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C9F1D6BC-4B3C-E94E-835E-6474BC0B4BBC}" xr6:coauthVersionLast="47" xr6:coauthVersionMax="47" xr10:uidLastSave="{00000000-0000-0000-0000-000000000000}"/>
  <bookViews>
    <workbookView xWindow="0" yWindow="500" windowWidth="28800" windowHeight="15440" activeTab="3" xr2:uid="{00000000-000D-0000-FFFF-FFFF00000000}"/>
  </bookViews>
  <sheets>
    <sheet name="0. 마음가짐" sheetId="1" r:id="rId1"/>
    <sheet name="1. Timeline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0">'0. 마음가짐'!$A$1:$A$57</definedName>
    <definedName name="_xlnm.Print_Area" localSheetId="1">'1. Timeline'!$A$2:$AQ$74</definedName>
    <definedName name="_xlnm.Print_Area" localSheetId="3">'3. 일간 목표&amp;실천'!$A$1:$VM$36</definedName>
    <definedName name="_xlnm.Print_Area" localSheetId="7">일과!$A$1:$D$22</definedName>
    <definedName name="_xlnm.Print_Titles" localSheetId="3">'3. 일간 목표&amp;실천'!$A:$C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5" l="1"/>
  <c r="W5" i="5" l="1"/>
  <c r="U3" i="5"/>
  <c r="V4" i="5"/>
  <c r="W4" i="5" s="1"/>
  <c r="Q4" i="5"/>
  <c r="R4" i="5" s="1"/>
  <c r="S4" i="5" s="1"/>
  <c r="T4" i="5" s="1"/>
  <c r="L4" i="5"/>
  <c r="S39" i="5"/>
  <c r="S26" i="5"/>
  <c r="R3" i="5"/>
  <c r="S21" i="5"/>
  <c r="T21" i="5" s="1"/>
  <c r="U21" i="5" s="1"/>
  <c r="V21" i="5" s="1"/>
  <c r="W21" i="5" s="1"/>
  <c r="M4" i="6" l="1"/>
  <c r="M13" i="7"/>
  <c r="M12" i="7"/>
  <c r="M11" i="7"/>
  <c r="M9" i="7"/>
  <c r="M5" i="7"/>
  <c r="M4" i="7"/>
  <c r="R14" i="5" l="1"/>
  <c r="S14" i="5" s="1"/>
  <c r="T14" i="5" s="1"/>
  <c r="U14" i="5" s="1"/>
  <c r="V14" i="5" s="1"/>
  <c r="W14" i="5" s="1"/>
  <c r="P3" i="5"/>
  <c r="T3" i="5" s="1"/>
  <c r="W3" i="5" s="1"/>
  <c r="W15" i="5"/>
  <c r="V15" i="5"/>
  <c r="U15" i="5"/>
  <c r="T15" i="5"/>
  <c r="S15" i="5"/>
  <c r="R15" i="5"/>
  <c r="Q15" i="5"/>
  <c r="W13" i="5"/>
  <c r="P15" i="5"/>
  <c r="W12" i="5"/>
  <c r="W11" i="5"/>
  <c r="S6" i="5"/>
  <c r="T6" i="5" s="1"/>
  <c r="W6" i="5" s="1"/>
  <c r="V7" i="5"/>
  <c r="W7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M10" i="6"/>
  <c r="M17" i="6"/>
  <c r="L11" i="7"/>
  <c r="L4" i="7"/>
  <c r="L32" i="6" l="1"/>
  <c r="J33" i="6" s="1"/>
  <c r="O33" i="6" s="1"/>
  <c r="H32" i="6"/>
  <c r="O15" i="5"/>
  <c r="N15" i="5"/>
  <c r="M15" i="5"/>
  <c r="L15" i="5"/>
  <c r="K15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5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20" i="5"/>
  <c r="I19" i="5"/>
  <c r="H19" i="5"/>
  <c r="G19" i="5"/>
  <c r="F19" i="5"/>
  <c r="E19" i="5"/>
  <c r="E22" i="5" s="1"/>
  <c r="F18" i="5"/>
  <c r="G13" i="5"/>
  <c r="F13" i="5"/>
  <c r="E13" i="5"/>
  <c r="E11" i="5"/>
  <c r="E2" i="5"/>
  <c r="E16" i="5" l="1"/>
  <c r="G20" i="5"/>
  <c r="D9" i="6"/>
  <c r="L33" i="6"/>
  <c r="J34" i="6" s="1"/>
  <c r="O34" i="6" s="1"/>
  <c r="H33" i="6"/>
  <c r="I5" i="7"/>
  <c r="J5" i="7" s="1"/>
  <c r="I11" i="7"/>
  <c r="J11" i="7" s="1"/>
  <c r="I13" i="7"/>
  <c r="J13" i="7" s="1"/>
  <c r="E23" i="5"/>
  <c r="F22" i="5"/>
  <c r="J9" i="7"/>
  <c r="F2" i="5"/>
  <c r="F16" i="5" s="1"/>
  <c r="G18" i="5"/>
  <c r="E10" i="6"/>
  <c r="H20" i="5" l="1"/>
  <c r="G16" i="5"/>
  <c r="L34" i="6"/>
  <c r="J35" i="6" s="1"/>
  <c r="O35" i="6" s="1"/>
  <c r="H34" i="6"/>
  <c r="F17" i="5"/>
  <c r="F23" i="5"/>
  <c r="F24" i="5" s="1"/>
  <c r="G22" i="5"/>
  <c r="H18" i="5"/>
  <c r="G2" i="5"/>
  <c r="D10" i="6"/>
  <c r="E11" i="6"/>
  <c r="I20" i="5" l="1"/>
  <c r="L35" i="6"/>
  <c r="J36" i="6" s="1"/>
  <c r="O36" i="6" s="1"/>
  <c r="H35" i="6"/>
  <c r="D11" i="6"/>
  <c r="E12" i="6"/>
  <c r="H2" i="5"/>
  <c r="H16" i="5" s="1"/>
  <c r="H22" i="5"/>
  <c r="I18" i="5"/>
  <c r="G23" i="5"/>
  <c r="G24" i="5" s="1"/>
  <c r="G17" i="5"/>
  <c r="J20" i="5" l="1"/>
  <c r="L36" i="6"/>
  <c r="J37" i="6" s="1"/>
  <c r="O37" i="6" s="1"/>
  <c r="H36" i="6"/>
  <c r="J18" i="5"/>
  <c r="I2" i="5"/>
  <c r="I16" i="5" s="1"/>
  <c r="I22" i="5"/>
  <c r="E13" i="6"/>
  <c r="D12" i="6"/>
  <c r="H17" i="5"/>
  <c r="H23" i="5"/>
  <c r="H24" i="5" s="1"/>
  <c r="K20" i="5" l="1"/>
  <c r="L37" i="6"/>
  <c r="J38" i="6" s="1"/>
  <c r="O38" i="6" s="1"/>
  <c r="H37" i="6"/>
  <c r="J22" i="5"/>
  <c r="K18" i="5"/>
  <c r="J2" i="5"/>
  <c r="J16" i="5" s="1"/>
  <c r="I17" i="5"/>
  <c r="I23" i="5"/>
  <c r="I24" i="5" s="1"/>
  <c r="E14" i="6"/>
  <c r="D13" i="6"/>
  <c r="L20" i="5" l="1"/>
  <c r="L38" i="6"/>
  <c r="J39" i="6" s="1"/>
  <c r="O39" i="6" s="1"/>
  <c r="H38" i="6"/>
  <c r="E15" i="6"/>
  <c r="D14" i="6"/>
  <c r="K22" i="5"/>
  <c r="L18" i="5"/>
  <c r="K2" i="5"/>
  <c r="K16" i="5" s="1"/>
  <c r="J17" i="5"/>
  <c r="J23" i="5"/>
  <c r="J24" i="5" s="1"/>
  <c r="M20" i="5" l="1"/>
  <c r="L39" i="6"/>
  <c r="J40" i="6" s="1"/>
  <c r="O40" i="6" s="1"/>
  <c r="H39" i="6"/>
  <c r="E16" i="6"/>
  <c r="D15" i="6"/>
  <c r="K23" i="5"/>
  <c r="K24" i="5" s="1"/>
  <c r="K17" i="5"/>
  <c r="L2" i="5"/>
  <c r="L16" i="5" s="1"/>
  <c r="L22" i="5"/>
  <c r="M18" i="5"/>
  <c r="N20" i="5" l="1"/>
  <c r="L40" i="6"/>
  <c r="J41" i="6" s="1"/>
  <c r="O41" i="6" s="1"/>
  <c r="H40" i="6"/>
  <c r="L17" i="5"/>
  <c r="L23" i="5"/>
  <c r="L24" i="5" s="1"/>
  <c r="E17" i="6"/>
  <c r="D16" i="6"/>
  <c r="N18" i="5"/>
  <c r="M22" i="5"/>
  <c r="M2" i="5"/>
  <c r="M16" i="5" s="1"/>
  <c r="O20" i="5" l="1"/>
  <c r="H41" i="6"/>
  <c r="L41" i="6"/>
  <c r="J42" i="6" s="1"/>
  <c r="O42" i="6" s="1"/>
  <c r="N22" i="5"/>
  <c r="O18" i="5"/>
  <c r="P18" i="5" s="1"/>
  <c r="N2" i="5"/>
  <c r="N16" i="5" s="1"/>
  <c r="M17" i="5"/>
  <c r="M23" i="5"/>
  <c r="M24" i="5" s="1"/>
  <c r="E18" i="6"/>
  <c r="D17" i="6"/>
  <c r="P2" i="5" l="1"/>
  <c r="Q18" i="5"/>
  <c r="P20" i="5"/>
  <c r="H42" i="6"/>
  <c r="L42" i="6"/>
  <c r="J43" i="6" s="1"/>
  <c r="O43" i="6" s="1"/>
  <c r="E19" i="6"/>
  <c r="D19" i="6" s="1"/>
  <c r="D18" i="6"/>
  <c r="N17" i="5"/>
  <c r="N23" i="5"/>
  <c r="N24" i="5" s="1"/>
  <c r="O22" i="5"/>
  <c r="O2" i="5"/>
  <c r="O16" i="5" s="1"/>
  <c r="Q20" i="5" l="1"/>
  <c r="R20" i="5" s="1"/>
  <c r="S20" i="5" s="1"/>
  <c r="T20" i="5" s="1"/>
  <c r="U20" i="5" s="1"/>
  <c r="V20" i="5" s="1"/>
  <c r="W20" i="5" s="1"/>
  <c r="P16" i="5"/>
  <c r="P22" i="5"/>
  <c r="Q2" i="5"/>
  <c r="Q16" i="5" s="1"/>
  <c r="R18" i="5"/>
  <c r="Q22" i="5"/>
  <c r="H43" i="6"/>
  <c r="L43" i="6"/>
  <c r="J44" i="6" s="1"/>
  <c r="O44" i="6" s="1"/>
  <c r="O23" i="5"/>
  <c r="O17" i="5"/>
  <c r="P23" i="5" l="1"/>
  <c r="R2" i="5"/>
  <c r="R16" i="5" s="1"/>
  <c r="S18" i="5"/>
  <c r="R22" i="5"/>
  <c r="Q23" i="5"/>
  <c r="Q24" i="5" s="1"/>
  <c r="Q17" i="5"/>
  <c r="P17" i="5"/>
  <c r="O24" i="5"/>
  <c r="P24" i="5"/>
  <c r="H44" i="6"/>
  <c r="L44" i="6"/>
  <c r="J45" i="6" s="1"/>
  <c r="O45" i="6" s="1"/>
  <c r="T18" i="5" l="1"/>
  <c r="S2" i="5"/>
  <c r="S16" i="5" s="1"/>
  <c r="S17" i="5" s="1"/>
  <c r="S22" i="5"/>
  <c r="R23" i="5"/>
  <c r="R24" i="5" s="1"/>
  <c r="R17" i="5"/>
  <c r="H45" i="6"/>
  <c r="L45" i="6"/>
  <c r="J46" i="6" s="1"/>
  <c r="O46" i="6" s="1"/>
  <c r="S23" i="5" l="1"/>
  <c r="S24" i="5" s="1"/>
  <c r="T2" i="5"/>
  <c r="T16" i="5" s="1"/>
  <c r="U18" i="5"/>
  <c r="T22" i="5"/>
  <c r="L46" i="6"/>
  <c r="J47" i="6" s="1"/>
  <c r="O47" i="6" s="1"/>
  <c r="H46" i="6"/>
  <c r="U22" i="5" l="1"/>
  <c r="V18" i="5"/>
  <c r="U2" i="5"/>
  <c r="U16" i="5" s="1"/>
  <c r="T17" i="5"/>
  <c r="T23" i="5"/>
  <c r="T24" i="5" s="1"/>
  <c r="L47" i="6"/>
  <c r="J48" i="6" s="1"/>
  <c r="O48" i="6" s="1"/>
  <c r="H47" i="6"/>
  <c r="U23" i="5" l="1"/>
  <c r="U24" i="5" s="1"/>
  <c r="U17" i="5"/>
  <c r="V2" i="5"/>
  <c r="V16" i="5" s="1"/>
  <c r="W18" i="5"/>
  <c r="V22" i="5"/>
  <c r="L48" i="6"/>
  <c r="J49" i="6" s="1"/>
  <c r="O49" i="6" s="1"/>
  <c r="H48" i="6"/>
  <c r="W2" i="5" l="1"/>
  <c r="W16" i="5" s="1"/>
  <c r="W22" i="5"/>
  <c r="V23" i="5"/>
  <c r="V24" i="5" s="1"/>
  <c r="V17" i="5"/>
  <c r="L49" i="6"/>
  <c r="J50" i="6" s="1"/>
  <c r="O50" i="6" s="1"/>
  <c r="H49" i="6"/>
  <c r="W17" i="5" l="1"/>
  <c r="W23" i="5"/>
  <c r="W24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<sst xmlns="http://schemas.openxmlformats.org/spreadsheetml/2006/main" count="3358" uniqueCount="538">
  <si>
    <t>에어비엔비 호스팅 가이드</t>
  </si>
  <si>
    <t>희망에 부풀었다가 절망에 빠지는 일을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</si>
  <si>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</si>
  <si>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</si>
  <si>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</si>
  <si>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</si>
  <si>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</si>
  <si>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</si>
  <si>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</si>
  <si>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</si>
  <si>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</si>
  <si>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</si>
  <si>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</si>
  <si>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</si>
  <si>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</si>
  <si>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</si>
  <si>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</si>
  <si>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</si>
  <si>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</si>
  <si>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</si>
  <si>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</si>
  <si>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</si>
  <si>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</si>
  <si>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</si>
  <si>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</si>
  <si>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</si>
  <si>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</si>
  <si>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</si>
  <si>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</si>
  <si>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</si>
  <si>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</si>
  <si>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</si>
  <si>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</si>
  <si>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</si>
  <si>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</si>
  <si>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</si>
  <si>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</si>
  <si>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</si>
  <si>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</si>
  <si>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</si>
  <si>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이웃집 백만장자</t>
  </si>
  <si>
    <t>책 52권 / 년 이상 읽고 정리노트 (책 별 Mindmap or 엑셀)</t>
  </si>
  <si>
    <t>예수금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</si>
  <si>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</si>
  <si>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</si>
  <si>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</si>
  <si>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</si>
  <si>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</si>
  <si>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</si>
  <si>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</si>
  <si>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</si>
  <si>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</si>
  <si>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</si>
  <si>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</si>
  <si>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갭 수익율</t>
  </si>
  <si>
    <t>접수 : 8월, 1차 시험 : 10월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</si>
  <si>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</si>
  <si>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</si>
  <si>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</si>
  <si>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</si>
  <si>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</si>
  <si>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</si>
  <si>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</si>
  <si>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</si>
  <si>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</si>
  <si>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</si>
  <si>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</si>
  <si>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</si>
  <si>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</si>
  <si>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</si>
  <si>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</si>
  <si>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</si>
  <si>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</si>
  <si>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</si>
  <si>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</si>
  <si>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</si>
  <si>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</si>
  <si>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</si>
  <si>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</si>
  <si>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</si>
  <si>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</si>
  <si>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</si>
  <si>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</si>
  <si>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</si>
  <si>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</si>
  <si>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</si>
  <si>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</si>
  <si>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</si>
  <si>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</si>
  <si>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</si>
  <si>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</si>
  <si>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</si>
  <si>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</si>
  <si>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</si>
  <si>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</si>
  <si>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</si>
  <si>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</si>
  <si>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</si>
  <si>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</si>
  <si>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</si>
  <si>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</si>
  <si>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</si>
  <si>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</si>
  <si>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</si>
  <si>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</si>
  <si>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</si>
  <si>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</si>
  <si>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</si>
  <si>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</si>
  <si>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</si>
  <si>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</si>
  <si>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</si>
  <si>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</si>
  <si>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</si>
  <si>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스칸센</t>
  </si>
  <si>
    <t>부자들의 개인 도서관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</si>
  <si>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</si>
  <si>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</si>
  <si>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</si>
  <si>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</si>
  <si>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</si>
  <si>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</si>
  <si>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</si>
  <si>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</si>
  <si>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</si>
  <si>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</si>
  <si>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</si>
  <si>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</si>
  <si>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</si>
  <si>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</si>
  <si>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</si>
  <si>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</si>
  <si>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</si>
  <si>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</si>
  <si>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</si>
  <si>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</si>
  <si>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</si>
  <si>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</si>
  <si>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</si>
  <si>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</si>
  <si>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</si>
  <si>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</si>
  <si>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</si>
  <si>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</si>
  <si>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</si>
  <si>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</si>
  <si>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</si>
  <si>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</si>
  <si>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</si>
  <si>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</si>
  <si>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</si>
  <si>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</si>
  <si>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</si>
  <si>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</si>
  <si>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</si>
  <si>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</si>
  <si>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</si>
  <si>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</si>
  <si>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</si>
  <si>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</si>
  <si>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</si>
  <si>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</si>
  <si>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</si>
  <si>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</si>
  <si>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</si>
  <si>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</si>
  <si>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</si>
  <si>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</si>
  <si>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</si>
  <si>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</si>
  <si>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</si>
  <si>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</si>
  <si>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</si>
  <si>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</si>
  <si>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</si>
  <si>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</si>
  <si>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</si>
  <si>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</si>
  <si>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</si>
  <si>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</si>
  <si>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</si>
  <si>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</si>
  <si>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</si>
  <si>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</si>
  <si>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</si>
  <si>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</si>
  <si>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</si>
  <si>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</si>
  <si>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</si>
  <si>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</si>
  <si>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</si>
  <si>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</si>
  <si>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</si>
  <si>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</si>
  <si>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</si>
  <si>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</si>
  <si>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</si>
  <si>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</si>
  <si>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</si>
  <si>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</si>
  <si>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</si>
  <si>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</si>
  <si>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</si>
  <si>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</si>
  <si>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</si>
  <si>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</si>
  <si>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</si>
  <si>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</si>
  <si>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</si>
  <si>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</si>
  <si>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</si>
  <si>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</si>
  <si>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</si>
  <si>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</si>
  <si>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</si>
  <si>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</si>
  <si>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</si>
  <si>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</si>
  <si>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</si>
  <si>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</si>
  <si>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</si>
  <si>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</si>
  <si>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</si>
  <si>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</si>
  <si>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</si>
  <si>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</si>
  <si>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</si>
  <si>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</si>
  <si>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</si>
  <si>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</si>
  <si>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</si>
  <si>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</si>
  <si>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</si>
  <si>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</si>
  <si>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</si>
  <si>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</si>
  <si>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</si>
  <si>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</si>
  <si>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</si>
  <si>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</si>
  <si>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</si>
  <si>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</si>
  <si>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</si>
  <si>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</si>
  <si>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</si>
  <si>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</si>
  <si>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</si>
  <si>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</si>
  <si>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</si>
  <si>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</si>
  <si>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</si>
  <si>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</si>
  <si>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</si>
  <si>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</si>
  <si>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</si>
  <si>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</si>
  <si>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</si>
  <si>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</si>
  <si>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</si>
  <si>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</si>
  <si>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</si>
  <si>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</si>
  <si>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</si>
  <si>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</si>
  <si>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</si>
  <si>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</si>
  <si>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</si>
  <si>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</si>
  <si>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</si>
  <si>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</si>
  <si>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</si>
  <si>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</si>
  <si>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</si>
  <si>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</si>
  <si>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</si>
  <si>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</si>
  <si>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</si>
  <si>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</si>
  <si>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</si>
  <si>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</si>
  <si>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</si>
  <si>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</si>
  <si>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</si>
  <si>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</si>
  <si>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</si>
  <si>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</si>
  <si>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</si>
  <si>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</si>
  <si>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</si>
  <si>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</si>
  <si>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</si>
  <si>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</si>
  <si>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</si>
  <si>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</si>
  <si>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</si>
  <si>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</si>
  <si>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</si>
  <si>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</si>
  <si>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</si>
  <si>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</si>
  <si>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</si>
  <si>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</si>
  <si>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</si>
  <si>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</si>
  <si>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</si>
  <si>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</si>
  <si>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</si>
  <si>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</si>
  <si>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</si>
  <si>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</si>
  <si>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</si>
  <si>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</si>
  <si>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</si>
  <si>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</si>
  <si>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</si>
  <si>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</si>
  <si>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</si>
  <si>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</si>
  <si>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</si>
  <si>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비고</t>
    <phoneticPr fontId="34" type="noConversion"/>
  </si>
  <si>
    <t>시작</t>
    <phoneticPr fontId="34" type="noConversion"/>
  </si>
  <si>
    <t>종료</t>
    <phoneticPr fontId="34" type="noConversion"/>
  </si>
  <si>
    <t>내용</t>
    <phoneticPr fontId="34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</si>
  <si>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</si>
  <si>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</si>
  <si>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</si>
  <si>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</si>
  <si>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</si>
  <si>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</si>
  <si>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</si>
  <si>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</si>
  <si>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</si>
  <si>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</si>
  <si>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</si>
  <si>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</si>
  <si>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</si>
  <si>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</si>
  <si>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</si>
  <si>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</si>
  <si>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</si>
  <si>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</si>
  <si>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</si>
  <si>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</si>
  <si>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</si>
  <si>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</si>
  <si>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</si>
  <si>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</si>
  <si>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인생의 한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</si>
  <si>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</si>
  <si>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</si>
  <si>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</si>
  <si>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</si>
  <si>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</si>
  <si>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</si>
  <si>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비즈니스 영어 1개</t>
    <phoneticPr fontId="7" type="noConversion"/>
  </si>
  <si>
    <t>프렌즈 4~5분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</si>
  <si>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</si>
  <si>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</si>
  <si>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</si>
  <si>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</si>
  <si>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</si>
  <si>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</si>
  <si>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</si>
  <si>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</si>
  <si>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</si>
  <si>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</si>
  <si>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운동</t>
    <phoneticPr fontId="34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</si>
  <si>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</si>
  <si>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</si>
  <si>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</si>
  <si>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</si>
  <si>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</si>
  <si>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</si>
  <si>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</si>
  <si>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</si>
  <si>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</si>
  <si>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</si>
  <si>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</si>
  <si>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4" type="noConversion"/>
  </si>
  <si>
    <t>체력-근육</t>
    <phoneticPr fontId="34" type="noConversion"/>
  </si>
  <si>
    <t>업무-건축</t>
    <phoneticPr fontId="34" type="noConversion"/>
  </si>
  <si>
    <t>업무-CAD</t>
    <phoneticPr fontId="34" type="noConversion"/>
  </si>
  <si>
    <t>업무-공정</t>
    <phoneticPr fontId="34" type="noConversion"/>
  </si>
  <si>
    <t>체력-뱃살</t>
    <phoneticPr fontId="34" type="noConversion"/>
  </si>
  <si>
    <t>+1</t>
    <phoneticPr fontId="34" type="noConversion"/>
  </si>
  <si>
    <t>-1</t>
    <phoneticPr fontId="34" type="noConversion"/>
  </si>
  <si>
    <t>+0.5</t>
    <phoneticPr fontId="34" type="noConversion"/>
  </si>
  <si>
    <t>주1회</t>
    <phoneticPr fontId="34" type="noConversion"/>
  </si>
  <si>
    <t>나머지</t>
    <phoneticPr fontId="34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</si>
  <si>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4" type="noConversion"/>
  </si>
  <si>
    <t>2주1권</t>
    <phoneticPr fontId="34" type="noConversion"/>
  </si>
  <si>
    <t>주6일</t>
    <phoneticPr fontId="34" type="noConversion"/>
  </si>
  <si>
    <t>주5일</t>
    <phoneticPr fontId="34" type="noConversion"/>
  </si>
  <si>
    <t>푸 
M12 
39</t>
    <phoneticPr fontId="7" type="noConversion"/>
  </si>
  <si>
    <t>푸 
M12 
42</t>
    <phoneticPr fontId="7" type="noConversion"/>
  </si>
  <si>
    <t>푸 
M15 
45</t>
    <phoneticPr fontId="7" type="noConversion"/>
  </si>
  <si>
    <t>푸 
M15 
48</t>
    <phoneticPr fontId="7" type="noConversion"/>
  </si>
  <si>
    <t>푸 
M15 
51</t>
    <phoneticPr fontId="7" type="noConversion"/>
  </si>
  <si>
    <t>9월</t>
    <phoneticPr fontId="7" type="noConversion"/>
  </si>
  <si>
    <t>경제상식</t>
    <phoneticPr fontId="34" type="noConversion"/>
  </si>
  <si>
    <t>독서광</t>
    <phoneticPr fontId="34" type="noConversion"/>
  </si>
  <si>
    <t>미국사람</t>
    <phoneticPr fontId="34" type="noConversion"/>
  </si>
  <si>
    <r>
      <rPr>
        <sz val="11"/>
        <color rgb="FF000000"/>
        <rFont val="Malgun Gothic"/>
        <family val="2"/>
        <charset val="129"/>
      </rPr>
      <t>부동산</t>
    </r>
    <r>
      <rPr>
        <sz val="11"/>
        <color rgb="FF000000"/>
        <rFont val="Calibri"/>
        <family val="2"/>
      </rPr>
      <t>상식</t>
    </r>
    <phoneticPr fontId="34" type="noConversion"/>
  </si>
  <si>
    <r>
      <rPr>
        <sz val="11"/>
        <color rgb="FF000000"/>
        <rFont val="Malgun Gothic"/>
        <family val="2"/>
        <charset val="129"/>
      </rPr>
      <t>경매</t>
    </r>
    <r>
      <rPr>
        <sz val="11"/>
        <color rgb="FF000000"/>
        <rFont val="Calibri"/>
        <family val="2"/>
      </rPr>
      <t>실전</t>
    </r>
    <phoneticPr fontId="34" type="noConversion"/>
  </si>
  <si>
    <t>주5회+매경</t>
    <phoneticPr fontId="34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</si>
  <si>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4</t>
    </r>
    <r>
      <rPr>
        <sz val="11"/>
        <color rgb="FF000000"/>
        <rFont val="Malgun Gothic"/>
        <family val="2"/>
        <charset val="129"/>
      </rPr>
      <t>회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매</t>
    </r>
    <r>
      <rPr>
        <sz val="11"/>
        <color rgb="FF000000"/>
        <rFont val="Calibri"/>
        <family val="2"/>
      </rPr>
      <t>경</t>
    </r>
    <phoneticPr fontId="34" type="noConversion"/>
  </si>
  <si>
    <t>완료</t>
    <phoneticPr fontId="7" type="noConversion"/>
  </si>
  <si>
    <t>건축기술지침 : 1챕터 공부/정리, 복습 1챕터</t>
    <phoneticPr fontId="7" type="noConversion"/>
  </si>
  <si>
    <t>주말 2회</t>
    <phoneticPr fontId="7" type="noConversion"/>
  </si>
  <si>
    <t>CAD 그려보기 : 복습</t>
    <phoneticPr fontId="7" type="noConversion"/>
  </si>
  <si>
    <t>공정노트 복습</t>
    <phoneticPr fontId="7" type="noConversion"/>
  </si>
  <si>
    <t>주말 1회</t>
    <phoneticPr fontId="7" type="noConversion"/>
  </si>
  <si>
    <t>질책, 생각없는 말, 비꼼, 화내지 않고 항상 사랑, 공감해주기</t>
    <phoneticPr fontId="7" type="noConversion"/>
  </si>
  <si>
    <t>인생에 한 번은 몸짱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</si>
  <si>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</si>
  <si>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10월</t>
    <phoneticPr fontId="7" type="noConversion"/>
  </si>
  <si>
    <t>11월</t>
    <phoneticPr fontId="7" type="noConversion"/>
  </si>
  <si>
    <t>theweek.com/10things</t>
    <phoneticPr fontId="7" type="noConversion"/>
  </si>
  <si>
    <t>프리미엄 자료 공부</t>
    <phoneticPr fontId="7" type="noConversion"/>
  </si>
  <si>
    <r>
      <t xml:space="preserve">루틴 (기상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커피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매경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필사 ☛ 명상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다시읽기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일기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다짐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반복암기)</t>
    </r>
    <phoneticPr fontId="34" type="noConversion"/>
  </si>
  <si>
    <t>독서</t>
    <phoneticPr fontId="34" type="noConversion"/>
  </si>
  <si>
    <t>프렌즈</t>
    <phoneticPr fontId="34" type="noConversion"/>
  </si>
  <si>
    <t>건축기술지침</t>
    <phoneticPr fontId="34" type="noConversion"/>
  </si>
  <si>
    <t>주식/아침</t>
    <phoneticPr fontId="34" type="noConversion"/>
  </si>
  <si>
    <t>주간시계열 / 10things(5개) / I never give up</t>
    <phoneticPr fontId="34" type="noConversion"/>
  </si>
  <si>
    <t>공정 or CAD</t>
    <phoneticPr fontId="34" type="noConversion"/>
  </si>
  <si>
    <t>경매</t>
    <phoneticPr fontId="34" type="noConversion"/>
  </si>
  <si>
    <t>런닝맨 or 그리스로마</t>
    <phoneticPr fontId="34" type="noConversion"/>
  </si>
  <si>
    <t>저녁, 47kg업데이트, 씻기</t>
    <phoneticPr fontId="34" type="noConversion"/>
  </si>
  <si>
    <t>운동 + 이진우</t>
    <phoneticPr fontId="34" type="noConversion"/>
  </si>
  <si>
    <r>
      <rPr>
        <sz val="11"/>
        <rFont val="Malgun Gothic"/>
        <family val="2"/>
        <charset val="129"/>
      </rPr>
      <t>씻고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준비</t>
    </r>
    <phoneticPr fontId="34" type="noConversion"/>
  </si>
  <si>
    <t>주식점검 / 독서</t>
    <phoneticPr fontId="34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</si>
  <si>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phoneticPr fontId="34" type="noConversion"/>
  </si>
  <si>
    <t>저녁, 인아웃, 씻기</t>
    <phoneticPr fontId="34" type="noConversion"/>
  </si>
  <si>
    <t>식단 : 1,600 kcal</t>
    <phoneticPr fontId="7" type="noConversion"/>
  </si>
  <si>
    <t>주4회</t>
    <phoneticPr fontId="34" type="noConversion"/>
  </si>
  <si>
    <t>주5회</t>
    <phoneticPr fontId="34" type="noConversion"/>
  </si>
  <si>
    <r>
      <rPr>
        <sz val="11"/>
        <color rgb="FF000000"/>
        <rFont val="Malgun Gothic"/>
        <family val="2"/>
        <charset val="129"/>
      </rPr>
      <t>시계열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프리미</t>
    </r>
    <phoneticPr fontId="34" type="noConversion"/>
  </si>
  <si>
    <t>OK저축은행</t>
    <phoneticPr fontId="7" type="noConversion"/>
  </si>
  <si>
    <t>예금</t>
    <phoneticPr fontId="7" type="noConversion"/>
  </si>
  <si>
    <t>토스</t>
    <phoneticPr fontId="7" type="noConversion"/>
  </si>
  <si>
    <t>신한</t>
    <phoneticPr fontId="7" type="noConversion"/>
  </si>
  <si>
    <t>주5회(복+칼)</t>
    <phoneticPr fontId="34" type="noConversion"/>
  </si>
  <si>
    <t>I wanted to do something that nobody had ever done before.</t>
    <phoneticPr fontId="7" type="noConversion"/>
  </si>
  <si>
    <t>I wanted to be the greatest of all time.</t>
    <phoneticPr fontId="7" type="noConversion"/>
  </si>
  <si>
    <t>Every single day, I was in the water.</t>
    <phoneticPr fontId="7" type="noConversion"/>
  </si>
  <si>
    <t>There are days you're not going to do it.</t>
    <phoneticPr fontId="7" type="noConversion"/>
  </si>
  <si>
    <t>Sure, everybody has those days.</t>
    <phoneticPr fontId="7" type="noConversion"/>
  </si>
  <si>
    <t>But it's what you do on thoes days, that help you move forward.</t>
    <phoneticPr fontId="7" type="noConversion"/>
  </si>
  <si>
    <t>"The greats do things when they don't always want to."</t>
    <phoneticPr fontId="7" type="noConversion"/>
  </si>
  <si>
    <t>- Miclael Phelps -</t>
    <phoneticPr fontId="7" type="noConversion"/>
  </si>
  <si>
    <t>초일류의 마음가짐</t>
    <phoneticPr fontId="7" type="noConversion"/>
  </si>
  <si>
    <t>천문학공부+관측+여행(오로라)</t>
    <phoneticPr fontId="7" type="noConversion"/>
  </si>
  <si>
    <t>지인들과의 교류</t>
    <phoneticPr fontId="7" type="noConversion"/>
  </si>
  <si>
    <t>여행</t>
    <phoneticPr fontId="7" type="noConversion"/>
  </si>
  <si>
    <t>가족과 여가 : 캠핑, 낚시, 해루질, 액티비티(보드, 써핑, 다이빙, 스노쿨링 등)</t>
    <phoneticPr fontId="7" type="noConversion"/>
  </si>
  <si>
    <t>경제적 독립</t>
    <phoneticPr fontId="7" type="noConversion"/>
  </si>
  <si>
    <t>죽기전에 풀코스</t>
    <phoneticPr fontId="7" type="noConversion"/>
  </si>
  <si>
    <t>나도 안다</t>
    <phoneticPr fontId="7" type="noConversion"/>
  </si>
  <si>
    <t>퇴사해도 먹고산다</t>
    <phoneticPr fontId="7" type="noConversion"/>
  </si>
  <si>
    <t>역사를 알아야…</t>
    <phoneticPr fontId="7" type="noConversion"/>
  </si>
  <si>
    <t>23년 7월 필기시험 응시 (6월 접수)</t>
    <phoneticPr fontId="7" type="noConversion"/>
  </si>
  <si>
    <t>책구입+필기+2nd 수강</t>
    <phoneticPr fontId="7" type="noConversion"/>
  </si>
  <si>
    <t>동영상강의 1st 수강 (듣기만 하기)</t>
    <phoneticPr fontId="7" type="noConversion"/>
  </si>
  <si>
    <t>암기+부족부분 재수강</t>
    <phoneticPr fontId="7" type="noConversion"/>
  </si>
  <si>
    <t>건축기술지침 탐구</t>
    <phoneticPr fontId="7" type="noConversion"/>
  </si>
  <si>
    <t>시공때마다 해당 챕터 읽어보기</t>
    <phoneticPr fontId="7" type="noConversion"/>
  </si>
  <si>
    <t>배터리</t>
    <phoneticPr fontId="7" type="noConversion"/>
  </si>
  <si>
    <t>공정복습</t>
    <phoneticPr fontId="7" type="noConversion"/>
  </si>
  <si>
    <t>'몰라요' 읽어보기</t>
    <phoneticPr fontId="7" type="noConversion"/>
  </si>
  <si>
    <t>매주(수시)</t>
    <phoneticPr fontId="7" type="noConversion"/>
  </si>
  <si>
    <t>프렌즈 정주행</t>
    <phoneticPr fontId="7" type="noConversion"/>
  </si>
  <si>
    <t>시즌1 - 18까지</t>
    <phoneticPr fontId="7" type="noConversion"/>
  </si>
  <si>
    <t>시즌1 - 24까지</t>
    <phoneticPr fontId="7" type="noConversion"/>
  </si>
  <si>
    <t>끝없이, 매일같이</t>
    <phoneticPr fontId="7" type="noConversion"/>
  </si>
  <si>
    <t>Anki 복습</t>
    <phoneticPr fontId="7" type="noConversion"/>
  </si>
  <si>
    <t>벤츠</t>
    <phoneticPr fontId="7" type="noConversion"/>
  </si>
  <si>
    <t>매일, 추후 FE/PE</t>
    <phoneticPr fontId="7" type="noConversion"/>
  </si>
  <si>
    <t>주식 모니터링 &amp; 기다림</t>
    <phoneticPr fontId="7" type="noConversion"/>
  </si>
  <si>
    <t>대출상환 7500 : 월 35만원</t>
    <phoneticPr fontId="7" type="noConversion"/>
  </si>
  <si>
    <t>배당주 : 월 35만원</t>
    <phoneticPr fontId="7" type="noConversion"/>
  </si>
  <si>
    <t>월수입 70만원</t>
    <phoneticPr fontId="7" type="noConversion"/>
  </si>
  <si>
    <t>매복</t>
    <phoneticPr fontId="7" type="noConversion"/>
  </si>
  <si>
    <t>부동산 매수지역 선정</t>
    <phoneticPr fontId="7" type="noConversion"/>
  </si>
  <si>
    <t>선봉</t>
    <phoneticPr fontId="7" type="noConversion"/>
  </si>
  <si>
    <t>경매 이론복습, 자료공부</t>
    <phoneticPr fontId="7" type="noConversion"/>
  </si>
  <si>
    <t>경매 모의투자</t>
    <phoneticPr fontId="7" type="noConversion"/>
  </si>
  <si>
    <t>경매 실전</t>
    <phoneticPr fontId="7" type="noConversion"/>
  </si>
  <si>
    <t>비고</t>
    <phoneticPr fontId="7" type="noConversion"/>
  </si>
  <si>
    <t>혼자 여가 : 기타 or 바이올린, 수영 and 헬쓰 and 마라톤, 조각, 발명</t>
    <phoneticPr fontId="7" type="noConversion"/>
  </si>
  <si>
    <t>이후 필기/실기 시점 확인</t>
    <phoneticPr fontId="7" type="noConversion"/>
  </si>
  <si>
    <t>부동산 매수 실행</t>
    <phoneticPr fontId="7" type="noConversion"/>
  </si>
  <si>
    <t>11.5km/h 40분</t>
    <phoneticPr fontId="7" type="noConversion"/>
  </si>
  <si>
    <t>12km/h 40분</t>
    <phoneticPr fontId="7" type="noConversion"/>
  </si>
  <si>
    <t>대회출전</t>
    <phoneticPr fontId="7" type="noConversion"/>
  </si>
  <si>
    <t>12km/h 50분</t>
    <phoneticPr fontId="7" type="noConversion"/>
  </si>
  <si>
    <t>12km/h 60분</t>
    <phoneticPr fontId="7" type="noConversion"/>
  </si>
  <si>
    <t>12km/h 70분</t>
    <phoneticPr fontId="7" type="noConversion"/>
  </si>
  <si>
    <t>Half 110분</t>
    <phoneticPr fontId="7" type="noConversion"/>
  </si>
  <si>
    <t>10km 55분</t>
    <phoneticPr fontId="7" type="noConversion"/>
  </si>
  <si>
    <t>10km 50분</t>
    <phoneticPr fontId="7" type="noConversion"/>
  </si>
  <si>
    <t>12km/h 80분</t>
    <phoneticPr fontId="7" type="noConversion"/>
  </si>
  <si>
    <t>기초잡기</t>
    <phoneticPr fontId="7" type="noConversion"/>
  </si>
  <si>
    <t>145 = 스쿼트(50)+데드(45)+벤치(50)</t>
    <phoneticPr fontId="7" type="noConversion"/>
  </si>
  <si>
    <t>초보자(프로틴 섭취)</t>
    <phoneticPr fontId="7" type="noConversion"/>
  </si>
  <si>
    <t>월 30씩 증가 : 300달성</t>
    <phoneticPr fontId="7" type="noConversion"/>
  </si>
  <si>
    <r>
      <t xml:space="preserve">Dream </t>
    </r>
    <r>
      <rPr>
        <b/>
        <sz val="11"/>
        <color theme="1"/>
        <rFont val="맑은 고딕"/>
        <family val="2"/>
        <charset val="129"/>
      </rPr>
      <t>/</t>
    </r>
    <r>
      <rPr>
        <b/>
        <sz val="11"/>
        <color rgb="FF0000FF"/>
        <rFont val="맑은 고딕"/>
        <family val="2"/>
        <charset val="129"/>
      </rPr>
      <t xml:space="preserve"> </t>
    </r>
    <r>
      <rPr>
        <b/>
        <sz val="11"/>
        <color rgb="FFFF2600"/>
        <rFont val="맑은 고딕"/>
        <family val="2"/>
        <charset val="129"/>
      </rPr>
      <t xml:space="preserve">Vision </t>
    </r>
    <r>
      <rPr>
        <b/>
        <sz val="11"/>
        <color theme="1"/>
        <rFont val="맑은 고딕"/>
        <family val="2"/>
        <charset val="129"/>
      </rPr>
      <t>/</t>
    </r>
    <r>
      <rPr>
        <b/>
        <sz val="11"/>
        <color rgb="FFFF2600"/>
        <rFont val="맑은 고딕"/>
        <family val="2"/>
        <charset val="129"/>
      </rPr>
      <t xml:space="preserve"> </t>
    </r>
    <r>
      <rPr>
        <b/>
        <sz val="11"/>
        <color rgb="FF00FA00"/>
        <rFont val="맑은 고딕"/>
        <family val="2"/>
        <charset val="129"/>
      </rPr>
      <t>Target</t>
    </r>
    <r>
      <rPr>
        <b/>
        <sz val="11"/>
        <color rgb="FF0000FF"/>
        <rFont val="맑은 고딕"/>
        <family val="2"/>
        <charset val="129"/>
      </rPr>
      <t xml:space="preserve"> </t>
    </r>
    <r>
      <rPr>
        <b/>
        <sz val="11"/>
        <color theme="1"/>
        <rFont val="맑은 고딕"/>
        <family val="2"/>
        <charset val="129"/>
      </rPr>
      <t>/ Plan</t>
    </r>
    <phoneticPr fontId="7" type="noConversion"/>
  </si>
  <si>
    <t>모으기</t>
    <phoneticPr fontId="7" type="noConversion"/>
  </si>
  <si>
    <t>출장
250</t>
    <phoneticPr fontId="7" type="noConversion"/>
  </si>
  <si>
    <t>성과
500</t>
    <phoneticPr fontId="7" type="noConversion"/>
  </si>
  <si>
    <t>성과
1천</t>
    <phoneticPr fontId="7" type="noConversion"/>
  </si>
  <si>
    <t>경매용 : 1천만원</t>
    <phoneticPr fontId="7" type="noConversion"/>
  </si>
  <si>
    <t>매수용 : 2천만원</t>
    <phoneticPr fontId="7" type="noConversion"/>
  </si>
  <si>
    <t>통장 1억7천 (대출포함)</t>
    <phoneticPr fontId="7" type="noConversion"/>
  </si>
  <si>
    <t>And that started with dream and a goal.</t>
    <phoneticPr fontId="7" type="noConversion"/>
  </si>
  <si>
    <t>I went five straight years without missing a single day of workout.</t>
    <phoneticPr fontId="7" type="noConversion"/>
  </si>
  <si>
    <t>굿바이, 게으름</t>
  </si>
  <si>
    <t>금리를 알면 부의 미래가 보인다</t>
    <phoneticPr fontId="7" type="noConversion"/>
  </si>
  <si>
    <t>- 이영표 -</t>
    <phoneticPr fontId="7" type="noConversion"/>
  </si>
  <si>
    <t>하고 싶은 일을 먼저 하면, 나중에 해야 되는 일을 하면서 살 수 밖에 없다</t>
    <phoneticPr fontId="7" type="noConversion"/>
  </si>
  <si>
    <t>하고 싶은 일과 해야 되는 일 중에서</t>
    <phoneticPr fontId="7" type="noConversion"/>
  </si>
  <si>
    <t>10시간을 노력하면, 정확히 10시간 만큼 발전한다</t>
    <phoneticPr fontId="7" type="noConversion"/>
  </si>
  <si>
    <t>콩 심은데 콩 나는 것과 같은 세상의 법칙이다</t>
    <phoneticPr fontId="7" type="noConversion"/>
  </si>
  <si>
    <t>시즌2 (1개/3일)</t>
    <phoneticPr fontId="7" type="noConversion"/>
  </si>
  <si>
    <t>시즌3 (1개/3일)</t>
    <phoneticPr fontId="7" type="noConversion"/>
  </si>
  <si>
    <t>시즌4부터 더 스피드 업</t>
    <phoneticPr fontId="7" type="noConversion"/>
  </si>
  <si>
    <t>최대한 노력하지 않고 꿈을 이루려는 생각으로 재능을 찾지마라</t>
    <phoneticPr fontId="7" type="noConversion"/>
  </si>
  <si>
    <t>주말</t>
    <phoneticPr fontId="7" type="noConversion"/>
  </si>
  <si>
    <t>출근해서</t>
    <phoneticPr fontId="7" type="noConversion"/>
  </si>
  <si>
    <t>180 = 스쿼트(60)+데드(55)+벤치(65)</t>
    <phoneticPr fontId="7" type="noConversion"/>
  </si>
  <si>
    <t>220 = 스쿼트(70)+데드(70)+벤치(80)</t>
    <phoneticPr fontId="7" type="noConversion"/>
  </si>
  <si>
    <t>재능은 무시해도 될 정도다. 노력이 재능을 이긴다</t>
    <phoneticPr fontId="7" type="noConversion"/>
  </si>
  <si>
    <t>10km/h : 5.2km</t>
    <phoneticPr fontId="7" type="noConversion"/>
  </si>
  <si>
    <t>11km/h : 6.6km</t>
    <phoneticPr fontId="7" type="noConversion"/>
  </si>
  <si>
    <t>10.5km/h : 5.9km</t>
    <phoneticPr fontId="7" type="noConversion"/>
  </si>
  <si>
    <t>11km/h : 7.5km</t>
    <phoneticPr fontId="7" type="noConversion"/>
  </si>
  <si>
    <t>200 = 스쿼트(65)+데드(65)+벤치(70)</t>
    <phoneticPr fontId="7" type="noConversion"/>
  </si>
  <si>
    <r>
      <t>12</t>
    </r>
    <r>
      <rPr>
        <sz val="11"/>
        <color rgb="FF000000"/>
        <rFont val="Malgun Gothic"/>
        <family val="2"/>
        <charset val="129"/>
      </rPr>
      <t>월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</si>
</sst>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55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name val="돋움"/>
      <family val="3"/>
      <charset val="129"/>
    </font>
    <font>
      <sz val="11"/>
      <name val="Segoe UI Symbol"/>
      <family val="2"/>
    </font>
    <font>
      <b/>
      <sz val="11"/>
      <color theme="0"/>
      <name val="맑은 고딕 (본문)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</font>
    <font>
      <b/>
      <sz val="11"/>
      <color rgb="FFFF2600"/>
      <name val="맑은 고딕"/>
      <family val="2"/>
      <charset val="129"/>
    </font>
    <font>
      <b/>
      <sz val="11"/>
      <color rgb="FF00FA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6"/>
      <color rgb="FF000000"/>
      <name val="맑은 고딕"/>
      <family val="2"/>
      <charset val="129"/>
      <scheme val="minor"/>
    </font>
    <font>
      <b/>
      <sz val="11"/>
      <color rgb="FFFF2600"/>
      <name val="맑은 고딕 (본문)"/>
      <family val="3"/>
      <charset val="129"/>
    </font>
    <font>
      <b/>
      <sz val="11"/>
      <color rgb="FFFF2600"/>
      <name val="맑은 고딕"/>
      <family val="2"/>
      <charset val="129"/>
      <scheme val="minor"/>
    </font>
    <font>
      <b/>
      <sz val="11"/>
      <name val="맑은 고딕 (본문)"/>
      <family val="3"/>
      <charset val="129"/>
    </font>
    <font>
      <b/>
      <sz val="1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Font="1" applyAlignment="1">
      <alignment horizontal="center" vertical="center"/>
    </xf>
  </cellStyleXfs>
  <cellXfs count="33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horizontal="center" vertical="center"/>
    </xf>
    <xf numFmtId="176" fontId="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176" fontId="0" fillId="2" borderId="0" xfId="2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2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176" fontId="0" fillId="0" borderId="0" xfId="3" applyNumberFormat="1" applyFont="1" applyBorder="1" applyAlignment="1">
      <alignment vertical="center"/>
    </xf>
    <xf numFmtId="176" fontId="5" fillId="0" borderId="0" xfId="3" applyNumberFormat="1" applyFont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0" xfId="3" applyFont="1" applyFill="1" applyBorder="1" applyAlignment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3" applyFont="1" applyFill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12" borderId="1" xfId="3" applyFont="1" applyFill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0" fillId="14" borderId="1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3" applyFont="1" applyBorder="1">
      <alignment horizontal="center" vertical="center"/>
    </xf>
    <xf numFmtId="0" fontId="9" fillId="12" borderId="17" xfId="3" applyFont="1" applyFill="1" applyBorder="1">
      <alignment horizontal="center" vertical="center"/>
    </xf>
    <xf numFmtId="0" fontId="9" fillId="16" borderId="17" xfId="3" applyFont="1" applyFill="1" applyBorder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16" borderId="1" xfId="0" applyFont="1" applyFill="1" applyBorder="1">
      <alignment vertical="center"/>
    </xf>
    <xf numFmtId="0" fontId="9" fillId="16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2" borderId="12" xfId="3" applyFont="1" applyFill="1" applyBorder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20" xfId="3" applyFont="1" applyBorder="1">
      <alignment horizontal="center" vertical="center"/>
    </xf>
    <xf numFmtId="0" fontId="9" fillId="0" borderId="9" xfId="0" applyFont="1" applyBorder="1">
      <alignment vertical="center"/>
    </xf>
    <xf numFmtId="0" fontId="9" fillId="0" borderId="9" xfId="3" applyFont="1" applyBorder="1">
      <alignment horizontal="center" vertical="center"/>
    </xf>
    <xf numFmtId="0" fontId="9" fillId="0" borderId="19" xfId="3" applyFont="1" applyBorder="1">
      <alignment horizontal="center" vertical="center"/>
    </xf>
    <xf numFmtId="0" fontId="9" fillId="16" borderId="19" xfId="3" applyFont="1" applyFill="1" applyBorder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0" borderId="22" xfId="0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9" fillId="23" borderId="19" xfId="0" applyFont="1" applyFill="1" applyBorder="1">
      <alignment vertical="center"/>
    </xf>
    <xf numFmtId="0" fontId="9" fillId="23" borderId="19" xfId="0" applyFont="1" applyFill="1" applyBorder="1" applyAlignment="1">
      <alignment horizontal="center" vertical="center"/>
    </xf>
    <xf numFmtId="0" fontId="9" fillId="24" borderId="19" xfId="0" applyFont="1" applyFill="1" applyBorder="1">
      <alignment vertical="center"/>
    </xf>
    <xf numFmtId="0" fontId="9" fillId="25" borderId="19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2">
      <alignment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2" borderId="12" xfId="3" applyFont="1" applyFill="1" applyBorder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16" borderId="1" xfId="0" applyFont="1" applyFill="1" applyBorder="1">
      <alignment vertical="center"/>
    </xf>
    <xf numFmtId="0" fontId="22" fillId="20" borderId="1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0" fillId="24" borderId="19" xfId="0" applyFont="1" applyFill="1" applyBorder="1">
      <alignment vertical="center"/>
    </xf>
    <xf numFmtId="0" fontId="22" fillId="21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9" fillId="24" borderId="0" xfId="0" applyFont="1" applyFill="1">
      <alignment vertical="center"/>
    </xf>
    <xf numFmtId="0" fontId="16" fillId="16" borderId="29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/>
    </xf>
    <xf numFmtId="0" fontId="15" fillId="20" borderId="3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29" fillId="16" borderId="19" xfId="0" applyFont="1" applyFill="1" applyBorder="1" applyAlignment="1">
      <alignment horizontal="center" vertical="center"/>
    </xf>
    <xf numFmtId="0" fontId="14" fillId="26" borderId="32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1" fillId="0" borderId="0" xfId="0" quotePrefix="1" applyFont="1">
      <alignment vertical="center"/>
    </xf>
    <xf numFmtId="0" fontId="30" fillId="0" borderId="0" xfId="0" quotePrefix="1" applyFont="1">
      <alignment vertical="center"/>
    </xf>
    <xf numFmtId="0" fontId="32" fillId="0" borderId="0" xfId="0" applyFont="1">
      <alignment vertical="center"/>
    </xf>
    <xf numFmtId="0" fontId="33" fillId="0" borderId="0" xfId="0" quotePrefix="1" applyFont="1">
      <alignment vertical="center"/>
    </xf>
    <xf numFmtId="0" fontId="9" fillId="0" borderId="36" xfId="3" applyFont="1" applyBorder="1">
      <alignment horizontal="center" vertical="center"/>
    </xf>
    <xf numFmtId="0" fontId="9" fillId="16" borderId="36" xfId="3" applyFont="1" applyFill="1" applyBorder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9" fillId="16" borderId="39" xfId="3" applyFont="1" applyFill="1" applyBorder="1">
      <alignment horizontal="center" vertical="center"/>
    </xf>
    <xf numFmtId="0" fontId="9" fillId="16" borderId="1" xfId="3" applyFont="1" applyFill="1">
      <alignment horizontal="center" vertical="center"/>
    </xf>
    <xf numFmtId="0" fontId="9" fillId="0" borderId="1" xfId="3" applyFo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35" fillId="0" borderId="1" xfId="0" applyFont="1" applyBorder="1">
      <alignment vertical="center"/>
    </xf>
    <xf numFmtId="0" fontId="38" fillId="0" borderId="1" xfId="0" applyFont="1" applyBorder="1">
      <alignment vertical="center"/>
    </xf>
    <xf numFmtId="176" fontId="1" fillId="0" borderId="0" xfId="2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9" fillId="16" borderId="0" xfId="0" applyFont="1" applyFill="1">
      <alignment vertical="center"/>
    </xf>
    <xf numFmtId="0" fontId="9" fillId="0" borderId="0" xfId="0" applyFont="1">
      <alignment vertical="center"/>
    </xf>
    <xf numFmtId="0" fontId="14" fillId="26" borderId="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8" borderId="0" xfId="0" applyFont="1" applyFill="1">
      <alignment vertical="center"/>
    </xf>
    <xf numFmtId="0" fontId="39" fillId="12" borderId="0" xfId="3" applyFont="1" applyFill="1" applyBorder="1" applyAlignment="1">
      <alignment vertical="center"/>
    </xf>
    <xf numFmtId="0" fontId="39" fillId="12" borderId="0" xfId="0" applyFont="1" applyFill="1">
      <alignment vertical="center"/>
    </xf>
    <xf numFmtId="0" fontId="39" fillId="16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38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0" fillId="0" borderId="1" xfId="0" applyFont="1" applyBorder="1">
      <alignment vertical="center"/>
    </xf>
    <xf numFmtId="181" fontId="0" fillId="0" borderId="0" xfId="0" applyNumberFormat="1">
      <alignment vertical="center"/>
    </xf>
    <xf numFmtId="0" fontId="3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26" borderId="0" xfId="0" applyFont="1" applyFill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0" borderId="37" xfId="0" applyFont="1" applyBorder="1" applyAlignment="1">
      <alignment horizontal="left" vertical="center" wrapText="1"/>
    </xf>
    <xf numFmtId="0" fontId="14" fillId="16" borderId="25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/>
    </xf>
    <xf numFmtId="176" fontId="0" fillId="27" borderId="0" xfId="0" applyNumberFormat="1" applyFill="1">
      <alignment vertical="center"/>
    </xf>
    <xf numFmtId="0" fontId="0" fillId="27" borderId="0" xfId="0" applyFill="1">
      <alignment vertical="center"/>
    </xf>
    <xf numFmtId="176" fontId="0" fillId="28" borderId="0" xfId="0" applyNumberFormat="1" applyFill="1">
      <alignment vertical="center"/>
    </xf>
    <xf numFmtId="0" fontId="15" fillId="20" borderId="17" xfId="0" applyFont="1" applyFill="1" applyBorder="1" applyAlignment="1">
      <alignment horizontal="center" vertical="center"/>
    </xf>
    <xf numFmtId="0" fontId="43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30" borderId="0" xfId="0" applyFont="1" applyFill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30" fillId="31" borderId="0" xfId="0" applyFont="1" applyFill="1">
      <alignment vertical="center"/>
    </xf>
    <xf numFmtId="0" fontId="30" fillId="30" borderId="0" xfId="0" applyFont="1" applyFill="1">
      <alignment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43" fillId="29" borderId="0" xfId="0" applyFont="1" applyFill="1" applyAlignment="1">
      <alignment horizontal="center" vertical="center"/>
    </xf>
    <xf numFmtId="0" fontId="44" fillId="30" borderId="0" xfId="0" applyFont="1" applyFill="1" applyAlignment="1">
      <alignment horizontal="center" vertical="center"/>
    </xf>
    <xf numFmtId="0" fontId="44" fillId="29" borderId="0" xfId="0" applyFont="1" applyFill="1" applyAlignment="1">
      <alignment horizontal="center" vertical="center"/>
    </xf>
    <xf numFmtId="0" fontId="30" fillId="31" borderId="0" xfId="0" applyFont="1" applyFill="1" applyAlignment="1">
      <alignment horizontal="center" vertical="center"/>
    </xf>
    <xf numFmtId="0" fontId="30" fillId="32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30" fillId="32" borderId="0" xfId="0" applyFont="1" applyFill="1">
      <alignment vertical="center"/>
    </xf>
    <xf numFmtId="0" fontId="50" fillId="0" borderId="0" xfId="0" applyFont="1" applyAlignment="1">
      <alignment horizontal="center" vertical="center" wrapText="1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26" fillId="0" borderId="1" xfId="3" applyNumberFormat="1" applyFont="1" applyBorder="1">
      <alignment horizontal="center" vertical="center"/>
    </xf>
    <xf numFmtId="176" fontId="4" fillId="0" borderId="0" xfId="2" applyFont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176" fontId="1" fillId="0" borderId="0" xfId="2" applyAlignment="1">
      <alignment horizontal="center" vertical="center"/>
    </xf>
    <xf numFmtId="176" fontId="26" fillId="0" borderId="6" xfId="2" applyFont="1" applyBorder="1" applyAlignment="1">
      <alignment horizontal="center" vertical="center"/>
    </xf>
    <xf numFmtId="176" fontId="1" fillId="0" borderId="7" xfId="2" applyBorder="1" applyAlignment="1">
      <alignment horizontal="center" vertical="center"/>
    </xf>
    <xf numFmtId="176" fontId="1" fillId="0" borderId="9" xfId="2" applyBorder="1" applyAlignment="1">
      <alignment horizontal="center" vertical="center"/>
    </xf>
    <xf numFmtId="176" fontId="0" fillId="0" borderId="1" xfId="2" applyFont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28" fillId="22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0" fontId="37" fillId="11" borderId="9" xfId="0" applyFont="1" applyFill="1" applyBorder="1" applyAlignment="1">
      <alignment horizontal="center" vertical="center" wrapText="1"/>
    </xf>
    <xf numFmtId="0" fontId="26" fillId="0" borderId="9" xfId="3" applyNumberFormat="1" applyFont="1" applyBorder="1">
      <alignment horizontal="center" vertical="center"/>
    </xf>
    <xf numFmtId="0" fontId="26" fillId="0" borderId="11" xfId="3" applyNumberFormat="1" applyFont="1" applyBorder="1">
      <alignment horizontal="center" vertical="center"/>
    </xf>
    <xf numFmtId="0" fontId="26" fillId="0" borderId="10" xfId="3" applyNumberFormat="1" applyFont="1" applyBorder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76" fontId="9" fillId="0" borderId="0" xfId="2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3" xfId="3" applyNumberFormat="1" applyFont="1" applyBorder="1">
      <alignment horizontal="center" vertical="center"/>
    </xf>
    <xf numFmtId="0" fontId="0" fillId="0" borderId="14" xfId="3" applyNumberFormat="1" applyFont="1" applyBorder="1">
      <alignment horizontal="center" vertical="center"/>
    </xf>
    <xf numFmtId="0" fontId="0" fillId="0" borderId="15" xfId="3" applyNumberFormat="1" applyFont="1" applyBorder="1">
      <alignment horizontal="center" vertical="center"/>
    </xf>
    <xf numFmtId="0" fontId="11" fillId="11" borderId="9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9" fillId="0" borderId="13" xfId="3" applyNumberFormat="1" applyFont="1" applyBorder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8" xfId="2" applyFont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" fillId="0" borderId="13" xfId="3" applyNumberFormat="1" applyFont="1" applyBorder="1">
      <alignment horizontal="center" vertical="center"/>
    </xf>
    <xf numFmtId="0" fontId="10" fillId="11" borderId="9" xfId="0" applyFont="1" applyFill="1" applyBorder="1" applyAlignment="1">
      <alignment horizontal="center" vertical="center" wrapText="1"/>
    </xf>
    <xf numFmtId="0" fontId="26" fillId="0" borderId="3" xfId="3" applyNumberFormat="1" applyFont="1" applyBorder="1">
      <alignment horizontal="center" vertical="center"/>
    </xf>
    <xf numFmtId="0" fontId="26" fillId="0" borderId="4" xfId="3" applyNumberFormat="1" applyFont="1" applyBorder="1">
      <alignment horizontal="center" vertical="center"/>
    </xf>
    <xf numFmtId="0" fontId="8" fillId="0" borderId="14" xfId="3" applyNumberFormat="1" applyFont="1" applyBorder="1">
      <alignment horizontal="center" vertical="center"/>
    </xf>
    <xf numFmtId="0" fontId="1" fillId="0" borderId="35" xfId="3" applyNumberFormat="1" applyFont="1" applyBorder="1">
      <alignment horizontal="center" vertical="center"/>
    </xf>
    <xf numFmtId="0" fontId="0" fillId="0" borderId="34" xfId="3" applyNumberFormat="1" applyFont="1" applyBorder="1">
      <alignment horizontal="center" vertical="center"/>
    </xf>
    <xf numFmtId="0" fontId="0" fillId="0" borderId="33" xfId="3" applyNumberFormat="1" applyFont="1" applyBorder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1" xfId="3" applyNumberFormat="1" applyFont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26" fillId="0" borderId="1" xfId="3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21" borderId="36" xfId="0" applyFont="1" applyFill="1" applyBorder="1" applyAlignment="1">
      <alignment horizontal="center" vertical="center"/>
    </xf>
    <xf numFmtId="0" fontId="16" fillId="16" borderId="36" xfId="0" applyFont="1" applyFill="1" applyBorder="1" applyAlignment="1">
      <alignment horizontal="center" vertical="center"/>
    </xf>
    <xf numFmtId="0" fontId="15" fillId="20" borderId="36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176" fontId="1" fillId="0" borderId="1" xfId="2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FA00"/>
      <color rgb="FFFF2600"/>
      <color rgb="FFFF40FF"/>
      <color rgb="FF0000FF"/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나는 이런 사람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 w="3175"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인물정보'!$B$2:$L$2</c:f>
              <c:numCache>
                <c:formatCode>0.0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 w="3175"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인물정보'!$B$3:$L$3</c:f>
              <c:numCache>
                <c:formatCode>0.0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10.5</c:v>
                </c:pt>
                <c:pt idx="3">
                  <c:v>31</c:v>
                </c:pt>
                <c:pt idx="4">
                  <c:v>20.5</c:v>
                </c:pt>
                <c:pt idx="5">
                  <c:v>21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ser>
          <c:idx val="2"/>
          <c:order val="2"/>
          <c:spPr>
            <a:noFill/>
            <a:ln w="3175">
              <a:solidFill>
                <a:srgbClr val="FFFF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인물정보'!$B$4:$L$4</c:f>
              <c:numCache>
                <c:formatCode>0.0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9.5</c:v>
                </c:pt>
                <c:pt idx="3">
                  <c:v>32</c:v>
                </c:pt>
                <c:pt idx="4">
                  <c:v>21</c:v>
                </c:pt>
                <c:pt idx="5">
                  <c:v>22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F-5149-BCB0-A6CDFCCB38D4}"/>
            </c:ext>
          </c:extLst>
        </c:ser>
        <c:ser>
          <c:idx val="3"/>
          <c:order val="3"/>
          <c:spPr>
            <a:noFill/>
            <a:ln w="3175" cap="flat" cmpd="sng" algn="ctr">
              <a:solidFill>
                <a:srgbClr val="00B050"/>
              </a:solidFill>
              <a:prstDash val="solid"/>
            </a:ln>
            <a:effectLst/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인물정보'!$B$5:$L$5</c:f>
              <c:numCache>
                <c:formatCode>0.0</c:formatCode>
                <c:ptCount val="11"/>
                <c:pt idx="0">
                  <c:v>22.5</c:v>
                </c:pt>
                <c:pt idx="1">
                  <c:v>23</c:v>
                </c:pt>
                <c:pt idx="2">
                  <c:v>8.5</c:v>
                </c:pt>
                <c:pt idx="3">
                  <c:v>33</c:v>
                </c:pt>
                <c:pt idx="4">
                  <c:v>21.5</c:v>
                </c:pt>
                <c:pt idx="5">
                  <c:v>23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F-5149-BCB0-A6CDFCCB38D4}"/>
            </c:ext>
          </c:extLst>
        </c:ser>
        <c:ser>
          <c:idx val="4"/>
          <c:order val="4"/>
          <c:spPr>
            <a:noFill/>
            <a:ln w="3175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인물정보'!$B$6:$L$6</c:f>
              <c:numCache>
                <c:formatCode>0.0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7.5</c:v>
                </c:pt>
                <c:pt idx="3">
                  <c:v>34</c:v>
                </c:pt>
                <c:pt idx="4">
                  <c:v>22</c:v>
                </c:pt>
                <c:pt idx="5">
                  <c:v>24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F-5149-BCB0-A6CDFCCB38D4}"/>
            </c:ext>
          </c:extLst>
        </c:ser>
        <c:ser>
          <c:idx val="5"/>
          <c:order val="5"/>
          <c:spPr>
            <a:noFill/>
            <a:ln w="31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인물정보'!$B$7:$L$7</c:f>
              <c:numCache>
                <c:formatCode>0.0</c:formatCode>
                <c:ptCount val="11"/>
                <c:pt idx="0">
                  <c:v>24.5</c:v>
                </c:pt>
                <c:pt idx="1">
                  <c:v>25</c:v>
                </c:pt>
                <c:pt idx="2">
                  <c:v>8</c:v>
                </c:pt>
                <c:pt idx="3">
                  <c:v>35</c:v>
                </c:pt>
                <c:pt idx="4">
                  <c:v>23</c:v>
                </c:pt>
                <c:pt idx="5">
                  <c:v>24.5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F-5149-BCB0-A6CDFCCB38D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인물정보'!$B$8:$L$8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69F-5149-BCB0-A6CDFCCB38D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인물정보'!$B$9:$L$9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769F-5149-BCB0-A6CDFCCB38D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인물정보'!$B$10:$L$10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769F-5149-BCB0-A6CDFCCB38D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인물정보'!$B$11:$L$11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769F-5149-BCB0-A6CDFCCB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19050</xdr:rowOff>
    </xdr:from>
    <xdr:to>
      <xdr:col>24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273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60"/>
  <sheetViews>
    <sheetView view="pageBreakPreview" topLeftCell="A42" zoomScale="125" zoomScaleSheetLayoutView="100" workbookViewId="0">
      <selection activeCell="A51" sqref="A51:A57"/>
    </sheetView>
  </sheetViews>
  <sheetFormatPr baseColWidth="10" defaultColWidth="9.1640625" defaultRowHeight="17"/>
  <cols>
    <col min="1" max="1" width="94.1640625" style="165" customWidth="1"/>
    <col min="2" max="16384" width="9.1640625" style="165"/>
  </cols>
  <sheetData>
    <row r="1" spans="1:1" ht="25" customHeight="1">
      <c r="A1" s="165" t="s">
        <v>369</v>
      </c>
    </row>
    <row r="2" spans="1:1" ht="25" customHeight="1">
      <c r="A2" s="168" t="s">
        <v>65</v>
      </c>
    </row>
    <row r="3" spans="1:1" ht="25" customHeight="1">
      <c r="A3" s="169"/>
    </row>
    <row r="4" spans="1:1" ht="25" customHeight="1">
      <c r="A4" s="165" t="s">
        <v>59</v>
      </c>
    </row>
    <row r="5" spans="1:1" ht="25" customHeight="1">
      <c r="A5" s="165" t="s">
        <v>64</v>
      </c>
    </row>
    <row r="6" spans="1:1" ht="25" customHeight="1">
      <c r="A6" s="165" t="s">
        <v>1</v>
      </c>
    </row>
    <row r="7" spans="1:1" ht="25" customHeight="1">
      <c r="A7" s="165" t="s">
        <v>74</v>
      </c>
    </row>
    <row r="8" spans="1:1" ht="10" customHeight="1"/>
    <row r="9" spans="1:1" ht="25" customHeight="1">
      <c r="A9" s="165" t="s">
        <v>85</v>
      </c>
    </row>
    <row r="10" spans="1:1" ht="25" customHeight="1">
      <c r="A10" s="165" t="s">
        <v>80</v>
      </c>
    </row>
    <row r="11" spans="1:1" ht="10" customHeight="1"/>
    <row r="12" spans="1:1" ht="25" customHeight="1">
      <c r="A12" s="165" t="s">
        <v>62</v>
      </c>
    </row>
    <row r="13" spans="1:1" ht="25" customHeight="1">
      <c r="A13" s="165" t="s">
        <v>77</v>
      </c>
    </row>
    <row r="14" spans="1:1" ht="25" customHeight="1">
      <c r="A14" s="170" t="s">
        <v>75</v>
      </c>
    </row>
    <row r="15" spans="1:1" ht="25" customHeight="1">
      <c r="A15" s="168" t="s">
        <v>78</v>
      </c>
    </row>
    <row r="16" spans="1:1" ht="25" customHeight="1">
      <c r="A16" s="169"/>
    </row>
    <row r="17" spans="1:1" ht="25" customHeight="1">
      <c r="A17" s="165" t="s">
        <v>302</v>
      </c>
    </row>
    <row r="18" spans="1:1" ht="25" customHeight="1">
      <c r="A18" s="165" t="s">
        <v>303</v>
      </c>
    </row>
    <row r="19" spans="1:1" ht="25" customHeight="1">
      <c r="A19" s="165" t="s">
        <v>304</v>
      </c>
    </row>
    <row r="20" spans="1:1" ht="10" customHeight="1"/>
    <row r="21" spans="1:1" ht="25" customHeight="1">
      <c r="A21" s="165" t="s">
        <v>305</v>
      </c>
    </row>
    <row r="22" spans="1:1" ht="25" customHeight="1">
      <c r="A22" s="170" t="s">
        <v>306</v>
      </c>
    </row>
    <row r="23" spans="1:1" ht="25" customHeight="1">
      <c r="A23" s="165" t="s">
        <v>307</v>
      </c>
    </row>
    <row r="24" spans="1:1" ht="25" customHeight="1">
      <c r="A24" s="165" t="s">
        <v>308</v>
      </c>
    </row>
    <row r="25" spans="1:1" ht="25" customHeight="1">
      <c r="A25" s="168" t="s">
        <v>140</v>
      </c>
    </row>
    <row r="26" spans="1:1" ht="25" customHeight="1">
      <c r="A26" s="171"/>
    </row>
    <row r="27" spans="1:1" ht="25" customHeight="1">
      <c r="A27" s="165" t="s">
        <v>247</v>
      </c>
    </row>
    <row r="28" spans="1:1" ht="25" customHeight="1">
      <c r="A28" s="165" t="s">
        <v>248</v>
      </c>
    </row>
    <row r="29" spans="1:1" ht="25" customHeight="1">
      <c r="A29" s="166" t="s">
        <v>300</v>
      </c>
    </row>
    <row r="30" spans="1:1" ht="25" customHeight="1">
      <c r="A30" s="165" t="s">
        <v>301</v>
      </c>
    </row>
    <row r="31" spans="1:1" ht="25" customHeight="1">
      <c r="A31" s="167" t="s">
        <v>246</v>
      </c>
    </row>
    <row r="32" spans="1:1" ht="25" customHeight="1"/>
    <row r="33" spans="1:1" ht="25" customHeight="1">
      <c r="A33" s="165" t="s">
        <v>296</v>
      </c>
    </row>
    <row r="34" spans="1:1" ht="25" customHeight="1">
      <c r="A34" s="165" t="s">
        <v>295</v>
      </c>
    </row>
    <row r="35" spans="1:1" ht="25" customHeight="1">
      <c r="A35" s="165" t="s">
        <v>297</v>
      </c>
    </row>
    <row r="36" spans="1:1" ht="25" customHeight="1">
      <c r="A36" s="165" t="s">
        <v>298</v>
      </c>
    </row>
    <row r="37" spans="1:1" ht="25" customHeight="1">
      <c r="A37" s="165" t="s">
        <v>299</v>
      </c>
    </row>
    <row r="38" spans="1:1" ht="25" customHeight="1">
      <c r="A38" s="168" t="s">
        <v>294</v>
      </c>
    </row>
    <row r="39" spans="1:1" ht="25" customHeight="1"/>
    <row r="40" spans="1:1" ht="25" customHeight="1">
      <c r="A40" s="165" t="s">
        <v>443</v>
      </c>
    </row>
    <row r="41" spans="1:1" ht="25" customHeight="1">
      <c r="A41" s="241" t="s">
        <v>514</v>
      </c>
    </row>
    <row r="42" spans="1:1" ht="25" customHeight="1">
      <c r="A42" s="165" t="s">
        <v>444</v>
      </c>
    </row>
    <row r="43" spans="1:1" ht="25" customHeight="1">
      <c r="A43" s="243" t="s">
        <v>515</v>
      </c>
    </row>
    <row r="44" spans="1:1" ht="25" customHeight="1">
      <c r="A44" s="242" t="s">
        <v>445</v>
      </c>
    </row>
    <row r="45" spans="1:1" ht="25" customHeight="1">
      <c r="A45" s="165" t="s">
        <v>446</v>
      </c>
    </row>
    <row r="46" spans="1:1" ht="25" customHeight="1">
      <c r="A46" s="165" t="s">
        <v>447</v>
      </c>
    </row>
    <row r="47" spans="1:1" ht="25" customHeight="1">
      <c r="A47" s="170" t="s">
        <v>448</v>
      </c>
    </row>
    <row r="48" spans="1:1" ht="25" customHeight="1">
      <c r="A48" s="244" t="s">
        <v>449</v>
      </c>
    </row>
    <row r="49" spans="1:1" ht="25" customHeight="1">
      <c r="A49" s="168" t="s">
        <v>450</v>
      </c>
    </row>
    <row r="50" spans="1:1" ht="25" customHeight="1">
      <c r="A50" s="168"/>
    </row>
    <row r="51" spans="1:1" ht="25" customHeight="1">
      <c r="A51" s="166" t="s">
        <v>520</v>
      </c>
    </row>
    <row r="52" spans="1:1" ht="25" customHeight="1">
      <c r="A52" s="165" t="s">
        <v>519</v>
      </c>
    </row>
    <row r="53" spans="1:1" ht="25" customHeight="1">
      <c r="A53" s="165" t="s">
        <v>526</v>
      </c>
    </row>
    <row r="54" spans="1:1" ht="25" customHeight="1">
      <c r="A54" s="165" t="s">
        <v>531</v>
      </c>
    </row>
    <row r="55" spans="1:1" ht="25" customHeight="1">
      <c r="A55" s="165" t="s">
        <v>521</v>
      </c>
    </row>
    <row r="56" spans="1:1" ht="25" customHeight="1">
      <c r="A56" s="165" t="s">
        <v>522</v>
      </c>
    </row>
    <row r="57" spans="1:1" ht="25" customHeight="1">
      <c r="A57" s="168" t="s">
        <v>518</v>
      </c>
    </row>
    <row r="58" spans="1:1" ht="25" customHeight="1"/>
    <row r="59" spans="1:1" ht="25" customHeight="1"/>
    <row r="60" spans="1:1" ht="25" customHeight="1"/>
  </sheetData>
  <phoneticPr fontId="7" type="noConversion"/>
  <printOptions horizontalCentered="1" verticalCentered="1"/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Q75"/>
  <sheetViews>
    <sheetView zoomScale="125" zoomScaleNormal="100" zoomScaleSheetLayoutView="125" workbookViewId="0">
      <pane xSplit="4" ySplit="2" topLeftCell="E56" activePane="bottomRight" state="frozen"/>
      <selection pane="topRight" activeCell="F1" sqref="F1"/>
      <selection pane="bottomLeft" activeCell="A2" sqref="A2"/>
      <selection pane="bottomRight" activeCell="E63" sqref="E63"/>
    </sheetView>
  </sheetViews>
  <sheetFormatPr baseColWidth="10" defaultColWidth="9.1640625" defaultRowHeight="17"/>
  <cols>
    <col min="1" max="1" width="3.83203125" style="223" customWidth="1"/>
    <col min="2" max="3" width="3.83203125" style="165" customWidth="1"/>
    <col min="4" max="4" width="39.33203125" style="165" customWidth="1"/>
    <col min="5" max="42" width="2.83203125" style="227" customWidth="1"/>
    <col min="43" max="43" width="16" style="227" bestFit="1" customWidth="1"/>
    <col min="44" max="44" width="4.33203125" style="165" customWidth="1"/>
    <col min="45" max="45" width="26.83203125" style="165" customWidth="1"/>
    <col min="46" max="16384" width="9.1640625" style="165"/>
  </cols>
  <sheetData>
    <row r="1" spans="1:43">
      <c r="A1" s="3" t="s">
        <v>506</v>
      </c>
      <c r="B1" s="245"/>
      <c r="C1" s="245"/>
      <c r="D1" s="245"/>
      <c r="E1" s="245">
        <v>2022</v>
      </c>
      <c r="F1" s="245"/>
      <c r="G1" s="245">
        <v>2023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>
        <v>2024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>
        <v>2025</v>
      </c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 t="s">
        <v>488</v>
      </c>
    </row>
    <row r="2" spans="1:43">
      <c r="A2" s="245"/>
      <c r="B2" s="245"/>
      <c r="C2" s="245"/>
      <c r="D2" s="245"/>
      <c r="E2" s="228">
        <v>11</v>
      </c>
      <c r="F2" s="228">
        <v>12</v>
      </c>
      <c r="G2" s="228">
        <v>1</v>
      </c>
      <c r="H2" s="228">
        <v>2</v>
      </c>
      <c r="I2" s="228">
        <v>3</v>
      </c>
      <c r="J2" s="228">
        <v>4</v>
      </c>
      <c r="K2" s="228">
        <v>5</v>
      </c>
      <c r="L2" s="228">
        <v>6</v>
      </c>
      <c r="M2" s="228">
        <v>7</v>
      </c>
      <c r="N2" s="228">
        <v>8</v>
      </c>
      <c r="O2" s="228">
        <v>9</v>
      </c>
      <c r="P2" s="228">
        <v>10</v>
      </c>
      <c r="Q2" s="228">
        <v>11</v>
      </c>
      <c r="R2" s="228">
        <v>12</v>
      </c>
      <c r="S2" s="228">
        <v>1</v>
      </c>
      <c r="T2" s="228">
        <v>2</v>
      </c>
      <c r="U2" s="228">
        <v>3</v>
      </c>
      <c r="V2" s="228">
        <v>4</v>
      </c>
      <c r="W2" s="228">
        <v>5</v>
      </c>
      <c r="X2" s="228">
        <v>6</v>
      </c>
      <c r="Y2" s="228">
        <v>7</v>
      </c>
      <c r="Z2" s="228">
        <v>8</v>
      </c>
      <c r="AA2" s="228">
        <v>9</v>
      </c>
      <c r="AB2" s="228">
        <v>10</v>
      </c>
      <c r="AC2" s="228">
        <v>11</v>
      </c>
      <c r="AD2" s="228">
        <v>12</v>
      </c>
      <c r="AE2" s="228">
        <v>1</v>
      </c>
      <c r="AF2" s="228">
        <v>2</v>
      </c>
      <c r="AG2" s="228">
        <v>3</v>
      </c>
      <c r="AH2" s="228">
        <v>4</v>
      </c>
      <c r="AI2" s="228">
        <v>5</v>
      </c>
      <c r="AJ2" s="228">
        <v>6</v>
      </c>
      <c r="AK2" s="228">
        <v>7</v>
      </c>
      <c r="AL2" s="228">
        <v>8</v>
      </c>
      <c r="AM2" s="228">
        <v>9</v>
      </c>
      <c r="AN2" s="228">
        <v>10</v>
      </c>
      <c r="AO2" s="228">
        <v>11</v>
      </c>
      <c r="AP2" s="228">
        <v>12</v>
      </c>
      <c r="AQ2" s="245"/>
    </row>
    <row r="3" spans="1:43" s="223" customFormat="1">
      <c r="A3" s="220" t="s">
        <v>456</v>
      </c>
      <c r="B3" s="220"/>
      <c r="C3" s="220"/>
      <c r="D3" s="220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35"/>
    </row>
    <row r="4" spans="1:43">
      <c r="A4" s="220"/>
      <c r="B4" s="222" t="s">
        <v>458</v>
      </c>
      <c r="C4" s="222"/>
      <c r="D4" s="222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6"/>
    </row>
    <row r="5" spans="1:43">
      <c r="A5" s="220"/>
      <c r="B5" s="226"/>
      <c r="C5" s="225" t="s">
        <v>461</v>
      </c>
      <c r="D5" s="225"/>
      <c r="E5" s="232"/>
      <c r="F5" s="232"/>
      <c r="G5" s="232"/>
      <c r="H5" s="232"/>
      <c r="I5" s="232"/>
      <c r="J5" s="232"/>
      <c r="K5" s="232"/>
      <c r="L5" s="232"/>
    </row>
    <row r="6" spans="1:43">
      <c r="A6" s="220"/>
      <c r="B6" s="226"/>
      <c r="C6" s="225"/>
      <c r="D6" s="165" t="s">
        <v>463</v>
      </c>
      <c r="E6" s="233"/>
      <c r="F6" s="233"/>
      <c r="AQ6" s="227" t="s">
        <v>127</v>
      </c>
    </row>
    <row r="7" spans="1:43">
      <c r="A7" s="220"/>
      <c r="B7" s="226"/>
      <c r="C7" s="225"/>
      <c r="D7" s="165" t="s">
        <v>462</v>
      </c>
      <c r="G7" s="233"/>
      <c r="H7" s="233"/>
      <c r="I7" s="233"/>
      <c r="J7" s="233"/>
      <c r="AQ7" s="227" t="s">
        <v>127</v>
      </c>
    </row>
    <row r="8" spans="1:43">
      <c r="A8" s="220"/>
      <c r="B8" s="226"/>
      <c r="C8" s="225"/>
      <c r="D8" s="165" t="s">
        <v>464</v>
      </c>
      <c r="K8" s="233"/>
      <c r="L8" s="233"/>
      <c r="AQ8" s="227" t="s">
        <v>477</v>
      </c>
    </row>
    <row r="9" spans="1:43">
      <c r="A9" s="220"/>
      <c r="B9" s="226"/>
      <c r="C9" s="225" t="s">
        <v>490</v>
      </c>
      <c r="D9" s="225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</row>
    <row r="10" spans="1:43">
      <c r="A10" s="220"/>
      <c r="B10" s="226"/>
      <c r="C10" s="225" t="s">
        <v>465</v>
      </c>
      <c r="D10" s="225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</row>
    <row r="11" spans="1:43">
      <c r="A11" s="220"/>
      <c r="B11" s="226"/>
      <c r="C11" s="225"/>
      <c r="D11" s="165" t="s">
        <v>466</v>
      </c>
      <c r="E11" s="232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27" t="s">
        <v>470</v>
      </c>
    </row>
    <row r="12" spans="1:43">
      <c r="A12" s="220"/>
      <c r="B12" s="226"/>
      <c r="C12" s="225" t="s">
        <v>467</v>
      </c>
      <c r="D12" s="225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</row>
    <row r="13" spans="1:43">
      <c r="A13" s="220"/>
      <c r="B13" s="226"/>
      <c r="C13" s="225"/>
      <c r="D13" s="165" t="s">
        <v>468</v>
      </c>
      <c r="E13" s="232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AQ13" s="227" t="s">
        <v>527</v>
      </c>
    </row>
    <row r="14" spans="1:43">
      <c r="A14" s="220"/>
      <c r="B14" s="226"/>
      <c r="C14" s="225"/>
      <c r="D14" s="169" t="s">
        <v>469</v>
      </c>
      <c r="E14" s="232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AQ14" s="227" t="s">
        <v>528</v>
      </c>
    </row>
    <row r="15" spans="1:43">
      <c r="A15" s="220"/>
      <c r="B15" s="222" t="s">
        <v>347</v>
      </c>
      <c r="C15" s="222"/>
      <c r="D15" s="222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6"/>
    </row>
    <row r="16" spans="1:43">
      <c r="A16" s="220"/>
      <c r="B16" s="226"/>
      <c r="C16" s="225" t="s">
        <v>471</v>
      </c>
      <c r="D16" s="225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</row>
    <row r="17" spans="1:43">
      <c r="A17" s="220"/>
      <c r="B17" s="226"/>
      <c r="C17" s="225"/>
      <c r="D17" s="165" t="s">
        <v>472</v>
      </c>
      <c r="E17" s="233"/>
    </row>
    <row r="18" spans="1:43">
      <c r="A18" s="220"/>
      <c r="B18" s="226"/>
      <c r="C18" s="225"/>
      <c r="D18" s="165" t="s">
        <v>473</v>
      </c>
      <c r="F18" s="233"/>
    </row>
    <row r="19" spans="1:43">
      <c r="A19" s="220"/>
      <c r="B19" s="226"/>
      <c r="C19" s="225"/>
      <c r="D19" s="165" t="s">
        <v>523</v>
      </c>
      <c r="G19" s="233"/>
      <c r="H19" s="233"/>
      <c r="I19" s="233"/>
    </row>
    <row r="20" spans="1:43">
      <c r="A20" s="220"/>
      <c r="B20" s="226"/>
      <c r="C20" s="225"/>
      <c r="D20" s="165" t="s">
        <v>524</v>
      </c>
      <c r="G20" s="165"/>
      <c r="H20" s="165"/>
      <c r="I20" s="165"/>
      <c r="J20" s="233"/>
      <c r="K20" s="233"/>
      <c r="L20" s="233"/>
    </row>
    <row r="21" spans="1:43">
      <c r="A21" s="220"/>
      <c r="B21" s="226"/>
      <c r="C21" s="225"/>
      <c r="D21" s="165" t="s">
        <v>525</v>
      </c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</row>
    <row r="22" spans="1:43">
      <c r="A22" s="220"/>
      <c r="B22" s="226"/>
      <c r="C22" s="225" t="s">
        <v>474</v>
      </c>
      <c r="D22" s="225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</row>
    <row r="23" spans="1:43">
      <c r="A23" s="220"/>
      <c r="B23" s="226"/>
      <c r="C23" s="225"/>
      <c r="D23" s="165" t="s">
        <v>475</v>
      </c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27" t="s">
        <v>127</v>
      </c>
    </row>
    <row r="24" spans="1:43">
      <c r="A24" s="220"/>
      <c r="B24" s="222" t="s">
        <v>459</v>
      </c>
      <c r="C24" s="222"/>
      <c r="D24" s="222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6"/>
    </row>
    <row r="25" spans="1:43">
      <c r="A25" s="220"/>
      <c r="B25" s="226"/>
      <c r="C25" s="225" t="s">
        <v>513</v>
      </c>
      <c r="D25" s="225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</row>
    <row r="26" spans="1:43">
      <c r="A26" s="220"/>
      <c r="B26" s="226"/>
      <c r="C26" s="225"/>
      <c r="D26" s="165" t="s">
        <v>478</v>
      </c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</row>
    <row r="27" spans="1:43">
      <c r="A27" s="220"/>
      <c r="B27" s="226"/>
      <c r="C27" s="225" t="s">
        <v>481</v>
      </c>
      <c r="D27" s="225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</row>
    <row r="28" spans="1:43">
      <c r="A28" s="220"/>
      <c r="B28" s="226"/>
      <c r="C28" s="225"/>
      <c r="D28" s="165" t="s">
        <v>479</v>
      </c>
      <c r="O28" s="233"/>
      <c r="P28" s="233"/>
      <c r="Q28" s="233"/>
    </row>
    <row r="29" spans="1:43">
      <c r="A29" s="220"/>
      <c r="B29" s="226"/>
      <c r="C29" s="225"/>
      <c r="D29" s="165" t="s">
        <v>480</v>
      </c>
      <c r="J29" s="233"/>
      <c r="K29" s="233"/>
      <c r="L29" s="233"/>
      <c r="M29" s="233"/>
      <c r="N29" s="233"/>
      <c r="O29" s="233"/>
      <c r="P29" s="233"/>
      <c r="Q29" s="233"/>
    </row>
    <row r="30" spans="1:43">
      <c r="A30" s="220"/>
      <c r="B30" s="226"/>
      <c r="C30" s="225" t="s">
        <v>482</v>
      </c>
      <c r="D30" s="225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</row>
    <row r="31" spans="1:43">
      <c r="A31" s="220"/>
      <c r="B31" s="226"/>
      <c r="C31" s="225"/>
      <c r="D31" s="165" t="s">
        <v>483</v>
      </c>
      <c r="L31" s="233"/>
      <c r="M31" s="233"/>
      <c r="N31" s="233"/>
      <c r="O31" s="233"/>
      <c r="P31" s="233"/>
      <c r="Q31" s="233"/>
      <c r="R31" s="233"/>
    </row>
    <row r="32" spans="1:43">
      <c r="A32" s="220"/>
      <c r="B32" s="226"/>
      <c r="C32" s="225"/>
      <c r="D32" s="165" t="s">
        <v>491</v>
      </c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</row>
    <row r="33" spans="1:43">
      <c r="A33" s="220"/>
      <c r="B33" s="226"/>
      <c r="C33" s="225" t="s">
        <v>484</v>
      </c>
      <c r="D33" s="225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</row>
    <row r="34" spans="1:43">
      <c r="A34" s="220"/>
      <c r="B34" s="226"/>
      <c r="C34" s="225"/>
      <c r="D34" s="165" t="s">
        <v>485</v>
      </c>
      <c r="G34" s="233"/>
      <c r="H34" s="233"/>
      <c r="I34" s="233"/>
      <c r="J34" s="233"/>
    </row>
    <row r="35" spans="1:43">
      <c r="A35" s="220"/>
      <c r="B35" s="226"/>
      <c r="C35" s="225"/>
      <c r="D35" s="165" t="s">
        <v>486</v>
      </c>
      <c r="H35" s="233"/>
      <c r="I35" s="233"/>
      <c r="J35" s="233"/>
      <c r="K35" s="233"/>
    </row>
    <row r="36" spans="1:43">
      <c r="A36" s="220"/>
      <c r="B36" s="226"/>
      <c r="C36" s="225"/>
      <c r="D36" s="165" t="s">
        <v>487</v>
      </c>
      <c r="L36" s="233"/>
      <c r="M36" s="233"/>
      <c r="N36" s="233"/>
      <c r="O36" s="233"/>
      <c r="P36" s="233"/>
      <c r="Q36" s="233"/>
    </row>
    <row r="37" spans="1:43">
      <c r="A37" s="220"/>
      <c r="B37" s="226"/>
      <c r="C37" s="225" t="s">
        <v>507</v>
      </c>
      <c r="D37" s="225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</row>
    <row r="38" spans="1:43" ht="22">
      <c r="A38" s="220"/>
      <c r="B38" s="226"/>
      <c r="C38" s="225"/>
      <c r="D38" s="165" t="s">
        <v>511</v>
      </c>
      <c r="G38" s="240" t="s">
        <v>508</v>
      </c>
      <c r="I38" s="240" t="s">
        <v>509</v>
      </c>
      <c r="J38" s="240" t="s">
        <v>508</v>
      </c>
    </row>
    <row r="39" spans="1:43" ht="22">
      <c r="A39" s="220"/>
      <c r="B39" s="226"/>
      <c r="C39" s="225"/>
      <c r="D39" s="165" t="s">
        <v>512</v>
      </c>
      <c r="G39" s="240"/>
      <c r="I39" s="240"/>
      <c r="J39" s="240"/>
      <c r="K39" s="165"/>
      <c r="M39" s="240" t="s">
        <v>508</v>
      </c>
      <c r="P39" s="240" t="s">
        <v>508</v>
      </c>
      <c r="S39" s="240" t="s">
        <v>508</v>
      </c>
      <c r="U39" s="240" t="s">
        <v>510</v>
      </c>
      <c r="V39" s="240" t="s">
        <v>508</v>
      </c>
      <c r="Y39" s="240"/>
    </row>
    <row r="40" spans="1:43">
      <c r="A40" s="220"/>
      <c r="B40" s="226"/>
      <c r="C40" s="225" t="s">
        <v>476</v>
      </c>
      <c r="D40" s="225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</row>
    <row r="41" spans="1:43">
      <c r="A41" s="220"/>
      <c r="B41" s="226"/>
      <c r="C41" s="225"/>
      <c r="AP41" s="233"/>
    </row>
    <row r="42" spans="1:43" s="224" customFormat="1">
      <c r="A42" s="220" t="s">
        <v>489</v>
      </c>
      <c r="B42" s="221"/>
      <c r="C42" s="221"/>
      <c r="D42" s="22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6"/>
    </row>
    <row r="43" spans="1:43">
      <c r="A43" s="220"/>
      <c r="B43" s="222" t="s">
        <v>457</v>
      </c>
      <c r="C43" s="222"/>
      <c r="D43" s="222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6"/>
    </row>
    <row r="44" spans="1:43">
      <c r="A44" s="220"/>
      <c r="B44" s="226"/>
      <c r="C44" s="225" t="s">
        <v>499</v>
      </c>
      <c r="D44" s="225"/>
      <c r="E44" s="232"/>
      <c r="F44" s="232"/>
    </row>
    <row r="45" spans="1:43">
      <c r="A45" s="220"/>
      <c r="B45" s="226"/>
      <c r="C45" s="225"/>
      <c r="D45" s="165" t="s">
        <v>532</v>
      </c>
      <c r="E45" s="232"/>
    </row>
    <row r="46" spans="1:43">
      <c r="A46" s="220"/>
      <c r="B46" s="226"/>
      <c r="C46" s="225"/>
      <c r="D46" s="165" t="s">
        <v>534</v>
      </c>
      <c r="E46" s="165"/>
      <c r="F46" s="233"/>
    </row>
    <row r="47" spans="1:43">
      <c r="A47" s="220"/>
      <c r="B47" s="226"/>
      <c r="C47" s="225"/>
      <c r="D47" s="165" t="s">
        <v>533</v>
      </c>
      <c r="E47" s="165"/>
      <c r="F47" s="233"/>
    </row>
    <row r="48" spans="1:43">
      <c r="A48" s="220"/>
      <c r="B48" s="226"/>
      <c r="C48" s="225" t="s">
        <v>500</v>
      </c>
      <c r="D48" s="225"/>
      <c r="E48" s="232"/>
      <c r="F48" s="232"/>
      <c r="G48" s="232"/>
      <c r="H48" s="232"/>
      <c r="I48" s="232"/>
    </row>
    <row r="49" spans="1:43">
      <c r="A49" s="220"/>
      <c r="B49" s="226"/>
      <c r="C49" s="225"/>
      <c r="D49" s="165" t="s">
        <v>535</v>
      </c>
      <c r="E49" s="165"/>
      <c r="F49" s="165"/>
      <c r="G49" s="233"/>
    </row>
    <row r="50" spans="1:43">
      <c r="A50" s="220"/>
      <c r="B50" s="226"/>
      <c r="C50" s="225"/>
      <c r="D50" s="165" t="s">
        <v>492</v>
      </c>
      <c r="E50" s="165"/>
      <c r="F50" s="165"/>
      <c r="G50" s="165"/>
      <c r="H50" s="233"/>
    </row>
    <row r="51" spans="1:43">
      <c r="A51" s="220"/>
      <c r="B51" s="226"/>
      <c r="C51" s="225"/>
      <c r="D51" s="165" t="s">
        <v>493</v>
      </c>
      <c r="E51" s="165"/>
      <c r="F51" s="165"/>
      <c r="G51" s="165"/>
      <c r="H51" s="165"/>
      <c r="I51" s="233"/>
    </row>
    <row r="52" spans="1:43">
      <c r="A52" s="220"/>
      <c r="B52" s="226"/>
      <c r="C52" s="225"/>
      <c r="D52" s="165" t="s">
        <v>494</v>
      </c>
      <c r="E52" s="165"/>
      <c r="F52" s="165"/>
      <c r="G52" s="165"/>
      <c r="H52" s="165"/>
      <c r="I52" s="233"/>
    </row>
    <row r="53" spans="1:43">
      <c r="A53" s="220"/>
      <c r="B53" s="226"/>
      <c r="C53" s="225" t="s">
        <v>498</v>
      </c>
      <c r="D53" s="225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</row>
    <row r="54" spans="1:43">
      <c r="A54" s="220"/>
      <c r="B54" s="226"/>
      <c r="C54" s="225"/>
      <c r="D54" s="165" t="s">
        <v>493</v>
      </c>
      <c r="E54" s="165"/>
      <c r="F54" s="165"/>
      <c r="G54" s="165"/>
      <c r="J54" s="233"/>
    </row>
    <row r="55" spans="1:43">
      <c r="A55" s="220"/>
      <c r="B55" s="226"/>
      <c r="C55" s="225"/>
      <c r="D55" s="165" t="s">
        <v>495</v>
      </c>
      <c r="E55" s="165"/>
      <c r="F55" s="165"/>
      <c r="G55" s="165"/>
      <c r="J55" s="165"/>
      <c r="K55" s="233"/>
    </row>
    <row r="56" spans="1:43">
      <c r="A56" s="220"/>
      <c r="B56" s="226"/>
      <c r="C56" s="225"/>
      <c r="D56" s="165" t="s">
        <v>496</v>
      </c>
      <c r="E56" s="165"/>
      <c r="F56" s="165"/>
      <c r="G56" s="165"/>
      <c r="J56" s="165"/>
      <c r="L56" s="233"/>
    </row>
    <row r="57" spans="1:43">
      <c r="A57" s="220"/>
      <c r="B57" s="226"/>
      <c r="C57" s="225"/>
      <c r="D57" s="165" t="s">
        <v>497</v>
      </c>
      <c r="E57" s="165"/>
      <c r="F57" s="165"/>
      <c r="G57" s="165"/>
      <c r="J57" s="165"/>
      <c r="M57" s="233"/>
    </row>
    <row r="58" spans="1:43">
      <c r="A58" s="220"/>
      <c r="B58" s="226"/>
      <c r="C58" s="225"/>
      <c r="D58" s="165" t="s">
        <v>501</v>
      </c>
      <c r="E58" s="165"/>
      <c r="F58" s="165"/>
      <c r="G58" s="165"/>
      <c r="J58" s="165"/>
      <c r="M58" s="165"/>
      <c r="N58" s="233"/>
    </row>
    <row r="59" spans="1:43">
      <c r="A59" s="220"/>
      <c r="B59" s="226"/>
      <c r="C59" s="225"/>
      <c r="D59" s="165" t="s">
        <v>494</v>
      </c>
      <c r="E59" s="165"/>
      <c r="F59" s="165"/>
      <c r="G59" s="165"/>
      <c r="J59" s="165"/>
      <c r="M59" s="165"/>
      <c r="N59" s="165"/>
      <c r="O59" s="233"/>
    </row>
    <row r="60" spans="1:43">
      <c r="A60" s="220"/>
      <c r="B60" s="222" t="s">
        <v>413</v>
      </c>
      <c r="C60" s="222"/>
      <c r="D60" s="222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6"/>
    </row>
    <row r="61" spans="1:43">
      <c r="A61" s="220"/>
      <c r="B61" s="226"/>
      <c r="C61" s="225" t="s">
        <v>502</v>
      </c>
      <c r="D61" s="225"/>
      <c r="E61" s="232"/>
      <c r="F61" s="232"/>
    </row>
    <row r="62" spans="1:43">
      <c r="A62" s="220"/>
      <c r="B62" s="226"/>
      <c r="C62" s="225"/>
      <c r="D62" s="165" t="s">
        <v>503</v>
      </c>
      <c r="E62" s="232"/>
    </row>
    <row r="63" spans="1:43">
      <c r="A63" s="220"/>
      <c r="B63" s="226"/>
      <c r="C63" s="225"/>
      <c r="D63" s="165" t="s">
        <v>529</v>
      </c>
      <c r="E63" s="233"/>
    </row>
    <row r="64" spans="1:43">
      <c r="A64" s="220"/>
      <c r="B64" s="226"/>
      <c r="C64" s="225"/>
      <c r="D64" s="165" t="s">
        <v>536</v>
      </c>
      <c r="E64" s="165"/>
      <c r="F64" s="233"/>
    </row>
    <row r="65" spans="1:43">
      <c r="A65" s="220"/>
      <c r="B65" s="226"/>
      <c r="C65" s="225" t="s">
        <v>504</v>
      </c>
      <c r="D65" s="225"/>
      <c r="E65" s="232"/>
      <c r="F65" s="232"/>
      <c r="G65" s="232"/>
      <c r="H65" s="232"/>
      <c r="I65" s="232"/>
      <c r="J65" s="232"/>
      <c r="K65" s="232"/>
    </row>
    <row r="66" spans="1:43">
      <c r="A66" s="220"/>
      <c r="B66" s="226"/>
      <c r="C66" s="225"/>
      <c r="D66" s="165" t="s">
        <v>530</v>
      </c>
      <c r="E66" s="165"/>
      <c r="G66" s="233"/>
    </row>
    <row r="67" spans="1:43">
      <c r="A67" s="220"/>
      <c r="B67" s="226"/>
      <c r="C67" s="225"/>
      <c r="D67" s="165" t="s">
        <v>505</v>
      </c>
      <c r="E67" s="165"/>
      <c r="H67" s="233"/>
      <c r="I67" s="233"/>
      <c r="J67" s="233"/>
    </row>
    <row r="68" spans="1:43" s="224" customFormat="1">
      <c r="A68" s="220" t="s">
        <v>454</v>
      </c>
      <c r="B68" s="221"/>
      <c r="C68" s="221"/>
      <c r="D68" s="22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N68" s="231"/>
      <c r="AO68" s="231"/>
      <c r="AP68" s="231"/>
      <c r="AQ68" s="237"/>
    </row>
    <row r="69" spans="1:43">
      <c r="A69" s="220"/>
      <c r="B69" s="222" t="s">
        <v>460</v>
      </c>
      <c r="C69" s="222"/>
      <c r="D69" s="222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7"/>
    </row>
    <row r="70" spans="1:43" s="224" customFormat="1">
      <c r="A70" s="220" t="s">
        <v>455</v>
      </c>
      <c r="B70" s="221"/>
      <c r="C70" s="221"/>
      <c r="D70" s="22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6"/>
    </row>
    <row r="71" spans="1:43">
      <c r="A71" s="220"/>
      <c r="B71" s="222"/>
      <c r="C71" s="222"/>
      <c r="D71" s="222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  <c r="AK71" s="230"/>
      <c r="AL71" s="230"/>
      <c r="AM71" s="230"/>
      <c r="AN71" s="230"/>
      <c r="AO71" s="230"/>
      <c r="AP71" s="230"/>
      <c r="AQ71" s="238"/>
    </row>
    <row r="72" spans="1:43" s="224" customFormat="1">
      <c r="A72" s="220" t="s">
        <v>453</v>
      </c>
      <c r="B72" s="221"/>
      <c r="C72" s="221"/>
      <c r="D72" s="221"/>
      <c r="E72" s="231"/>
      <c r="F72" s="231"/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H72" s="231"/>
      <c r="AI72" s="231"/>
      <c r="AJ72" s="231"/>
      <c r="AK72" s="231"/>
      <c r="AL72" s="231"/>
      <c r="AM72" s="231"/>
      <c r="AN72" s="231"/>
      <c r="AO72" s="231"/>
      <c r="AP72" s="231"/>
      <c r="AQ72" s="237"/>
    </row>
    <row r="73" spans="1:43" s="224" customFormat="1">
      <c r="A73" s="220"/>
      <c r="B73" s="222"/>
      <c r="C73" s="222"/>
      <c r="D73" s="222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7"/>
    </row>
    <row r="74" spans="1:43" s="224" customFormat="1">
      <c r="A74" s="220" t="s">
        <v>452</v>
      </c>
      <c r="B74" s="221"/>
      <c r="C74" s="221"/>
      <c r="D74" s="22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H74" s="231"/>
      <c r="AI74" s="231"/>
      <c r="AJ74" s="231"/>
      <c r="AK74" s="231"/>
      <c r="AL74" s="231"/>
      <c r="AM74" s="231"/>
      <c r="AN74" s="231"/>
      <c r="AO74" s="231"/>
      <c r="AP74" s="231"/>
      <c r="AQ74" s="237"/>
    </row>
    <row r="75" spans="1:43">
      <c r="A75" s="220"/>
      <c r="B75" s="226"/>
      <c r="C75" s="226"/>
      <c r="D75" s="226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  <c r="AK75" s="234"/>
      <c r="AL75" s="234"/>
      <c r="AM75" s="234"/>
      <c r="AN75" s="234"/>
      <c r="AO75" s="234"/>
      <c r="AP75" s="234"/>
    </row>
  </sheetData>
  <mergeCells count="6">
    <mergeCell ref="A1:D2"/>
    <mergeCell ref="E1:F1"/>
    <mergeCell ref="G1:R1"/>
    <mergeCell ref="AQ1:AQ2"/>
    <mergeCell ref="S1:AD1"/>
    <mergeCell ref="AE1:AP1"/>
  </mergeCells>
  <phoneticPr fontId="7" type="noConversion"/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M34"/>
  <sheetViews>
    <sheetView workbookViewId="0">
      <selection activeCell="A8" sqref="A8:A11"/>
    </sheetView>
  </sheetViews>
  <sheetFormatPr baseColWidth="10" defaultRowHeight="15"/>
  <cols>
    <col min="1" max="1" width="9.83203125" style="2" customWidth="1"/>
    <col min="2" max="12" width="10.83203125" customWidth="1"/>
  </cols>
  <sheetData>
    <row r="1" spans="1:13" s="2" customFormat="1" ht="17">
      <c r="B1" s="112" t="s">
        <v>378</v>
      </c>
      <c r="C1" s="112" t="s">
        <v>379</v>
      </c>
      <c r="D1" s="112" t="s">
        <v>383</v>
      </c>
      <c r="E1" s="158" t="s">
        <v>399</v>
      </c>
      <c r="F1" s="158" t="s">
        <v>400</v>
      </c>
      <c r="G1" s="158" t="s">
        <v>401</v>
      </c>
      <c r="H1" s="208" t="s">
        <v>402</v>
      </c>
      <c r="I1" s="208" t="s">
        <v>403</v>
      </c>
      <c r="J1" s="112" t="s">
        <v>380</v>
      </c>
      <c r="K1" s="112" t="s">
        <v>381</v>
      </c>
      <c r="L1" s="112" t="s">
        <v>382</v>
      </c>
      <c r="M1" s="158"/>
    </row>
    <row r="2" spans="1:13">
      <c r="A2" s="209">
        <v>44857</v>
      </c>
      <c r="B2" s="207">
        <v>20</v>
      </c>
      <c r="C2" s="207">
        <v>20</v>
      </c>
      <c r="D2" s="207">
        <v>10</v>
      </c>
      <c r="E2" s="207">
        <v>30</v>
      </c>
      <c r="F2" s="207">
        <v>20</v>
      </c>
      <c r="G2" s="207">
        <v>20</v>
      </c>
      <c r="H2" s="207">
        <v>10</v>
      </c>
      <c r="I2" s="207">
        <v>5</v>
      </c>
      <c r="J2" s="207">
        <v>5</v>
      </c>
      <c r="K2" s="207">
        <v>5</v>
      </c>
      <c r="L2" s="207">
        <v>5</v>
      </c>
    </row>
    <row r="3" spans="1:13">
      <c r="A3" s="209">
        <v>44864</v>
      </c>
      <c r="B3" s="207">
        <v>21</v>
      </c>
      <c r="C3" s="207">
        <v>21</v>
      </c>
      <c r="D3" s="207">
        <v>10.5</v>
      </c>
      <c r="E3" s="207">
        <v>31</v>
      </c>
      <c r="F3" s="207">
        <v>20.5</v>
      </c>
      <c r="G3" s="207">
        <v>21</v>
      </c>
      <c r="H3" s="207">
        <v>9</v>
      </c>
      <c r="I3" s="207">
        <v>4</v>
      </c>
      <c r="J3" s="207">
        <v>4</v>
      </c>
      <c r="K3" s="207">
        <v>4</v>
      </c>
      <c r="L3" s="207">
        <v>4</v>
      </c>
    </row>
    <row r="4" spans="1:13">
      <c r="A4" s="209">
        <v>44871</v>
      </c>
      <c r="B4" s="207">
        <v>22</v>
      </c>
      <c r="C4" s="207">
        <v>22</v>
      </c>
      <c r="D4" s="207">
        <v>9.5</v>
      </c>
      <c r="E4" s="207">
        <v>32</v>
      </c>
      <c r="F4" s="207">
        <v>21</v>
      </c>
      <c r="G4" s="207">
        <v>22</v>
      </c>
      <c r="H4" s="207">
        <v>8</v>
      </c>
      <c r="I4" s="207">
        <v>3</v>
      </c>
      <c r="J4" s="207">
        <v>3</v>
      </c>
      <c r="K4" s="207">
        <v>4</v>
      </c>
      <c r="L4" s="207">
        <v>5</v>
      </c>
    </row>
    <row r="5" spans="1:13">
      <c r="A5" s="209">
        <v>44878</v>
      </c>
      <c r="B5" s="207">
        <v>22.5</v>
      </c>
      <c r="C5" s="207">
        <v>23</v>
      </c>
      <c r="D5" s="207">
        <v>8.5</v>
      </c>
      <c r="E5" s="207">
        <v>33</v>
      </c>
      <c r="F5" s="207">
        <v>21.5</v>
      </c>
      <c r="G5" s="207">
        <v>23</v>
      </c>
      <c r="H5" s="207">
        <v>7</v>
      </c>
      <c r="I5" s="207">
        <v>2</v>
      </c>
      <c r="J5" s="207">
        <v>4</v>
      </c>
      <c r="K5" s="207">
        <v>3</v>
      </c>
      <c r="L5" s="207">
        <v>4</v>
      </c>
    </row>
    <row r="6" spans="1:13">
      <c r="A6" s="209">
        <v>44885</v>
      </c>
      <c r="B6" s="207">
        <v>23.5</v>
      </c>
      <c r="C6" s="207">
        <v>24</v>
      </c>
      <c r="D6" s="207">
        <v>7.5</v>
      </c>
      <c r="E6" s="207">
        <v>34</v>
      </c>
      <c r="F6" s="207">
        <v>22</v>
      </c>
      <c r="G6" s="207">
        <v>24</v>
      </c>
      <c r="H6" s="207">
        <v>6</v>
      </c>
      <c r="I6" s="207">
        <v>1</v>
      </c>
      <c r="J6" s="207">
        <v>5</v>
      </c>
      <c r="K6" s="207">
        <v>2</v>
      </c>
      <c r="L6" s="207">
        <v>5</v>
      </c>
    </row>
    <row r="7" spans="1:13">
      <c r="A7" s="209">
        <v>44892</v>
      </c>
      <c r="B7" s="207">
        <v>24.5</v>
      </c>
      <c r="C7" s="207">
        <v>25</v>
      </c>
      <c r="D7" s="207">
        <v>8</v>
      </c>
      <c r="E7" s="207">
        <v>35</v>
      </c>
      <c r="F7" s="207">
        <v>23</v>
      </c>
      <c r="G7" s="207">
        <v>24.5</v>
      </c>
      <c r="H7" s="207">
        <v>5</v>
      </c>
      <c r="I7" s="207">
        <v>0</v>
      </c>
      <c r="J7" s="207">
        <v>6</v>
      </c>
      <c r="K7" s="207">
        <v>2</v>
      </c>
      <c r="L7" s="207">
        <v>6</v>
      </c>
    </row>
    <row r="8" spans="1:13">
      <c r="A8" s="209">
        <v>44899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</row>
    <row r="9" spans="1:13">
      <c r="A9" s="209">
        <v>44906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</row>
    <row r="10" spans="1:13">
      <c r="A10" s="209">
        <v>44913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</row>
    <row r="11" spans="1:13">
      <c r="A11" s="209">
        <v>44920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</row>
    <row r="12" spans="1:13">
      <c r="A12" s="209"/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</row>
    <row r="13" spans="1:13"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</row>
    <row r="14" spans="1:13"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</row>
    <row r="15" spans="1:13">
      <c r="A15" s="159"/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</row>
    <row r="16" spans="1:13">
      <c r="A16" s="159"/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</row>
    <row r="17" spans="1:12">
      <c r="A17" s="159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</row>
    <row r="18" spans="1:12">
      <c r="A18" s="159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</row>
    <row r="19" spans="1:12">
      <c r="A19" s="159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</row>
    <row r="20" spans="1:12">
      <c r="A20" s="159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</row>
    <row r="21" spans="1:12" ht="17">
      <c r="A21" s="159"/>
      <c r="B21" s="203" t="s">
        <v>436</v>
      </c>
      <c r="C21" s="203" t="s">
        <v>436</v>
      </c>
      <c r="D21" s="203" t="s">
        <v>442</v>
      </c>
      <c r="E21" s="203" t="s">
        <v>404</v>
      </c>
      <c r="F21" s="204" t="s">
        <v>389</v>
      </c>
      <c r="G21" s="203" t="s">
        <v>391</v>
      </c>
      <c r="H21" s="204" t="s">
        <v>437</v>
      </c>
      <c r="I21" s="160" t="s">
        <v>387</v>
      </c>
      <c r="J21" s="203" t="s">
        <v>391</v>
      </c>
      <c r="K21" s="203" t="s">
        <v>387</v>
      </c>
      <c r="L21" s="203" t="s">
        <v>387</v>
      </c>
    </row>
    <row r="22" spans="1:12">
      <c r="A22" s="159"/>
      <c r="B22" s="205" t="s">
        <v>384</v>
      </c>
      <c r="C22" s="205" t="s">
        <v>384</v>
      </c>
      <c r="D22" s="205" t="s">
        <v>384</v>
      </c>
      <c r="E22" s="205" t="s">
        <v>384</v>
      </c>
      <c r="F22" s="205" t="s">
        <v>384</v>
      </c>
      <c r="G22" s="205" t="s">
        <v>384</v>
      </c>
      <c r="H22" s="160" t="s">
        <v>384</v>
      </c>
      <c r="I22" s="205" t="s">
        <v>384</v>
      </c>
      <c r="J22" s="205" t="s">
        <v>384</v>
      </c>
      <c r="K22" s="205" t="s">
        <v>384</v>
      </c>
      <c r="L22" s="205" t="s">
        <v>384</v>
      </c>
    </row>
    <row r="23" spans="1:12" ht="17">
      <c r="A23" s="159"/>
      <c r="B23" s="203" t="s">
        <v>435</v>
      </c>
      <c r="C23" s="203" t="s">
        <v>435</v>
      </c>
      <c r="D23" s="203" t="s">
        <v>435</v>
      </c>
      <c r="E23" s="204" t="s">
        <v>405</v>
      </c>
      <c r="F23" s="160" t="s">
        <v>390</v>
      </c>
      <c r="G23" s="203" t="s">
        <v>392</v>
      </c>
      <c r="H23" s="159"/>
      <c r="I23" s="159"/>
      <c r="J23" s="203" t="s">
        <v>392</v>
      </c>
      <c r="K23" s="203"/>
      <c r="L23" s="160"/>
    </row>
    <row r="24" spans="1:12">
      <c r="A24" s="159"/>
      <c r="B24" s="205" t="s">
        <v>386</v>
      </c>
      <c r="C24" s="205" t="s">
        <v>386</v>
      </c>
      <c r="D24" s="205" t="s">
        <v>386</v>
      </c>
      <c r="E24" s="205" t="s">
        <v>386</v>
      </c>
      <c r="F24" s="205" t="s">
        <v>386</v>
      </c>
      <c r="G24" s="205" t="s">
        <v>386</v>
      </c>
      <c r="H24" s="159"/>
      <c r="I24" s="159"/>
      <c r="J24" s="205" t="s">
        <v>386</v>
      </c>
      <c r="K24" s="205"/>
      <c r="L24" s="160"/>
    </row>
    <row r="25" spans="1:12" ht="17">
      <c r="A25" s="159"/>
      <c r="B25" s="203" t="s">
        <v>388</v>
      </c>
      <c r="C25" s="203" t="s">
        <v>388</v>
      </c>
      <c r="D25" s="203" t="s">
        <v>388</v>
      </c>
      <c r="E25" s="203" t="s">
        <v>388</v>
      </c>
      <c r="F25" s="203" t="s">
        <v>388</v>
      </c>
      <c r="G25" s="203" t="s">
        <v>388</v>
      </c>
      <c r="H25" s="203" t="s">
        <v>388</v>
      </c>
      <c r="I25" s="203" t="s">
        <v>388</v>
      </c>
      <c r="J25" s="203" t="s">
        <v>388</v>
      </c>
      <c r="K25" s="203" t="s">
        <v>388</v>
      </c>
      <c r="L25" s="203" t="s">
        <v>388</v>
      </c>
    </row>
    <row r="26" spans="1:12">
      <c r="A26" s="159"/>
      <c r="B26" s="205" t="s">
        <v>385</v>
      </c>
      <c r="C26" s="205" t="s">
        <v>385</v>
      </c>
      <c r="D26" s="205" t="s">
        <v>385</v>
      </c>
      <c r="E26" s="205" t="s">
        <v>385</v>
      </c>
      <c r="F26" s="160" t="s">
        <v>385</v>
      </c>
      <c r="G26" s="160" t="s">
        <v>385</v>
      </c>
      <c r="H26" s="160" t="s">
        <v>385</v>
      </c>
      <c r="I26" s="160" t="s">
        <v>385</v>
      </c>
      <c r="J26" s="160" t="s">
        <v>385</v>
      </c>
      <c r="K26" s="160" t="s">
        <v>385</v>
      </c>
      <c r="L26" s="160" t="s">
        <v>385</v>
      </c>
    </row>
    <row r="27" spans="1:12">
      <c r="A27" s="159"/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</row>
    <row r="28" spans="1:12">
      <c r="A28" s="159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159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159"/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>
      <c r="A31" s="159"/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</row>
    <row r="32" spans="1:12">
      <c r="A32" s="159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</row>
    <row r="33" spans="1:12">
      <c r="A33" s="159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</row>
    <row r="34" spans="1:12">
      <c r="A34" s="159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</row>
  </sheetData>
  <phoneticPr fontId="34" type="noConversion"/>
  <pageMargins left="0.7" right="0.7" top="0.75" bottom="0.75" header="0.3" footer="0.3"/>
  <ignoredErrors>
    <ignoredError sqref="B24:C24 B26:C26 B22:C22 D26:G26 D24:G24 D22:G22 K22 K25:K27 L22:M22 L25:L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WK68"/>
  <sheetViews>
    <sheetView tabSelected="1" view="pageBreakPreview" zoomScale="75" zoomScaleNormal="70" zoomScaleSheetLayoutView="58" workbookViewId="0">
      <pane xSplit="3" ySplit="3" topLeftCell="TL4" activePane="bottomRight" state="frozen"/>
      <selection pane="topRight" activeCell="D1" sqref="D1"/>
      <selection pane="bottomLeft" activeCell="A4" sqref="A4"/>
      <selection pane="bottomRight" activeCell="UG5" sqref="UG5"/>
    </sheetView>
  </sheetViews>
  <sheetFormatPr baseColWidth="10" defaultColWidth="4.33203125" defaultRowHeight="15"/>
  <cols>
    <col min="1" max="1" width="11" style="2" bestFit="1" customWidth="1"/>
    <col min="2" max="2" width="54.5" customWidth="1"/>
    <col min="3" max="3" width="10.33203125" style="2" bestFit="1" customWidth="1"/>
    <col min="4" max="99" width="4.33203125" customWidth="1"/>
    <col min="100" max="101" width="4.33203125" style="30" customWidth="1"/>
    <col min="102" max="106" width="4.33203125" customWidth="1"/>
    <col min="107" max="108" width="4.33203125" style="30"/>
    <col min="114" max="117" width="4.33203125" style="30"/>
    <col min="118" max="118" width="4.33203125" style="30" customWidth="1"/>
    <col min="121" max="122" width="4.33203125" style="30"/>
    <col min="129" max="130" width="4.33203125" style="38"/>
    <col min="131" max="131" width="4.33203125" style="40"/>
    <col min="136" max="138" width="4.33203125" style="40"/>
    <col min="143" max="144" width="4.33203125" style="40" customWidth="1"/>
    <col min="145" max="149" width="4.33203125" customWidth="1"/>
    <col min="150" max="151" width="4.33203125" style="40" customWidth="1"/>
    <col min="152" max="156" width="4.33203125" customWidth="1"/>
    <col min="157" max="158" width="4.33203125" style="54" customWidth="1"/>
    <col min="164" max="165" width="4.33203125" style="54"/>
    <col min="170" max="170" width="4.33203125" customWidth="1"/>
    <col min="171" max="172" width="4.33203125" style="54"/>
    <col min="178" max="179" width="4.33203125" style="54"/>
    <col min="185" max="186" width="4.33203125" style="54"/>
    <col min="193" max="193" width="4.33203125" style="54"/>
    <col min="194" max="194" width="4.5" style="54" bestFit="1" customWidth="1"/>
    <col min="200" max="200" width="4.33203125" style="54"/>
    <col min="201" max="201" width="4.5" style="54" bestFit="1" customWidth="1"/>
    <col min="207" max="207" width="4.33203125" style="54"/>
    <col min="208" max="208" width="4.5" style="54" bestFit="1" customWidth="1"/>
    <col min="214" max="214" width="4.33203125" style="54"/>
    <col min="215" max="215" width="4.5" style="54" bestFit="1" customWidth="1"/>
  </cols>
  <sheetData>
    <row r="1" spans="1:609" ht="21" customHeight="1">
      <c r="A1" s="281" t="s">
        <v>116</v>
      </c>
      <c r="B1" s="281" t="s">
        <v>106</v>
      </c>
      <c r="C1" s="281" t="s">
        <v>45</v>
      </c>
      <c r="D1" s="284" t="s">
        <v>60</v>
      </c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 t="s">
        <v>60</v>
      </c>
      <c r="AJ1" s="284"/>
      <c r="AK1" s="284"/>
      <c r="AL1" s="284"/>
      <c r="AM1" s="284"/>
      <c r="AN1" s="284"/>
      <c r="AO1" s="284"/>
      <c r="AP1" s="284"/>
      <c r="AQ1" s="284"/>
      <c r="AR1" s="284"/>
      <c r="AS1" s="284"/>
      <c r="AT1" s="284"/>
      <c r="AU1" s="284"/>
      <c r="AV1" s="284"/>
      <c r="AW1" s="284"/>
      <c r="AX1" s="284"/>
      <c r="AY1" s="284"/>
      <c r="AZ1" s="284"/>
      <c r="BA1" s="284"/>
      <c r="BB1" s="284"/>
      <c r="BC1" s="284"/>
      <c r="BD1" s="284"/>
      <c r="BE1" s="284"/>
      <c r="BF1" s="284"/>
      <c r="BG1" s="284"/>
      <c r="BH1" s="284"/>
      <c r="BI1" s="284"/>
      <c r="BJ1" s="284"/>
      <c r="BK1" s="284"/>
      <c r="BL1" s="284"/>
      <c r="BM1" s="284"/>
      <c r="BN1" s="284" t="s">
        <v>60</v>
      </c>
      <c r="BO1" s="284"/>
      <c r="BP1" s="284"/>
      <c r="BQ1" s="284"/>
      <c r="BR1" s="284"/>
      <c r="BS1" s="284"/>
      <c r="BT1" s="284"/>
      <c r="BU1" s="284"/>
      <c r="BV1" s="284"/>
      <c r="BW1" s="284"/>
      <c r="BX1" s="284"/>
      <c r="BY1" s="284"/>
      <c r="BZ1" s="284"/>
      <c r="CA1" s="284"/>
      <c r="CB1" s="284"/>
      <c r="CC1" s="284"/>
      <c r="CD1" s="284"/>
      <c r="CE1" s="284"/>
      <c r="CF1" s="284"/>
      <c r="CG1" s="284"/>
      <c r="CH1" s="284"/>
      <c r="CI1" s="284"/>
      <c r="CJ1" s="284"/>
      <c r="CK1" s="284"/>
      <c r="CL1" s="284"/>
      <c r="CM1" s="284"/>
      <c r="CN1" s="284"/>
      <c r="CO1" s="284"/>
      <c r="CP1" s="284"/>
      <c r="CQ1" s="284"/>
      <c r="CR1" s="284"/>
      <c r="CS1" s="284" t="s">
        <v>60</v>
      </c>
      <c r="CT1" s="284"/>
      <c r="CU1" s="284"/>
      <c r="CV1" s="284"/>
      <c r="CW1" s="284"/>
      <c r="CX1" s="284"/>
      <c r="CY1" s="284"/>
      <c r="CZ1" s="284"/>
      <c r="DA1" s="284"/>
      <c r="DB1" s="284"/>
      <c r="DC1" s="284"/>
      <c r="DD1" s="284"/>
      <c r="DE1" s="284"/>
      <c r="DF1" s="284"/>
      <c r="DG1" s="284"/>
      <c r="DH1" s="284"/>
      <c r="DI1" s="284"/>
      <c r="DJ1" s="284"/>
      <c r="DK1" s="284"/>
      <c r="DL1" s="284"/>
      <c r="DM1" s="284"/>
      <c r="DN1" s="284"/>
      <c r="DO1" s="284"/>
      <c r="DP1" s="284"/>
      <c r="DQ1" s="284"/>
      <c r="DR1" s="284"/>
      <c r="DS1" s="284"/>
      <c r="DT1" s="284"/>
      <c r="DU1" s="284"/>
      <c r="DV1" s="284"/>
      <c r="DW1" s="300"/>
      <c r="DX1" s="288" t="s">
        <v>60</v>
      </c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90"/>
      <c r="FC1" s="288" t="s">
        <v>60</v>
      </c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90"/>
      <c r="GH1" s="288" t="s">
        <v>60</v>
      </c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90"/>
      <c r="HM1" s="312" t="s">
        <v>230</v>
      </c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90"/>
    </row>
    <row r="2" spans="1:609" ht="21" customHeight="1">
      <c r="A2" s="281"/>
      <c r="B2" s="281"/>
      <c r="C2" s="281"/>
      <c r="D2" s="10" t="s">
        <v>27</v>
      </c>
      <c r="E2" s="281" t="s">
        <v>93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 t="s">
        <v>69</v>
      </c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 t="s">
        <v>95</v>
      </c>
      <c r="BO2" s="281"/>
      <c r="BP2" s="281"/>
      <c r="BQ2" s="281"/>
      <c r="BR2" s="281"/>
      <c r="BS2" s="281"/>
      <c r="BT2" s="281"/>
      <c r="BU2" s="281"/>
      <c r="BV2" s="281"/>
      <c r="BW2" s="281"/>
      <c r="BX2" s="281"/>
      <c r="BY2" s="281"/>
      <c r="BZ2" s="281"/>
      <c r="CA2" s="281"/>
      <c r="CB2" s="281"/>
      <c r="CC2" s="281"/>
      <c r="CD2" s="281"/>
      <c r="CE2" s="281"/>
      <c r="CF2" s="281"/>
      <c r="CG2" s="281"/>
      <c r="CH2" s="281"/>
      <c r="CI2" s="281"/>
      <c r="CJ2" s="281"/>
      <c r="CK2" s="281"/>
      <c r="CL2" s="281"/>
      <c r="CM2" s="281"/>
      <c r="CN2" s="281"/>
      <c r="CO2" s="281"/>
      <c r="CP2" s="281"/>
      <c r="CQ2" s="281"/>
      <c r="CR2" s="281"/>
      <c r="CS2" s="281" t="s">
        <v>110</v>
      </c>
      <c r="CT2" s="281"/>
      <c r="CU2" s="281"/>
      <c r="CV2" s="281"/>
      <c r="CW2" s="281"/>
      <c r="CX2" s="281"/>
      <c r="CY2" s="281"/>
      <c r="CZ2" s="281"/>
      <c r="DA2" s="281"/>
      <c r="DB2" s="281"/>
      <c r="DC2" s="281"/>
      <c r="DD2" s="281"/>
      <c r="DE2" s="281"/>
      <c r="DF2" s="281"/>
      <c r="DG2" s="281"/>
      <c r="DH2" s="281"/>
      <c r="DI2" s="281"/>
      <c r="DJ2" s="281"/>
      <c r="DK2" s="281"/>
      <c r="DL2" s="281"/>
      <c r="DM2" s="281"/>
      <c r="DN2" s="281"/>
      <c r="DO2" s="281"/>
      <c r="DP2" s="281"/>
      <c r="DQ2" s="281"/>
      <c r="DR2" s="281"/>
      <c r="DS2" s="281"/>
      <c r="DT2" s="281"/>
      <c r="DU2" s="281"/>
      <c r="DV2" s="281"/>
      <c r="DW2" s="301"/>
      <c r="DX2" s="288" t="s">
        <v>117</v>
      </c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90"/>
      <c r="FC2" s="299" t="s">
        <v>121</v>
      </c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90"/>
      <c r="GH2" s="299" t="s">
        <v>132</v>
      </c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90"/>
      <c r="HM2" s="312" t="s">
        <v>231</v>
      </c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90"/>
      <c r="IR2" s="3" t="s">
        <v>263</v>
      </c>
      <c r="IS2" s="316"/>
      <c r="IT2" s="316"/>
      <c r="IU2" s="316"/>
      <c r="IV2" s="316"/>
      <c r="IW2" s="316"/>
      <c r="IX2" s="316"/>
      <c r="IY2" s="316"/>
      <c r="IZ2" s="316"/>
      <c r="JA2" s="316"/>
      <c r="JB2" s="316"/>
      <c r="JC2" s="316"/>
      <c r="JD2" s="316"/>
      <c r="JE2" s="316"/>
      <c r="JF2" s="316"/>
      <c r="JG2" s="316"/>
      <c r="JH2" s="316"/>
      <c r="JI2" s="316"/>
      <c r="JJ2" s="316"/>
      <c r="JK2" s="316"/>
      <c r="JL2" s="316"/>
      <c r="JM2" s="316"/>
      <c r="JN2" s="316"/>
      <c r="JO2" s="316"/>
      <c r="JP2" s="316"/>
      <c r="JQ2" s="316"/>
      <c r="JR2" s="316"/>
      <c r="JS2" s="316"/>
      <c r="JT2" s="317" t="s">
        <v>271</v>
      </c>
      <c r="JU2" s="318"/>
      <c r="JV2" s="318"/>
      <c r="JW2" s="318"/>
      <c r="JX2" s="318"/>
      <c r="JY2" s="318"/>
      <c r="JZ2" s="318"/>
      <c r="KA2" s="318"/>
      <c r="KB2" s="318"/>
      <c r="KC2" s="318"/>
      <c r="KD2" s="318"/>
      <c r="KE2" s="318"/>
      <c r="KF2" s="318"/>
      <c r="KG2" s="318"/>
      <c r="KH2" s="318"/>
      <c r="KI2" s="318"/>
      <c r="KJ2" s="318"/>
      <c r="KK2" s="318"/>
      <c r="KL2" s="318"/>
      <c r="KM2" s="318"/>
      <c r="KN2" s="318"/>
      <c r="KO2" s="318"/>
      <c r="KP2" s="318"/>
      <c r="KQ2" s="318"/>
      <c r="KR2" s="318"/>
      <c r="KS2" s="318"/>
      <c r="KT2" s="318"/>
      <c r="KU2" s="318"/>
      <c r="KV2" s="318"/>
      <c r="KW2" s="318"/>
      <c r="KX2" s="319"/>
      <c r="KY2" s="265" t="s">
        <v>310</v>
      </c>
      <c r="KZ2" s="266"/>
      <c r="LA2" s="266"/>
      <c r="LB2" s="266"/>
      <c r="LC2" s="266"/>
      <c r="LD2" s="266"/>
      <c r="LE2" s="266"/>
      <c r="LF2" s="266"/>
      <c r="LG2" s="266"/>
      <c r="LH2" s="266"/>
      <c r="LI2" s="266"/>
      <c r="LJ2" s="266"/>
      <c r="LK2" s="266"/>
      <c r="LL2" s="266"/>
      <c r="LM2" s="266"/>
      <c r="LN2" s="266"/>
      <c r="LO2" s="266"/>
      <c r="LP2" s="266"/>
      <c r="LQ2" s="266"/>
      <c r="LR2" s="266"/>
      <c r="LS2" s="266"/>
      <c r="LT2" s="266"/>
      <c r="LU2" s="266"/>
      <c r="LV2" s="266"/>
      <c r="LW2" s="266"/>
      <c r="LX2" s="266"/>
      <c r="LY2" s="266"/>
      <c r="LZ2" s="266"/>
      <c r="MA2" s="266"/>
      <c r="MB2" s="267"/>
      <c r="MC2" s="265" t="s">
        <v>317</v>
      </c>
      <c r="MD2" s="266"/>
      <c r="ME2" s="266"/>
      <c r="MF2" s="266"/>
      <c r="MG2" s="266"/>
      <c r="MH2" s="266"/>
      <c r="MI2" s="266"/>
      <c r="MJ2" s="266"/>
      <c r="MK2" s="266"/>
      <c r="ML2" s="266"/>
      <c r="MM2" s="266"/>
      <c r="MN2" s="266"/>
      <c r="MO2" s="266"/>
      <c r="MP2" s="266"/>
      <c r="MQ2" s="266"/>
      <c r="MR2" s="266"/>
      <c r="MS2" s="266"/>
      <c r="MT2" s="266"/>
      <c r="MU2" s="266"/>
      <c r="MV2" s="266"/>
      <c r="MW2" s="266"/>
      <c r="MX2" s="266"/>
      <c r="MY2" s="266"/>
      <c r="MZ2" s="266"/>
      <c r="NA2" s="266"/>
      <c r="NB2" s="266"/>
      <c r="NC2" s="266"/>
      <c r="ND2" s="266"/>
      <c r="NE2" s="314"/>
      <c r="NF2" s="314"/>
      <c r="NG2" s="315"/>
      <c r="NH2" s="265" t="s">
        <v>333</v>
      </c>
      <c r="NI2" s="266"/>
      <c r="NJ2" s="266"/>
      <c r="NK2" s="266"/>
      <c r="NL2" s="266"/>
      <c r="NM2" s="266"/>
      <c r="NN2" s="266"/>
      <c r="NO2" s="266"/>
      <c r="NP2" s="266"/>
      <c r="NQ2" s="266"/>
      <c r="NR2" s="266"/>
      <c r="NS2" s="266"/>
      <c r="NT2" s="266"/>
      <c r="NU2" s="266"/>
      <c r="NV2" s="266"/>
      <c r="NW2" s="266"/>
      <c r="NX2" s="266"/>
      <c r="NY2" s="266"/>
      <c r="NZ2" s="266"/>
      <c r="OA2" s="266"/>
      <c r="OB2" s="266"/>
      <c r="OC2" s="266"/>
      <c r="OD2" s="266"/>
      <c r="OE2" s="266"/>
      <c r="OF2" s="266"/>
      <c r="OG2" s="266"/>
      <c r="OH2" s="266"/>
      <c r="OI2" s="266"/>
      <c r="OJ2" s="266"/>
      <c r="OK2" s="266"/>
      <c r="OL2" s="246" t="s">
        <v>345</v>
      </c>
      <c r="OM2" s="246"/>
      <c r="ON2" s="246"/>
      <c r="OO2" s="246"/>
      <c r="OP2" s="246"/>
      <c r="OQ2" s="246"/>
      <c r="OR2" s="246"/>
      <c r="OS2" s="246"/>
      <c r="OT2" s="246"/>
      <c r="OU2" s="246"/>
      <c r="OV2" s="246"/>
      <c r="OW2" s="246"/>
      <c r="OX2" s="246"/>
      <c r="OY2" s="246"/>
      <c r="OZ2" s="246"/>
      <c r="PA2" s="246"/>
      <c r="PB2" s="246"/>
      <c r="PC2" s="246"/>
      <c r="PD2" s="246"/>
      <c r="PE2" s="246"/>
      <c r="PF2" s="246"/>
      <c r="PG2" s="246"/>
      <c r="PH2" s="246"/>
      <c r="PI2" s="246"/>
      <c r="PJ2" s="246"/>
      <c r="PK2" s="246"/>
      <c r="PL2" s="246"/>
      <c r="PM2" s="246"/>
      <c r="PN2" s="246"/>
      <c r="PO2" s="246"/>
      <c r="PP2" s="246"/>
      <c r="PQ2" s="246" t="s">
        <v>367</v>
      </c>
      <c r="PR2" s="246"/>
      <c r="PS2" s="246"/>
      <c r="PT2" s="246"/>
      <c r="PU2" s="246"/>
      <c r="PV2" s="246"/>
      <c r="PW2" s="246"/>
      <c r="PX2" s="246"/>
      <c r="PY2" s="246"/>
      <c r="PZ2" s="246"/>
      <c r="QA2" s="246"/>
      <c r="QB2" s="246"/>
      <c r="QC2" s="246"/>
      <c r="QD2" s="246"/>
      <c r="QE2" s="246"/>
      <c r="QF2" s="246"/>
      <c r="QG2" s="246"/>
      <c r="QH2" s="246"/>
      <c r="QI2" s="246"/>
      <c r="QJ2" s="246"/>
      <c r="QK2" s="246"/>
      <c r="QL2" s="246"/>
      <c r="QM2" s="246"/>
      <c r="QN2" s="246"/>
      <c r="QO2" s="246"/>
      <c r="QP2" s="246"/>
      <c r="QQ2" s="246"/>
      <c r="QR2" s="246"/>
      <c r="QS2" s="246"/>
      <c r="QT2" s="246"/>
      <c r="QU2" s="246"/>
      <c r="QV2" s="254" t="s">
        <v>398</v>
      </c>
      <c r="QW2" s="246"/>
      <c r="QX2" s="246"/>
      <c r="QY2" s="246"/>
      <c r="QZ2" s="246"/>
      <c r="RA2" s="246"/>
      <c r="RB2" s="246"/>
      <c r="RC2" s="246"/>
      <c r="RD2" s="246"/>
      <c r="RE2" s="246"/>
      <c r="RF2" s="246"/>
      <c r="RG2" s="246"/>
      <c r="RH2" s="246"/>
      <c r="RI2" s="246"/>
      <c r="RJ2" s="246"/>
      <c r="RK2" s="246"/>
      <c r="RL2" s="246"/>
      <c r="RM2" s="246"/>
      <c r="RN2" s="246"/>
      <c r="RO2" s="246"/>
      <c r="RP2" s="246"/>
      <c r="RQ2" s="246"/>
      <c r="RR2" s="246"/>
      <c r="RS2" s="246"/>
      <c r="RT2" s="246"/>
      <c r="RU2" s="246"/>
      <c r="RV2" s="246"/>
      <c r="RW2" s="246"/>
      <c r="RX2" s="246"/>
      <c r="RY2" s="246"/>
      <c r="RZ2" s="265" t="s">
        <v>415</v>
      </c>
      <c r="SA2" s="266"/>
      <c r="SB2" s="266"/>
      <c r="SC2" s="266"/>
      <c r="SD2" s="266"/>
      <c r="SE2" s="266"/>
      <c r="SF2" s="266"/>
      <c r="SG2" s="266"/>
      <c r="SH2" s="266"/>
      <c r="SI2" s="266"/>
      <c r="SJ2" s="266"/>
      <c r="SK2" s="266"/>
      <c r="SL2" s="266"/>
      <c r="SM2" s="266"/>
      <c r="SN2" s="266"/>
      <c r="SO2" s="266"/>
      <c r="SP2" s="266"/>
      <c r="SQ2" s="266"/>
      <c r="SR2" s="266"/>
      <c r="SS2" s="266"/>
      <c r="ST2" s="266"/>
      <c r="SU2" s="266"/>
      <c r="SV2" s="266"/>
      <c r="SW2" s="266"/>
      <c r="SX2" s="266"/>
      <c r="SY2" s="266"/>
      <c r="SZ2" s="266"/>
      <c r="TA2" s="266"/>
      <c r="TB2" s="266"/>
      <c r="TC2" s="266"/>
      <c r="TD2" s="267"/>
      <c r="TE2" s="254" t="s">
        <v>416</v>
      </c>
      <c r="TF2" s="324"/>
      <c r="TG2" s="324"/>
      <c r="TH2" s="324"/>
      <c r="TI2" s="324"/>
      <c r="TJ2" s="324"/>
      <c r="TK2" s="324"/>
      <c r="TL2" s="324"/>
      <c r="TM2" s="324"/>
      <c r="TN2" s="324"/>
      <c r="TO2" s="324"/>
      <c r="TP2" s="324"/>
      <c r="TQ2" s="324"/>
      <c r="TR2" s="324"/>
      <c r="TS2" s="324"/>
      <c r="TT2" s="324"/>
      <c r="TU2" s="324"/>
      <c r="TV2" s="324"/>
      <c r="TW2" s="324"/>
      <c r="TX2" s="324"/>
      <c r="TY2" s="324"/>
      <c r="TZ2" s="324"/>
      <c r="UA2" s="324"/>
      <c r="UB2" s="324"/>
      <c r="UC2" s="324"/>
      <c r="UD2" s="324"/>
      <c r="UE2" s="324"/>
      <c r="UF2" s="324"/>
      <c r="UG2" s="324"/>
      <c r="UH2" s="324"/>
      <c r="UI2" s="331" t="s">
        <v>537</v>
      </c>
      <c r="UJ2" s="331"/>
      <c r="UK2" s="331"/>
      <c r="UL2" s="331"/>
      <c r="UM2" s="331"/>
      <c r="UN2" s="331"/>
      <c r="UO2" s="331"/>
      <c r="UP2" s="331"/>
      <c r="UQ2" s="331"/>
      <c r="UR2" s="331"/>
      <c r="US2" s="331"/>
      <c r="UT2" s="331"/>
      <c r="UU2" s="331"/>
      <c r="UV2" s="331"/>
      <c r="UW2" s="331"/>
      <c r="UX2" s="331"/>
      <c r="UY2" s="331"/>
      <c r="UZ2" s="331"/>
      <c r="VA2" s="331"/>
      <c r="VB2" s="331"/>
      <c r="VC2" s="331"/>
      <c r="VD2" s="331"/>
      <c r="VE2" s="331"/>
      <c r="VF2" s="331"/>
      <c r="VG2" s="331"/>
      <c r="VH2" s="331"/>
      <c r="VI2" s="331"/>
      <c r="VJ2" s="331"/>
      <c r="VK2" s="331"/>
      <c r="VL2" s="331"/>
      <c r="VM2" s="331"/>
    </row>
    <row r="3" spans="1:609" ht="21" customHeight="1">
      <c r="A3" s="281"/>
      <c r="B3" s="281"/>
      <c r="C3" s="281"/>
      <c r="D3" s="59">
        <v>31</v>
      </c>
      <c r="E3" s="59">
        <v>1</v>
      </c>
      <c r="F3" s="59">
        <v>2</v>
      </c>
      <c r="G3" s="59">
        <v>3</v>
      </c>
      <c r="H3" s="59">
        <v>4</v>
      </c>
      <c r="I3" s="59">
        <v>5</v>
      </c>
      <c r="J3" s="59">
        <v>6</v>
      </c>
      <c r="K3" s="59">
        <v>7</v>
      </c>
      <c r="L3" s="59">
        <v>8</v>
      </c>
      <c r="M3" s="59">
        <v>9</v>
      </c>
      <c r="N3" s="59">
        <v>10</v>
      </c>
      <c r="O3" s="59">
        <v>11</v>
      </c>
      <c r="P3" s="59">
        <v>12</v>
      </c>
      <c r="Q3" s="59">
        <v>13</v>
      </c>
      <c r="R3" s="59">
        <v>14</v>
      </c>
      <c r="S3" s="59">
        <v>15</v>
      </c>
      <c r="T3" s="59">
        <v>16</v>
      </c>
      <c r="U3" s="59">
        <v>17</v>
      </c>
      <c r="V3" s="59">
        <v>18</v>
      </c>
      <c r="W3" s="59">
        <v>19</v>
      </c>
      <c r="X3" s="59">
        <v>20</v>
      </c>
      <c r="Y3" s="59">
        <v>21</v>
      </c>
      <c r="Z3" s="59">
        <v>22</v>
      </c>
      <c r="AA3" s="59">
        <v>23</v>
      </c>
      <c r="AB3" s="59">
        <v>24</v>
      </c>
      <c r="AC3" s="59">
        <v>25</v>
      </c>
      <c r="AD3" s="59">
        <v>26</v>
      </c>
      <c r="AE3" s="59">
        <v>27</v>
      </c>
      <c r="AF3" s="59">
        <v>28</v>
      </c>
      <c r="AG3" s="59">
        <v>29</v>
      </c>
      <c r="AH3" s="59">
        <v>30</v>
      </c>
      <c r="AI3" s="59">
        <v>1</v>
      </c>
      <c r="AJ3" s="59">
        <v>2</v>
      </c>
      <c r="AK3" s="59">
        <v>3</v>
      </c>
      <c r="AL3" s="59">
        <v>4</v>
      </c>
      <c r="AM3" s="59">
        <v>5</v>
      </c>
      <c r="AN3" s="59">
        <v>6</v>
      </c>
      <c r="AO3" s="59">
        <v>7</v>
      </c>
      <c r="AP3" s="59">
        <v>8</v>
      </c>
      <c r="AQ3" s="59">
        <v>9</v>
      </c>
      <c r="AR3" s="59">
        <v>10</v>
      </c>
      <c r="AS3" s="59">
        <v>11</v>
      </c>
      <c r="AT3" s="59">
        <v>12</v>
      </c>
      <c r="AU3" s="59">
        <v>13</v>
      </c>
      <c r="AV3" s="59">
        <v>14</v>
      </c>
      <c r="AW3" s="59">
        <v>15</v>
      </c>
      <c r="AX3" s="59">
        <v>16</v>
      </c>
      <c r="AY3" s="59">
        <v>17</v>
      </c>
      <c r="AZ3" s="59">
        <v>18</v>
      </c>
      <c r="BA3" s="59">
        <v>19</v>
      </c>
      <c r="BB3" s="59">
        <v>20</v>
      </c>
      <c r="BC3" s="59">
        <v>21</v>
      </c>
      <c r="BD3" s="59">
        <v>22</v>
      </c>
      <c r="BE3" s="59">
        <v>23</v>
      </c>
      <c r="BF3" s="59">
        <v>24</v>
      </c>
      <c r="BG3" s="59">
        <v>25</v>
      </c>
      <c r="BH3" s="59">
        <v>26</v>
      </c>
      <c r="BI3" s="59">
        <v>27</v>
      </c>
      <c r="BJ3" s="59">
        <v>28</v>
      </c>
      <c r="BK3" s="59">
        <v>29</v>
      </c>
      <c r="BL3" s="59">
        <v>30</v>
      </c>
      <c r="BM3" s="59">
        <v>31</v>
      </c>
      <c r="BN3" s="59">
        <v>1</v>
      </c>
      <c r="BO3" s="59">
        <v>2</v>
      </c>
      <c r="BP3" s="59">
        <v>3</v>
      </c>
      <c r="BQ3" s="59">
        <v>4</v>
      </c>
      <c r="BR3" s="59">
        <v>5</v>
      </c>
      <c r="BS3" s="59">
        <v>6</v>
      </c>
      <c r="BT3" s="59">
        <v>7</v>
      </c>
      <c r="BU3" s="59">
        <v>8</v>
      </c>
      <c r="BV3" s="59">
        <v>9</v>
      </c>
      <c r="BW3" s="59">
        <v>10</v>
      </c>
      <c r="BX3" s="59">
        <v>11</v>
      </c>
      <c r="BY3" s="59">
        <v>12</v>
      </c>
      <c r="BZ3" s="59">
        <v>13</v>
      </c>
      <c r="CA3" s="59">
        <v>14</v>
      </c>
      <c r="CB3" s="59">
        <v>15</v>
      </c>
      <c r="CC3" s="59">
        <v>16</v>
      </c>
      <c r="CD3" s="59">
        <v>17</v>
      </c>
      <c r="CE3" s="59">
        <v>18</v>
      </c>
      <c r="CF3" s="59">
        <v>19</v>
      </c>
      <c r="CG3" s="59">
        <v>20</v>
      </c>
      <c r="CH3" s="59">
        <v>21</v>
      </c>
      <c r="CI3" s="59">
        <v>22</v>
      </c>
      <c r="CJ3" s="59">
        <v>23</v>
      </c>
      <c r="CK3" s="59">
        <v>24</v>
      </c>
      <c r="CL3" s="59">
        <v>25</v>
      </c>
      <c r="CM3" s="59">
        <v>26</v>
      </c>
      <c r="CN3" s="59">
        <v>27</v>
      </c>
      <c r="CO3" s="59">
        <v>28</v>
      </c>
      <c r="CP3" s="59">
        <v>29</v>
      </c>
      <c r="CQ3" s="59">
        <v>30</v>
      </c>
      <c r="CR3" s="59">
        <v>31</v>
      </c>
      <c r="CS3" s="59">
        <v>1</v>
      </c>
      <c r="CT3" s="59">
        <v>2</v>
      </c>
      <c r="CU3" s="59">
        <v>3</v>
      </c>
      <c r="CV3" s="60">
        <v>4</v>
      </c>
      <c r="CW3" s="60">
        <v>5</v>
      </c>
      <c r="CX3" s="59">
        <v>6</v>
      </c>
      <c r="CY3" s="59">
        <v>7</v>
      </c>
      <c r="CZ3" s="59">
        <v>8</v>
      </c>
      <c r="DA3" s="59">
        <v>9</v>
      </c>
      <c r="DB3" s="59">
        <v>10</v>
      </c>
      <c r="DC3" s="60">
        <v>11</v>
      </c>
      <c r="DD3" s="60">
        <v>12</v>
      </c>
      <c r="DE3" s="59">
        <v>13</v>
      </c>
      <c r="DF3" s="59">
        <v>14</v>
      </c>
      <c r="DG3" s="59">
        <v>15</v>
      </c>
      <c r="DH3" s="59">
        <v>16</v>
      </c>
      <c r="DI3" s="59">
        <v>17</v>
      </c>
      <c r="DJ3" s="60">
        <v>18</v>
      </c>
      <c r="DK3" s="60">
        <v>19</v>
      </c>
      <c r="DL3" s="60">
        <v>20</v>
      </c>
      <c r="DM3" s="60">
        <v>21</v>
      </c>
      <c r="DN3" s="60">
        <v>22</v>
      </c>
      <c r="DO3" s="59">
        <v>23</v>
      </c>
      <c r="DP3" s="59">
        <v>24</v>
      </c>
      <c r="DQ3" s="60">
        <v>25</v>
      </c>
      <c r="DR3" s="60">
        <v>26</v>
      </c>
      <c r="DS3" s="59">
        <v>27</v>
      </c>
      <c r="DT3" s="59">
        <v>28</v>
      </c>
      <c r="DU3" s="59">
        <v>29</v>
      </c>
      <c r="DV3" s="59">
        <v>30</v>
      </c>
      <c r="DW3" s="61"/>
      <c r="DX3" s="62">
        <v>1</v>
      </c>
      <c r="DY3" s="63">
        <v>2</v>
      </c>
      <c r="DZ3" s="63">
        <v>3</v>
      </c>
      <c r="EA3" s="63">
        <v>4</v>
      </c>
      <c r="EB3" s="62">
        <v>5</v>
      </c>
      <c r="EC3" s="62">
        <v>6</v>
      </c>
      <c r="ED3" s="62">
        <v>7</v>
      </c>
      <c r="EE3" s="62">
        <v>8</v>
      </c>
      <c r="EF3" s="63">
        <v>9</v>
      </c>
      <c r="EG3" s="63">
        <v>10</v>
      </c>
      <c r="EH3" s="63">
        <v>11</v>
      </c>
      <c r="EI3" s="62">
        <v>12</v>
      </c>
      <c r="EJ3" s="62">
        <v>13</v>
      </c>
      <c r="EK3" s="62">
        <v>14</v>
      </c>
      <c r="EL3" s="62">
        <v>15</v>
      </c>
      <c r="EM3" s="63">
        <v>16</v>
      </c>
      <c r="EN3" s="63">
        <v>17</v>
      </c>
      <c r="EO3" s="62">
        <v>18</v>
      </c>
      <c r="EP3" s="62">
        <v>19</v>
      </c>
      <c r="EQ3" s="62">
        <v>20</v>
      </c>
      <c r="ER3" s="62">
        <v>21</v>
      </c>
      <c r="ES3" s="62">
        <v>22</v>
      </c>
      <c r="ET3" s="63">
        <v>23</v>
      </c>
      <c r="EU3" s="63">
        <v>24</v>
      </c>
      <c r="EV3" s="62">
        <v>25</v>
      </c>
      <c r="EW3" s="62">
        <v>26</v>
      </c>
      <c r="EX3" s="62">
        <v>27</v>
      </c>
      <c r="EY3" s="62">
        <v>28</v>
      </c>
      <c r="EZ3" s="62">
        <v>29</v>
      </c>
      <c r="FA3" s="64">
        <v>30</v>
      </c>
      <c r="FB3" s="64">
        <v>31</v>
      </c>
      <c r="FC3" s="62">
        <v>1</v>
      </c>
      <c r="FD3" s="62">
        <v>2</v>
      </c>
      <c r="FE3" s="62">
        <v>3</v>
      </c>
      <c r="FF3" s="62">
        <v>4</v>
      </c>
      <c r="FG3" s="62">
        <v>5</v>
      </c>
      <c r="FH3" s="64">
        <v>6</v>
      </c>
      <c r="FI3" s="64">
        <v>7</v>
      </c>
      <c r="FJ3" s="62">
        <v>8</v>
      </c>
      <c r="FK3" s="62">
        <v>9</v>
      </c>
      <c r="FL3" s="62">
        <v>10</v>
      </c>
      <c r="FM3" s="62">
        <v>11</v>
      </c>
      <c r="FN3" s="62">
        <v>12</v>
      </c>
      <c r="FO3" s="64">
        <v>13</v>
      </c>
      <c r="FP3" s="64">
        <v>14</v>
      </c>
      <c r="FQ3" s="62">
        <v>15</v>
      </c>
      <c r="FR3" s="62">
        <v>16</v>
      </c>
      <c r="FS3" s="62">
        <v>17</v>
      </c>
      <c r="FT3" s="62">
        <v>18</v>
      </c>
      <c r="FU3" s="62">
        <v>19</v>
      </c>
      <c r="FV3" s="64">
        <v>20</v>
      </c>
      <c r="FW3" s="64">
        <v>21</v>
      </c>
      <c r="FX3" s="62">
        <v>22</v>
      </c>
      <c r="FY3" s="62">
        <v>23</v>
      </c>
      <c r="FZ3" s="62">
        <v>24</v>
      </c>
      <c r="GA3" s="62">
        <v>25</v>
      </c>
      <c r="GB3" s="62">
        <v>26</v>
      </c>
      <c r="GC3" s="64">
        <v>27</v>
      </c>
      <c r="GD3" s="64">
        <v>28</v>
      </c>
      <c r="GE3" s="62">
        <v>29</v>
      </c>
      <c r="GF3" s="62">
        <v>30</v>
      </c>
      <c r="GG3" s="80"/>
      <c r="GH3" s="83">
        <v>1</v>
      </c>
      <c r="GI3" s="83">
        <v>2</v>
      </c>
      <c r="GJ3" s="83">
        <v>3</v>
      </c>
      <c r="GK3" s="84">
        <v>4</v>
      </c>
      <c r="GL3" s="84">
        <v>5</v>
      </c>
      <c r="GM3" s="83">
        <v>6</v>
      </c>
      <c r="GN3" s="83">
        <v>7</v>
      </c>
      <c r="GO3" s="83">
        <v>8</v>
      </c>
      <c r="GP3" s="83">
        <v>9</v>
      </c>
      <c r="GQ3" s="83">
        <v>10</v>
      </c>
      <c r="GR3" s="84">
        <v>11</v>
      </c>
      <c r="GS3" s="84">
        <v>12</v>
      </c>
      <c r="GT3" s="83">
        <v>13</v>
      </c>
      <c r="GU3" s="83">
        <v>14</v>
      </c>
      <c r="GV3" s="83">
        <v>15</v>
      </c>
      <c r="GW3" s="83">
        <v>16</v>
      </c>
      <c r="GX3" s="83">
        <v>17</v>
      </c>
      <c r="GY3" s="84">
        <v>18</v>
      </c>
      <c r="GZ3" s="84">
        <v>19</v>
      </c>
      <c r="HA3" s="83">
        <v>20</v>
      </c>
      <c r="HB3" s="83">
        <v>21</v>
      </c>
      <c r="HC3" s="83">
        <v>22</v>
      </c>
      <c r="HD3" s="83">
        <v>23</v>
      </c>
      <c r="HE3" s="83">
        <v>24</v>
      </c>
      <c r="HF3" s="84">
        <v>25</v>
      </c>
      <c r="HG3" s="84">
        <v>26</v>
      </c>
      <c r="HH3" s="83">
        <v>27</v>
      </c>
      <c r="HI3" s="83">
        <v>28</v>
      </c>
      <c r="HJ3" s="83">
        <v>29</v>
      </c>
      <c r="HK3" s="83">
        <v>30</v>
      </c>
      <c r="HL3" s="83">
        <v>31</v>
      </c>
      <c r="HM3" s="84">
        <v>1</v>
      </c>
      <c r="HN3" s="84">
        <v>2</v>
      </c>
      <c r="HO3" s="83">
        <v>3</v>
      </c>
      <c r="HP3" s="83">
        <v>4</v>
      </c>
      <c r="HQ3" s="83">
        <v>5</v>
      </c>
      <c r="HR3" s="83">
        <v>6</v>
      </c>
      <c r="HS3" s="83">
        <v>7</v>
      </c>
      <c r="HT3" s="84">
        <v>8</v>
      </c>
      <c r="HU3" s="84">
        <v>9</v>
      </c>
      <c r="HV3" s="83">
        <v>10</v>
      </c>
      <c r="HW3" s="83">
        <v>11</v>
      </c>
      <c r="HX3" s="83">
        <v>12</v>
      </c>
      <c r="HY3" s="83">
        <v>13</v>
      </c>
      <c r="HZ3" s="83">
        <v>14</v>
      </c>
      <c r="IA3" s="84">
        <v>15</v>
      </c>
      <c r="IB3" s="84">
        <v>16</v>
      </c>
      <c r="IC3" s="83">
        <v>17</v>
      </c>
      <c r="ID3" s="83">
        <v>18</v>
      </c>
      <c r="IE3" s="83">
        <v>19</v>
      </c>
      <c r="IF3" s="83">
        <v>20</v>
      </c>
      <c r="IG3" s="83">
        <v>21</v>
      </c>
      <c r="IH3" s="84">
        <v>22</v>
      </c>
      <c r="II3" s="84">
        <v>23</v>
      </c>
      <c r="IJ3" s="83">
        <v>24</v>
      </c>
      <c r="IK3" s="83">
        <v>25</v>
      </c>
      <c r="IL3" s="83">
        <v>26</v>
      </c>
      <c r="IM3" s="83">
        <v>27</v>
      </c>
      <c r="IN3" s="83">
        <v>28</v>
      </c>
      <c r="IO3" s="84">
        <v>29</v>
      </c>
      <c r="IP3" s="84">
        <v>30</v>
      </c>
      <c r="IQ3" s="83">
        <v>31</v>
      </c>
      <c r="IR3" s="83">
        <v>1</v>
      </c>
      <c r="IS3" s="83">
        <v>2</v>
      </c>
      <c r="IT3" s="83">
        <v>3</v>
      </c>
      <c r="IU3" s="83">
        <v>4</v>
      </c>
      <c r="IV3" s="84">
        <v>5</v>
      </c>
      <c r="IW3" s="84">
        <v>6</v>
      </c>
      <c r="IX3" s="83">
        <v>7</v>
      </c>
      <c r="IY3" s="83">
        <v>8</v>
      </c>
      <c r="IZ3" s="83">
        <v>9</v>
      </c>
      <c r="JA3" s="83">
        <v>10</v>
      </c>
      <c r="JB3" s="83">
        <v>11</v>
      </c>
      <c r="JC3" s="84">
        <v>12</v>
      </c>
      <c r="JD3" s="84">
        <v>13</v>
      </c>
      <c r="JE3" s="83">
        <v>14</v>
      </c>
      <c r="JF3" s="83">
        <v>15</v>
      </c>
      <c r="JG3" s="83">
        <v>16</v>
      </c>
      <c r="JH3" s="83">
        <v>17</v>
      </c>
      <c r="JI3" s="83">
        <v>18</v>
      </c>
      <c r="JJ3" s="84">
        <v>19</v>
      </c>
      <c r="JK3" s="84">
        <v>20</v>
      </c>
      <c r="JL3" s="83">
        <v>21</v>
      </c>
      <c r="JM3" s="83">
        <v>22</v>
      </c>
      <c r="JN3" s="83">
        <v>23</v>
      </c>
      <c r="JO3" s="83">
        <v>24</v>
      </c>
      <c r="JP3" s="83">
        <v>25</v>
      </c>
      <c r="JQ3" s="84">
        <v>26</v>
      </c>
      <c r="JR3" s="84">
        <v>27</v>
      </c>
      <c r="JS3" s="83">
        <v>28</v>
      </c>
      <c r="JT3" s="83">
        <v>1</v>
      </c>
      <c r="JU3" s="83">
        <v>2</v>
      </c>
      <c r="JV3" s="83">
        <v>3</v>
      </c>
      <c r="JW3" s="83">
        <v>4</v>
      </c>
      <c r="JX3" s="84">
        <v>5</v>
      </c>
      <c r="JY3" s="84">
        <v>6</v>
      </c>
      <c r="JZ3" s="83">
        <v>7</v>
      </c>
      <c r="KA3" s="83">
        <v>8</v>
      </c>
      <c r="KB3" s="83">
        <v>9</v>
      </c>
      <c r="KC3" s="83">
        <v>10</v>
      </c>
      <c r="KD3" s="83">
        <v>11</v>
      </c>
      <c r="KE3" s="84">
        <v>12</v>
      </c>
      <c r="KF3" s="84">
        <v>13</v>
      </c>
      <c r="KG3" s="83">
        <v>14</v>
      </c>
      <c r="KH3" s="83">
        <v>15</v>
      </c>
      <c r="KI3" s="83">
        <v>16</v>
      </c>
      <c r="KJ3" s="83">
        <v>17</v>
      </c>
      <c r="KK3" s="83">
        <v>18</v>
      </c>
      <c r="KL3" s="84">
        <v>19</v>
      </c>
      <c r="KM3" s="84">
        <v>20</v>
      </c>
      <c r="KN3" s="83">
        <v>21</v>
      </c>
      <c r="KO3" s="83">
        <v>22</v>
      </c>
      <c r="KP3" s="83">
        <v>23</v>
      </c>
      <c r="KQ3" s="83">
        <v>24</v>
      </c>
      <c r="KR3" s="83">
        <v>25</v>
      </c>
      <c r="KS3" s="84">
        <v>26</v>
      </c>
      <c r="KT3" s="84">
        <v>27</v>
      </c>
      <c r="KU3" s="83">
        <v>28</v>
      </c>
      <c r="KV3" s="83">
        <v>29</v>
      </c>
      <c r="KW3" s="83">
        <v>30</v>
      </c>
      <c r="KX3" s="83">
        <v>31</v>
      </c>
      <c r="KY3" s="172">
        <v>1</v>
      </c>
      <c r="KZ3" s="173">
        <v>2</v>
      </c>
      <c r="LA3" s="173">
        <v>3</v>
      </c>
      <c r="LB3" s="172">
        <v>4</v>
      </c>
      <c r="LC3" s="172">
        <v>5</v>
      </c>
      <c r="LD3" s="172">
        <v>6</v>
      </c>
      <c r="LE3" s="172">
        <v>7</v>
      </c>
      <c r="LF3" s="172">
        <v>8</v>
      </c>
      <c r="LG3" s="173">
        <v>9</v>
      </c>
      <c r="LH3" s="173">
        <v>10</v>
      </c>
      <c r="LI3" s="172">
        <v>11</v>
      </c>
      <c r="LJ3" s="172">
        <v>12</v>
      </c>
      <c r="LK3" s="172">
        <v>13</v>
      </c>
      <c r="LL3" s="172">
        <v>14</v>
      </c>
      <c r="LM3" s="172">
        <v>15</v>
      </c>
      <c r="LN3" s="173">
        <v>16</v>
      </c>
      <c r="LO3" s="173">
        <v>17</v>
      </c>
      <c r="LP3" s="172">
        <v>18</v>
      </c>
      <c r="LQ3" s="172">
        <v>19</v>
      </c>
      <c r="LR3" s="172">
        <v>20</v>
      </c>
      <c r="LS3" s="172">
        <v>21</v>
      </c>
      <c r="LT3" s="172">
        <v>22</v>
      </c>
      <c r="LU3" s="173">
        <v>23</v>
      </c>
      <c r="LV3" s="173">
        <v>24</v>
      </c>
      <c r="LW3" s="172">
        <v>25</v>
      </c>
      <c r="LX3" s="172">
        <v>26</v>
      </c>
      <c r="LY3" s="172">
        <v>27</v>
      </c>
      <c r="LZ3" s="172">
        <v>28</v>
      </c>
      <c r="MA3" s="172">
        <v>29</v>
      </c>
      <c r="MB3" s="173">
        <v>30</v>
      </c>
      <c r="MC3" s="173">
        <v>1</v>
      </c>
      <c r="MD3" s="172">
        <v>2</v>
      </c>
      <c r="ME3" s="172">
        <v>3</v>
      </c>
      <c r="MF3" s="172">
        <v>4</v>
      </c>
      <c r="MG3" s="172">
        <v>5</v>
      </c>
      <c r="MH3" s="172">
        <v>6</v>
      </c>
      <c r="MI3" s="173">
        <v>7</v>
      </c>
      <c r="MJ3" s="173">
        <v>8</v>
      </c>
      <c r="MK3" s="172">
        <v>9</v>
      </c>
      <c r="ML3" s="172">
        <v>10</v>
      </c>
      <c r="MM3" s="172">
        <v>11</v>
      </c>
      <c r="MN3" s="172">
        <v>12</v>
      </c>
      <c r="MO3" s="172">
        <v>13</v>
      </c>
      <c r="MP3" s="173">
        <v>14</v>
      </c>
      <c r="MQ3" s="173">
        <v>15</v>
      </c>
      <c r="MR3" s="172">
        <v>16</v>
      </c>
      <c r="MS3" s="172">
        <v>17</v>
      </c>
      <c r="MT3" s="172">
        <v>18</v>
      </c>
      <c r="MU3" s="172">
        <v>19</v>
      </c>
      <c r="MV3" s="172">
        <v>20</v>
      </c>
      <c r="MW3" s="173">
        <v>21</v>
      </c>
      <c r="MX3" s="173">
        <v>22</v>
      </c>
      <c r="MY3" s="172">
        <v>23</v>
      </c>
      <c r="MZ3" s="172">
        <v>24</v>
      </c>
      <c r="NA3" s="172">
        <v>25</v>
      </c>
      <c r="NB3" s="172">
        <v>26</v>
      </c>
      <c r="NC3" s="172">
        <v>27</v>
      </c>
      <c r="ND3" s="180">
        <v>28</v>
      </c>
      <c r="NE3" s="181">
        <v>29</v>
      </c>
      <c r="NF3" s="182">
        <v>30</v>
      </c>
      <c r="NG3" s="182">
        <v>31</v>
      </c>
      <c r="NH3" s="182">
        <v>1</v>
      </c>
      <c r="NI3" s="182">
        <v>2</v>
      </c>
      <c r="NJ3" s="182">
        <v>3</v>
      </c>
      <c r="NK3" s="181">
        <v>4</v>
      </c>
      <c r="NL3" s="181">
        <v>5</v>
      </c>
      <c r="NM3" s="182">
        <v>6</v>
      </c>
      <c r="NN3" s="182">
        <v>7</v>
      </c>
      <c r="NO3" s="182">
        <v>8</v>
      </c>
      <c r="NP3" s="182">
        <v>9</v>
      </c>
      <c r="NQ3" s="182">
        <v>10</v>
      </c>
      <c r="NR3" s="181">
        <v>11</v>
      </c>
      <c r="NS3" s="181">
        <v>12</v>
      </c>
      <c r="NT3" s="182">
        <v>13</v>
      </c>
      <c r="NU3" s="182">
        <v>14</v>
      </c>
      <c r="NV3" s="182">
        <v>15</v>
      </c>
      <c r="NW3" s="182">
        <v>16</v>
      </c>
      <c r="NX3" s="182">
        <v>17</v>
      </c>
      <c r="NY3" s="181">
        <v>18</v>
      </c>
      <c r="NZ3" s="181">
        <v>19</v>
      </c>
      <c r="OA3" s="182">
        <v>20</v>
      </c>
      <c r="OB3" s="182">
        <v>21</v>
      </c>
      <c r="OC3" s="182">
        <v>22</v>
      </c>
      <c r="OD3" s="182">
        <v>23</v>
      </c>
      <c r="OE3" s="182">
        <v>24</v>
      </c>
      <c r="OF3" s="181">
        <v>25</v>
      </c>
      <c r="OG3" s="181">
        <v>26</v>
      </c>
      <c r="OH3" s="182">
        <v>27</v>
      </c>
      <c r="OI3" s="182">
        <v>28</v>
      </c>
      <c r="OJ3" s="182">
        <v>29</v>
      </c>
      <c r="OK3" s="182">
        <v>30</v>
      </c>
      <c r="OL3" s="182">
        <v>1</v>
      </c>
      <c r="OM3" s="181">
        <v>2</v>
      </c>
      <c r="ON3" s="181">
        <v>3</v>
      </c>
      <c r="OO3" s="182">
        <v>4</v>
      </c>
      <c r="OP3" s="182">
        <v>5</v>
      </c>
      <c r="OQ3" s="182">
        <v>6</v>
      </c>
      <c r="OR3" s="182">
        <v>7</v>
      </c>
      <c r="OS3" s="182">
        <v>8</v>
      </c>
      <c r="OT3" s="181">
        <v>9</v>
      </c>
      <c r="OU3" s="181">
        <v>10</v>
      </c>
      <c r="OV3" s="182">
        <v>11</v>
      </c>
      <c r="OW3" s="182">
        <v>12</v>
      </c>
      <c r="OX3" s="182">
        <v>13</v>
      </c>
      <c r="OY3" s="182">
        <v>14</v>
      </c>
      <c r="OZ3" s="182">
        <v>15</v>
      </c>
      <c r="PA3" s="181">
        <v>16</v>
      </c>
      <c r="PB3" s="181">
        <v>17</v>
      </c>
      <c r="PC3" s="182">
        <v>18</v>
      </c>
      <c r="PD3" s="182">
        <v>19</v>
      </c>
      <c r="PE3" s="182">
        <v>20</v>
      </c>
      <c r="PF3" s="182">
        <v>21</v>
      </c>
      <c r="PG3" s="182">
        <v>22</v>
      </c>
      <c r="PH3" s="181">
        <v>23</v>
      </c>
      <c r="PI3" s="181">
        <v>24</v>
      </c>
      <c r="PJ3" s="182">
        <v>25</v>
      </c>
      <c r="PK3" s="182">
        <v>26</v>
      </c>
      <c r="PL3" s="182">
        <v>27</v>
      </c>
      <c r="PM3" s="182">
        <v>28</v>
      </c>
      <c r="PN3" s="182">
        <v>29</v>
      </c>
      <c r="PO3" s="181">
        <v>30</v>
      </c>
      <c r="PP3" s="181">
        <v>31</v>
      </c>
      <c r="PQ3" s="182">
        <v>1</v>
      </c>
      <c r="PR3" s="182">
        <v>2</v>
      </c>
      <c r="PS3" s="182">
        <v>3</v>
      </c>
      <c r="PT3" s="182">
        <v>4</v>
      </c>
      <c r="PU3" s="182">
        <v>5</v>
      </c>
      <c r="PV3" s="181">
        <v>6</v>
      </c>
      <c r="PW3" s="181">
        <v>7</v>
      </c>
      <c r="PX3" s="182">
        <v>8</v>
      </c>
      <c r="PY3" s="182">
        <v>9</v>
      </c>
      <c r="PZ3" s="182">
        <v>10</v>
      </c>
      <c r="QA3" s="182">
        <v>11</v>
      </c>
      <c r="QB3" s="182">
        <v>12</v>
      </c>
      <c r="QC3" s="181">
        <v>13</v>
      </c>
      <c r="QD3" s="181">
        <v>14</v>
      </c>
      <c r="QE3" s="182">
        <v>15</v>
      </c>
      <c r="QF3" s="182">
        <v>16</v>
      </c>
      <c r="QG3" s="182">
        <v>17</v>
      </c>
      <c r="QH3" s="182">
        <v>18</v>
      </c>
      <c r="QI3" s="182">
        <v>19</v>
      </c>
      <c r="QJ3" s="181">
        <v>20</v>
      </c>
      <c r="QK3" s="181">
        <v>21</v>
      </c>
      <c r="QL3" s="182">
        <v>22</v>
      </c>
      <c r="QM3" s="182">
        <v>23</v>
      </c>
      <c r="QN3" s="182">
        <v>24</v>
      </c>
      <c r="QO3" s="182">
        <v>25</v>
      </c>
      <c r="QP3" s="182">
        <v>26</v>
      </c>
      <c r="QQ3" s="181">
        <v>27</v>
      </c>
      <c r="QR3" s="181">
        <v>28</v>
      </c>
      <c r="QS3" s="182">
        <v>29</v>
      </c>
      <c r="QT3" s="182">
        <v>30</v>
      </c>
      <c r="QU3" s="182">
        <v>31</v>
      </c>
      <c r="QV3" s="182">
        <v>1</v>
      </c>
      <c r="QW3" s="182">
        <v>2</v>
      </c>
      <c r="QX3" s="181">
        <v>3</v>
      </c>
      <c r="QY3" s="181">
        <v>4</v>
      </c>
      <c r="QZ3" s="182">
        <v>5</v>
      </c>
      <c r="RA3" s="182">
        <v>6</v>
      </c>
      <c r="RB3" s="182">
        <v>7</v>
      </c>
      <c r="RC3" s="182">
        <v>8</v>
      </c>
      <c r="RD3" s="182">
        <v>9</v>
      </c>
      <c r="RE3" s="181">
        <v>10</v>
      </c>
      <c r="RF3" s="181">
        <v>11</v>
      </c>
      <c r="RG3" s="182">
        <v>12</v>
      </c>
      <c r="RH3" s="182">
        <v>13</v>
      </c>
      <c r="RI3" s="182">
        <v>14</v>
      </c>
      <c r="RJ3" s="182">
        <v>15</v>
      </c>
      <c r="RK3" s="182">
        <v>16</v>
      </c>
      <c r="RL3" s="181">
        <v>17</v>
      </c>
      <c r="RM3" s="181">
        <v>18</v>
      </c>
      <c r="RN3" s="182">
        <v>19</v>
      </c>
      <c r="RO3" s="182">
        <v>20</v>
      </c>
      <c r="RP3" s="182">
        <v>21</v>
      </c>
      <c r="RQ3" s="182">
        <v>22</v>
      </c>
      <c r="RR3" s="182">
        <v>23</v>
      </c>
      <c r="RS3" s="181">
        <v>24</v>
      </c>
      <c r="RT3" s="181">
        <v>25</v>
      </c>
      <c r="RU3" s="182">
        <v>26</v>
      </c>
      <c r="RV3" s="182">
        <v>27</v>
      </c>
      <c r="RW3" s="182">
        <v>28</v>
      </c>
      <c r="RX3" s="182">
        <v>29</v>
      </c>
      <c r="RY3" s="182">
        <v>30</v>
      </c>
      <c r="RZ3" s="181">
        <v>1</v>
      </c>
      <c r="SA3" s="181">
        <v>2</v>
      </c>
      <c r="SB3" s="182">
        <v>3</v>
      </c>
      <c r="SC3" s="182">
        <v>4</v>
      </c>
      <c r="SD3" s="182">
        <v>5</v>
      </c>
      <c r="SE3" s="182">
        <v>6</v>
      </c>
      <c r="SF3" s="182">
        <v>7</v>
      </c>
      <c r="SG3" s="181">
        <v>8</v>
      </c>
      <c r="SH3" s="181">
        <v>9</v>
      </c>
      <c r="SI3" s="182">
        <v>10</v>
      </c>
      <c r="SJ3" s="182">
        <v>11</v>
      </c>
      <c r="SK3" s="182">
        <v>12</v>
      </c>
      <c r="SL3" s="182">
        <v>13</v>
      </c>
      <c r="SM3" s="182">
        <v>14</v>
      </c>
      <c r="SN3" s="181">
        <v>15</v>
      </c>
      <c r="SO3" s="181">
        <v>16</v>
      </c>
      <c r="SP3" s="182">
        <v>17</v>
      </c>
      <c r="SQ3" s="182">
        <v>18</v>
      </c>
      <c r="SR3" s="182">
        <v>19</v>
      </c>
      <c r="SS3" s="182">
        <v>20</v>
      </c>
      <c r="ST3" s="182">
        <v>21</v>
      </c>
      <c r="SU3" s="181">
        <v>22</v>
      </c>
      <c r="SV3" s="181">
        <v>23</v>
      </c>
      <c r="SW3" s="182">
        <v>24</v>
      </c>
      <c r="SX3" s="182">
        <v>25</v>
      </c>
      <c r="SY3" s="182">
        <v>26</v>
      </c>
      <c r="SZ3" s="182">
        <v>27</v>
      </c>
      <c r="TA3" s="182">
        <v>28</v>
      </c>
      <c r="TB3" s="181">
        <v>29</v>
      </c>
      <c r="TC3" s="181">
        <v>30</v>
      </c>
      <c r="TD3" s="182">
        <v>31</v>
      </c>
      <c r="TE3" s="322">
        <v>1</v>
      </c>
      <c r="TF3" s="322">
        <v>2</v>
      </c>
      <c r="TG3" s="322">
        <v>3</v>
      </c>
      <c r="TH3" s="322">
        <v>4</v>
      </c>
      <c r="TI3" s="323">
        <v>5</v>
      </c>
      <c r="TJ3" s="323">
        <v>6</v>
      </c>
      <c r="TK3" s="322">
        <v>7</v>
      </c>
      <c r="TL3" s="322">
        <v>8</v>
      </c>
      <c r="TM3" s="322">
        <v>9</v>
      </c>
      <c r="TN3" s="322">
        <v>10</v>
      </c>
      <c r="TO3" s="322">
        <v>11</v>
      </c>
      <c r="TP3" s="323">
        <v>12</v>
      </c>
      <c r="TQ3" s="323">
        <v>13</v>
      </c>
      <c r="TR3" s="322">
        <v>14</v>
      </c>
      <c r="TS3" s="322">
        <v>15</v>
      </c>
      <c r="TT3" s="322">
        <v>16</v>
      </c>
      <c r="TU3" s="322">
        <v>17</v>
      </c>
      <c r="TV3" s="322">
        <v>18</v>
      </c>
      <c r="TW3" s="323">
        <v>19</v>
      </c>
      <c r="TX3" s="323">
        <v>20</v>
      </c>
      <c r="TY3" s="322">
        <v>21</v>
      </c>
      <c r="TZ3" s="322">
        <v>22</v>
      </c>
      <c r="UA3" s="178">
        <v>23</v>
      </c>
      <c r="UB3" s="178">
        <v>24</v>
      </c>
      <c r="UC3" s="178">
        <v>25</v>
      </c>
      <c r="UD3" s="332">
        <v>26</v>
      </c>
      <c r="UE3" s="332">
        <v>27</v>
      </c>
      <c r="UF3" s="178">
        <v>28</v>
      </c>
      <c r="UG3" s="178">
        <v>29</v>
      </c>
      <c r="UH3" s="178">
        <v>30</v>
      </c>
      <c r="UI3" s="333">
        <v>1</v>
      </c>
      <c r="UJ3" s="333">
        <v>2</v>
      </c>
      <c r="UK3" s="323">
        <v>3</v>
      </c>
      <c r="UL3" s="323">
        <v>4</v>
      </c>
      <c r="UM3" s="322">
        <v>5</v>
      </c>
      <c r="UN3" s="322">
        <v>6</v>
      </c>
      <c r="UO3" s="322">
        <v>7</v>
      </c>
      <c r="UP3" s="322">
        <v>8</v>
      </c>
      <c r="UQ3" s="322">
        <v>9</v>
      </c>
      <c r="UR3" s="323">
        <v>10</v>
      </c>
      <c r="US3" s="323">
        <v>11</v>
      </c>
      <c r="UT3" s="322">
        <v>12</v>
      </c>
      <c r="UU3" s="322">
        <v>13</v>
      </c>
      <c r="UV3" s="322">
        <v>14</v>
      </c>
      <c r="UW3" s="322">
        <v>15</v>
      </c>
      <c r="UX3" s="322">
        <v>16</v>
      </c>
      <c r="UY3" s="323">
        <v>17</v>
      </c>
      <c r="UZ3" s="323">
        <v>18</v>
      </c>
      <c r="VA3" s="322">
        <v>19</v>
      </c>
      <c r="VB3" s="322">
        <v>20</v>
      </c>
      <c r="VC3" s="322">
        <v>21</v>
      </c>
      <c r="VD3" s="322">
        <v>22</v>
      </c>
      <c r="VE3" s="322">
        <v>23</v>
      </c>
      <c r="VF3" s="323">
        <v>24</v>
      </c>
      <c r="VG3" s="323">
        <v>25</v>
      </c>
      <c r="VH3" s="322">
        <v>26</v>
      </c>
      <c r="VI3" s="322">
        <v>27</v>
      </c>
      <c r="VJ3" s="322">
        <v>28</v>
      </c>
      <c r="VK3" s="322">
        <v>29</v>
      </c>
      <c r="VL3" s="322">
        <v>30</v>
      </c>
      <c r="VM3" s="323">
        <v>31</v>
      </c>
    </row>
    <row r="4" spans="1:609" ht="43.5" customHeight="1">
      <c r="A4" s="115" t="s">
        <v>232</v>
      </c>
      <c r="B4" s="72" t="s">
        <v>211</v>
      </c>
      <c r="C4" s="49" t="s">
        <v>127</v>
      </c>
      <c r="D4" s="65"/>
      <c r="E4" s="45" t="s">
        <v>118</v>
      </c>
      <c r="F4" s="65"/>
      <c r="G4" s="65"/>
      <c r="H4" s="65"/>
      <c r="I4" s="45" t="s">
        <v>20</v>
      </c>
      <c r="J4" s="65"/>
      <c r="K4" s="45" t="s">
        <v>20</v>
      </c>
      <c r="L4" s="45" t="s">
        <v>20</v>
      </c>
      <c r="M4" s="65"/>
      <c r="N4" s="65"/>
      <c r="O4" s="65"/>
      <c r="P4" s="45" t="s">
        <v>20</v>
      </c>
      <c r="Q4" s="65"/>
      <c r="R4" s="45" t="s">
        <v>20</v>
      </c>
      <c r="S4" s="65"/>
      <c r="T4" s="65"/>
      <c r="U4" s="65"/>
      <c r="V4" s="65"/>
      <c r="W4" s="45" t="s">
        <v>20</v>
      </c>
      <c r="X4" s="45" t="s">
        <v>20</v>
      </c>
      <c r="Y4" s="65"/>
      <c r="Z4" s="65"/>
      <c r="AA4" s="65"/>
      <c r="AB4" s="65"/>
      <c r="AC4" s="65"/>
      <c r="AD4" s="45" t="s">
        <v>20</v>
      </c>
      <c r="AE4" s="65"/>
      <c r="AF4" s="45" t="s">
        <v>20</v>
      </c>
      <c r="AG4" s="65"/>
      <c r="AH4" s="45" t="s">
        <v>20</v>
      </c>
      <c r="AI4" s="65"/>
      <c r="AJ4" s="65"/>
      <c r="AK4" s="45" t="s">
        <v>20</v>
      </c>
      <c r="AL4" s="65"/>
      <c r="AM4" s="65"/>
      <c r="AN4" s="65"/>
      <c r="AO4" s="65"/>
      <c r="AP4" s="45" t="s">
        <v>20</v>
      </c>
      <c r="AQ4" s="65"/>
      <c r="AR4" s="45" t="s">
        <v>20</v>
      </c>
      <c r="AS4" s="45" t="s">
        <v>20</v>
      </c>
      <c r="AT4" s="45" t="s">
        <v>20</v>
      </c>
      <c r="AU4" s="65"/>
      <c r="AV4" s="65"/>
      <c r="AW4" s="65"/>
      <c r="AX4" s="65"/>
      <c r="AY4" s="45" t="s">
        <v>20</v>
      </c>
      <c r="AZ4" s="65"/>
      <c r="BA4" s="45" t="s">
        <v>20</v>
      </c>
      <c r="BB4" s="45" t="s">
        <v>20</v>
      </c>
      <c r="BC4" s="45" t="s">
        <v>20</v>
      </c>
      <c r="BD4" s="65"/>
      <c r="BE4" s="65"/>
      <c r="BF4" s="45" t="s">
        <v>20</v>
      </c>
      <c r="BG4" s="45" t="s">
        <v>20</v>
      </c>
      <c r="BH4" s="45" t="s">
        <v>20</v>
      </c>
      <c r="BI4" s="65"/>
      <c r="BJ4" s="65"/>
      <c r="BK4" s="65"/>
      <c r="BL4" s="65"/>
      <c r="BM4" s="65"/>
      <c r="BN4" s="45" t="s">
        <v>20</v>
      </c>
      <c r="BO4" s="45" t="s">
        <v>20</v>
      </c>
      <c r="BP4" s="65"/>
      <c r="BQ4" s="65"/>
      <c r="BR4" s="65"/>
      <c r="BS4" s="65"/>
      <c r="BT4" s="45" t="s">
        <v>20</v>
      </c>
      <c r="BU4" s="65"/>
      <c r="BV4" s="65"/>
      <c r="BW4" s="65"/>
      <c r="BX4" s="65"/>
      <c r="BY4" s="65"/>
      <c r="BZ4" s="45" t="s">
        <v>20</v>
      </c>
      <c r="CA4" s="65"/>
      <c r="CB4" s="45" t="s">
        <v>20</v>
      </c>
      <c r="CC4" s="45" t="s">
        <v>20</v>
      </c>
      <c r="CD4" s="65"/>
      <c r="CE4" s="65"/>
      <c r="CF4" s="65"/>
      <c r="CG4" s="65"/>
      <c r="CH4" s="45" t="s">
        <v>20</v>
      </c>
      <c r="CI4" s="65"/>
      <c r="CJ4" s="65"/>
      <c r="CK4" s="45" t="s">
        <v>20</v>
      </c>
      <c r="CL4" s="65"/>
      <c r="CM4" s="65"/>
      <c r="CN4" s="45" t="s">
        <v>20</v>
      </c>
      <c r="CO4" s="45" t="s">
        <v>20</v>
      </c>
      <c r="CP4" s="65"/>
      <c r="CQ4" s="65"/>
      <c r="CR4" s="65"/>
      <c r="CS4" s="65"/>
      <c r="CT4" s="65"/>
      <c r="CU4" s="65"/>
      <c r="CV4" s="66"/>
      <c r="CW4" s="44" t="s">
        <v>20</v>
      </c>
      <c r="CX4" s="65"/>
      <c r="CY4" s="45" t="s">
        <v>20</v>
      </c>
      <c r="CZ4" s="65"/>
      <c r="DA4" s="65"/>
      <c r="DB4" s="65"/>
      <c r="DC4" s="66"/>
      <c r="DD4" s="44" t="s">
        <v>118</v>
      </c>
      <c r="DE4" s="65"/>
      <c r="DF4" s="65"/>
      <c r="DG4" s="65"/>
      <c r="DH4" s="65"/>
      <c r="DI4" s="45" t="s">
        <v>20</v>
      </c>
      <c r="DJ4" s="44" t="s">
        <v>118</v>
      </c>
      <c r="DK4" s="44" t="s">
        <v>118</v>
      </c>
      <c r="DL4" s="44" t="s">
        <v>118</v>
      </c>
      <c r="DM4" s="66"/>
      <c r="DN4" s="44" t="s">
        <v>118</v>
      </c>
      <c r="DO4" s="65"/>
      <c r="DP4" s="65"/>
      <c r="DQ4" s="44" t="s">
        <v>118</v>
      </c>
      <c r="DR4" s="66"/>
      <c r="DS4" s="45" t="s">
        <v>118</v>
      </c>
      <c r="DT4" s="65"/>
      <c r="DU4" s="65"/>
      <c r="DV4" s="65"/>
      <c r="DW4" s="45"/>
      <c r="DX4" s="65"/>
      <c r="DY4" s="66"/>
      <c r="DZ4" s="51" t="s">
        <v>118</v>
      </c>
      <c r="EA4" s="66"/>
      <c r="EB4" s="65"/>
      <c r="EC4" s="65"/>
      <c r="ED4" s="45" t="s">
        <v>118</v>
      </c>
      <c r="EE4" s="65"/>
      <c r="EF4" s="51" t="s">
        <v>118</v>
      </c>
      <c r="EG4" s="51" t="s">
        <v>118</v>
      </c>
      <c r="EH4" s="51" t="s">
        <v>118</v>
      </c>
      <c r="EI4" s="65"/>
      <c r="EJ4" s="65"/>
      <c r="EK4" s="65"/>
      <c r="EL4" s="45" t="s">
        <v>118</v>
      </c>
      <c r="EM4" s="51" t="s">
        <v>118</v>
      </c>
      <c r="EN4" s="66"/>
      <c r="EO4" s="65"/>
      <c r="EP4" s="65"/>
      <c r="EQ4" s="45" t="s">
        <v>118</v>
      </c>
      <c r="ER4" s="65"/>
      <c r="ES4" s="45" t="s">
        <v>118</v>
      </c>
      <c r="ET4" s="66"/>
      <c r="EU4" s="51" t="s">
        <v>118</v>
      </c>
      <c r="EV4" s="65"/>
      <c r="EW4" s="65"/>
      <c r="EX4" s="65"/>
      <c r="EY4" s="45" t="s">
        <v>118</v>
      </c>
      <c r="EZ4" s="65"/>
      <c r="FA4" s="67"/>
      <c r="FB4" s="53" t="s">
        <v>118</v>
      </c>
      <c r="FC4" s="65"/>
      <c r="FD4" s="65"/>
      <c r="FE4" s="65"/>
      <c r="FF4" s="65"/>
      <c r="FG4" s="65"/>
      <c r="FH4" s="65"/>
      <c r="FI4" s="53" t="s">
        <v>118</v>
      </c>
      <c r="FJ4" s="45" t="s">
        <v>118</v>
      </c>
      <c r="FK4" s="65"/>
      <c r="FL4" s="65"/>
      <c r="FM4" s="65"/>
      <c r="FN4" s="65"/>
      <c r="FO4" s="53" t="s">
        <v>118</v>
      </c>
      <c r="FP4" s="53" t="s">
        <v>118</v>
      </c>
      <c r="FQ4" s="45" t="s">
        <v>118</v>
      </c>
      <c r="FR4" s="65"/>
      <c r="FS4" s="45" t="s">
        <v>118</v>
      </c>
      <c r="FT4" s="45" t="s">
        <v>118</v>
      </c>
      <c r="FU4" s="65"/>
      <c r="FV4" s="53" t="s">
        <v>118</v>
      </c>
      <c r="FW4" s="53" t="s">
        <v>118</v>
      </c>
      <c r="FX4" s="65"/>
      <c r="FY4" s="65"/>
      <c r="FZ4" s="45" t="s">
        <v>118</v>
      </c>
      <c r="GA4" s="65"/>
      <c r="GB4" s="65"/>
      <c r="GC4" s="65"/>
      <c r="GD4" s="53" t="s">
        <v>118</v>
      </c>
      <c r="GE4" s="45" t="s">
        <v>118</v>
      </c>
      <c r="GF4" s="65"/>
      <c r="GG4" s="75"/>
      <c r="GH4" s="100" t="s">
        <v>177</v>
      </c>
      <c r="GI4" s="100" t="s">
        <v>177</v>
      </c>
      <c r="GJ4" s="108"/>
      <c r="GK4" s="109"/>
      <c r="GL4" s="101"/>
      <c r="GM4" s="100" t="s">
        <v>177</v>
      </c>
      <c r="GN4" s="100" t="s">
        <v>177</v>
      </c>
      <c r="GO4" s="100" t="s">
        <v>177</v>
      </c>
      <c r="GP4" s="100" t="s">
        <v>177</v>
      </c>
      <c r="GQ4" s="100" t="s">
        <v>177</v>
      </c>
      <c r="GR4" s="110" t="s">
        <v>177</v>
      </c>
      <c r="GS4" s="101"/>
      <c r="GT4" s="100" t="s">
        <v>177</v>
      </c>
      <c r="GU4" s="100" t="s">
        <v>177</v>
      </c>
      <c r="GV4" s="100" t="s">
        <v>177</v>
      </c>
      <c r="GW4" s="108"/>
      <c r="GX4" s="108"/>
      <c r="GY4" s="110" t="s">
        <v>177</v>
      </c>
      <c r="GZ4" s="101"/>
      <c r="HA4" s="108"/>
      <c r="HB4" s="108"/>
      <c r="HC4" s="108"/>
      <c r="HD4" s="108"/>
      <c r="HE4" s="108"/>
      <c r="HF4" s="109"/>
      <c r="HG4" s="101"/>
      <c r="HH4" s="108"/>
      <c r="HI4" s="108"/>
      <c r="HJ4" s="100" t="s">
        <v>177</v>
      </c>
      <c r="HK4" s="100" t="s">
        <v>177</v>
      </c>
      <c r="HL4" s="100" t="s">
        <v>177</v>
      </c>
      <c r="HM4" s="110" t="s">
        <v>240</v>
      </c>
      <c r="HN4" s="101"/>
      <c r="HO4" s="100" t="s">
        <v>243</v>
      </c>
      <c r="HP4" s="100" t="s">
        <v>243</v>
      </c>
      <c r="HQ4" s="100" t="s">
        <v>243</v>
      </c>
      <c r="HR4" s="100" t="s">
        <v>243</v>
      </c>
      <c r="HS4" s="100" t="s">
        <v>243</v>
      </c>
      <c r="HT4" s="122"/>
      <c r="HU4" s="101"/>
      <c r="HV4" s="100" t="s">
        <v>243</v>
      </c>
      <c r="HW4" s="100" t="s">
        <v>177</v>
      </c>
      <c r="HX4" s="123"/>
      <c r="HY4" s="100" t="s">
        <v>177</v>
      </c>
      <c r="HZ4" s="100" t="s">
        <v>177</v>
      </c>
      <c r="IA4" s="122"/>
      <c r="IB4" s="101"/>
      <c r="IC4" s="100" t="s">
        <v>177</v>
      </c>
      <c r="ID4" s="100" t="s">
        <v>177</v>
      </c>
      <c r="IE4" s="100" t="s">
        <v>177</v>
      </c>
      <c r="IF4" s="100" t="s">
        <v>177</v>
      </c>
      <c r="IG4" s="100" t="s">
        <v>177</v>
      </c>
      <c r="IH4" s="122"/>
      <c r="II4" s="101"/>
      <c r="IJ4" s="100" t="s">
        <v>177</v>
      </c>
      <c r="IK4" s="100" t="s">
        <v>177</v>
      </c>
      <c r="IL4" s="100" t="s">
        <v>177</v>
      </c>
      <c r="IM4" s="100" t="s">
        <v>177</v>
      </c>
      <c r="IN4" s="123"/>
      <c r="IO4" s="122"/>
      <c r="IP4" s="101"/>
      <c r="IQ4" s="123"/>
      <c r="IR4" s="123"/>
      <c r="IS4" s="123"/>
      <c r="IT4" s="123"/>
      <c r="IU4" s="100" t="s">
        <v>177</v>
      </c>
      <c r="IV4" s="122"/>
      <c r="IW4" s="101"/>
      <c r="IX4" s="123"/>
      <c r="IY4" s="100" t="s">
        <v>177</v>
      </c>
      <c r="IZ4" s="123"/>
      <c r="JA4" s="123"/>
      <c r="JB4" s="123"/>
      <c r="JC4" s="122"/>
      <c r="JD4" s="101"/>
      <c r="JE4" s="100" t="s">
        <v>177</v>
      </c>
      <c r="JF4" s="100" t="s">
        <v>177</v>
      </c>
      <c r="JG4" s="100" t="s">
        <v>177</v>
      </c>
      <c r="JH4" s="100" t="s">
        <v>177</v>
      </c>
      <c r="JI4" s="123"/>
      <c r="JJ4" s="146" t="s">
        <v>261</v>
      </c>
      <c r="JK4" s="101"/>
      <c r="JL4" s="123"/>
      <c r="JM4" s="123"/>
      <c r="JN4" s="123"/>
      <c r="JO4" s="123"/>
      <c r="JP4" s="123"/>
      <c r="JQ4" s="122"/>
      <c r="JR4" s="101"/>
      <c r="JS4" s="100" t="s">
        <v>177</v>
      </c>
      <c r="JT4" s="123"/>
      <c r="JU4" s="100" t="s">
        <v>177</v>
      </c>
      <c r="JV4" s="100" t="s">
        <v>177</v>
      </c>
      <c r="JW4" s="100" t="s">
        <v>177</v>
      </c>
      <c r="JX4" s="122"/>
      <c r="JY4" s="101"/>
      <c r="JZ4" s="100" t="s">
        <v>177</v>
      </c>
      <c r="KA4" s="100" t="s">
        <v>177</v>
      </c>
      <c r="KB4" s="123"/>
      <c r="KC4" s="100" t="s">
        <v>177</v>
      </c>
      <c r="KD4" s="100" t="s">
        <v>177</v>
      </c>
      <c r="KE4" s="146" t="s">
        <v>177</v>
      </c>
      <c r="KF4" s="101"/>
      <c r="KG4" s="123"/>
      <c r="KH4" s="100" t="s">
        <v>177</v>
      </c>
      <c r="KI4" s="100" t="s">
        <v>177</v>
      </c>
      <c r="KJ4" s="100" t="s">
        <v>177</v>
      </c>
      <c r="KK4" s="123"/>
      <c r="KL4" s="146" t="s">
        <v>177</v>
      </c>
      <c r="KM4" s="101"/>
      <c r="KN4" s="123"/>
      <c r="KO4" s="100" t="s">
        <v>177</v>
      </c>
      <c r="KP4" s="100" t="s">
        <v>177</v>
      </c>
      <c r="KQ4" s="123"/>
      <c r="KR4" s="100" t="s">
        <v>177</v>
      </c>
      <c r="KS4" s="100" t="s">
        <v>177</v>
      </c>
      <c r="KT4" s="100" t="s">
        <v>177</v>
      </c>
      <c r="KU4" s="100" t="s">
        <v>177</v>
      </c>
      <c r="KV4" s="100" t="s">
        <v>177</v>
      </c>
      <c r="KW4" s="100" t="s">
        <v>177</v>
      </c>
      <c r="KX4" s="100" t="s">
        <v>177</v>
      </c>
      <c r="KY4" s="100" t="s">
        <v>177</v>
      </c>
      <c r="KZ4" s="100" t="s">
        <v>177</v>
      </c>
      <c r="LA4" s="123"/>
      <c r="LB4" s="100" t="s">
        <v>177</v>
      </c>
      <c r="LC4" s="100" t="s">
        <v>177</v>
      </c>
      <c r="LD4" s="123"/>
      <c r="LE4" s="100" t="s">
        <v>177</v>
      </c>
      <c r="LF4" s="100" t="s">
        <v>177</v>
      </c>
      <c r="LG4" s="100" t="s">
        <v>177</v>
      </c>
      <c r="LH4" s="123"/>
      <c r="LI4" s="100" t="s">
        <v>177</v>
      </c>
      <c r="LJ4" s="100" t="s">
        <v>177</v>
      </c>
      <c r="LK4" s="100" t="s">
        <v>177</v>
      </c>
      <c r="LL4" s="100" t="s">
        <v>177</v>
      </c>
      <c r="LM4" s="100" t="s">
        <v>177</v>
      </c>
      <c r="LN4" s="123"/>
      <c r="LO4" s="123"/>
      <c r="LP4" s="100" t="s">
        <v>177</v>
      </c>
      <c r="LQ4" s="100" t="s">
        <v>177</v>
      </c>
      <c r="LR4" s="100" t="s">
        <v>177</v>
      </c>
      <c r="LS4" s="100" t="s">
        <v>177</v>
      </c>
      <c r="LT4" s="100" t="s">
        <v>177</v>
      </c>
      <c r="LU4" s="100" t="s">
        <v>177</v>
      </c>
      <c r="LV4" s="100" t="s">
        <v>177</v>
      </c>
      <c r="LW4" s="100" t="s">
        <v>177</v>
      </c>
      <c r="LX4" s="100" t="s">
        <v>177</v>
      </c>
      <c r="LY4" s="100" t="s">
        <v>177</v>
      </c>
      <c r="LZ4" s="100" t="s">
        <v>177</v>
      </c>
      <c r="MA4" s="100" t="s">
        <v>177</v>
      </c>
      <c r="MB4" s="100" t="s">
        <v>177</v>
      </c>
      <c r="MC4" s="100" t="s">
        <v>177</v>
      </c>
      <c r="MD4" s="100" t="s">
        <v>177</v>
      </c>
      <c r="ME4" s="100" t="s">
        <v>177</v>
      </c>
      <c r="MF4" s="100" t="s">
        <v>177</v>
      </c>
      <c r="MG4" s="123"/>
      <c r="MH4" s="123"/>
      <c r="MI4" s="100" t="s">
        <v>177</v>
      </c>
      <c r="MJ4" s="100" t="s">
        <v>177</v>
      </c>
      <c r="MK4" s="100" t="s">
        <v>177</v>
      </c>
      <c r="ML4" s="100" t="s">
        <v>177</v>
      </c>
      <c r="MM4" s="100" t="s">
        <v>177</v>
      </c>
      <c r="MN4" s="100" t="s">
        <v>177</v>
      </c>
      <c r="MO4" s="100" t="s">
        <v>177</v>
      </c>
      <c r="MP4" s="100" t="s">
        <v>177</v>
      </c>
      <c r="MQ4" s="123"/>
      <c r="MR4" s="100" t="s">
        <v>177</v>
      </c>
      <c r="MS4" s="100" t="s">
        <v>177</v>
      </c>
      <c r="MT4" s="123"/>
      <c r="MU4" s="100" t="s">
        <v>177</v>
      </c>
      <c r="MV4" s="100" t="s">
        <v>177</v>
      </c>
      <c r="MW4" s="100" t="s">
        <v>177</v>
      </c>
      <c r="MX4" s="100" t="s">
        <v>177</v>
      </c>
      <c r="MY4" s="123"/>
      <c r="MZ4" s="100" t="s">
        <v>177</v>
      </c>
      <c r="NA4" s="100" t="s">
        <v>177</v>
      </c>
      <c r="NB4" s="123"/>
      <c r="NC4" s="100" t="s">
        <v>177</v>
      </c>
      <c r="ND4" s="100" t="s">
        <v>177</v>
      </c>
      <c r="NE4" s="100" t="s">
        <v>177</v>
      </c>
      <c r="NF4" s="100" t="s">
        <v>177</v>
      </c>
      <c r="NG4" s="100" t="s">
        <v>177</v>
      </c>
      <c r="NH4" s="123"/>
      <c r="NI4" s="100" t="s">
        <v>177</v>
      </c>
      <c r="NJ4" s="100" t="s">
        <v>177</v>
      </c>
      <c r="NK4" s="123"/>
      <c r="NL4" s="123"/>
      <c r="NM4" s="100" t="s">
        <v>177</v>
      </c>
      <c r="NN4" s="100" t="s">
        <v>177</v>
      </c>
      <c r="NO4" s="100" t="s">
        <v>177</v>
      </c>
      <c r="NP4" s="123"/>
      <c r="NQ4" s="100" t="s">
        <v>177</v>
      </c>
      <c r="NR4" s="100" t="s">
        <v>177</v>
      </c>
      <c r="NS4" s="123"/>
      <c r="NT4" s="100" t="s">
        <v>177</v>
      </c>
      <c r="NU4" s="100" t="s">
        <v>177</v>
      </c>
      <c r="NV4" s="100" t="s">
        <v>177</v>
      </c>
      <c r="NW4" s="100" t="s">
        <v>177</v>
      </c>
      <c r="NX4" s="100" t="s">
        <v>177</v>
      </c>
      <c r="NY4" s="123"/>
      <c r="NZ4" s="100" t="s">
        <v>177</v>
      </c>
      <c r="OA4" s="100" t="s">
        <v>177</v>
      </c>
      <c r="OB4" s="100" t="s">
        <v>177</v>
      </c>
      <c r="OC4" s="100" t="s">
        <v>177</v>
      </c>
      <c r="OD4" s="100" t="s">
        <v>177</v>
      </c>
      <c r="OE4" s="100" t="s">
        <v>177</v>
      </c>
      <c r="OF4" s="123"/>
      <c r="OG4" s="123"/>
      <c r="OH4" s="100" t="s">
        <v>177</v>
      </c>
      <c r="OI4" s="100" t="s">
        <v>177</v>
      </c>
      <c r="OJ4" s="100" t="s">
        <v>177</v>
      </c>
      <c r="OK4" s="123"/>
      <c r="OL4" s="100" t="s">
        <v>177</v>
      </c>
      <c r="OM4" s="123"/>
      <c r="ON4" s="123"/>
      <c r="OO4" s="123"/>
      <c r="OP4" s="123"/>
      <c r="OQ4" s="100" t="s">
        <v>177</v>
      </c>
      <c r="OR4" s="123"/>
      <c r="OS4" s="100" t="s">
        <v>177</v>
      </c>
      <c r="OT4" s="100" t="s">
        <v>177</v>
      </c>
      <c r="OU4" s="100" t="s">
        <v>177</v>
      </c>
      <c r="OV4" s="100" t="s">
        <v>177</v>
      </c>
      <c r="OW4" s="100" t="s">
        <v>177</v>
      </c>
      <c r="OX4" s="100" t="s">
        <v>177</v>
      </c>
      <c r="OY4" s="123"/>
      <c r="OZ4" s="100" t="s">
        <v>177</v>
      </c>
      <c r="PA4" s="100" t="s">
        <v>177</v>
      </c>
      <c r="PB4" s="100" t="s">
        <v>177</v>
      </c>
      <c r="PC4" s="100" t="s">
        <v>177</v>
      </c>
      <c r="PD4" s="100" t="s">
        <v>177</v>
      </c>
      <c r="PE4" s="100" t="s">
        <v>177</v>
      </c>
      <c r="PF4" s="100" t="s">
        <v>177</v>
      </c>
      <c r="PG4" s="100" t="s">
        <v>177</v>
      </c>
      <c r="PH4" s="100" t="s">
        <v>177</v>
      </c>
      <c r="PI4" s="123"/>
      <c r="PJ4" s="100" t="s">
        <v>177</v>
      </c>
      <c r="PK4" s="100" t="s">
        <v>177</v>
      </c>
      <c r="PL4" s="100" t="s">
        <v>177</v>
      </c>
      <c r="PM4" s="100" t="s">
        <v>177</v>
      </c>
      <c r="PN4" s="123"/>
      <c r="PO4" s="123"/>
      <c r="PP4" s="100" t="s">
        <v>177</v>
      </c>
      <c r="PQ4" s="100" t="s">
        <v>177</v>
      </c>
      <c r="PR4" s="100" t="s">
        <v>177</v>
      </c>
      <c r="PS4" s="100" t="s">
        <v>177</v>
      </c>
      <c r="PT4" s="100" t="s">
        <v>177</v>
      </c>
      <c r="PU4" s="100" t="s">
        <v>177</v>
      </c>
      <c r="PV4" s="149" t="s">
        <v>261</v>
      </c>
      <c r="PW4" s="149" t="s">
        <v>261</v>
      </c>
      <c r="PX4" s="149" t="s">
        <v>261</v>
      </c>
      <c r="PY4" s="149" t="s">
        <v>261</v>
      </c>
      <c r="PZ4" s="149" t="s">
        <v>261</v>
      </c>
      <c r="QA4" s="149" t="s">
        <v>261</v>
      </c>
      <c r="QB4" s="149" t="s">
        <v>261</v>
      </c>
      <c r="QC4" s="149" t="s">
        <v>261</v>
      </c>
      <c r="QD4" s="149" t="s">
        <v>261</v>
      </c>
      <c r="QE4" s="149" t="s">
        <v>261</v>
      </c>
      <c r="QF4" s="149" t="s">
        <v>261</v>
      </c>
      <c r="QG4" s="123"/>
      <c r="QH4" s="149" t="s">
        <v>261</v>
      </c>
      <c r="QI4" s="149" t="s">
        <v>261</v>
      </c>
      <c r="QJ4" s="149" t="s">
        <v>261</v>
      </c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49" t="s">
        <v>261</v>
      </c>
      <c r="RO4" s="123"/>
      <c r="RP4" s="123"/>
      <c r="RQ4" s="123"/>
      <c r="RR4" s="123"/>
      <c r="RS4" s="123"/>
      <c r="RT4" s="123"/>
      <c r="RU4" s="123"/>
      <c r="RV4" s="123"/>
      <c r="RW4" s="149" t="s">
        <v>261</v>
      </c>
      <c r="RX4" s="149" t="s">
        <v>261</v>
      </c>
      <c r="RY4" s="123"/>
      <c r="RZ4" s="123"/>
      <c r="SA4" s="123"/>
      <c r="SB4" s="123"/>
      <c r="SC4" s="149" t="s">
        <v>261</v>
      </c>
      <c r="SD4" s="149" t="s">
        <v>261</v>
      </c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49" t="s">
        <v>261</v>
      </c>
      <c r="SR4" s="149" t="s">
        <v>261</v>
      </c>
      <c r="SS4" s="149" t="s">
        <v>261</v>
      </c>
      <c r="ST4" s="149" t="s">
        <v>261</v>
      </c>
      <c r="SU4" s="149" t="s">
        <v>261</v>
      </c>
      <c r="SV4" s="123"/>
      <c r="SW4" s="149" t="s">
        <v>261</v>
      </c>
      <c r="SX4" s="149" t="s">
        <v>261</v>
      </c>
      <c r="SY4" s="149" t="s">
        <v>261</v>
      </c>
      <c r="SZ4" s="149" t="s">
        <v>261</v>
      </c>
      <c r="TA4" s="123"/>
      <c r="TB4" s="149" t="s">
        <v>261</v>
      </c>
      <c r="TC4" s="149" t="s">
        <v>261</v>
      </c>
      <c r="TD4" s="149" t="s">
        <v>261</v>
      </c>
      <c r="TE4" s="149" t="s">
        <v>261</v>
      </c>
      <c r="TF4" s="149" t="s">
        <v>261</v>
      </c>
      <c r="TG4" s="149" t="s">
        <v>261</v>
      </c>
      <c r="TH4" s="149" t="s">
        <v>261</v>
      </c>
      <c r="TI4" s="123"/>
      <c r="TJ4" s="149" t="s">
        <v>261</v>
      </c>
      <c r="TK4" s="149" t="s">
        <v>261</v>
      </c>
      <c r="TL4" s="149" t="s">
        <v>261</v>
      </c>
      <c r="TM4" s="149" t="s">
        <v>261</v>
      </c>
      <c r="TN4" s="149" t="s">
        <v>261</v>
      </c>
      <c r="TO4" s="149" t="s">
        <v>261</v>
      </c>
      <c r="TP4" s="149" t="s">
        <v>261</v>
      </c>
      <c r="TQ4" s="149" t="s">
        <v>261</v>
      </c>
      <c r="TR4" s="149" t="s">
        <v>261</v>
      </c>
      <c r="TS4" s="149" t="s">
        <v>261</v>
      </c>
      <c r="TT4" s="149" t="s">
        <v>261</v>
      </c>
      <c r="TU4" s="149" t="s">
        <v>261</v>
      </c>
      <c r="TV4" s="149" t="s">
        <v>261</v>
      </c>
      <c r="TW4" s="149" t="s">
        <v>261</v>
      </c>
      <c r="TX4" s="123"/>
      <c r="TY4" s="149" t="s">
        <v>261</v>
      </c>
      <c r="TZ4" s="149" t="s">
        <v>261</v>
      </c>
      <c r="UA4" s="149" t="s">
        <v>261</v>
      </c>
      <c r="UB4" s="149" t="s">
        <v>261</v>
      </c>
      <c r="UC4" s="149" t="s">
        <v>261</v>
      </c>
      <c r="UD4" s="149" t="s">
        <v>261</v>
      </c>
      <c r="UE4" s="123"/>
      <c r="UF4" s="149" t="s">
        <v>261</v>
      </c>
      <c r="UG4" s="149" t="s">
        <v>261</v>
      </c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</row>
    <row r="5" spans="1:609" ht="43.5" customHeight="1">
      <c r="A5" s="115" t="s">
        <v>142</v>
      </c>
      <c r="B5" s="179" t="s">
        <v>340</v>
      </c>
      <c r="C5" s="49" t="s">
        <v>127</v>
      </c>
      <c r="D5" s="65"/>
      <c r="E5" s="68"/>
      <c r="F5" s="65"/>
      <c r="G5" s="65"/>
      <c r="H5" s="65"/>
      <c r="I5" s="68"/>
      <c r="J5" s="65"/>
      <c r="K5" s="68"/>
      <c r="L5" s="68"/>
      <c r="M5" s="65"/>
      <c r="N5" s="65"/>
      <c r="O5" s="65"/>
      <c r="P5" s="68"/>
      <c r="Q5" s="65"/>
      <c r="R5" s="68"/>
      <c r="S5" s="65"/>
      <c r="T5" s="65"/>
      <c r="U5" s="65"/>
      <c r="V5" s="65"/>
      <c r="W5" s="68"/>
      <c r="X5" s="68"/>
      <c r="Y5" s="65"/>
      <c r="Z5" s="65"/>
      <c r="AA5" s="65"/>
      <c r="AB5" s="117"/>
      <c r="AC5" s="117"/>
      <c r="AD5" s="68"/>
      <c r="AE5" s="117"/>
      <c r="AF5" s="68"/>
      <c r="AG5" s="117"/>
      <c r="AH5" s="68"/>
      <c r="AI5" s="117"/>
      <c r="AJ5" s="117"/>
      <c r="AK5" s="68"/>
      <c r="AL5" s="117"/>
      <c r="AM5" s="117"/>
      <c r="AN5" s="118"/>
      <c r="AO5" s="118"/>
      <c r="AP5" s="69"/>
      <c r="AQ5" s="118"/>
      <c r="AR5" s="69"/>
      <c r="AS5" s="69"/>
      <c r="AT5" s="69"/>
      <c r="AU5" s="118"/>
      <c r="AV5" s="118"/>
      <c r="AW5" s="118"/>
      <c r="AX5" s="118"/>
      <c r="AY5" s="69"/>
      <c r="AZ5" s="118"/>
      <c r="BA5" s="69"/>
      <c r="BB5" s="69"/>
      <c r="BC5" s="69"/>
      <c r="BD5" s="118"/>
      <c r="BE5" s="118"/>
      <c r="BF5" s="69"/>
      <c r="BG5" s="69"/>
      <c r="BH5" s="69"/>
      <c r="BI5" s="118"/>
      <c r="BJ5" s="118"/>
      <c r="BK5" s="118"/>
      <c r="BL5" s="118"/>
      <c r="BM5" s="118"/>
      <c r="BN5" s="69"/>
      <c r="BO5" s="69"/>
      <c r="BP5" s="118"/>
      <c r="BQ5" s="118"/>
      <c r="BR5" s="118"/>
      <c r="BS5" s="118"/>
      <c r="BT5" s="69"/>
      <c r="BU5" s="118"/>
      <c r="BV5" s="118"/>
      <c r="BW5" s="118"/>
      <c r="BX5" s="118"/>
      <c r="BY5" s="118"/>
      <c r="BZ5" s="69"/>
      <c r="CA5" s="118"/>
      <c r="CB5" s="69"/>
      <c r="CC5" s="69"/>
      <c r="CD5" s="118"/>
      <c r="CE5" s="118"/>
      <c r="CF5" s="118"/>
      <c r="CG5" s="118"/>
      <c r="CH5" s="69"/>
      <c r="CI5" s="118"/>
      <c r="CJ5" s="118"/>
      <c r="CK5" s="69"/>
      <c r="CL5" s="118"/>
      <c r="CM5" s="118"/>
      <c r="CN5" s="69"/>
      <c r="CO5" s="69"/>
      <c r="CP5" s="118"/>
      <c r="CQ5" s="118"/>
      <c r="CR5" s="118"/>
      <c r="CS5" s="118"/>
      <c r="CT5" s="118"/>
      <c r="CU5" s="118"/>
      <c r="CV5" s="119"/>
      <c r="CW5" s="70"/>
      <c r="CX5" s="118"/>
      <c r="CY5" s="69"/>
      <c r="CZ5" s="118"/>
      <c r="DA5" s="118"/>
      <c r="DB5" s="118"/>
      <c r="DC5" s="119"/>
      <c r="DD5" s="70"/>
      <c r="DE5" s="118"/>
      <c r="DF5" s="118"/>
      <c r="DG5" s="118"/>
      <c r="DH5" s="118"/>
      <c r="DI5" s="69"/>
      <c r="DJ5" s="70"/>
      <c r="DK5" s="70"/>
      <c r="DL5" s="70"/>
      <c r="DM5" s="119"/>
      <c r="DN5" s="70"/>
      <c r="DO5" s="118"/>
      <c r="DP5" s="118"/>
      <c r="DQ5" s="70"/>
      <c r="DR5" s="119"/>
      <c r="DS5" s="69"/>
      <c r="DT5" s="118"/>
      <c r="DU5" s="118"/>
      <c r="DV5" s="118"/>
      <c r="DW5" s="69"/>
      <c r="DX5" s="65"/>
      <c r="DY5" s="66"/>
      <c r="DZ5" s="51"/>
      <c r="EA5" s="66"/>
      <c r="EB5" s="65"/>
      <c r="EC5" s="65"/>
      <c r="ED5" s="45"/>
      <c r="EE5" s="65"/>
      <c r="EF5" s="51"/>
      <c r="EG5" s="51"/>
      <c r="EH5" s="51"/>
      <c r="EI5" s="120"/>
      <c r="EJ5" s="65"/>
      <c r="EK5" s="65"/>
      <c r="EL5" s="45"/>
      <c r="EM5" s="51"/>
      <c r="EN5" s="66"/>
      <c r="EO5" s="120"/>
      <c r="EP5" s="65"/>
      <c r="EQ5" s="45"/>
      <c r="ER5" s="65"/>
      <c r="ES5" s="45"/>
      <c r="ET5" s="66"/>
      <c r="EU5" s="51"/>
      <c r="EV5" s="65"/>
      <c r="EW5" s="120"/>
      <c r="EX5" s="65"/>
      <c r="EY5" s="45"/>
      <c r="EZ5" s="65"/>
      <c r="FA5" s="67"/>
      <c r="FB5" s="53"/>
      <c r="FC5" s="65"/>
      <c r="FD5" s="65"/>
      <c r="FE5" s="65"/>
      <c r="FF5" s="65"/>
      <c r="FG5" s="65"/>
      <c r="FH5" s="65"/>
      <c r="FI5" s="53"/>
      <c r="FJ5" s="45"/>
      <c r="FK5" s="65"/>
      <c r="FL5" s="65"/>
      <c r="FM5" s="65"/>
      <c r="FN5" s="65"/>
      <c r="FO5" s="53"/>
      <c r="FP5" s="53"/>
      <c r="FQ5" s="45"/>
      <c r="FR5" s="65"/>
      <c r="FS5" s="45"/>
      <c r="FT5" s="45"/>
      <c r="FU5" s="65"/>
      <c r="FV5" s="53"/>
      <c r="FW5" s="53"/>
      <c r="FX5" s="65"/>
      <c r="FY5" s="65"/>
      <c r="FZ5" s="45"/>
      <c r="GA5" s="65"/>
      <c r="GB5" s="65"/>
      <c r="GC5" s="65"/>
      <c r="GD5" s="53"/>
      <c r="GE5" s="45"/>
      <c r="GF5" s="65"/>
      <c r="GG5" s="75"/>
      <c r="GH5" s="100"/>
      <c r="GI5" s="121"/>
      <c r="GJ5" s="108"/>
      <c r="GK5" s="109"/>
      <c r="GL5" s="101"/>
      <c r="GM5" s="121"/>
      <c r="GN5" s="121"/>
      <c r="GO5" s="121"/>
      <c r="GP5" s="100"/>
      <c r="GQ5" s="100"/>
      <c r="GR5" s="110"/>
      <c r="GS5" s="101"/>
      <c r="GT5" s="100"/>
      <c r="GU5" s="100"/>
      <c r="GV5" s="100"/>
      <c r="GW5" s="108"/>
      <c r="GX5" s="108"/>
      <c r="GY5" s="110"/>
      <c r="GZ5" s="101"/>
      <c r="HA5" s="108"/>
      <c r="HB5" s="108"/>
      <c r="HC5" s="108"/>
      <c r="HD5" s="108"/>
      <c r="HE5" s="108"/>
      <c r="HF5" s="109"/>
      <c r="HG5" s="101"/>
      <c r="HH5" s="108"/>
      <c r="HI5" s="108"/>
      <c r="HJ5" s="100"/>
      <c r="HK5" s="100"/>
      <c r="HL5" s="100"/>
      <c r="HM5" s="110"/>
      <c r="HN5" s="101"/>
      <c r="HO5" s="100"/>
      <c r="HP5" s="100"/>
      <c r="HQ5" s="100"/>
      <c r="HR5" s="100"/>
      <c r="HS5" s="100"/>
      <c r="HT5" s="122"/>
      <c r="HU5" s="101"/>
      <c r="HV5" s="100"/>
      <c r="HW5" s="100"/>
      <c r="HX5" s="150"/>
      <c r="HY5" s="100"/>
      <c r="HZ5" s="100"/>
      <c r="IA5" s="122"/>
      <c r="IB5" s="101"/>
      <c r="IC5" s="100"/>
      <c r="ID5" s="150"/>
      <c r="IE5" s="150"/>
      <c r="IF5" s="150"/>
      <c r="IG5" s="150"/>
      <c r="IH5" s="151"/>
      <c r="II5" s="101"/>
      <c r="IJ5" s="150"/>
      <c r="IK5" s="150"/>
      <c r="IL5" s="150"/>
      <c r="IM5" s="150"/>
      <c r="IN5" s="150"/>
      <c r="IO5" s="151"/>
      <c r="IP5" s="101"/>
      <c r="IQ5" s="123"/>
      <c r="IR5" s="123"/>
      <c r="IS5" s="150"/>
      <c r="IT5" s="150"/>
      <c r="IU5" s="150"/>
      <c r="IV5" s="122"/>
      <c r="IW5" s="101"/>
      <c r="IX5" s="150"/>
      <c r="IY5" s="149"/>
      <c r="IZ5" s="123"/>
      <c r="JA5" s="123"/>
      <c r="JB5" s="149"/>
      <c r="JC5" s="151"/>
      <c r="JD5" s="101"/>
      <c r="JE5" s="149"/>
      <c r="JF5" s="174"/>
      <c r="JG5" s="149"/>
      <c r="JH5" s="174"/>
      <c r="JI5" s="149"/>
      <c r="JJ5" s="151"/>
      <c r="JK5" s="101"/>
      <c r="JL5" s="123"/>
      <c r="JM5" s="175"/>
      <c r="JN5" s="123"/>
      <c r="JO5" s="175"/>
      <c r="JP5" s="123"/>
      <c r="JQ5" s="151"/>
      <c r="JR5" s="101"/>
      <c r="JS5" s="100"/>
      <c r="JT5" s="121"/>
      <c r="JU5" s="100"/>
      <c r="JV5" s="121"/>
      <c r="JW5" s="150"/>
      <c r="JX5" s="110"/>
      <c r="JY5" s="101"/>
      <c r="JZ5" s="150"/>
      <c r="KA5" s="121"/>
      <c r="KB5" s="150"/>
      <c r="KC5" s="121"/>
      <c r="KD5" s="150"/>
      <c r="KE5" s="110"/>
      <c r="KF5" s="101"/>
      <c r="KG5" s="150"/>
      <c r="KH5" s="121"/>
      <c r="KI5" s="150"/>
      <c r="KJ5" s="121"/>
      <c r="KK5" s="150"/>
      <c r="KL5" s="110"/>
      <c r="KM5" s="101"/>
      <c r="KN5" s="150"/>
      <c r="KO5" s="121"/>
      <c r="KP5" s="150"/>
      <c r="KQ5" s="121"/>
      <c r="KR5" s="150"/>
      <c r="KS5" s="121"/>
      <c r="KT5" s="121"/>
      <c r="KU5" s="176"/>
      <c r="KV5" s="100"/>
      <c r="KW5" s="176"/>
      <c r="KX5" s="176"/>
      <c r="KY5" s="150"/>
      <c r="KZ5" s="150"/>
      <c r="LA5" s="150"/>
      <c r="LB5" s="100"/>
      <c r="LC5" s="100"/>
      <c r="LD5" s="176"/>
      <c r="LE5" s="176"/>
      <c r="LF5" s="176"/>
      <c r="LG5" s="176"/>
      <c r="LH5" s="177"/>
      <c r="LI5" s="176"/>
      <c r="LJ5" s="177"/>
      <c r="LK5" s="177"/>
      <c r="LL5" s="177"/>
      <c r="LM5" s="177"/>
      <c r="LN5" s="177"/>
      <c r="LO5" s="177"/>
      <c r="LP5" s="177"/>
      <c r="LQ5" s="177"/>
      <c r="LR5" s="177"/>
      <c r="LS5" s="177"/>
      <c r="LT5" s="177"/>
      <c r="LU5" s="177"/>
      <c r="LV5" s="177"/>
      <c r="LW5" s="164"/>
      <c r="LX5" s="100" t="s">
        <v>177</v>
      </c>
      <c r="LY5" s="100" t="s">
        <v>177</v>
      </c>
      <c r="LZ5" s="100" t="s">
        <v>177</v>
      </c>
      <c r="MA5" s="100" t="s">
        <v>177</v>
      </c>
      <c r="MB5" s="100" t="s">
        <v>177</v>
      </c>
      <c r="MC5" s="100" t="s">
        <v>177</v>
      </c>
      <c r="MD5" s="100" t="s">
        <v>177</v>
      </c>
      <c r="ME5" s="100" t="s">
        <v>177</v>
      </c>
      <c r="MF5" s="100" t="s">
        <v>177</v>
      </c>
      <c r="MG5" s="123"/>
      <c r="MH5" s="123"/>
      <c r="MI5" s="100" t="s">
        <v>177</v>
      </c>
      <c r="MJ5" s="100" t="s">
        <v>177</v>
      </c>
      <c r="MK5" s="100" t="s">
        <v>177</v>
      </c>
      <c r="ML5" s="100" t="s">
        <v>177</v>
      </c>
      <c r="MM5" s="100" t="s">
        <v>177</v>
      </c>
      <c r="MN5" s="100" t="s">
        <v>177</v>
      </c>
      <c r="MO5" s="100" t="s">
        <v>177</v>
      </c>
      <c r="MP5" s="100" t="s">
        <v>177</v>
      </c>
      <c r="MQ5" s="123"/>
      <c r="MR5" s="100" t="s">
        <v>177</v>
      </c>
      <c r="MS5" s="100" t="s">
        <v>177</v>
      </c>
      <c r="MT5" s="123"/>
      <c r="MU5" s="100" t="s">
        <v>177</v>
      </c>
      <c r="MV5" s="123"/>
      <c r="MW5" s="100" t="s">
        <v>177</v>
      </c>
      <c r="MX5" s="100" t="s">
        <v>177</v>
      </c>
      <c r="MY5" s="123"/>
      <c r="MZ5" s="100" t="s">
        <v>177</v>
      </c>
      <c r="NA5" s="100" t="s">
        <v>177</v>
      </c>
      <c r="NB5" s="123"/>
      <c r="NC5" s="100" t="s">
        <v>177</v>
      </c>
      <c r="ND5" s="100" t="s">
        <v>177</v>
      </c>
      <c r="NE5" s="100" t="s">
        <v>177</v>
      </c>
      <c r="NF5" s="100" t="s">
        <v>177</v>
      </c>
      <c r="NG5" s="100" t="s">
        <v>177</v>
      </c>
      <c r="NH5" s="123"/>
      <c r="NI5" s="100" t="s">
        <v>177</v>
      </c>
      <c r="NJ5" s="100" t="s">
        <v>177</v>
      </c>
      <c r="NK5" s="123"/>
      <c r="NL5" s="123"/>
      <c r="NM5" s="123"/>
      <c r="NN5" s="123"/>
      <c r="NO5" s="100" t="s">
        <v>177</v>
      </c>
      <c r="NP5" s="123"/>
      <c r="NQ5" s="123"/>
      <c r="NR5" s="123"/>
      <c r="NS5" s="123"/>
      <c r="NT5" s="100" t="s">
        <v>177</v>
      </c>
      <c r="NU5" s="100" t="s">
        <v>177</v>
      </c>
      <c r="NV5" s="100" t="s">
        <v>177</v>
      </c>
      <c r="NW5" s="100" t="s">
        <v>177</v>
      </c>
      <c r="NX5" s="123"/>
      <c r="NY5" s="123"/>
      <c r="NZ5" s="100" t="s">
        <v>177</v>
      </c>
      <c r="OA5" s="100" t="s">
        <v>177</v>
      </c>
      <c r="OB5" s="100" t="s">
        <v>177</v>
      </c>
      <c r="OC5" s="100" t="s">
        <v>177</v>
      </c>
      <c r="OD5" s="100" t="s">
        <v>177</v>
      </c>
      <c r="OE5" s="100" t="s">
        <v>177</v>
      </c>
      <c r="OF5" s="123"/>
      <c r="OG5" s="123"/>
      <c r="OH5" s="100" t="s">
        <v>177</v>
      </c>
      <c r="OI5" s="100" t="s">
        <v>177</v>
      </c>
      <c r="OJ5" s="123"/>
      <c r="OK5" s="123"/>
      <c r="OL5" s="100" t="s">
        <v>177</v>
      </c>
      <c r="OM5" s="100" t="s">
        <v>177</v>
      </c>
      <c r="ON5" s="123"/>
      <c r="OO5" s="123"/>
      <c r="OP5" s="100" t="s">
        <v>177</v>
      </c>
      <c r="OQ5" s="100" t="s">
        <v>177</v>
      </c>
      <c r="OR5" s="123"/>
      <c r="OS5" s="100" t="s">
        <v>177</v>
      </c>
      <c r="OT5" s="100" t="s">
        <v>177</v>
      </c>
      <c r="OU5" s="100" t="s">
        <v>177</v>
      </c>
      <c r="OV5" s="100" t="s">
        <v>177</v>
      </c>
      <c r="OW5" s="100" t="s">
        <v>177</v>
      </c>
      <c r="OX5" s="100" t="s">
        <v>177</v>
      </c>
      <c r="OY5" s="100" t="s">
        <v>177</v>
      </c>
      <c r="OZ5" s="100" t="s">
        <v>177</v>
      </c>
      <c r="PA5" s="100" t="s">
        <v>177</v>
      </c>
      <c r="PB5" s="100" t="s">
        <v>177</v>
      </c>
      <c r="PC5" s="100" t="s">
        <v>177</v>
      </c>
      <c r="PD5" s="100" t="s">
        <v>177</v>
      </c>
      <c r="PE5" s="100" t="s">
        <v>177</v>
      </c>
      <c r="PF5" s="100" t="s">
        <v>177</v>
      </c>
      <c r="PG5" s="100" t="s">
        <v>177</v>
      </c>
      <c r="PH5" s="100" t="s">
        <v>177</v>
      </c>
      <c r="PI5" s="123"/>
      <c r="PJ5" s="100" t="s">
        <v>177</v>
      </c>
      <c r="PK5" s="100" t="s">
        <v>177</v>
      </c>
      <c r="PL5" s="100" t="s">
        <v>177</v>
      </c>
      <c r="PM5" s="100" t="s">
        <v>177</v>
      </c>
      <c r="PN5" s="123"/>
      <c r="PO5" s="100" t="s">
        <v>177</v>
      </c>
      <c r="PP5" s="100" t="s">
        <v>177</v>
      </c>
      <c r="PQ5" s="100" t="s">
        <v>177</v>
      </c>
      <c r="PR5" s="100" t="s">
        <v>177</v>
      </c>
      <c r="PS5" s="100" t="s">
        <v>177</v>
      </c>
      <c r="PT5" s="100" t="s">
        <v>177</v>
      </c>
      <c r="PU5" s="100" t="s">
        <v>177</v>
      </c>
      <c r="PV5" s="100" t="s">
        <v>177</v>
      </c>
      <c r="PW5" s="100" t="s">
        <v>177</v>
      </c>
      <c r="PX5" s="149" t="s">
        <v>261</v>
      </c>
      <c r="PY5" s="149" t="s">
        <v>261</v>
      </c>
      <c r="PZ5" s="149" t="s">
        <v>261</v>
      </c>
      <c r="QA5" s="149" t="s">
        <v>261</v>
      </c>
      <c r="QB5" s="149" t="s">
        <v>261</v>
      </c>
      <c r="QC5" s="149" t="s">
        <v>261</v>
      </c>
      <c r="QD5" s="149" t="s">
        <v>261</v>
      </c>
      <c r="QE5" s="149" t="s">
        <v>261</v>
      </c>
      <c r="QF5" s="149" t="s">
        <v>261</v>
      </c>
      <c r="QG5" s="123"/>
      <c r="QH5" s="149" t="s">
        <v>261</v>
      </c>
      <c r="QI5" s="149" t="s">
        <v>261</v>
      </c>
      <c r="QJ5" s="149" t="s">
        <v>261</v>
      </c>
      <c r="QK5" s="123"/>
      <c r="QL5" s="123"/>
      <c r="QM5" s="123"/>
      <c r="QN5" s="123"/>
      <c r="QO5" s="123"/>
      <c r="QP5" s="123"/>
      <c r="QQ5" s="123"/>
      <c r="QR5" s="123"/>
      <c r="QS5" s="123"/>
      <c r="QT5" s="123"/>
      <c r="QU5" s="123"/>
      <c r="QV5" s="123"/>
      <c r="QW5" s="123"/>
      <c r="QX5" s="123"/>
      <c r="QY5" s="123"/>
      <c r="QZ5" s="123"/>
      <c r="RA5" s="123"/>
      <c r="RB5" s="123"/>
      <c r="RC5" s="123"/>
      <c r="RD5" s="123"/>
      <c r="RE5" s="123"/>
      <c r="RF5" s="123"/>
      <c r="RG5" s="123"/>
      <c r="RH5" s="123"/>
      <c r="RI5" s="123"/>
      <c r="RJ5" s="123"/>
      <c r="RK5" s="123"/>
      <c r="RL5" s="123"/>
      <c r="RM5" s="123"/>
      <c r="RN5" s="149" t="s">
        <v>261</v>
      </c>
      <c r="RO5" s="123"/>
      <c r="RP5" s="123"/>
      <c r="RQ5" s="123"/>
      <c r="RR5" s="123"/>
      <c r="RS5" s="123"/>
      <c r="RT5" s="123"/>
      <c r="RU5" s="123"/>
      <c r="RV5" s="123"/>
      <c r="RW5" s="149" t="s">
        <v>261</v>
      </c>
      <c r="RX5" s="149" t="s">
        <v>261</v>
      </c>
      <c r="RY5" s="149" t="s">
        <v>261</v>
      </c>
      <c r="RZ5" s="149" t="s">
        <v>261</v>
      </c>
      <c r="SA5" s="123"/>
      <c r="SB5" s="123"/>
      <c r="SC5" s="149" t="s">
        <v>261</v>
      </c>
      <c r="SD5" s="149" t="s">
        <v>261</v>
      </c>
      <c r="SE5" s="123"/>
      <c r="SF5" s="123"/>
      <c r="SG5" s="123"/>
      <c r="SH5" s="123"/>
      <c r="SI5" s="123"/>
      <c r="SJ5" s="123"/>
      <c r="SK5" s="123"/>
      <c r="SL5" s="123"/>
      <c r="SM5" s="123"/>
      <c r="SN5" s="123"/>
      <c r="SO5" s="123"/>
      <c r="SP5" s="123"/>
      <c r="SQ5" s="149" t="s">
        <v>261</v>
      </c>
      <c r="SR5" s="149" t="s">
        <v>261</v>
      </c>
      <c r="SS5" s="149" t="s">
        <v>261</v>
      </c>
      <c r="ST5" s="149" t="s">
        <v>261</v>
      </c>
      <c r="SU5" s="149" t="s">
        <v>261</v>
      </c>
      <c r="SV5" s="149" t="s">
        <v>261</v>
      </c>
      <c r="SW5" s="149" t="s">
        <v>261</v>
      </c>
      <c r="SX5" s="149" t="s">
        <v>261</v>
      </c>
      <c r="SY5" s="149" t="s">
        <v>261</v>
      </c>
      <c r="SZ5" s="149" t="s">
        <v>261</v>
      </c>
      <c r="TA5" s="123"/>
      <c r="TB5" s="149" t="s">
        <v>261</v>
      </c>
      <c r="TC5" s="149" t="s">
        <v>261</v>
      </c>
      <c r="TD5" s="149" t="s">
        <v>261</v>
      </c>
      <c r="TE5" s="149" t="s">
        <v>261</v>
      </c>
      <c r="TF5" s="149" t="s">
        <v>261</v>
      </c>
      <c r="TG5" s="149" t="s">
        <v>261</v>
      </c>
      <c r="TH5" s="149" t="s">
        <v>261</v>
      </c>
      <c r="TI5" s="149" t="s">
        <v>261</v>
      </c>
      <c r="TJ5" s="149" t="s">
        <v>261</v>
      </c>
      <c r="TK5" s="149" t="s">
        <v>261</v>
      </c>
      <c r="TL5" s="149" t="s">
        <v>261</v>
      </c>
      <c r="TM5" s="149" t="s">
        <v>261</v>
      </c>
      <c r="TN5" s="149" t="s">
        <v>261</v>
      </c>
      <c r="TO5" s="149" t="s">
        <v>261</v>
      </c>
      <c r="TP5" s="149" t="s">
        <v>261</v>
      </c>
      <c r="TQ5" s="149" t="s">
        <v>261</v>
      </c>
      <c r="TR5" s="149" t="s">
        <v>261</v>
      </c>
      <c r="TS5" s="149" t="s">
        <v>261</v>
      </c>
      <c r="TT5" s="149" t="s">
        <v>261</v>
      </c>
      <c r="TU5" s="149" t="s">
        <v>261</v>
      </c>
      <c r="TV5" s="149" t="s">
        <v>261</v>
      </c>
      <c r="TW5" s="149" t="s">
        <v>261</v>
      </c>
      <c r="TX5" s="149" t="s">
        <v>261</v>
      </c>
      <c r="TY5" s="149" t="s">
        <v>261</v>
      </c>
      <c r="TZ5" s="149" t="s">
        <v>261</v>
      </c>
      <c r="UA5" s="149" t="s">
        <v>261</v>
      </c>
      <c r="UB5" s="149" t="s">
        <v>261</v>
      </c>
      <c r="UC5" s="149" t="s">
        <v>261</v>
      </c>
      <c r="UD5" s="149" t="s">
        <v>261</v>
      </c>
      <c r="UE5" s="149" t="s">
        <v>261</v>
      </c>
      <c r="UF5" s="149" t="s">
        <v>261</v>
      </c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</row>
    <row r="6" spans="1:609" ht="43.5" customHeight="1">
      <c r="A6" s="115" t="s">
        <v>142</v>
      </c>
      <c r="B6" s="189" t="s">
        <v>335</v>
      </c>
      <c r="C6" s="49" t="s">
        <v>127</v>
      </c>
      <c r="D6" s="65"/>
      <c r="E6" s="68"/>
      <c r="F6" s="65"/>
      <c r="G6" s="65"/>
      <c r="H6" s="65"/>
      <c r="I6" s="68"/>
      <c r="J6" s="65"/>
      <c r="K6" s="68"/>
      <c r="L6" s="68"/>
      <c r="M6" s="65"/>
      <c r="N6" s="65"/>
      <c r="O6" s="65"/>
      <c r="P6" s="68"/>
      <c r="Q6" s="65"/>
      <c r="R6" s="68"/>
      <c r="S6" s="65"/>
      <c r="T6" s="65"/>
      <c r="U6" s="65"/>
      <c r="V6" s="65"/>
      <c r="W6" s="68"/>
      <c r="X6" s="68"/>
      <c r="Y6" s="65"/>
      <c r="Z6" s="65"/>
      <c r="AA6" s="65"/>
      <c r="AB6" s="117"/>
      <c r="AC6" s="117"/>
      <c r="AD6" s="68"/>
      <c r="AE6" s="117"/>
      <c r="AF6" s="68"/>
      <c r="AG6" s="117"/>
      <c r="AH6" s="68"/>
      <c r="AI6" s="117"/>
      <c r="AJ6" s="117"/>
      <c r="AK6" s="68"/>
      <c r="AL6" s="117"/>
      <c r="AM6" s="117"/>
      <c r="AN6" s="118"/>
      <c r="AO6" s="118"/>
      <c r="AP6" s="69"/>
      <c r="AQ6" s="118"/>
      <c r="AR6" s="69"/>
      <c r="AS6" s="69"/>
      <c r="AT6" s="69"/>
      <c r="AU6" s="118"/>
      <c r="AV6" s="118"/>
      <c r="AW6" s="118"/>
      <c r="AX6" s="118"/>
      <c r="AY6" s="69"/>
      <c r="AZ6" s="118"/>
      <c r="BA6" s="69"/>
      <c r="BB6" s="69"/>
      <c r="BC6" s="69"/>
      <c r="BD6" s="118"/>
      <c r="BE6" s="118"/>
      <c r="BF6" s="69"/>
      <c r="BG6" s="69"/>
      <c r="BH6" s="69"/>
      <c r="BI6" s="118"/>
      <c r="BJ6" s="118"/>
      <c r="BK6" s="118"/>
      <c r="BL6" s="118"/>
      <c r="BM6" s="118"/>
      <c r="BN6" s="69"/>
      <c r="BO6" s="69"/>
      <c r="BP6" s="118"/>
      <c r="BQ6" s="118"/>
      <c r="BR6" s="118"/>
      <c r="BS6" s="118"/>
      <c r="BT6" s="69"/>
      <c r="BU6" s="118"/>
      <c r="BV6" s="118"/>
      <c r="BW6" s="118"/>
      <c r="BX6" s="118"/>
      <c r="BY6" s="118"/>
      <c r="BZ6" s="69"/>
      <c r="CA6" s="118"/>
      <c r="CB6" s="69"/>
      <c r="CC6" s="69"/>
      <c r="CD6" s="118"/>
      <c r="CE6" s="118"/>
      <c r="CF6" s="118"/>
      <c r="CG6" s="118"/>
      <c r="CH6" s="69"/>
      <c r="CI6" s="118"/>
      <c r="CJ6" s="118"/>
      <c r="CK6" s="69"/>
      <c r="CL6" s="118"/>
      <c r="CM6" s="118"/>
      <c r="CN6" s="69"/>
      <c r="CO6" s="69"/>
      <c r="CP6" s="118"/>
      <c r="CQ6" s="118"/>
      <c r="CR6" s="118"/>
      <c r="CS6" s="118"/>
      <c r="CT6" s="118"/>
      <c r="CU6" s="118"/>
      <c r="CV6" s="119"/>
      <c r="CW6" s="70"/>
      <c r="CX6" s="118"/>
      <c r="CY6" s="69"/>
      <c r="CZ6" s="118"/>
      <c r="DA6" s="118"/>
      <c r="DB6" s="118"/>
      <c r="DC6" s="119"/>
      <c r="DD6" s="70"/>
      <c r="DE6" s="118"/>
      <c r="DF6" s="118"/>
      <c r="DG6" s="118"/>
      <c r="DH6" s="118"/>
      <c r="DI6" s="69"/>
      <c r="DJ6" s="70"/>
      <c r="DK6" s="70"/>
      <c r="DL6" s="70"/>
      <c r="DM6" s="119"/>
      <c r="DN6" s="70"/>
      <c r="DO6" s="118"/>
      <c r="DP6" s="118"/>
      <c r="DQ6" s="70"/>
      <c r="DR6" s="119"/>
      <c r="DS6" s="69"/>
      <c r="DT6" s="118"/>
      <c r="DU6" s="118"/>
      <c r="DV6" s="118"/>
      <c r="DW6" s="69"/>
      <c r="DX6" s="65"/>
      <c r="DY6" s="66"/>
      <c r="DZ6" s="51"/>
      <c r="EA6" s="66"/>
      <c r="EB6" s="65"/>
      <c r="EC6" s="65"/>
      <c r="ED6" s="45"/>
      <c r="EE6" s="65"/>
      <c r="EF6" s="51"/>
      <c r="EG6" s="51"/>
      <c r="EH6" s="51"/>
      <c r="EI6" s="120"/>
      <c r="EJ6" s="65"/>
      <c r="EK6" s="65"/>
      <c r="EL6" s="45"/>
      <c r="EM6" s="51"/>
      <c r="EN6" s="66"/>
      <c r="EO6" s="120"/>
      <c r="EP6" s="65"/>
      <c r="EQ6" s="45"/>
      <c r="ER6" s="65"/>
      <c r="ES6" s="45"/>
      <c r="ET6" s="66"/>
      <c r="EU6" s="51"/>
      <c r="EV6" s="65"/>
      <c r="EW6" s="120"/>
      <c r="EX6" s="65"/>
      <c r="EY6" s="45"/>
      <c r="EZ6" s="65"/>
      <c r="FA6" s="67"/>
      <c r="FB6" s="53"/>
      <c r="FC6" s="65"/>
      <c r="FD6" s="65"/>
      <c r="FE6" s="65"/>
      <c r="FF6" s="65"/>
      <c r="FG6" s="65"/>
      <c r="FH6" s="65"/>
      <c r="FI6" s="53"/>
      <c r="FJ6" s="45"/>
      <c r="FK6" s="65"/>
      <c r="FL6" s="65"/>
      <c r="FM6" s="65"/>
      <c r="FN6" s="65"/>
      <c r="FO6" s="53"/>
      <c r="FP6" s="53"/>
      <c r="FQ6" s="45"/>
      <c r="FR6" s="65"/>
      <c r="FS6" s="45"/>
      <c r="FT6" s="45"/>
      <c r="FU6" s="65"/>
      <c r="FV6" s="53"/>
      <c r="FW6" s="53"/>
      <c r="FX6" s="65"/>
      <c r="FY6" s="65"/>
      <c r="FZ6" s="45"/>
      <c r="GA6" s="65"/>
      <c r="GB6" s="65"/>
      <c r="GC6" s="65"/>
      <c r="GD6" s="53"/>
      <c r="GE6" s="45"/>
      <c r="GF6" s="65"/>
      <c r="GG6" s="75"/>
      <c r="GH6" s="100"/>
      <c r="GI6" s="121"/>
      <c r="GJ6" s="108"/>
      <c r="GK6" s="109"/>
      <c r="GL6" s="101"/>
      <c r="GM6" s="121"/>
      <c r="GN6" s="121"/>
      <c r="GO6" s="121"/>
      <c r="GP6" s="100"/>
      <c r="GQ6" s="100"/>
      <c r="GR6" s="110"/>
      <c r="GS6" s="101"/>
      <c r="GT6" s="100"/>
      <c r="GU6" s="100"/>
      <c r="GV6" s="100"/>
      <c r="GW6" s="108"/>
      <c r="GX6" s="108"/>
      <c r="GY6" s="110"/>
      <c r="GZ6" s="101"/>
      <c r="HA6" s="108"/>
      <c r="HB6" s="108"/>
      <c r="HC6" s="108"/>
      <c r="HD6" s="108"/>
      <c r="HE6" s="108"/>
      <c r="HF6" s="109"/>
      <c r="HG6" s="101"/>
      <c r="HH6" s="108"/>
      <c r="HI6" s="108"/>
      <c r="HJ6" s="100"/>
      <c r="HK6" s="100"/>
      <c r="HL6" s="100"/>
      <c r="HM6" s="110"/>
      <c r="HN6" s="101"/>
      <c r="HO6" s="100"/>
      <c r="HP6" s="100"/>
      <c r="HQ6" s="100"/>
      <c r="HR6" s="100"/>
      <c r="HS6" s="100"/>
      <c r="HT6" s="122"/>
      <c r="HU6" s="101"/>
      <c r="HV6" s="100"/>
      <c r="HW6" s="100"/>
      <c r="HX6" s="150"/>
      <c r="HY6" s="100"/>
      <c r="HZ6" s="100"/>
      <c r="IA6" s="122"/>
      <c r="IB6" s="101"/>
      <c r="IC6" s="100"/>
      <c r="ID6" s="150"/>
      <c r="IE6" s="150"/>
      <c r="IF6" s="150"/>
      <c r="IG6" s="150"/>
      <c r="IH6" s="151"/>
      <c r="II6" s="101"/>
      <c r="IJ6" s="150"/>
      <c r="IK6" s="150"/>
      <c r="IL6" s="150"/>
      <c r="IM6" s="150"/>
      <c r="IN6" s="150"/>
      <c r="IO6" s="151"/>
      <c r="IP6" s="101"/>
      <c r="IQ6" s="123"/>
      <c r="IR6" s="123"/>
      <c r="IS6" s="150"/>
      <c r="IT6" s="150"/>
      <c r="IU6" s="150"/>
      <c r="IV6" s="122"/>
      <c r="IW6" s="101"/>
      <c r="IX6" s="150"/>
      <c r="IY6" s="149"/>
      <c r="IZ6" s="123"/>
      <c r="JA6" s="123"/>
      <c r="JB6" s="149"/>
      <c r="JC6" s="151"/>
      <c r="JD6" s="101"/>
      <c r="JE6" s="149"/>
      <c r="JF6" s="174"/>
      <c r="JG6" s="149"/>
      <c r="JH6" s="174"/>
      <c r="JI6" s="149"/>
      <c r="JJ6" s="151"/>
      <c r="JK6" s="101"/>
      <c r="JL6" s="123"/>
      <c r="JM6" s="175"/>
      <c r="JN6" s="123"/>
      <c r="JO6" s="175"/>
      <c r="JP6" s="123"/>
      <c r="JQ6" s="151"/>
      <c r="JR6" s="101"/>
      <c r="JS6" s="100"/>
      <c r="JT6" s="121"/>
      <c r="JU6" s="100"/>
      <c r="JV6" s="121"/>
      <c r="JW6" s="150"/>
      <c r="JX6" s="110"/>
      <c r="JY6" s="101"/>
      <c r="JZ6" s="150"/>
      <c r="KA6" s="121"/>
      <c r="KB6" s="150"/>
      <c r="KC6" s="121"/>
      <c r="KD6" s="150"/>
      <c r="KE6" s="110"/>
      <c r="KF6" s="101"/>
      <c r="KG6" s="150"/>
      <c r="KH6" s="121"/>
      <c r="KI6" s="150"/>
      <c r="KJ6" s="121"/>
      <c r="KK6" s="150"/>
      <c r="KL6" s="110"/>
      <c r="KM6" s="101"/>
      <c r="KN6" s="150"/>
      <c r="KO6" s="121"/>
      <c r="KP6" s="150"/>
      <c r="KQ6" s="121"/>
      <c r="KR6" s="150"/>
      <c r="KS6" s="121"/>
      <c r="KT6" s="121"/>
      <c r="KU6" s="176"/>
      <c r="KV6" s="100"/>
      <c r="KW6" s="176"/>
      <c r="KX6" s="176"/>
      <c r="KY6" s="150"/>
      <c r="KZ6" s="150"/>
      <c r="LA6" s="150"/>
      <c r="LB6" s="100"/>
      <c r="LC6" s="100"/>
      <c r="LD6" s="176"/>
      <c r="LE6" s="176"/>
      <c r="LF6" s="176"/>
      <c r="LG6" s="176"/>
      <c r="LH6" s="177"/>
      <c r="LI6" s="176"/>
      <c r="LJ6" s="177"/>
      <c r="LK6" s="177"/>
      <c r="LL6" s="177"/>
      <c r="LM6" s="177"/>
      <c r="LN6" s="177"/>
      <c r="LO6" s="177"/>
      <c r="LP6" s="176"/>
      <c r="LQ6" s="164"/>
      <c r="LR6" s="100" t="s">
        <v>177</v>
      </c>
      <c r="LS6" s="100" t="s">
        <v>177</v>
      </c>
      <c r="LT6" s="100" t="s">
        <v>177</v>
      </c>
      <c r="LU6" s="100" t="s">
        <v>177</v>
      </c>
      <c r="LV6" s="100" t="s">
        <v>177</v>
      </c>
      <c r="LW6" s="100" t="s">
        <v>177</v>
      </c>
      <c r="LX6" s="100" t="s">
        <v>177</v>
      </c>
      <c r="LY6" s="100" t="s">
        <v>177</v>
      </c>
      <c r="LZ6" s="100" t="s">
        <v>177</v>
      </c>
      <c r="MA6" s="100" t="s">
        <v>177</v>
      </c>
      <c r="MB6" s="100" t="s">
        <v>177</v>
      </c>
      <c r="MC6" s="100" t="s">
        <v>177</v>
      </c>
      <c r="MD6" s="100" t="s">
        <v>177</v>
      </c>
      <c r="ME6" s="100" t="s">
        <v>177</v>
      </c>
      <c r="MF6" s="100" t="s">
        <v>177</v>
      </c>
      <c r="MG6" s="123"/>
      <c r="MH6" s="123"/>
      <c r="MI6" s="100" t="s">
        <v>177</v>
      </c>
      <c r="MJ6" s="100" t="s">
        <v>177</v>
      </c>
      <c r="MK6" s="100" t="s">
        <v>177</v>
      </c>
      <c r="ML6" s="100" t="s">
        <v>177</v>
      </c>
      <c r="MM6" s="100" t="s">
        <v>177</v>
      </c>
      <c r="MN6" s="100" t="s">
        <v>177</v>
      </c>
      <c r="MO6" s="100" t="s">
        <v>177</v>
      </c>
      <c r="MP6" s="100" t="s">
        <v>177</v>
      </c>
      <c r="MQ6" s="123"/>
      <c r="MR6" s="100" t="s">
        <v>177</v>
      </c>
      <c r="MS6" s="100" t="s">
        <v>177</v>
      </c>
      <c r="MT6" s="100" t="s">
        <v>177</v>
      </c>
      <c r="MU6" s="100" t="s">
        <v>177</v>
      </c>
      <c r="MV6" s="100" t="s">
        <v>177</v>
      </c>
      <c r="MW6" s="100" t="s">
        <v>177</v>
      </c>
      <c r="MX6" s="100" t="s">
        <v>177</v>
      </c>
      <c r="MY6" s="123"/>
      <c r="MZ6" s="100" t="s">
        <v>177</v>
      </c>
      <c r="NA6" s="100" t="s">
        <v>177</v>
      </c>
      <c r="NB6" s="100" t="s">
        <v>177</v>
      </c>
      <c r="NC6" s="100" t="s">
        <v>177</v>
      </c>
      <c r="ND6" s="100" t="s">
        <v>177</v>
      </c>
      <c r="NE6" s="100" t="s">
        <v>177</v>
      </c>
      <c r="NF6" s="100" t="s">
        <v>177</v>
      </c>
      <c r="NG6" s="100" t="s">
        <v>177</v>
      </c>
      <c r="NH6" s="123"/>
      <c r="NI6" s="100" t="s">
        <v>177</v>
      </c>
      <c r="NJ6" s="100" t="s">
        <v>177</v>
      </c>
      <c r="NK6" s="123"/>
      <c r="NL6" s="123"/>
      <c r="NM6" s="100" t="s">
        <v>177</v>
      </c>
      <c r="NN6" s="100" t="s">
        <v>177</v>
      </c>
      <c r="NO6" s="100" t="s">
        <v>177</v>
      </c>
      <c r="NP6" s="123"/>
      <c r="NQ6" s="100" t="s">
        <v>177</v>
      </c>
      <c r="NR6" s="100" t="s">
        <v>177</v>
      </c>
      <c r="NS6" s="123"/>
      <c r="NT6" s="100" t="s">
        <v>177</v>
      </c>
      <c r="NU6" s="100" t="s">
        <v>177</v>
      </c>
      <c r="NV6" s="100" t="s">
        <v>177</v>
      </c>
      <c r="NW6" s="100" t="s">
        <v>177</v>
      </c>
      <c r="NX6" s="100" t="s">
        <v>177</v>
      </c>
      <c r="NY6" s="123"/>
      <c r="NZ6" s="100" t="s">
        <v>177</v>
      </c>
      <c r="OA6" s="100" t="s">
        <v>177</v>
      </c>
      <c r="OB6" s="100" t="s">
        <v>177</v>
      </c>
      <c r="OC6" s="100" t="s">
        <v>177</v>
      </c>
      <c r="OD6" s="100" t="s">
        <v>177</v>
      </c>
      <c r="OE6" s="100" t="s">
        <v>177</v>
      </c>
      <c r="OF6" s="123"/>
      <c r="OG6" s="123"/>
      <c r="OH6" s="100" t="s">
        <v>177</v>
      </c>
      <c r="OI6" s="100" t="s">
        <v>177</v>
      </c>
      <c r="OJ6" s="100" t="s">
        <v>177</v>
      </c>
      <c r="OK6" s="123"/>
      <c r="OL6" s="100" t="s">
        <v>177</v>
      </c>
      <c r="OM6" s="100" t="s">
        <v>177</v>
      </c>
      <c r="ON6" s="123"/>
      <c r="OO6" s="123"/>
      <c r="OP6" s="100" t="s">
        <v>177</v>
      </c>
      <c r="OQ6" s="100" t="s">
        <v>177</v>
      </c>
      <c r="OR6" s="123"/>
      <c r="OS6" s="100" t="s">
        <v>177</v>
      </c>
      <c r="OT6" s="100" t="s">
        <v>177</v>
      </c>
      <c r="OU6" s="100" t="s">
        <v>177</v>
      </c>
      <c r="OV6" s="100" t="s">
        <v>177</v>
      </c>
      <c r="OW6" s="100" t="s">
        <v>177</v>
      </c>
      <c r="OX6" s="100" t="s">
        <v>177</v>
      </c>
      <c r="OY6" s="123"/>
      <c r="OZ6" s="100" t="s">
        <v>177</v>
      </c>
      <c r="PA6" s="100" t="s">
        <v>177</v>
      </c>
      <c r="PB6" s="100" t="s">
        <v>177</v>
      </c>
      <c r="PC6" s="100" t="s">
        <v>177</v>
      </c>
      <c r="PD6" s="100" t="s">
        <v>177</v>
      </c>
      <c r="PE6" s="100" t="s">
        <v>177</v>
      </c>
      <c r="PF6" s="100" t="s">
        <v>177</v>
      </c>
      <c r="PG6" s="100" t="s">
        <v>177</v>
      </c>
      <c r="PH6" s="100" t="s">
        <v>177</v>
      </c>
      <c r="PI6" s="100" t="s">
        <v>177</v>
      </c>
      <c r="PJ6" s="100" t="s">
        <v>177</v>
      </c>
      <c r="PK6" s="100" t="s">
        <v>177</v>
      </c>
      <c r="PL6" s="100" t="s">
        <v>177</v>
      </c>
      <c r="PM6" s="100" t="s">
        <v>177</v>
      </c>
      <c r="PN6" s="123"/>
      <c r="PO6" s="100" t="s">
        <v>177</v>
      </c>
      <c r="PP6" s="100" t="s">
        <v>177</v>
      </c>
      <c r="PQ6" s="100" t="s">
        <v>177</v>
      </c>
      <c r="PR6" s="100" t="s">
        <v>177</v>
      </c>
      <c r="PS6" s="100" t="s">
        <v>177</v>
      </c>
      <c r="PT6" s="100" t="s">
        <v>177</v>
      </c>
      <c r="PU6" s="100" t="s">
        <v>177</v>
      </c>
      <c r="PV6" s="100" t="s">
        <v>177</v>
      </c>
      <c r="PW6" s="100" t="s">
        <v>177</v>
      </c>
      <c r="PX6" s="149" t="s">
        <v>261</v>
      </c>
      <c r="PY6" s="149" t="s">
        <v>261</v>
      </c>
      <c r="PZ6" s="149" t="s">
        <v>261</v>
      </c>
      <c r="QA6" s="149" t="s">
        <v>261</v>
      </c>
      <c r="QB6" s="149" t="s">
        <v>261</v>
      </c>
      <c r="QC6" s="149" t="s">
        <v>261</v>
      </c>
      <c r="QD6" s="149" t="s">
        <v>261</v>
      </c>
      <c r="QE6" s="149" t="s">
        <v>261</v>
      </c>
      <c r="QF6" s="149" t="s">
        <v>261</v>
      </c>
      <c r="QG6" s="123"/>
      <c r="QH6" s="149" t="s">
        <v>261</v>
      </c>
      <c r="QI6" s="149" t="s">
        <v>261</v>
      </c>
      <c r="QJ6" s="149" t="s">
        <v>261</v>
      </c>
      <c r="QK6" s="123"/>
      <c r="QL6" s="123"/>
      <c r="QM6" s="123"/>
      <c r="QN6" s="123"/>
      <c r="QO6" s="123"/>
      <c r="QP6" s="123"/>
      <c r="QQ6" s="123"/>
      <c r="QR6" s="123"/>
      <c r="QS6" s="123"/>
      <c r="QT6" s="123"/>
      <c r="QU6" s="123"/>
      <c r="QV6" s="123"/>
      <c r="QW6" s="123"/>
      <c r="QX6" s="123"/>
      <c r="QY6" s="123"/>
      <c r="QZ6" s="123"/>
      <c r="RA6" s="123"/>
      <c r="RB6" s="123"/>
      <c r="RC6" s="123"/>
      <c r="RD6" s="123"/>
      <c r="RE6" s="123"/>
      <c r="RF6" s="123"/>
      <c r="RG6" s="123"/>
      <c r="RH6" s="123"/>
      <c r="RI6" s="123"/>
      <c r="RJ6" s="123"/>
      <c r="RK6" s="123"/>
      <c r="RL6" s="123"/>
      <c r="RM6" s="123"/>
      <c r="RN6" s="149" t="s">
        <v>261</v>
      </c>
      <c r="RO6" s="123"/>
      <c r="RP6" s="123"/>
      <c r="RQ6" s="123"/>
      <c r="RR6" s="123"/>
      <c r="RS6" s="123"/>
      <c r="RT6" s="123"/>
      <c r="RU6" s="123"/>
      <c r="RV6" s="123"/>
      <c r="RW6" s="149" t="s">
        <v>261</v>
      </c>
      <c r="RX6" s="149" t="s">
        <v>261</v>
      </c>
      <c r="RY6" s="149" t="s">
        <v>261</v>
      </c>
      <c r="RZ6" s="123"/>
      <c r="SA6" s="123"/>
      <c r="SB6" s="123"/>
      <c r="SC6" s="123"/>
      <c r="SD6" s="149" t="s">
        <v>261</v>
      </c>
      <c r="SE6" s="123"/>
      <c r="SF6" s="123"/>
      <c r="SG6" s="123"/>
      <c r="SH6" s="123"/>
      <c r="SI6" s="123"/>
      <c r="SJ6" s="123"/>
      <c r="SK6" s="123"/>
      <c r="SL6" s="123"/>
      <c r="SM6" s="123"/>
      <c r="SN6" s="123"/>
      <c r="SO6" s="123"/>
      <c r="SP6" s="123"/>
      <c r="SQ6" s="149" t="s">
        <v>261</v>
      </c>
      <c r="SR6" s="149" t="s">
        <v>261</v>
      </c>
      <c r="SS6" s="149" t="s">
        <v>261</v>
      </c>
      <c r="ST6" s="149" t="s">
        <v>261</v>
      </c>
      <c r="SU6" s="149" t="s">
        <v>261</v>
      </c>
      <c r="SV6" s="149" t="s">
        <v>261</v>
      </c>
      <c r="SW6" s="149" t="s">
        <v>261</v>
      </c>
      <c r="SX6" s="149" t="s">
        <v>261</v>
      </c>
      <c r="SY6" s="149" t="s">
        <v>261</v>
      </c>
      <c r="SZ6" s="149" t="s">
        <v>261</v>
      </c>
      <c r="TA6" s="123"/>
      <c r="TB6" s="149" t="s">
        <v>261</v>
      </c>
      <c r="TC6" s="149" t="s">
        <v>261</v>
      </c>
      <c r="TD6" s="149" t="s">
        <v>261</v>
      </c>
      <c r="TE6" s="149" t="s">
        <v>261</v>
      </c>
      <c r="TF6" s="149" t="s">
        <v>261</v>
      </c>
      <c r="TG6" s="149" t="s">
        <v>261</v>
      </c>
      <c r="TH6" s="149" t="s">
        <v>261</v>
      </c>
      <c r="TI6" s="149" t="s">
        <v>261</v>
      </c>
      <c r="TJ6" s="149" t="s">
        <v>261</v>
      </c>
      <c r="TK6" s="149" t="s">
        <v>261</v>
      </c>
      <c r="TL6" s="149" t="s">
        <v>261</v>
      </c>
      <c r="TM6" s="149" t="s">
        <v>261</v>
      </c>
      <c r="TN6" s="149" t="s">
        <v>261</v>
      </c>
      <c r="TO6" s="149" t="s">
        <v>261</v>
      </c>
      <c r="TP6" s="149" t="s">
        <v>261</v>
      </c>
      <c r="TQ6" s="149" t="s">
        <v>261</v>
      </c>
      <c r="TR6" s="149" t="s">
        <v>261</v>
      </c>
      <c r="TS6" s="149" t="s">
        <v>261</v>
      </c>
      <c r="TT6" s="149" t="s">
        <v>261</v>
      </c>
      <c r="TU6" s="149" t="s">
        <v>261</v>
      </c>
      <c r="TV6" s="149" t="s">
        <v>261</v>
      </c>
      <c r="TW6" s="149" t="s">
        <v>261</v>
      </c>
      <c r="TX6" s="149" t="s">
        <v>261</v>
      </c>
      <c r="TY6" s="149" t="s">
        <v>261</v>
      </c>
      <c r="TZ6" s="149" t="s">
        <v>261</v>
      </c>
      <c r="UA6" s="149" t="s">
        <v>261</v>
      </c>
      <c r="UB6" s="149" t="s">
        <v>261</v>
      </c>
      <c r="UC6" s="149" t="s">
        <v>261</v>
      </c>
      <c r="UD6" s="149" t="s">
        <v>261</v>
      </c>
      <c r="UE6" s="149" t="s">
        <v>261</v>
      </c>
      <c r="UF6" s="149" t="s">
        <v>261</v>
      </c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</row>
    <row r="7" spans="1:609" ht="43.5" customHeight="1">
      <c r="A7" s="115" t="s">
        <v>142</v>
      </c>
      <c r="B7" s="116" t="s">
        <v>242</v>
      </c>
      <c r="C7" s="49" t="s">
        <v>127</v>
      </c>
      <c r="D7" s="65"/>
      <c r="E7" s="68"/>
      <c r="F7" s="65"/>
      <c r="G7" s="65"/>
      <c r="H7" s="65"/>
      <c r="I7" s="68"/>
      <c r="J7" s="65"/>
      <c r="K7" s="68"/>
      <c r="L7" s="68"/>
      <c r="M7" s="65"/>
      <c r="N7" s="65"/>
      <c r="O7" s="65"/>
      <c r="P7" s="68"/>
      <c r="Q7" s="65"/>
      <c r="R7" s="68"/>
      <c r="S7" s="65"/>
      <c r="T7" s="65"/>
      <c r="U7" s="65"/>
      <c r="V7" s="65"/>
      <c r="W7" s="68"/>
      <c r="X7" s="68"/>
      <c r="Y7" s="65"/>
      <c r="Z7" s="65"/>
      <c r="AA7" s="65"/>
      <c r="AB7" s="117"/>
      <c r="AC7" s="117"/>
      <c r="AD7" s="68"/>
      <c r="AE7" s="117"/>
      <c r="AF7" s="68"/>
      <c r="AG7" s="117"/>
      <c r="AH7" s="68"/>
      <c r="AI7" s="117"/>
      <c r="AJ7" s="117"/>
      <c r="AK7" s="68"/>
      <c r="AL7" s="117"/>
      <c r="AM7" s="117"/>
      <c r="AN7" s="118"/>
      <c r="AO7" s="118"/>
      <c r="AP7" s="69"/>
      <c r="AQ7" s="118"/>
      <c r="AR7" s="69"/>
      <c r="AS7" s="69"/>
      <c r="AT7" s="69"/>
      <c r="AU7" s="118"/>
      <c r="AV7" s="118"/>
      <c r="AW7" s="118"/>
      <c r="AX7" s="118"/>
      <c r="AY7" s="69"/>
      <c r="AZ7" s="118"/>
      <c r="BA7" s="69"/>
      <c r="BB7" s="69"/>
      <c r="BC7" s="69"/>
      <c r="BD7" s="118"/>
      <c r="BE7" s="118"/>
      <c r="BF7" s="69"/>
      <c r="BG7" s="69"/>
      <c r="BH7" s="69"/>
      <c r="BI7" s="118"/>
      <c r="BJ7" s="118"/>
      <c r="BK7" s="118"/>
      <c r="BL7" s="118"/>
      <c r="BM7" s="118"/>
      <c r="BN7" s="69"/>
      <c r="BO7" s="69"/>
      <c r="BP7" s="118"/>
      <c r="BQ7" s="118"/>
      <c r="BR7" s="118"/>
      <c r="BS7" s="118"/>
      <c r="BT7" s="69"/>
      <c r="BU7" s="118"/>
      <c r="BV7" s="118"/>
      <c r="BW7" s="118"/>
      <c r="BX7" s="118"/>
      <c r="BY7" s="118"/>
      <c r="BZ7" s="69"/>
      <c r="CA7" s="118"/>
      <c r="CB7" s="69"/>
      <c r="CC7" s="69"/>
      <c r="CD7" s="118"/>
      <c r="CE7" s="118"/>
      <c r="CF7" s="118"/>
      <c r="CG7" s="118"/>
      <c r="CH7" s="69"/>
      <c r="CI7" s="118"/>
      <c r="CJ7" s="118"/>
      <c r="CK7" s="69"/>
      <c r="CL7" s="118"/>
      <c r="CM7" s="118"/>
      <c r="CN7" s="69"/>
      <c r="CO7" s="69"/>
      <c r="CP7" s="118"/>
      <c r="CQ7" s="118"/>
      <c r="CR7" s="118"/>
      <c r="CS7" s="118"/>
      <c r="CT7" s="118"/>
      <c r="CU7" s="118"/>
      <c r="CV7" s="119"/>
      <c r="CW7" s="70"/>
      <c r="CX7" s="118"/>
      <c r="CY7" s="69"/>
      <c r="CZ7" s="118"/>
      <c r="DA7" s="118"/>
      <c r="DB7" s="118"/>
      <c r="DC7" s="119"/>
      <c r="DD7" s="70"/>
      <c r="DE7" s="118"/>
      <c r="DF7" s="118"/>
      <c r="DG7" s="118"/>
      <c r="DH7" s="118"/>
      <c r="DI7" s="69"/>
      <c r="DJ7" s="70"/>
      <c r="DK7" s="70"/>
      <c r="DL7" s="70"/>
      <c r="DM7" s="119"/>
      <c r="DN7" s="70"/>
      <c r="DO7" s="118"/>
      <c r="DP7" s="118"/>
      <c r="DQ7" s="70"/>
      <c r="DR7" s="119"/>
      <c r="DS7" s="69"/>
      <c r="DT7" s="118"/>
      <c r="DU7" s="118"/>
      <c r="DV7" s="118"/>
      <c r="DW7" s="69"/>
      <c r="DX7" s="65"/>
      <c r="DY7" s="66"/>
      <c r="DZ7" s="51"/>
      <c r="EA7" s="66"/>
      <c r="EB7" s="65"/>
      <c r="EC7" s="65"/>
      <c r="ED7" s="45"/>
      <c r="EE7" s="65"/>
      <c r="EF7" s="51"/>
      <c r="EG7" s="51"/>
      <c r="EH7" s="51"/>
      <c r="EI7" s="120"/>
      <c r="EJ7" s="65"/>
      <c r="EK7" s="65"/>
      <c r="EL7" s="45"/>
      <c r="EM7" s="51"/>
      <c r="EN7" s="66"/>
      <c r="EO7" s="120"/>
      <c r="EP7" s="65"/>
      <c r="EQ7" s="45"/>
      <c r="ER7" s="65"/>
      <c r="ES7" s="45"/>
      <c r="ET7" s="66"/>
      <c r="EU7" s="51"/>
      <c r="EV7" s="65"/>
      <c r="EW7" s="120"/>
      <c r="EX7" s="65"/>
      <c r="EY7" s="45"/>
      <c r="EZ7" s="65"/>
      <c r="FA7" s="67"/>
      <c r="FB7" s="53"/>
      <c r="FC7" s="65"/>
      <c r="FD7" s="65"/>
      <c r="FE7" s="65"/>
      <c r="FF7" s="65"/>
      <c r="FG7" s="65"/>
      <c r="FH7" s="65"/>
      <c r="FI7" s="53"/>
      <c r="FJ7" s="45"/>
      <c r="FK7" s="65"/>
      <c r="FL7" s="65"/>
      <c r="FM7" s="65"/>
      <c r="FN7" s="65"/>
      <c r="FO7" s="53"/>
      <c r="FP7" s="53"/>
      <c r="FQ7" s="45"/>
      <c r="FR7" s="65"/>
      <c r="FS7" s="45"/>
      <c r="FT7" s="45"/>
      <c r="FU7" s="65"/>
      <c r="FV7" s="53"/>
      <c r="FW7" s="53"/>
      <c r="FX7" s="65"/>
      <c r="FY7" s="65"/>
      <c r="FZ7" s="45"/>
      <c r="GA7" s="65"/>
      <c r="GB7" s="65"/>
      <c r="GC7" s="65"/>
      <c r="GD7" s="53"/>
      <c r="GE7" s="45"/>
      <c r="GF7" s="65"/>
      <c r="GG7" s="75"/>
      <c r="GH7" s="100"/>
      <c r="GI7" s="121"/>
      <c r="GJ7" s="108"/>
      <c r="GK7" s="109"/>
      <c r="GL7" s="101"/>
      <c r="GM7" s="121"/>
      <c r="GN7" s="121"/>
      <c r="GO7" s="121"/>
      <c r="GP7" s="100"/>
      <c r="GQ7" s="100"/>
      <c r="GR7" s="110"/>
      <c r="GS7" s="101"/>
      <c r="GT7" s="100"/>
      <c r="GU7" s="100"/>
      <c r="GV7" s="100"/>
      <c r="GW7" s="108"/>
      <c r="GX7" s="108"/>
      <c r="GY7" s="110"/>
      <c r="GZ7" s="101"/>
      <c r="HA7" s="108"/>
      <c r="HB7" s="108"/>
      <c r="HC7" s="108"/>
      <c r="HD7" s="108"/>
      <c r="HE7" s="108"/>
      <c r="HF7" s="109"/>
      <c r="HG7" s="101"/>
      <c r="HH7" s="108"/>
      <c r="HI7" s="108"/>
      <c r="HJ7" s="100"/>
      <c r="HK7" s="100"/>
      <c r="HL7" s="100"/>
      <c r="HM7" s="110"/>
      <c r="HN7" s="101"/>
      <c r="HO7" s="100"/>
      <c r="HP7" s="100"/>
      <c r="HQ7" s="100" t="s">
        <v>243</v>
      </c>
      <c r="HR7" s="100" t="s">
        <v>243</v>
      </c>
      <c r="HS7" s="100" t="s">
        <v>243</v>
      </c>
      <c r="HT7" s="122"/>
      <c r="HU7" s="101"/>
      <c r="HV7" s="100" t="s">
        <v>243</v>
      </c>
      <c r="HW7" s="100" t="s">
        <v>177</v>
      </c>
      <c r="HX7" s="100" t="s">
        <v>177</v>
      </c>
      <c r="HY7" s="100" t="s">
        <v>177</v>
      </c>
      <c r="HZ7" s="100" t="s">
        <v>177</v>
      </c>
      <c r="IA7" s="122"/>
      <c r="IB7" s="101"/>
      <c r="IC7" s="100" t="s">
        <v>177</v>
      </c>
      <c r="ID7" s="100" t="s">
        <v>177</v>
      </c>
      <c r="IE7" s="100" t="s">
        <v>177</v>
      </c>
      <c r="IF7" s="100" t="s">
        <v>177</v>
      </c>
      <c r="IG7" s="100" t="s">
        <v>177</v>
      </c>
      <c r="IH7" s="110" t="s">
        <v>177</v>
      </c>
      <c r="II7" s="101"/>
      <c r="IJ7" s="100" t="s">
        <v>177</v>
      </c>
      <c r="IK7" s="100" t="s">
        <v>177</v>
      </c>
      <c r="IL7" s="100" t="s">
        <v>177</v>
      </c>
      <c r="IM7" s="100" t="s">
        <v>177</v>
      </c>
      <c r="IN7" s="100" t="s">
        <v>177</v>
      </c>
      <c r="IO7" s="110" t="s">
        <v>177</v>
      </c>
      <c r="IP7" s="101"/>
      <c r="IQ7" s="123"/>
      <c r="IR7" s="123"/>
      <c r="IS7" s="100" t="s">
        <v>177</v>
      </c>
      <c r="IT7" s="100" t="s">
        <v>177</v>
      </c>
      <c r="IU7" s="100" t="s">
        <v>177</v>
      </c>
      <c r="IV7" s="122"/>
      <c r="IW7" s="101"/>
      <c r="IX7" s="100" t="s">
        <v>177</v>
      </c>
      <c r="IY7" s="149" t="s">
        <v>261</v>
      </c>
      <c r="IZ7" s="123"/>
      <c r="JA7" s="123"/>
      <c r="JB7" s="149" t="s">
        <v>261</v>
      </c>
      <c r="JC7" s="122"/>
      <c r="JD7" s="101"/>
      <c r="JE7" s="149" t="s">
        <v>261</v>
      </c>
      <c r="JF7" s="149" t="s">
        <v>261</v>
      </c>
      <c r="JG7" s="149" t="s">
        <v>261</v>
      </c>
      <c r="JH7" s="149" t="s">
        <v>261</v>
      </c>
      <c r="JI7" s="149" t="s">
        <v>261</v>
      </c>
      <c r="JJ7" s="146" t="s">
        <v>261</v>
      </c>
      <c r="JK7" s="101"/>
      <c r="JL7" s="123"/>
      <c r="JM7" s="123"/>
      <c r="JN7" s="123"/>
      <c r="JO7" s="123"/>
      <c r="JP7" s="123"/>
      <c r="JQ7" s="122"/>
      <c r="JR7" s="101"/>
      <c r="JS7" s="100" t="s">
        <v>177</v>
      </c>
      <c r="JT7" s="100" t="s">
        <v>177</v>
      </c>
      <c r="JU7" s="100" t="s">
        <v>177</v>
      </c>
      <c r="JV7" s="100" t="s">
        <v>177</v>
      </c>
      <c r="JW7" s="100" t="s">
        <v>177</v>
      </c>
      <c r="JX7" s="110" t="s">
        <v>261</v>
      </c>
      <c r="JY7" s="101"/>
      <c r="JZ7" s="100" t="s">
        <v>177</v>
      </c>
      <c r="KA7" s="100" t="s">
        <v>177</v>
      </c>
      <c r="KB7" s="100" t="s">
        <v>177</v>
      </c>
      <c r="KC7" s="100" t="s">
        <v>177</v>
      </c>
      <c r="KD7" s="100" t="s">
        <v>177</v>
      </c>
      <c r="KE7" s="110" t="s">
        <v>261</v>
      </c>
      <c r="KF7" s="101"/>
      <c r="KG7" s="100" t="s">
        <v>177</v>
      </c>
      <c r="KH7" s="100" t="s">
        <v>177</v>
      </c>
      <c r="KI7" s="100" t="s">
        <v>177</v>
      </c>
      <c r="KJ7" s="100" t="s">
        <v>177</v>
      </c>
      <c r="KK7" s="100" t="s">
        <v>177</v>
      </c>
      <c r="KL7" s="110" t="s">
        <v>261</v>
      </c>
      <c r="KM7" s="101"/>
      <c r="KN7" s="100" t="s">
        <v>177</v>
      </c>
      <c r="KO7" s="100" t="s">
        <v>177</v>
      </c>
      <c r="KP7" s="100" t="s">
        <v>177</v>
      </c>
      <c r="KQ7" s="100" t="s">
        <v>177</v>
      </c>
      <c r="KR7" s="100" t="s">
        <v>177</v>
      </c>
      <c r="KS7" s="100" t="s">
        <v>177</v>
      </c>
      <c r="KT7" s="100" t="s">
        <v>177</v>
      </c>
      <c r="KU7" s="100" t="s">
        <v>177</v>
      </c>
      <c r="KV7" s="100" t="s">
        <v>177</v>
      </c>
      <c r="KW7" s="100" t="s">
        <v>177</v>
      </c>
      <c r="KX7" s="100" t="s">
        <v>177</v>
      </c>
      <c r="KY7" s="100" t="s">
        <v>177</v>
      </c>
      <c r="KZ7" s="100" t="s">
        <v>177</v>
      </c>
      <c r="LA7" s="100" t="s">
        <v>177</v>
      </c>
      <c r="LB7" s="100" t="s">
        <v>177</v>
      </c>
      <c r="LC7" s="100" t="s">
        <v>177</v>
      </c>
      <c r="LD7" s="100" t="s">
        <v>177</v>
      </c>
      <c r="LE7" s="100" t="s">
        <v>177</v>
      </c>
      <c r="LF7" s="100" t="s">
        <v>177</v>
      </c>
      <c r="LG7" s="100" t="s">
        <v>177</v>
      </c>
      <c r="LH7" s="123"/>
      <c r="LI7" s="100" t="s">
        <v>177</v>
      </c>
      <c r="LJ7" s="123"/>
      <c r="LK7" s="123"/>
      <c r="LL7" s="123"/>
      <c r="LM7" s="123"/>
      <c r="LN7" s="123"/>
      <c r="LO7" s="123"/>
      <c r="LP7" s="100" t="s">
        <v>177</v>
      </c>
      <c r="LQ7" s="100" t="s">
        <v>177</v>
      </c>
      <c r="LR7" s="100" t="s">
        <v>177</v>
      </c>
      <c r="LS7" s="100" t="s">
        <v>177</v>
      </c>
      <c r="LT7" s="100" t="s">
        <v>177</v>
      </c>
      <c r="LU7" s="100" t="s">
        <v>177</v>
      </c>
      <c r="LV7" s="100" t="s">
        <v>177</v>
      </c>
      <c r="LW7" s="100" t="s">
        <v>177</v>
      </c>
      <c r="LX7" s="100" t="s">
        <v>177</v>
      </c>
      <c r="LY7" s="100" t="s">
        <v>177</v>
      </c>
      <c r="LZ7" s="100" t="s">
        <v>177</v>
      </c>
      <c r="MA7" s="100" t="s">
        <v>177</v>
      </c>
      <c r="MB7" s="100" t="s">
        <v>177</v>
      </c>
      <c r="MC7" s="100" t="s">
        <v>177</v>
      </c>
      <c r="MD7" s="100" t="s">
        <v>177</v>
      </c>
      <c r="ME7" s="100" t="s">
        <v>177</v>
      </c>
      <c r="MF7" s="100" t="s">
        <v>177</v>
      </c>
      <c r="MG7" s="123"/>
      <c r="MH7" s="123"/>
      <c r="MI7" s="100" t="s">
        <v>177</v>
      </c>
      <c r="MJ7" s="100" t="s">
        <v>177</v>
      </c>
      <c r="MK7" s="100" t="s">
        <v>177</v>
      </c>
      <c r="ML7" s="100" t="s">
        <v>177</v>
      </c>
      <c r="MM7" s="100" t="s">
        <v>177</v>
      </c>
      <c r="MN7" s="100" t="s">
        <v>177</v>
      </c>
      <c r="MO7" s="100" t="s">
        <v>177</v>
      </c>
      <c r="MP7" s="100" t="s">
        <v>177</v>
      </c>
      <c r="MQ7" s="123"/>
      <c r="MR7" s="100" t="s">
        <v>177</v>
      </c>
      <c r="MS7" s="100" t="s">
        <v>177</v>
      </c>
      <c r="MT7" s="100" t="s">
        <v>177</v>
      </c>
      <c r="MU7" s="100" t="s">
        <v>177</v>
      </c>
      <c r="MV7" s="100" t="s">
        <v>177</v>
      </c>
      <c r="MW7" s="100" t="s">
        <v>177</v>
      </c>
      <c r="MX7" s="100" t="s">
        <v>177</v>
      </c>
      <c r="MY7" s="123"/>
      <c r="MZ7" s="100" t="s">
        <v>177</v>
      </c>
      <c r="NA7" s="100" t="s">
        <v>177</v>
      </c>
      <c r="NB7" s="100" t="s">
        <v>177</v>
      </c>
      <c r="NC7" s="100" t="s">
        <v>177</v>
      </c>
      <c r="ND7" s="100" t="s">
        <v>177</v>
      </c>
      <c r="NE7" s="100" t="s">
        <v>177</v>
      </c>
      <c r="NF7" s="100" t="s">
        <v>177</v>
      </c>
      <c r="NG7" s="100" t="s">
        <v>177</v>
      </c>
      <c r="NH7" s="123"/>
      <c r="NI7" s="100" t="s">
        <v>177</v>
      </c>
      <c r="NJ7" s="100" t="s">
        <v>177</v>
      </c>
      <c r="NK7" s="123"/>
      <c r="NL7" s="123"/>
      <c r="NM7" s="100" t="s">
        <v>177</v>
      </c>
      <c r="NN7" s="100" t="s">
        <v>177</v>
      </c>
      <c r="NO7" s="100" t="s">
        <v>177</v>
      </c>
      <c r="NP7" s="100" t="s">
        <v>177</v>
      </c>
      <c r="NQ7" s="100" t="s">
        <v>177</v>
      </c>
      <c r="NR7" s="123"/>
      <c r="NS7" s="123"/>
      <c r="NT7" s="100" t="s">
        <v>177</v>
      </c>
      <c r="NU7" s="100" t="s">
        <v>177</v>
      </c>
      <c r="NV7" s="100" t="s">
        <v>177</v>
      </c>
      <c r="NW7" s="100" t="s">
        <v>177</v>
      </c>
      <c r="NX7" s="100" t="s">
        <v>177</v>
      </c>
      <c r="NY7" s="123"/>
      <c r="NZ7" s="100" t="s">
        <v>177</v>
      </c>
      <c r="OA7" s="100" t="s">
        <v>177</v>
      </c>
      <c r="OB7" s="100" t="s">
        <v>177</v>
      </c>
      <c r="OC7" s="100" t="s">
        <v>177</v>
      </c>
      <c r="OD7" s="100" t="s">
        <v>177</v>
      </c>
      <c r="OE7" s="123"/>
      <c r="OF7" s="123"/>
      <c r="OG7" s="123"/>
      <c r="OH7" s="100" t="s">
        <v>177</v>
      </c>
      <c r="OI7" s="100" t="s">
        <v>177</v>
      </c>
      <c r="OJ7" s="100" t="s">
        <v>177</v>
      </c>
      <c r="OK7" s="123"/>
      <c r="OL7" s="123"/>
      <c r="OM7" s="123"/>
      <c r="ON7" s="123"/>
      <c r="OO7" s="123"/>
      <c r="OP7" s="100" t="s">
        <v>177</v>
      </c>
      <c r="OQ7" s="100" t="s">
        <v>177</v>
      </c>
      <c r="OR7" s="123"/>
      <c r="OS7" s="123"/>
      <c r="OT7" s="100" t="s">
        <v>177</v>
      </c>
      <c r="OU7" s="100" t="s">
        <v>177</v>
      </c>
      <c r="OV7" s="100" t="s">
        <v>177</v>
      </c>
      <c r="OW7" s="100" t="s">
        <v>177</v>
      </c>
      <c r="OX7" s="100" t="s">
        <v>177</v>
      </c>
      <c r="OY7" s="123"/>
      <c r="OZ7" s="100" t="s">
        <v>177</v>
      </c>
      <c r="PA7" s="100" t="s">
        <v>177</v>
      </c>
      <c r="PB7" s="100" t="s">
        <v>177</v>
      </c>
      <c r="PC7" s="100" t="s">
        <v>177</v>
      </c>
      <c r="PD7" s="100" t="s">
        <v>177</v>
      </c>
      <c r="PE7" s="100" t="s">
        <v>177</v>
      </c>
      <c r="PF7" s="100" t="s">
        <v>177</v>
      </c>
      <c r="PG7" s="100" t="s">
        <v>177</v>
      </c>
      <c r="PH7" s="100" t="s">
        <v>177</v>
      </c>
      <c r="PI7" s="123"/>
      <c r="PJ7" s="100" t="s">
        <v>177</v>
      </c>
      <c r="PK7" s="100" t="s">
        <v>177</v>
      </c>
      <c r="PL7" s="100" t="s">
        <v>177</v>
      </c>
      <c r="PM7" s="100" t="s">
        <v>177</v>
      </c>
      <c r="PN7" s="123"/>
      <c r="PO7" s="100" t="s">
        <v>177</v>
      </c>
      <c r="PP7" s="100" t="s">
        <v>177</v>
      </c>
      <c r="PQ7" s="100" t="s">
        <v>177</v>
      </c>
      <c r="PR7" s="100" t="s">
        <v>177</v>
      </c>
      <c r="PS7" s="100" t="s">
        <v>177</v>
      </c>
      <c r="PT7" s="100" t="s">
        <v>177</v>
      </c>
      <c r="PU7" s="100" t="s">
        <v>177</v>
      </c>
      <c r="PV7" s="100" t="s">
        <v>177</v>
      </c>
      <c r="PW7" s="149" t="s">
        <v>261</v>
      </c>
      <c r="PX7" s="149" t="s">
        <v>261</v>
      </c>
      <c r="PY7" s="149" t="s">
        <v>261</v>
      </c>
      <c r="PZ7" s="149" t="s">
        <v>261</v>
      </c>
      <c r="QA7" s="149" t="s">
        <v>261</v>
      </c>
      <c r="QB7" s="149" t="s">
        <v>261</v>
      </c>
      <c r="QC7" s="149" t="s">
        <v>261</v>
      </c>
      <c r="QD7" s="149" t="s">
        <v>261</v>
      </c>
      <c r="QE7" s="149" t="s">
        <v>261</v>
      </c>
      <c r="QF7" s="149" t="s">
        <v>261</v>
      </c>
      <c r="QG7" s="123"/>
      <c r="QH7" s="149" t="s">
        <v>261</v>
      </c>
      <c r="QI7" s="149" t="s">
        <v>261</v>
      </c>
      <c r="QJ7" s="149" t="s">
        <v>261</v>
      </c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49" t="s">
        <v>261</v>
      </c>
      <c r="RO7" s="123"/>
      <c r="RP7" s="123"/>
      <c r="RQ7" s="123"/>
      <c r="RR7" s="123"/>
      <c r="RS7" s="123"/>
      <c r="RT7" s="123"/>
      <c r="RU7" s="123"/>
      <c r="RV7" s="123"/>
      <c r="RW7" s="149" t="s">
        <v>261</v>
      </c>
      <c r="RX7" s="149" t="s">
        <v>261</v>
      </c>
      <c r="RY7" s="149" t="s">
        <v>261</v>
      </c>
      <c r="RZ7" s="149" t="s">
        <v>261</v>
      </c>
      <c r="SA7" s="123"/>
      <c r="SB7" s="123"/>
      <c r="SC7" s="149" t="s">
        <v>261</v>
      </c>
      <c r="SD7" s="149" t="s">
        <v>261</v>
      </c>
      <c r="SE7" s="123"/>
      <c r="SF7" s="123"/>
      <c r="SG7" s="123"/>
      <c r="SH7" s="123"/>
      <c r="SI7" s="123"/>
      <c r="SJ7" s="123"/>
      <c r="SK7" s="123"/>
      <c r="SL7" s="123"/>
      <c r="SM7" s="123"/>
      <c r="SN7" s="123"/>
      <c r="SO7" s="123"/>
      <c r="SP7" s="123"/>
      <c r="SQ7" s="149" t="s">
        <v>261</v>
      </c>
      <c r="SR7" s="149" t="s">
        <v>261</v>
      </c>
      <c r="SS7" s="149" t="s">
        <v>261</v>
      </c>
      <c r="ST7" s="149" t="s">
        <v>261</v>
      </c>
      <c r="SU7" s="149" t="s">
        <v>261</v>
      </c>
      <c r="SV7" s="149" t="s">
        <v>261</v>
      </c>
      <c r="SW7" s="149" t="s">
        <v>261</v>
      </c>
      <c r="SX7" s="149" t="s">
        <v>261</v>
      </c>
      <c r="SY7" s="149" t="s">
        <v>261</v>
      </c>
      <c r="SZ7" s="149" t="s">
        <v>261</v>
      </c>
      <c r="TA7" s="123"/>
      <c r="TB7" s="149" t="s">
        <v>261</v>
      </c>
      <c r="TC7" s="149" t="s">
        <v>261</v>
      </c>
      <c r="TD7" s="149" t="s">
        <v>261</v>
      </c>
      <c r="TE7" s="149" t="s">
        <v>261</v>
      </c>
      <c r="TF7" s="149" t="s">
        <v>261</v>
      </c>
      <c r="TG7" s="149" t="s">
        <v>261</v>
      </c>
      <c r="TH7" s="149" t="s">
        <v>261</v>
      </c>
      <c r="TI7" s="149" t="s">
        <v>261</v>
      </c>
      <c r="TJ7" s="149" t="s">
        <v>261</v>
      </c>
      <c r="TK7" s="149" t="s">
        <v>261</v>
      </c>
      <c r="TL7" s="149" t="s">
        <v>261</v>
      </c>
      <c r="TM7" s="149" t="s">
        <v>261</v>
      </c>
      <c r="TN7" s="149" t="s">
        <v>261</v>
      </c>
      <c r="TO7" s="149" t="s">
        <v>261</v>
      </c>
      <c r="TP7" s="149" t="s">
        <v>261</v>
      </c>
      <c r="TQ7" s="149" t="s">
        <v>261</v>
      </c>
      <c r="TR7" s="149" t="s">
        <v>261</v>
      </c>
      <c r="TS7" s="149" t="s">
        <v>261</v>
      </c>
      <c r="TT7" s="149" t="s">
        <v>261</v>
      </c>
      <c r="TU7" s="149" t="s">
        <v>261</v>
      </c>
      <c r="TV7" s="149" t="s">
        <v>261</v>
      </c>
      <c r="TW7" s="149" t="s">
        <v>261</v>
      </c>
      <c r="TX7" s="149" t="s">
        <v>261</v>
      </c>
      <c r="TY7" s="149" t="s">
        <v>261</v>
      </c>
      <c r="TZ7" s="149" t="s">
        <v>261</v>
      </c>
      <c r="UA7" s="149" t="s">
        <v>261</v>
      </c>
      <c r="UB7" s="149" t="s">
        <v>261</v>
      </c>
      <c r="UC7" s="149" t="s">
        <v>261</v>
      </c>
      <c r="UD7" s="149" t="s">
        <v>261</v>
      </c>
      <c r="UE7" s="149" t="s">
        <v>261</v>
      </c>
      <c r="UF7" s="149" t="s">
        <v>261</v>
      </c>
      <c r="UG7" s="149" t="s">
        <v>261</v>
      </c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</row>
    <row r="8" spans="1:609" ht="43.5" customHeight="1">
      <c r="A8" s="115" t="s">
        <v>142</v>
      </c>
      <c r="B8" s="179" t="s">
        <v>349</v>
      </c>
      <c r="C8" s="49" t="s">
        <v>127</v>
      </c>
      <c r="D8" s="65"/>
      <c r="E8" s="68"/>
      <c r="F8" s="65"/>
      <c r="G8" s="65"/>
      <c r="H8" s="65"/>
      <c r="I8" s="68"/>
      <c r="J8" s="65"/>
      <c r="K8" s="68"/>
      <c r="L8" s="68"/>
      <c r="M8" s="65"/>
      <c r="N8" s="65"/>
      <c r="O8" s="65"/>
      <c r="P8" s="68"/>
      <c r="Q8" s="65"/>
      <c r="R8" s="68"/>
      <c r="S8" s="65"/>
      <c r="T8" s="65"/>
      <c r="U8" s="65"/>
      <c r="V8" s="65"/>
      <c r="W8" s="68"/>
      <c r="X8" s="68"/>
      <c r="Y8" s="65"/>
      <c r="Z8" s="65"/>
      <c r="AA8" s="65"/>
      <c r="AB8" s="117"/>
      <c r="AC8" s="117"/>
      <c r="AD8" s="68"/>
      <c r="AE8" s="117"/>
      <c r="AF8" s="68"/>
      <c r="AG8" s="117"/>
      <c r="AH8" s="68"/>
      <c r="AI8" s="117"/>
      <c r="AJ8" s="117"/>
      <c r="AK8" s="68"/>
      <c r="AL8" s="117"/>
      <c r="AM8" s="117"/>
      <c r="AN8" s="118"/>
      <c r="AO8" s="118"/>
      <c r="AP8" s="69"/>
      <c r="AQ8" s="118"/>
      <c r="AR8" s="69"/>
      <c r="AS8" s="69"/>
      <c r="AT8" s="69"/>
      <c r="AU8" s="118"/>
      <c r="AV8" s="118"/>
      <c r="AW8" s="118"/>
      <c r="AX8" s="118"/>
      <c r="AY8" s="69"/>
      <c r="AZ8" s="118"/>
      <c r="BA8" s="69"/>
      <c r="BB8" s="69"/>
      <c r="BC8" s="69"/>
      <c r="BD8" s="118"/>
      <c r="BE8" s="118"/>
      <c r="BF8" s="69"/>
      <c r="BG8" s="69"/>
      <c r="BH8" s="69"/>
      <c r="BI8" s="118"/>
      <c r="BJ8" s="118"/>
      <c r="BK8" s="118"/>
      <c r="BL8" s="118"/>
      <c r="BM8" s="118"/>
      <c r="BN8" s="69"/>
      <c r="BO8" s="69"/>
      <c r="BP8" s="118"/>
      <c r="BQ8" s="118"/>
      <c r="BR8" s="118"/>
      <c r="BS8" s="118"/>
      <c r="BT8" s="69"/>
      <c r="BU8" s="118"/>
      <c r="BV8" s="118"/>
      <c r="BW8" s="118"/>
      <c r="BX8" s="118"/>
      <c r="BY8" s="118"/>
      <c r="BZ8" s="69"/>
      <c r="CA8" s="118"/>
      <c r="CB8" s="69"/>
      <c r="CC8" s="69"/>
      <c r="CD8" s="118"/>
      <c r="CE8" s="118"/>
      <c r="CF8" s="118"/>
      <c r="CG8" s="118"/>
      <c r="CH8" s="69"/>
      <c r="CI8" s="118"/>
      <c r="CJ8" s="118"/>
      <c r="CK8" s="69"/>
      <c r="CL8" s="118"/>
      <c r="CM8" s="118"/>
      <c r="CN8" s="69"/>
      <c r="CO8" s="69"/>
      <c r="CP8" s="118"/>
      <c r="CQ8" s="118"/>
      <c r="CR8" s="118"/>
      <c r="CS8" s="118"/>
      <c r="CT8" s="118"/>
      <c r="CU8" s="118"/>
      <c r="CV8" s="119"/>
      <c r="CW8" s="70"/>
      <c r="CX8" s="118"/>
      <c r="CY8" s="69"/>
      <c r="CZ8" s="118"/>
      <c r="DA8" s="118"/>
      <c r="DB8" s="118"/>
      <c r="DC8" s="119"/>
      <c r="DD8" s="70"/>
      <c r="DE8" s="118"/>
      <c r="DF8" s="118"/>
      <c r="DG8" s="118"/>
      <c r="DH8" s="118"/>
      <c r="DI8" s="69"/>
      <c r="DJ8" s="70"/>
      <c r="DK8" s="70"/>
      <c r="DL8" s="70"/>
      <c r="DM8" s="119"/>
      <c r="DN8" s="70"/>
      <c r="DO8" s="118"/>
      <c r="DP8" s="118"/>
      <c r="DQ8" s="70"/>
      <c r="DR8" s="119"/>
      <c r="DS8" s="69"/>
      <c r="DT8" s="118"/>
      <c r="DU8" s="118"/>
      <c r="DV8" s="118"/>
      <c r="DW8" s="69"/>
      <c r="DX8" s="65"/>
      <c r="DY8" s="66"/>
      <c r="DZ8" s="51"/>
      <c r="EA8" s="66"/>
      <c r="EB8" s="65"/>
      <c r="EC8" s="65"/>
      <c r="ED8" s="45"/>
      <c r="EE8" s="65"/>
      <c r="EF8" s="51"/>
      <c r="EG8" s="51"/>
      <c r="EH8" s="51"/>
      <c r="EI8" s="120"/>
      <c r="EJ8" s="65"/>
      <c r="EK8" s="65"/>
      <c r="EL8" s="45"/>
      <c r="EM8" s="51"/>
      <c r="EN8" s="66"/>
      <c r="EO8" s="120"/>
      <c r="EP8" s="65"/>
      <c r="EQ8" s="45"/>
      <c r="ER8" s="65"/>
      <c r="ES8" s="45"/>
      <c r="ET8" s="66"/>
      <c r="EU8" s="51"/>
      <c r="EV8" s="65"/>
      <c r="EW8" s="120"/>
      <c r="EX8" s="65"/>
      <c r="EY8" s="45"/>
      <c r="EZ8" s="65"/>
      <c r="FA8" s="67"/>
      <c r="FB8" s="53"/>
      <c r="FC8" s="65"/>
      <c r="FD8" s="65"/>
      <c r="FE8" s="65"/>
      <c r="FF8" s="65"/>
      <c r="FG8" s="65"/>
      <c r="FH8" s="65"/>
      <c r="FI8" s="53"/>
      <c r="FJ8" s="45"/>
      <c r="FK8" s="65"/>
      <c r="FL8" s="65"/>
      <c r="FM8" s="65"/>
      <c r="FN8" s="65"/>
      <c r="FO8" s="53"/>
      <c r="FP8" s="53"/>
      <c r="FQ8" s="45"/>
      <c r="FR8" s="65"/>
      <c r="FS8" s="45"/>
      <c r="FT8" s="45"/>
      <c r="FU8" s="65"/>
      <c r="FV8" s="53"/>
      <c r="FW8" s="53"/>
      <c r="FX8" s="65"/>
      <c r="FY8" s="65"/>
      <c r="FZ8" s="45"/>
      <c r="GA8" s="65"/>
      <c r="GB8" s="65"/>
      <c r="GC8" s="65"/>
      <c r="GD8" s="53"/>
      <c r="GE8" s="45"/>
      <c r="GF8" s="65"/>
      <c r="GG8" s="75"/>
      <c r="GH8" s="100"/>
      <c r="GI8" s="121"/>
      <c r="GJ8" s="108"/>
      <c r="GK8" s="109"/>
      <c r="GL8" s="101"/>
      <c r="GM8" s="121"/>
      <c r="GN8" s="121"/>
      <c r="GO8" s="121"/>
      <c r="GP8" s="100"/>
      <c r="GQ8" s="100"/>
      <c r="GR8" s="110"/>
      <c r="GS8" s="101"/>
      <c r="GT8" s="100"/>
      <c r="GU8" s="100"/>
      <c r="GV8" s="100"/>
      <c r="GW8" s="108"/>
      <c r="GX8" s="108"/>
      <c r="GY8" s="110"/>
      <c r="GZ8" s="101"/>
      <c r="HA8" s="108"/>
      <c r="HB8" s="108"/>
      <c r="HC8" s="108"/>
      <c r="HD8" s="108"/>
      <c r="HE8" s="108"/>
      <c r="HF8" s="109"/>
      <c r="HG8" s="101"/>
      <c r="HH8" s="108"/>
      <c r="HI8" s="108"/>
      <c r="HJ8" s="100"/>
      <c r="HK8" s="100"/>
      <c r="HL8" s="100"/>
      <c r="HM8" s="110"/>
      <c r="HN8" s="101"/>
      <c r="HO8" s="100"/>
      <c r="HP8" s="100"/>
      <c r="HQ8" s="100"/>
      <c r="HR8" s="100"/>
      <c r="HS8" s="100"/>
      <c r="HT8" s="122"/>
      <c r="HU8" s="101"/>
      <c r="HV8" s="100"/>
      <c r="HW8" s="100"/>
      <c r="HX8" s="150"/>
      <c r="HY8" s="100"/>
      <c r="HZ8" s="100"/>
      <c r="IA8" s="122"/>
      <c r="IB8" s="101"/>
      <c r="IC8" s="100"/>
      <c r="ID8" s="150"/>
      <c r="IE8" s="150"/>
      <c r="IF8" s="150"/>
      <c r="IG8" s="150"/>
      <c r="IH8" s="151"/>
      <c r="II8" s="101"/>
      <c r="IJ8" s="150"/>
      <c r="IK8" s="150"/>
      <c r="IL8" s="150"/>
      <c r="IM8" s="150"/>
      <c r="IN8" s="150"/>
      <c r="IO8" s="151"/>
      <c r="IP8" s="101"/>
      <c r="IQ8" s="123"/>
      <c r="IR8" s="123"/>
      <c r="IS8" s="150"/>
      <c r="IT8" s="150"/>
      <c r="IU8" s="150"/>
      <c r="IV8" s="122"/>
      <c r="IW8" s="101"/>
      <c r="IX8" s="150"/>
      <c r="IY8" s="149"/>
      <c r="IZ8" s="123"/>
      <c r="JA8" s="123"/>
      <c r="JB8" s="149"/>
      <c r="JC8" s="151"/>
      <c r="JD8" s="101"/>
      <c r="JE8" s="149"/>
      <c r="JF8" s="174"/>
      <c r="JG8" s="149"/>
      <c r="JH8" s="174"/>
      <c r="JI8" s="149"/>
      <c r="JJ8" s="151"/>
      <c r="JK8" s="101"/>
      <c r="JL8" s="123"/>
      <c r="JM8" s="175"/>
      <c r="JN8" s="123"/>
      <c r="JO8" s="175"/>
      <c r="JP8" s="123"/>
      <c r="JQ8" s="151"/>
      <c r="JR8" s="101"/>
      <c r="JS8" s="100"/>
      <c r="JT8" s="121"/>
      <c r="JU8" s="100"/>
      <c r="JV8" s="121"/>
      <c r="JW8" s="150"/>
      <c r="JX8" s="110"/>
      <c r="JY8" s="101"/>
      <c r="JZ8" s="150"/>
      <c r="KA8" s="121"/>
      <c r="KB8" s="150"/>
      <c r="KC8" s="121"/>
      <c r="KD8" s="150"/>
      <c r="KE8" s="110"/>
      <c r="KF8" s="101"/>
      <c r="KG8" s="150"/>
      <c r="KH8" s="121"/>
      <c r="KI8" s="150"/>
      <c r="KJ8" s="121"/>
      <c r="KK8" s="150"/>
      <c r="KL8" s="110"/>
      <c r="KM8" s="101"/>
      <c r="KN8" s="150"/>
      <c r="KO8" s="121"/>
      <c r="KP8" s="150"/>
      <c r="KQ8" s="121"/>
      <c r="KR8" s="150"/>
      <c r="KS8" s="121"/>
      <c r="KT8" s="121"/>
      <c r="KU8" s="176"/>
      <c r="KV8" s="100"/>
      <c r="KW8" s="176"/>
      <c r="KX8" s="176"/>
      <c r="KY8" s="150"/>
      <c r="KZ8" s="150"/>
      <c r="LA8" s="150"/>
      <c r="LB8" s="100"/>
      <c r="LC8" s="100"/>
      <c r="LD8" s="176"/>
      <c r="LE8" s="176"/>
      <c r="LF8" s="176"/>
      <c r="LG8" s="176"/>
      <c r="LH8" s="177"/>
      <c r="LI8" s="176"/>
      <c r="LJ8" s="177"/>
      <c r="LK8" s="177"/>
      <c r="LL8" s="177"/>
      <c r="LM8" s="177"/>
      <c r="LN8" s="177"/>
      <c r="LO8" s="177"/>
      <c r="LP8" s="177"/>
      <c r="LQ8" s="177"/>
      <c r="LR8" s="177"/>
      <c r="LS8" s="177"/>
      <c r="LT8" s="177"/>
      <c r="LU8" s="177"/>
      <c r="LV8" s="177"/>
      <c r="LW8" s="164"/>
      <c r="LX8" s="100" t="s">
        <v>177</v>
      </c>
      <c r="LY8" s="100" t="s">
        <v>177</v>
      </c>
      <c r="LZ8" s="100" t="s">
        <v>177</v>
      </c>
      <c r="MA8" s="100" t="s">
        <v>177</v>
      </c>
      <c r="MB8" s="100" t="s">
        <v>177</v>
      </c>
      <c r="MC8" s="100" t="s">
        <v>177</v>
      </c>
      <c r="MD8" s="100" t="s">
        <v>177</v>
      </c>
      <c r="ME8" s="100" t="s">
        <v>177</v>
      </c>
      <c r="MF8" s="100" t="s">
        <v>177</v>
      </c>
      <c r="MG8" s="123"/>
      <c r="MH8" s="123"/>
      <c r="MI8" s="100" t="s">
        <v>177</v>
      </c>
      <c r="MJ8" s="100" t="s">
        <v>177</v>
      </c>
      <c r="MK8" s="100" t="s">
        <v>177</v>
      </c>
      <c r="ML8" s="100" t="s">
        <v>177</v>
      </c>
      <c r="MM8" s="100" t="s">
        <v>177</v>
      </c>
      <c r="MN8" s="100" t="s">
        <v>177</v>
      </c>
      <c r="MO8" s="100" t="s">
        <v>177</v>
      </c>
      <c r="MP8" s="100" t="s">
        <v>177</v>
      </c>
      <c r="MQ8" s="123"/>
      <c r="MR8" s="100" t="s">
        <v>177</v>
      </c>
      <c r="MS8" s="100" t="s">
        <v>177</v>
      </c>
      <c r="MT8" s="123"/>
      <c r="MU8" s="100" t="s">
        <v>177</v>
      </c>
      <c r="MV8" s="123"/>
      <c r="MW8" s="100" t="s">
        <v>177</v>
      </c>
      <c r="MX8" s="100" t="s">
        <v>177</v>
      </c>
      <c r="MY8" s="123"/>
      <c r="MZ8" s="100" t="s">
        <v>177</v>
      </c>
      <c r="NA8" s="100" t="s">
        <v>177</v>
      </c>
      <c r="NB8" s="123"/>
      <c r="NC8" s="100" t="s">
        <v>177</v>
      </c>
      <c r="ND8" s="100" t="s">
        <v>177</v>
      </c>
      <c r="NE8" s="100" t="s">
        <v>177</v>
      </c>
      <c r="NF8" s="100" t="s">
        <v>177</v>
      </c>
      <c r="NG8" s="100" t="s">
        <v>177</v>
      </c>
      <c r="NH8" s="100" t="s">
        <v>177</v>
      </c>
      <c r="NI8" s="100" t="s">
        <v>177</v>
      </c>
      <c r="NJ8" s="123"/>
      <c r="NK8" s="123"/>
      <c r="NL8" s="123"/>
      <c r="NM8" s="123"/>
      <c r="NN8" s="100" t="s">
        <v>177</v>
      </c>
      <c r="NO8" s="100" t="s">
        <v>177</v>
      </c>
      <c r="NP8" s="123"/>
      <c r="NQ8" s="123"/>
      <c r="NR8" s="123"/>
      <c r="NS8" s="123"/>
      <c r="NT8" s="100" t="s">
        <v>177</v>
      </c>
      <c r="NU8" s="123"/>
      <c r="NV8" s="100" t="s">
        <v>177</v>
      </c>
      <c r="NW8" s="100" t="s">
        <v>177</v>
      </c>
      <c r="NX8" s="100" t="s">
        <v>177</v>
      </c>
      <c r="NY8" s="123"/>
      <c r="NZ8" s="100" t="s">
        <v>177</v>
      </c>
      <c r="OA8" s="100" t="s">
        <v>177</v>
      </c>
      <c r="OB8" s="100" t="s">
        <v>177</v>
      </c>
      <c r="OC8" s="100" t="s">
        <v>177</v>
      </c>
      <c r="OD8" s="100" t="s">
        <v>177</v>
      </c>
      <c r="OE8" s="123"/>
      <c r="OF8" s="123"/>
      <c r="OG8" s="123"/>
      <c r="OH8" s="123"/>
      <c r="OI8" s="123"/>
      <c r="OJ8" s="123"/>
      <c r="OK8" s="123"/>
      <c r="OL8" s="123"/>
      <c r="OM8" s="123"/>
      <c r="ON8" s="123"/>
      <c r="OO8" s="123"/>
      <c r="OP8" s="100" t="s">
        <v>177</v>
      </c>
      <c r="OQ8" s="100" t="s">
        <v>177</v>
      </c>
      <c r="OR8" s="123"/>
      <c r="OS8" s="123"/>
      <c r="OT8" s="100" t="s">
        <v>177</v>
      </c>
      <c r="OU8" s="100" t="s">
        <v>177</v>
      </c>
      <c r="OV8" s="100" t="s">
        <v>177</v>
      </c>
      <c r="OW8" s="100" t="s">
        <v>177</v>
      </c>
      <c r="OX8" s="100" t="s">
        <v>177</v>
      </c>
      <c r="OY8" s="123"/>
      <c r="OZ8" s="100" t="s">
        <v>177</v>
      </c>
      <c r="PA8" s="100" t="s">
        <v>177</v>
      </c>
      <c r="PB8" s="100" t="s">
        <v>177</v>
      </c>
      <c r="PC8" s="100" t="s">
        <v>177</v>
      </c>
      <c r="PD8" s="100" t="s">
        <v>177</v>
      </c>
      <c r="PE8" s="100" t="s">
        <v>177</v>
      </c>
      <c r="PF8" s="100" t="s">
        <v>177</v>
      </c>
      <c r="PG8" s="100" t="s">
        <v>177</v>
      </c>
      <c r="PH8" s="100" t="s">
        <v>177</v>
      </c>
      <c r="PI8" s="123"/>
      <c r="PJ8" s="100" t="s">
        <v>177</v>
      </c>
      <c r="PK8" s="100" t="s">
        <v>177</v>
      </c>
      <c r="PL8" s="100" t="s">
        <v>177</v>
      </c>
      <c r="PM8" s="100" t="s">
        <v>177</v>
      </c>
      <c r="PN8" s="123"/>
      <c r="PO8" s="100" t="s">
        <v>177</v>
      </c>
      <c r="PP8" s="100" t="s">
        <v>177</v>
      </c>
      <c r="PQ8" s="100" t="s">
        <v>177</v>
      </c>
      <c r="PR8" s="100" t="s">
        <v>177</v>
      </c>
      <c r="PS8" s="100" t="s">
        <v>177</v>
      </c>
      <c r="PT8" s="100" t="s">
        <v>177</v>
      </c>
      <c r="PU8" s="100" t="s">
        <v>177</v>
      </c>
      <c r="PV8" s="100" t="s">
        <v>177</v>
      </c>
      <c r="PW8" s="149" t="s">
        <v>261</v>
      </c>
      <c r="PX8" s="149" t="s">
        <v>261</v>
      </c>
      <c r="PY8" s="149" t="s">
        <v>261</v>
      </c>
      <c r="PZ8" s="149" t="s">
        <v>261</v>
      </c>
      <c r="QA8" s="149" t="s">
        <v>261</v>
      </c>
      <c r="QB8" s="149" t="s">
        <v>261</v>
      </c>
      <c r="QC8" s="149" t="s">
        <v>261</v>
      </c>
      <c r="QD8" s="149" t="s">
        <v>261</v>
      </c>
      <c r="QE8" s="149" t="s">
        <v>261</v>
      </c>
      <c r="QF8" s="149" t="s">
        <v>261</v>
      </c>
      <c r="QG8" s="123"/>
      <c r="QH8" s="149" t="s">
        <v>261</v>
      </c>
      <c r="QI8" s="149" t="s">
        <v>261</v>
      </c>
      <c r="QJ8" s="149" t="s">
        <v>261</v>
      </c>
      <c r="QK8" s="123"/>
      <c r="QL8" s="123"/>
      <c r="QM8" s="123"/>
      <c r="QN8" s="123"/>
      <c r="QO8" s="123"/>
      <c r="QP8" s="123"/>
      <c r="QQ8" s="123"/>
      <c r="QR8" s="123"/>
      <c r="QS8" s="123"/>
      <c r="QT8" s="123"/>
      <c r="QU8" s="123"/>
      <c r="QV8" s="123"/>
      <c r="QW8" s="123"/>
      <c r="QX8" s="123"/>
      <c r="QY8" s="123"/>
      <c r="QZ8" s="123"/>
      <c r="RA8" s="123"/>
      <c r="RB8" s="123"/>
      <c r="RC8" s="123"/>
      <c r="RD8" s="123"/>
      <c r="RE8" s="123"/>
      <c r="RF8" s="123"/>
      <c r="RG8" s="123"/>
      <c r="RH8" s="123"/>
      <c r="RI8" s="123"/>
      <c r="RJ8" s="123"/>
      <c r="RK8" s="123"/>
      <c r="RL8" s="123"/>
      <c r="RM8" s="123"/>
      <c r="RN8" s="149" t="s">
        <v>261</v>
      </c>
      <c r="RO8" s="123"/>
      <c r="RP8" s="123"/>
      <c r="RQ8" s="123"/>
      <c r="RR8" s="123"/>
      <c r="RS8" s="123"/>
      <c r="RT8" s="123"/>
      <c r="RU8" s="123"/>
      <c r="RV8" s="123"/>
      <c r="RW8" s="149" t="s">
        <v>261</v>
      </c>
      <c r="RX8" s="149" t="s">
        <v>261</v>
      </c>
      <c r="RY8" s="149" t="s">
        <v>261</v>
      </c>
      <c r="RZ8" s="149" t="s">
        <v>261</v>
      </c>
      <c r="SA8" s="123"/>
      <c r="SB8" s="123"/>
      <c r="SC8" s="149" t="s">
        <v>261</v>
      </c>
      <c r="SD8" s="149" t="s">
        <v>261</v>
      </c>
      <c r="SE8" s="123"/>
      <c r="SF8" s="123"/>
      <c r="SG8" s="123"/>
      <c r="SH8" s="123"/>
      <c r="SI8" s="123"/>
      <c r="SJ8" s="123"/>
      <c r="SK8" s="123"/>
      <c r="SL8" s="123"/>
      <c r="SM8" s="123"/>
      <c r="SN8" s="123"/>
      <c r="SO8" s="123"/>
      <c r="SP8" s="123"/>
      <c r="SQ8" s="149" t="s">
        <v>261</v>
      </c>
      <c r="SR8" s="149" t="s">
        <v>261</v>
      </c>
      <c r="SS8" s="149" t="s">
        <v>261</v>
      </c>
      <c r="ST8" s="149" t="s">
        <v>261</v>
      </c>
      <c r="SU8" s="149" t="s">
        <v>261</v>
      </c>
      <c r="SV8" s="149" t="s">
        <v>261</v>
      </c>
      <c r="SW8" s="149" t="s">
        <v>261</v>
      </c>
      <c r="SX8" s="149" t="s">
        <v>261</v>
      </c>
      <c r="SY8" s="149" t="s">
        <v>261</v>
      </c>
      <c r="SZ8" s="149" t="s">
        <v>261</v>
      </c>
      <c r="TA8" s="123"/>
      <c r="TB8" s="149" t="s">
        <v>261</v>
      </c>
      <c r="TC8" s="149" t="s">
        <v>261</v>
      </c>
      <c r="TD8" s="149" t="s">
        <v>261</v>
      </c>
      <c r="TE8" s="149" t="s">
        <v>261</v>
      </c>
      <c r="TF8" s="149" t="s">
        <v>261</v>
      </c>
      <c r="TG8" s="149" t="s">
        <v>261</v>
      </c>
      <c r="TH8" s="149" t="s">
        <v>261</v>
      </c>
      <c r="TI8" s="149" t="s">
        <v>261</v>
      </c>
      <c r="TJ8" s="149" t="s">
        <v>261</v>
      </c>
      <c r="TK8" s="149" t="s">
        <v>261</v>
      </c>
      <c r="TL8" s="149" t="s">
        <v>261</v>
      </c>
      <c r="TM8" s="149" t="s">
        <v>261</v>
      </c>
      <c r="TN8" s="149" t="s">
        <v>261</v>
      </c>
      <c r="TO8" s="149" t="s">
        <v>261</v>
      </c>
      <c r="TP8" s="149" t="s">
        <v>261</v>
      </c>
      <c r="TQ8" s="149" t="s">
        <v>261</v>
      </c>
      <c r="TR8" s="149" t="s">
        <v>261</v>
      </c>
      <c r="TS8" s="149" t="s">
        <v>261</v>
      </c>
      <c r="TT8" s="149" t="s">
        <v>261</v>
      </c>
      <c r="TU8" s="149" t="s">
        <v>261</v>
      </c>
      <c r="TV8" s="149" t="s">
        <v>261</v>
      </c>
      <c r="TW8" s="149" t="s">
        <v>261</v>
      </c>
      <c r="TX8" s="149" t="s">
        <v>261</v>
      </c>
      <c r="TY8" s="149" t="s">
        <v>261</v>
      </c>
      <c r="TZ8" s="149" t="s">
        <v>261</v>
      </c>
      <c r="UA8" s="149" t="s">
        <v>261</v>
      </c>
      <c r="UB8" s="149" t="s">
        <v>261</v>
      </c>
      <c r="UC8" s="149" t="s">
        <v>261</v>
      </c>
      <c r="UD8" s="149" t="s">
        <v>261</v>
      </c>
      <c r="UE8" s="149" t="s">
        <v>261</v>
      </c>
      <c r="UF8" s="149" t="s">
        <v>261</v>
      </c>
      <c r="UG8" s="149" t="s">
        <v>261</v>
      </c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  <c r="UZ8" s="100"/>
      <c r="VA8" s="100"/>
      <c r="VB8" s="100"/>
      <c r="VC8" s="100"/>
      <c r="VD8" s="100"/>
      <c r="VE8" s="100"/>
      <c r="VF8" s="100"/>
      <c r="VG8" s="100"/>
      <c r="VH8" s="100"/>
      <c r="VI8" s="100"/>
      <c r="VJ8" s="100"/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</row>
    <row r="9" spans="1:609" ht="43.5" customHeight="1">
      <c r="A9" s="115" t="s">
        <v>142</v>
      </c>
      <c r="B9" s="206" t="s">
        <v>414</v>
      </c>
      <c r="C9" s="49" t="s">
        <v>127</v>
      </c>
      <c r="D9" s="65"/>
      <c r="E9" s="45" t="s">
        <v>165</v>
      </c>
      <c r="F9" s="65"/>
      <c r="G9" s="65"/>
      <c r="H9" s="65"/>
      <c r="I9" s="45" t="s">
        <v>20</v>
      </c>
      <c r="J9" s="65"/>
      <c r="K9" s="45" t="s">
        <v>20</v>
      </c>
      <c r="L9" s="45" t="s">
        <v>20</v>
      </c>
      <c r="M9" s="65"/>
      <c r="N9" s="65"/>
      <c r="O9" s="65"/>
      <c r="P9" s="45" t="s">
        <v>20</v>
      </c>
      <c r="Q9" s="65"/>
      <c r="R9" s="45" t="s">
        <v>20</v>
      </c>
      <c r="S9" s="65"/>
      <c r="T9" s="65"/>
      <c r="U9" s="65"/>
      <c r="V9" s="65"/>
      <c r="W9" s="45" t="s">
        <v>20</v>
      </c>
      <c r="X9" s="45" t="s">
        <v>20</v>
      </c>
      <c r="Y9" s="65"/>
      <c r="Z9" s="65"/>
      <c r="AA9" s="65"/>
      <c r="AB9" s="65"/>
      <c r="AC9" s="65"/>
      <c r="AD9" s="45" t="s">
        <v>20</v>
      </c>
      <c r="AE9" s="65"/>
      <c r="AF9" s="45" t="s">
        <v>20</v>
      </c>
      <c r="AG9" s="65"/>
      <c r="AH9" s="45" t="s">
        <v>20</v>
      </c>
      <c r="AI9" s="65"/>
      <c r="AJ9" s="65"/>
      <c r="AK9" s="45" t="s">
        <v>20</v>
      </c>
      <c r="AL9" s="65"/>
      <c r="AM9" s="65"/>
      <c r="AN9" s="65"/>
      <c r="AO9" s="65"/>
      <c r="AP9" s="45" t="s">
        <v>20</v>
      </c>
      <c r="AQ9" s="65"/>
      <c r="AR9" s="45" t="s">
        <v>20</v>
      </c>
      <c r="AS9" s="45" t="s">
        <v>20</v>
      </c>
      <c r="AT9" s="45" t="s">
        <v>20</v>
      </c>
      <c r="AU9" s="65"/>
      <c r="AV9" s="65"/>
      <c r="AW9" s="65"/>
      <c r="AX9" s="65"/>
      <c r="AY9" s="45" t="s">
        <v>20</v>
      </c>
      <c r="AZ9" s="65"/>
      <c r="BA9" s="45" t="s">
        <v>20</v>
      </c>
      <c r="BB9" s="45" t="s">
        <v>20</v>
      </c>
      <c r="BC9" s="45" t="s">
        <v>20</v>
      </c>
      <c r="BD9" s="65"/>
      <c r="BE9" s="65"/>
      <c r="BF9" s="45" t="s">
        <v>20</v>
      </c>
      <c r="BG9" s="45" t="s">
        <v>20</v>
      </c>
      <c r="BH9" s="45" t="s">
        <v>20</v>
      </c>
      <c r="BI9" s="65"/>
      <c r="BJ9" s="65"/>
      <c r="BK9" s="65"/>
      <c r="BL9" s="65"/>
      <c r="BM9" s="65"/>
      <c r="BN9" s="45" t="s">
        <v>20</v>
      </c>
      <c r="BO9" s="45" t="s">
        <v>20</v>
      </c>
      <c r="BP9" s="65"/>
      <c r="BQ9" s="65"/>
      <c r="BR9" s="65"/>
      <c r="BS9" s="65"/>
      <c r="BT9" s="45" t="s">
        <v>20</v>
      </c>
      <c r="BU9" s="65"/>
      <c r="BV9" s="65"/>
      <c r="BW9" s="65"/>
      <c r="BX9" s="65"/>
      <c r="BY9" s="65"/>
      <c r="BZ9" s="45" t="s">
        <v>20</v>
      </c>
      <c r="CA9" s="65"/>
      <c r="CB9" s="45" t="s">
        <v>20</v>
      </c>
      <c r="CC9" s="45" t="s">
        <v>20</v>
      </c>
      <c r="CD9" s="65"/>
      <c r="CE9" s="65"/>
      <c r="CF9" s="65"/>
      <c r="CG9" s="65"/>
      <c r="CH9" s="45" t="s">
        <v>20</v>
      </c>
      <c r="CI9" s="65"/>
      <c r="CJ9" s="65"/>
      <c r="CK9" s="45" t="s">
        <v>20</v>
      </c>
      <c r="CL9" s="65"/>
      <c r="CM9" s="65"/>
      <c r="CN9" s="45" t="s">
        <v>20</v>
      </c>
      <c r="CO9" s="45" t="s">
        <v>20</v>
      </c>
      <c r="CP9" s="65"/>
      <c r="CQ9" s="65"/>
      <c r="CR9" s="65"/>
      <c r="CS9" s="65"/>
      <c r="CT9" s="65"/>
      <c r="CU9" s="65"/>
      <c r="CV9" s="66"/>
      <c r="CW9" s="44" t="s">
        <v>20</v>
      </c>
      <c r="CX9" s="65"/>
      <c r="CY9" s="45" t="s">
        <v>20</v>
      </c>
      <c r="CZ9" s="65"/>
      <c r="DA9" s="65"/>
      <c r="DB9" s="65"/>
      <c r="DC9" s="66"/>
      <c r="DD9" s="44" t="s">
        <v>118</v>
      </c>
      <c r="DE9" s="65"/>
      <c r="DF9" s="65"/>
      <c r="DG9" s="65"/>
      <c r="DH9" s="65"/>
      <c r="DI9" s="45" t="s">
        <v>20</v>
      </c>
      <c r="DJ9" s="44" t="s">
        <v>118</v>
      </c>
      <c r="DK9" s="44" t="s">
        <v>118</v>
      </c>
      <c r="DL9" s="44" t="s">
        <v>118</v>
      </c>
      <c r="DM9" s="66"/>
      <c r="DN9" s="44" t="s">
        <v>118</v>
      </c>
      <c r="DO9" s="65"/>
      <c r="DP9" s="65"/>
      <c r="DQ9" s="44" t="s">
        <v>118</v>
      </c>
      <c r="DR9" s="66"/>
      <c r="DS9" s="45" t="s">
        <v>118</v>
      </c>
      <c r="DT9" s="65"/>
      <c r="DU9" s="65"/>
      <c r="DV9" s="65"/>
      <c r="DW9" s="45"/>
      <c r="DX9" s="65"/>
      <c r="DY9" s="66"/>
      <c r="DZ9" s="51" t="s">
        <v>118</v>
      </c>
      <c r="EA9" s="66"/>
      <c r="EB9" s="65"/>
      <c r="EC9" s="65"/>
      <c r="ED9" s="45" t="s">
        <v>118</v>
      </c>
      <c r="EE9" s="65"/>
      <c r="EF9" s="51" t="s">
        <v>118</v>
      </c>
      <c r="EG9" s="51" t="s">
        <v>118</v>
      </c>
      <c r="EH9" s="51" t="s">
        <v>118</v>
      </c>
      <c r="EI9" s="65"/>
      <c r="EJ9" s="65"/>
      <c r="EK9" s="65"/>
      <c r="EL9" s="45" t="s">
        <v>118</v>
      </c>
      <c r="EM9" s="51" t="s">
        <v>118</v>
      </c>
      <c r="EN9" s="66"/>
      <c r="EO9" s="65"/>
      <c r="EP9" s="65"/>
      <c r="EQ9" s="45" t="s">
        <v>118</v>
      </c>
      <c r="ER9" s="65"/>
      <c r="ES9" s="45" t="s">
        <v>118</v>
      </c>
      <c r="ET9" s="66"/>
      <c r="EU9" s="51" t="s">
        <v>118</v>
      </c>
      <c r="EV9" s="65"/>
      <c r="EW9" s="65"/>
      <c r="EX9" s="65"/>
      <c r="EY9" s="45" t="s">
        <v>118</v>
      </c>
      <c r="EZ9" s="65"/>
      <c r="FA9" s="67"/>
      <c r="FB9" s="53" t="s">
        <v>130</v>
      </c>
      <c r="FC9" s="65"/>
      <c r="FD9" s="65"/>
      <c r="FE9" s="65"/>
      <c r="FF9" s="65"/>
      <c r="FG9" s="65"/>
      <c r="FH9" s="65"/>
      <c r="FI9" s="53" t="s">
        <v>133</v>
      </c>
      <c r="FJ9" s="45" t="s">
        <v>133</v>
      </c>
      <c r="FK9" s="65"/>
      <c r="FL9" s="65"/>
      <c r="FM9" s="65"/>
      <c r="FN9" s="65"/>
      <c r="FO9" s="53" t="s">
        <v>133</v>
      </c>
      <c r="FP9" s="53" t="s">
        <v>133</v>
      </c>
      <c r="FQ9" s="45" t="s">
        <v>133</v>
      </c>
      <c r="FR9" s="65"/>
      <c r="FS9" s="45" t="s">
        <v>133</v>
      </c>
      <c r="FT9" s="45" t="s">
        <v>133</v>
      </c>
      <c r="FU9" s="65"/>
      <c r="FV9" s="53" t="s">
        <v>133</v>
      </c>
      <c r="FW9" s="53" t="s">
        <v>133</v>
      </c>
      <c r="FX9" s="65"/>
      <c r="FY9" s="65"/>
      <c r="FZ9" s="45" t="s">
        <v>133</v>
      </c>
      <c r="GA9" s="65"/>
      <c r="GB9" s="65"/>
      <c r="GC9" s="65"/>
      <c r="GD9" s="53" t="s">
        <v>133</v>
      </c>
      <c r="GE9" s="45" t="s">
        <v>133</v>
      </c>
      <c r="GF9" s="65"/>
      <c r="GG9" s="75"/>
      <c r="GH9" s="100" t="s">
        <v>177</v>
      </c>
      <c r="GI9" s="100" t="s">
        <v>177</v>
      </c>
      <c r="GJ9" s="108"/>
      <c r="GK9" s="109"/>
      <c r="GL9" s="101"/>
      <c r="GM9" s="100" t="s">
        <v>177</v>
      </c>
      <c r="GN9" s="100" t="s">
        <v>177</v>
      </c>
      <c r="GO9" s="100" t="s">
        <v>177</v>
      </c>
      <c r="GP9" s="100" t="s">
        <v>177</v>
      </c>
      <c r="GQ9" s="100" t="s">
        <v>177</v>
      </c>
      <c r="GR9" s="110" t="s">
        <v>177</v>
      </c>
      <c r="GS9" s="101"/>
      <c r="GT9" s="100" t="s">
        <v>177</v>
      </c>
      <c r="GU9" s="100" t="s">
        <v>177</v>
      </c>
      <c r="GV9" s="100" t="s">
        <v>177</v>
      </c>
      <c r="GW9" s="108"/>
      <c r="GX9" s="108"/>
      <c r="GY9" s="110" t="s">
        <v>177</v>
      </c>
      <c r="GZ9" s="101"/>
      <c r="HA9" s="108"/>
      <c r="HB9" s="108"/>
      <c r="HC9" s="108"/>
      <c r="HD9" s="108"/>
      <c r="HE9" s="108"/>
      <c r="HF9" s="109"/>
      <c r="HG9" s="101"/>
      <c r="HH9" s="108"/>
      <c r="HI9" s="108"/>
      <c r="HJ9" s="100" t="s">
        <v>177</v>
      </c>
      <c r="HK9" s="100" t="s">
        <v>177</v>
      </c>
      <c r="HL9" s="100" t="s">
        <v>177</v>
      </c>
      <c r="HM9" s="110" t="s">
        <v>240</v>
      </c>
      <c r="HN9" s="101"/>
      <c r="HO9" s="100" t="s">
        <v>243</v>
      </c>
      <c r="HP9" s="100" t="s">
        <v>243</v>
      </c>
      <c r="HQ9" s="100" t="s">
        <v>243</v>
      </c>
      <c r="HR9" s="100" t="s">
        <v>243</v>
      </c>
      <c r="HS9" s="100" t="s">
        <v>243</v>
      </c>
      <c r="HT9" s="122"/>
      <c r="HU9" s="101"/>
      <c r="HV9" s="100" t="s">
        <v>243</v>
      </c>
      <c r="HW9" s="100" t="s">
        <v>177</v>
      </c>
      <c r="HX9" s="100" t="s">
        <v>177</v>
      </c>
      <c r="HY9" s="100" t="s">
        <v>177</v>
      </c>
      <c r="HZ9" s="100" t="s">
        <v>177</v>
      </c>
      <c r="IA9" s="122"/>
      <c r="IB9" s="101"/>
      <c r="IC9" s="100" t="s">
        <v>177</v>
      </c>
      <c r="ID9" s="100" t="s">
        <v>177</v>
      </c>
      <c r="IE9" s="102"/>
      <c r="IF9" s="102"/>
      <c r="IG9" s="102"/>
      <c r="IH9" s="101"/>
      <c r="II9" s="101"/>
      <c r="IJ9" s="100" t="s">
        <v>177</v>
      </c>
      <c r="IK9" s="102"/>
      <c r="IL9" s="102"/>
      <c r="IM9" s="100" t="s">
        <v>177</v>
      </c>
      <c r="IN9" s="102"/>
      <c r="IO9" s="101"/>
      <c r="IP9" s="101"/>
      <c r="IQ9" s="123"/>
      <c r="IR9" s="102"/>
      <c r="IS9" s="102"/>
      <c r="IT9" s="100" t="s">
        <v>177</v>
      </c>
      <c r="IU9" s="102"/>
      <c r="IV9" s="101"/>
      <c r="IW9" s="101"/>
      <c r="IX9" s="100" t="s">
        <v>177</v>
      </c>
      <c r="IY9" s="102"/>
      <c r="IZ9" s="102"/>
      <c r="JA9" s="123"/>
      <c r="JB9" s="102"/>
      <c r="JC9" s="101"/>
      <c r="JD9" s="101"/>
      <c r="JE9" s="100" t="s">
        <v>177</v>
      </c>
      <c r="JF9" s="102"/>
      <c r="JG9" s="102"/>
      <c r="JH9" s="100" t="s">
        <v>177</v>
      </c>
      <c r="JI9" s="102"/>
      <c r="JJ9" s="101"/>
      <c r="JK9" s="101"/>
      <c r="JL9" s="123"/>
      <c r="JM9" s="102"/>
      <c r="JN9" s="102"/>
      <c r="JO9" s="123"/>
      <c r="JP9" s="102"/>
      <c r="JQ9" s="101"/>
      <c r="JR9" s="101"/>
      <c r="JS9" s="100" t="s">
        <v>177</v>
      </c>
      <c r="JT9" s="102"/>
      <c r="JU9" s="102"/>
      <c r="JV9" s="100" t="s">
        <v>177</v>
      </c>
      <c r="JW9" s="102"/>
      <c r="JX9" s="101"/>
      <c r="JY9" s="101"/>
      <c r="JZ9" s="100" t="s">
        <v>177</v>
      </c>
      <c r="KA9" s="102"/>
      <c r="KB9" s="102"/>
      <c r="KC9" s="100" t="s">
        <v>177</v>
      </c>
      <c r="KD9" s="102"/>
      <c r="KE9" s="101"/>
      <c r="KF9" s="101"/>
      <c r="KG9" s="100" t="s">
        <v>177</v>
      </c>
      <c r="KH9" s="102"/>
      <c r="KI9" s="102"/>
      <c r="KJ9" s="100" t="s">
        <v>177</v>
      </c>
      <c r="KK9" s="102"/>
      <c r="KL9" s="101"/>
      <c r="KM9" s="101"/>
      <c r="KN9" s="123"/>
      <c r="KO9" s="102"/>
      <c r="KP9" s="102"/>
      <c r="KQ9" s="123"/>
      <c r="KR9" s="102"/>
      <c r="KS9" s="101"/>
      <c r="KT9" s="101"/>
      <c r="KU9" s="100" t="s">
        <v>177</v>
      </c>
      <c r="KV9" s="102"/>
      <c r="KW9" s="102"/>
      <c r="KX9" s="100" t="s">
        <v>177</v>
      </c>
      <c r="KY9" s="102"/>
      <c r="KZ9" s="101"/>
      <c r="LA9" s="101"/>
      <c r="LB9" s="100" t="s">
        <v>177</v>
      </c>
      <c r="LC9" s="102"/>
      <c r="LD9" s="102"/>
      <c r="LE9" s="100" t="s">
        <v>177</v>
      </c>
      <c r="LF9" s="102"/>
      <c r="LG9" s="101"/>
      <c r="LH9" s="101"/>
      <c r="LI9" s="100" t="s">
        <v>177</v>
      </c>
      <c r="LJ9" s="102"/>
      <c r="LK9" s="102"/>
      <c r="LL9" s="123"/>
      <c r="LM9" s="102"/>
      <c r="LN9" s="101"/>
      <c r="LO9" s="101"/>
      <c r="LP9" s="100" t="s">
        <v>177</v>
      </c>
      <c r="LQ9" s="102"/>
      <c r="LR9" s="102"/>
      <c r="LS9" s="100" t="s">
        <v>177</v>
      </c>
      <c r="LT9" s="102"/>
      <c r="LU9" s="101"/>
      <c r="LV9" s="101"/>
      <c r="LW9" s="100" t="s">
        <v>177</v>
      </c>
      <c r="LX9" s="100" t="s">
        <v>177</v>
      </c>
      <c r="LY9" s="100" t="s">
        <v>177</v>
      </c>
      <c r="LZ9" s="100" t="s">
        <v>177</v>
      </c>
      <c r="MA9" s="100" t="s">
        <v>177</v>
      </c>
      <c r="MB9" s="100" t="s">
        <v>177</v>
      </c>
      <c r="MC9" s="100" t="s">
        <v>177</v>
      </c>
      <c r="MD9" s="100" t="s">
        <v>177</v>
      </c>
      <c r="ME9" s="100" t="s">
        <v>177</v>
      </c>
      <c r="MF9" s="100" t="s">
        <v>177</v>
      </c>
      <c r="MG9" s="123"/>
      <c r="MH9" s="123"/>
      <c r="MI9" s="100" t="s">
        <v>177</v>
      </c>
      <c r="MJ9" s="100" t="s">
        <v>177</v>
      </c>
      <c r="MK9" s="100" t="s">
        <v>177</v>
      </c>
      <c r="ML9" s="100" t="s">
        <v>177</v>
      </c>
      <c r="MM9" s="100" t="s">
        <v>177</v>
      </c>
      <c r="MN9" s="100" t="s">
        <v>177</v>
      </c>
      <c r="MO9" s="100" t="s">
        <v>177</v>
      </c>
      <c r="MP9" s="100" t="s">
        <v>177</v>
      </c>
      <c r="MQ9" s="123"/>
      <c r="MR9" s="100" t="s">
        <v>177</v>
      </c>
      <c r="MS9" s="100" t="s">
        <v>177</v>
      </c>
      <c r="MT9" s="100" t="s">
        <v>177</v>
      </c>
      <c r="MU9" s="100" t="s">
        <v>177</v>
      </c>
      <c r="MV9" s="100" t="s">
        <v>177</v>
      </c>
      <c r="MW9" s="100" t="s">
        <v>177</v>
      </c>
      <c r="MX9" s="100" t="s">
        <v>177</v>
      </c>
      <c r="MY9" s="123"/>
      <c r="MZ9" s="100" t="s">
        <v>177</v>
      </c>
      <c r="NA9" s="100" t="s">
        <v>177</v>
      </c>
      <c r="NB9" s="123"/>
      <c r="NC9" s="100" t="s">
        <v>177</v>
      </c>
      <c r="ND9" s="100" t="s">
        <v>177</v>
      </c>
      <c r="NE9" s="100" t="s">
        <v>177</v>
      </c>
      <c r="NF9" s="100" t="s">
        <v>177</v>
      </c>
      <c r="NG9" s="100" t="s">
        <v>177</v>
      </c>
      <c r="NH9" s="123"/>
      <c r="NI9" s="100" t="s">
        <v>177</v>
      </c>
      <c r="NJ9" s="100" t="s">
        <v>177</v>
      </c>
      <c r="NK9" s="123"/>
      <c r="NL9" s="123"/>
      <c r="NM9" s="100" t="s">
        <v>177</v>
      </c>
      <c r="NN9" s="100" t="s">
        <v>177</v>
      </c>
      <c r="NO9" s="100" t="s">
        <v>177</v>
      </c>
      <c r="NP9" s="123"/>
      <c r="NQ9" s="100" t="s">
        <v>177</v>
      </c>
      <c r="NR9" s="100" t="s">
        <v>177</v>
      </c>
      <c r="NS9" s="123"/>
      <c r="NT9" s="100" t="s">
        <v>177</v>
      </c>
      <c r="NU9" s="100" t="s">
        <v>177</v>
      </c>
      <c r="NV9" s="100" t="s">
        <v>177</v>
      </c>
      <c r="NW9" s="100" t="s">
        <v>177</v>
      </c>
      <c r="NX9" s="100" t="s">
        <v>177</v>
      </c>
      <c r="NY9" s="123"/>
      <c r="NZ9" s="100" t="s">
        <v>177</v>
      </c>
      <c r="OA9" s="100" t="s">
        <v>177</v>
      </c>
      <c r="OB9" s="100" t="s">
        <v>177</v>
      </c>
      <c r="OC9" s="100" t="s">
        <v>177</v>
      </c>
      <c r="OD9" s="100" t="s">
        <v>177</v>
      </c>
      <c r="OE9" s="100" t="s">
        <v>177</v>
      </c>
      <c r="OF9" s="123"/>
      <c r="OG9" s="123"/>
      <c r="OH9" s="100" t="s">
        <v>177</v>
      </c>
      <c r="OI9" s="100" t="s">
        <v>177</v>
      </c>
      <c r="OJ9" s="100" t="s">
        <v>177</v>
      </c>
      <c r="OK9" s="123"/>
      <c r="OL9" s="100" t="s">
        <v>177</v>
      </c>
      <c r="OM9" s="100" t="s">
        <v>177</v>
      </c>
      <c r="ON9" s="123"/>
      <c r="OO9" s="123"/>
      <c r="OP9" s="100" t="s">
        <v>177</v>
      </c>
      <c r="OQ9" s="100" t="s">
        <v>177</v>
      </c>
      <c r="OR9" s="123"/>
      <c r="OS9" s="100" t="s">
        <v>177</v>
      </c>
      <c r="OT9" s="100" t="s">
        <v>177</v>
      </c>
      <c r="OU9" s="100" t="s">
        <v>177</v>
      </c>
      <c r="OV9" s="100" t="s">
        <v>177</v>
      </c>
      <c r="OW9" s="100" t="s">
        <v>177</v>
      </c>
      <c r="OX9" s="100" t="s">
        <v>177</v>
      </c>
      <c r="OY9" s="123"/>
      <c r="OZ9" s="100" t="s">
        <v>177</v>
      </c>
      <c r="PA9" s="100" t="s">
        <v>177</v>
      </c>
      <c r="PB9" s="100" t="s">
        <v>177</v>
      </c>
      <c r="PC9" s="100" t="s">
        <v>177</v>
      </c>
      <c r="PD9" s="100" t="s">
        <v>177</v>
      </c>
      <c r="PE9" s="100" t="s">
        <v>177</v>
      </c>
      <c r="PF9" s="100" t="s">
        <v>177</v>
      </c>
      <c r="PG9" s="100" t="s">
        <v>177</v>
      </c>
      <c r="PH9" s="100" t="s">
        <v>177</v>
      </c>
      <c r="PI9" s="123"/>
      <c r="PJ9" s="100" t="s">
        <v>177</v>
      </c>
      <c r="PK9" s="100" t="s">
        <v>177</v>
      </c>
      <c r="PL9" s="100" t="s">
        <v>177</v>
      </c>
      <c r="PM9" s="100" t="s">
        <v>177</v>
      </c>
      <c r="PN9" s="123"/>
      <c r="PO9" s="100" t="s">
        <v>177</v>
      </c>
      <c r="PP9" s="100" t="s">
        <v>177</v>
      </c>
      <c r="PQ9" s="100" t="s">
        <v>177</v>
      </c>
      <c r="PR9" s="100" t="s">
        <v>177</v>
      </c>
      <c r="PS9" s="100" t="s">
        <v>177</v>
      </c>
      <c r="PT9" s="100" t="s">
        <v>177</v>
      </c>
      <c r="PU9" s="100" t="s">
        <v>177</v>
      </c>
      <c r="PV9" s="100" t="s">
        <v>177</v>
      </c>
      <c r="PW9" s="100" t="s">
        <v>177</v>
      </c>
      <c r="PX9" s="149" t="s">
        <v>261</v>
      </c>
      <c r="PY9" s="149" t="s">
        <v>261</v>
      </c>
      <c r="PZ9" s="149" t="s">
        <v>261</v>
      </c>
      <c r="QA9" s="149" t="s">
        <v>261</v>
      </c>
      <c r="QB9" s="149" t="s">
        <v>261</v>
      </c>
      <c r="QC9" s="149" t="s">
        <v>261</v>
      </c>
      <c r="QD9" s="149" t="s">
        <v>261</v>
      </c>
      <c r="QE9" s="149" t="s">
        <v>261</v>
      </c>
      <c r="QF9" s="149" t="s">
        <v>261</v>
      </c>
      <c r="QG9" s="123"/>
      <c r="QH9" s="149" t="s">
        <v>261</v>
      </c>
      <c r="QI9" s="149" t="s">
        <v>261</v>
      </c>
      <c r="QJ9" s="149" t="s">
        <v>261</v>
      </c>
      <c r="QK9" s="123"/>
      <c r="QL9" s="123"/>
      <c r="QM9" s="123"/>
      <c r="QN9" s="123"/>
      <c r="QO9" s="123"/>
      <c r="QP9" s="123"/>
      <c r="QQ9" s="123"/>
      <c r="QR9" s="123"/>
      <c r="QS9" s="123"/>
      <c r="QT9" s="123"/>
      <c r="QU9" s="123"/>
      <c r="QV9" s="123"/>
      <c r="QW9" s="123"/>
      <c r="QX9" s="123"/>
      <c r="QY9" s="123"/>
      <c r="QZ9" s="123"/>
      <c r="RA9" s="123"/>
      <c r="RB9" s="123"/>
      <c r="RC9" s="123"/>
      <c r="RD9" s="123"/>
      <c r="RE9" s="123"/>
      <c r="RF9" s="123"/>
      <c r="RG9" s="123"/>
      <c r="RH9" s="123"/>
      <c r="RI9" s="123"/>
      <c r="RJ9" s="123"/>
      <c r="RK9" s="123"/>
      <c r="RL9" s="123"/>
      <c r="RM9" s="123"/>
      <c r="RN9" s="149" t="s">
        <v>261</v>
      </c>
      <c r="RO9" s="123"/>
      <c r="RP9" s="123"/>
      <c r="RQ9" s="123"/>
      <c r="RR9" s="123"/>
      <c r="RS9" s="123"/>
      <c r="RT9" s="123"/>
      <c r="RU9" s="123"/>
      <c r="RV9" s="123"/>
      <c r="RW9" s="149" t="s">
        <v>261</v>
      </c>
      <c r="RX9" s="149" t="s">
        <v>261</v>
      </c>
      <c r="RY9" s="149" t="s">
        <v>261</v>
      </c>
      <c r="RZ9" s="149" t="s">
        <v>261</v>
      </c>
      <c r="SA9" s="123"/>
      <c r="SB9" s="123"/>
      <c r="SC9" s="149" t="s">
        <v>261</v>
      </c>
      <c r="SD9" s="149" t="s">
        <v>261</v>
      </c>
      <c r="SE9" s="123"/>
      <c r="SF9" s="123"/>
      <c r="SG9" s="123"/>
      <c r="SH9" s="123"/>
      <c r="SI9" s="123"/>
      <c r="SJ9" s="123"/>
      <c r="SK9" s="123"/>
      <c r="SL9" s="123"/>
      <c r="SM9" s="123"/>
      <c r="SN9" s="123"/>
      <c r="SO9" s="123"/>
      <c r="SP9" s="123"/>
      <c r="SQ9" s="149" t="s">
        <v>261</v>
      </c>
      <c r="SR9" s="149" t="s">
        <v>261</v>
      </c>
      <c r="SS9" s="149" t="s">
        <v>261</v>
      </c>
      <c r="ST9" s="149" t="s">
        <v>261</v>
      </c>
      <c r="SU9" s="149" t="s">
        <v>261</v>
      </c>
      <c r="SV9" s="149" t="s">
        <v>261</v>
      </c>
      <c r="SW9" s="149" t="s">
        <v>261</v>
      </c>
      <c r="SX9" s="149" t="s">
        <v>261</v>
      </c>
      <c r="SY9" s="149" t="s">
        <v>261</v>
      </c>
      <c r="SZ9" s="149" t="s">
        <v>261</v>
      </c>
      <c r="TA9" s="123"/>
      <c r="TB9" s="149" t="s">
        <v>261</v>
      </c>
      <c r="TC9" s="149" t="s">
        <v>261</v>
      </c>
      <c r="TD9" s="149" t="s">
        <v>261</v>
      </c>
      <c r="TE9" s="149" t="s">
        <v>261</v>
      </c>
      <c r="TF9" s="149" t="s">
        <v>261</v>
      </c>
      <c r="TG9" s="149" t="s">
        <v>261</v>
      </c>
      <c r="TH9" s="149" t="s">
        <v>261</v>
      </c>
      <c r="TI9" s="149" t="s">
        <v>261</v>
      </c>
      <c r="TJ9" s="149" t="s">
        <v>261</v>
      </c>
      <c r="TK9" s="149" t="s">
        <v>261</v>
      </c>
      <c r="TL9" s="149" t="s">
        <v>261</v>
      </c>
      <c r="TM9" s="149" t="s">
        <v>261</v>
      </c>
      <c r="TN9" s="149" t="s">
        <v>261</v>
      </c>
      <c r="TO9" s="149" t="s">
        <v>261</v>
      </c>
      <c r="TP9" s="149" t="s">
        <v>261</v>
      </c>
      <c r="TQ9" s="149" t="s">
        <v>261</v>
      </c>
      <c r="TR9" s="149" t="s">
        <v>261</v>
      </c>
      <c r="TS9" s="149" t="s">
        <v>261</v>
      </c>
      <c r="TT9" s="149" t="s">
        <v>261</v>
      </c>
      <c r="TU9" s="149" t="s">
        <v>261</v>
      </c>
      <c r="TV9" s="149" t="s">
        <v>261</v>
      </c>
      <c r="TW9" s="149" t="s">
        <v>261</v>
      </c>
      <c r="TX9" s="149" t="s">
        <v>261</v>
      </c>
      <c r="TY9" s="149" t="s">
        <v>261</v>
      </c>
      <c r="TZ9" s="149" t="s">
        <v>261</v>
      </c>
      <c r="UA9" s="149" t="s">
        <v>261</v>
      </c>
      <c r="UB9" s="149" t="s">
        <v>261</v>
      </c>
      <c r="UC9" s="149" t="s">
        <v>261</v>
      </c>
      <c r="UD9" s="149" t="s">
        <v>261</v>
      </c>
      <c r="UE9" s="149" t="s">
        <v>261</v>
      </c>
      <c r="UF9" s="149" t="s">
        <v>261</v>
      </c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  <c r="UZ9" s="100"/>
      <c r="VA9" s="100"/>
      <c r="VB9" s="100"/>
      <c r="VC9" s="100"/>
      <c r="VD9" s="100"/>
      <c r="VE9" s="100"/>
      <c r="VF9" s="100"/>
      <c r="VG9" s="100"/>
      <c r="VH9" s="100"/>
      <c r="VI9" s="100"/>
      <c r="VJ9" s="100"/>
      <c r="VK9" s="100"/>
      <c r="VL9" s="100"/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</row>
    <row r="10" spans="1:609" ht="43.5" customHeight="1">
      <c r="A10" s="10" t="s">
        <v>105</v>
      </c>
      <c r="B10" s="50" t="s">
        <v>332</v>
      </c>
      <c r="C10" s="49" t="s">
        <v>127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4"/>
      <c r="CW10" s="44"/>
      <c r="CX10" s="45"/>
      <c r="CY10" s="45"/>
      <c r="CZ10" s="45"/>
      <c r="DA10" s="45"/>
      <c r="DB10" s="45"/>
      <c r="DC10" s="44"/>
      <c r="DD10" s="44"/>
      <c r="DE10" s="45"/>
      <c r="DF10" s="45"/>
      <c r="DG10" s="45"/>
      <c r="DH10" s="45"/>
      <c r="DI10" s="45"/>
      <c r="DJ10" s="44"/>
      <c r="DK10" s="44"/>
      <c r="DL10" s="44"/>
      <c r="DM10" s="44"/>
      <c r="DN10" s="44"/>
      <c r="DO10" s="45"/>
      <c r="DP10" s="45"/>
      <c r="DQ10" s="44"/>
      <c r="DR10" s="44"/>
      <c r="DS10" s="45"/>
      <c r="DT10" s="45"/>
      <c r="DU10" s="45"/>
      <c r="DV10" s="45"/>
      <c r="DW10" s="45"/>
      <c r="DX10" s="59"/>
      <c r="DY10" s="76"/>
      <c r="DZ10" s="76"/>
      <c r="EA10" s="77"/>
      <c r="EB10" s="59"/>
      <c r="EC10" s="59"/>
      <c r="ED10" s="59"/>
      <c r="EE10" s="78"/>
      <c r="EF10" s="77"/>
      <c r="EG10" s="77"/>
      <c r="EH10" s="77"/>
      <c r="EI10" s="59"/>
      <c r="EJ10" s="59"/>
      <c r="EK10" s="59"/>
      <c r="EL10" s="78"/>
      <c r="EM10" s="77"/>
      <c r="EN10" s="77"/>
      <c r="EO10" s="59"/>
      <c r="EP10" s="59"/>
      <c r="EQ10" s="59"/>
      <c r="ER10" s="59"/>
      <c r="ES10" s="59"/>
      <c r="ET10" s="77"/>
      <c r="EU10" s="77"/>
      <c r="EV10" s="58"/>
      <c r="EW10" s="59"/>
      <c r="EX10" s="65"/>
      <c r="EY10" s="65"/>
      <c r="EZ10" s="59"/>
      <c r="FA10" s="74"/>
      <c r="FB10" s="74"/>
      <c r="FC10" s="59"/>
      <c r="FD10" s="59"/>
      <c r="FE10" s="59"/>
      <c r="FF10" s="61"/>
      <c r="FG10" s="45"/>
      <c r="FH10" s="53"/>
      <c r="FI10" s="53"/>
      <c r="FJ10" s="45"/>
      <c r="FK10" s="45"/>
      <c r="FL10" s="45"/>
      <c r="FM10" s="45"/>
      <c r="FN10" s="72"/>
      <c r="FO10" s="73"/>
      <c r="FP10" s="73"/>
      <c r="FQ10" s="72"/>
      <c r="FR10" s="72"/>
      <c r="FS10" s="72"/>
      <c r="FT10" s="72"/>
      <c r="FU10" s="72"/>
      <c r="FV10" s="73"/>
      <c r="FW10" s="73"/>
      <c r="FX10" s="72"/>
      <c r="FY10" s="72"/>
      <c r="FZ10" s="72"/>
      <c r="GA10" s="72"/>
      <c r="GB10" s="72"/>
      <c r="GC10" s="73"/>
      <c r="GD10" s="73"/>
      <c r="GE10" s="72"/>
      <c r="GF10" s="72"/>
      <c r="GG10" s="72"/>
      <c r="GH10" s="72"/>
      <c r="GI10" s="72"/>
      <c r="GJ10" s="72"/>
      <c r="GK10" s="73"/>
      <c r="GL10" s="101"/>
      <c r="GM10" s="72"/>
      <c r="GN10" s="9"/>
      <c r="GO10" s="9"/>
      <c r="GP10" s="9"/>
      <c r="GQ10" s="9"/>
      <c r="GR10" s="55"/>
      <c r="GS10" s="101"/>
      <c r="GT10" s="9"/>
      <c r="GU10" s="9"/>
      <c r="GV10" s="9"/>
      <c r="GW10" s="9"/>
      <c r="GX10" s="9"/>
      <c r="GY10" s="55"/>
      <c r="GZ10" s="101"/>
      <c r="HA10" s="9"/>
      <c r="HB10" s="9"/>
      <c r="HC10" s="9"/>
      <c r="HD10" s="9"/>
      <c r="HE10" s="9"/>
      <c r="HF10" s="55"/>
      <c r="HG10" s="101"/>
      <c r="HH10" s="9"/>
      <c r="HI10" s="100"/>
      <c r="HJ10" s="100"/>
      <c r="HK10" s="121"/>
      <c r="HM10" s="110"/>
      <c r="HN10" s="101"/>
      <c r="HO10" s="121"/>
      <c r="HP10" s="100"/>
      <c r="HQ10" s="121"/>
      <c r="HR10" s="150"/>
      <c r="HS10" s="121"/>
      <c r="HT10" s="110"/>
      <c r="HU10" s="101"/>
      <c r="HW10" s="9"/>
      <c r="HY10" s="9"/>
      <c r="IA10" s="54"/>
      <c r="IB10" s="101"/>
      <c r="ID10" s="9"/>
      <c r="IF10" s="9"/>
      <c r="IH10" s="54"/>
      <c r="II10" s="101"/>
      <c r="IK10" s="9"/>
      <c r="IM10" s="9"/>
      <c r="IO10" s="54"/>
      <c r="IP10" s="101"/>
      <c r="IV10" s="54"/>
      <c r="IW10" s="54"/>
      <c r="KY10" s="148"/>
      <c r="KZ10" s="148"/>
      <c r="LA10" s="148"/>
      <c r="LB10" s="148"/>
      <c r="LC10" s="148"/>
      <c r="LD10" s="148"/>
      <c r="LE10" s="148"/>
      <c r="LF10" s="148"/>
      <c r="LG10" s="148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8"/>
      <c r="LT10" s="148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148"/>
      <c r="MF10" s="148"/>
      <c r="MG10" s="148"/>
      <c r="MH10" s="148"/>
      <c r="MI10" s="148"/>
      <c r="MJ10" s="148"/>
      <c r="MK10" s="148"/>
      <c r="ML10" s="148"/>
      <c r="MM10" s="148"/>
      <c r="MN10" s="164"/>
      <c r="MO10" s="123"/>
      <c r="MP10" s="123"/>
      <c r="MQ10" s="123"/>
      <c r="MR10" s="123"/>
      <c r="MS10" s="100" t="s">
        <v>177</v>
      </c>
      <c r="MT10" s="123"/>
      <c r="MU10" s="100" t="s">
        <v>177</v>
      </c>
      <c r="MV10" s="123"/>
      <c r="MW10" s="123"/>
      <c r="MX10" s="123"/>
      <c r="MY10" s="148"/>
      <c r="MZ10" s="148"/>
      <c r="NA10" s="148"/>
      <c r="NB10" s="148"/>
      <c r="NC10" s="148"/>
      <c r="ND10" s="148"/>
      <c r="NE10" s="148"/>
      <c r="NF10" s="148"/>
      <c r="NG10" s="148"/>
      <c r="NH10" s="148"/>
      <c r="NI10" s="148"/>
      <c r="NJ10" s="148"/>
      <c r="NK10" s="148"/>
      <c r="NL10" s="148"/>
      <c r="NM10" s="148"/>
      <c r="NN10" s="148"/>
      <c r="NO10" s="148"/>
      <c r="NP10" s="148"/>
      <c r="NQ10" s="148"/>
      <c r="NR10" s="148"/>
      <c r="NS10" s="148"/>
      <c r="NT10" s="148"/>
      <c r="NU10" s="148"/>
      <c r="NV10" s="148"/>
      <c r="NW10" s="148"/>
      <c r="NX10" s="148"/>
      <c r="NY10" s="148"/>
      <c r="NZ10" s="148"/>
      <c r="OA10" s="148"/>
      <c r="OB10" s="148"/>
      <c r="OC10" s="148"/>
      <c r="OD10" s="148"/>
      <c r="OE10" s="148"/>
      <c r="OF10" s="148"/>
      <c r="OG10" s="148"/>
      <c r="OH10" s="148"/>
      <c r="OI10" s="148"/>
      <c r="OJ10" s="148"/>
      <c r="OK10" s="148"/>
      <c r="OL10" s="164"/>
      <c r="OM10" s="148"/>
      <c r="ON10" s="148"/>
      <c r="OO10" s="148"/>
      <c r="OP10" s="148"/>
      <c r="OQ10" s="148"/>
      <c r="OR10" s="148"/>
      <c r="OS10" s="164"/>
      <c r="OT10" s="100" t="s">
        <v>177</v>
      </c>
      <c r="OU10" s="100" t="s">
        <v>177</v>
      </c>
      <c r="OV10" s="100" t="s">
        <v>177</v>
      </c>
      <c r="OW10" s="100" t="s">
        <v>177</v>
      </c>
      <c r="OX10" s="100" t="s">
        <v>177</v>
      </c>
      <c r="OY10" s="100" t="s">
        <v>177</v>
      </c>
      <c r="OZ10" s="100" t="s">
        <v>177</v>
      </c>
      <c r="PA10" s="100" t="s">
        <v>177</v>
      </c>
      <c r="PB10" s="100" t="s">
        <v>177</v>
      </c>
      <c r="PC10" s="100" t="s">
        <v>177</v>
      </c>
      <c r="PD10" s="100" t="s">
        <v>177</v>
      </c>
      <c r="PE10" s="100" t="s">
        <v>177</v>
      </c>
      <c r="PF10" s="100" t="s">
        <v>177</v>
      </c>
      <c r="PG10" s="100" t="s">
        <v>177</v>
      </c>
      <c r="PH10" s="100" t="s">
        <v>177</v>
      </c>
      <c r="PI10" s="100" t="s">
        <v>177</v>
      </c>
      <c r="PJ10" s="100" t="s">
        <v>177</v>
      </c>
      <c r="PK10" s="100" t="s">
        <v>177</v>
      </c>
      <c r="PL10" s="100" t="s">
        <v>177</v>
      </c>
      <c r="PM10" s="100" t="s">
        <v>177</v>
      </c>
      <c r="PN10" s="123"/>
      <c r="PO10" s="100" t="s">
        <v>177</v>
      </c>
      <c r="PP10" s="100" t="s">
        <v>177</v>
      </c>
      <c r="PQ10" s="100" t="s">
        <v>177</v>
      </c>
      <c r="PR10" s="100" t="s">
        <v>177</v>
      </c>
      <c r="PS10" s="100" t="s">
        <v>177</v>
      </c>
      <c r="PT10" s="100" t="s">
        <v>177</v>
      </c>
      <c r="PU10" s="100" t="s">
        <v>177</v>
      </c>
      <c r="PV10" s="100" t="s">
        <v>177</v>
      </c>
      <c r="PW10" s="100" t="s">
        <v>177</v>
      </c>
      <c r="PX10" s="149" t="s">
        <v>261</v>
      </c>
      <c r="PY10" s="149" t="s">
        <v>261</v>
      </c>
      <c r="PZ10" s="149" t="s">
        <v>261</v>
      </c>
      <c r="QA10" s="149" t="s">
        <v>261</v>
      </c>
      <c r="QB10" s="149" t="s">
        <v>261</v>
      </c>
      <c r="QC10" s="149" t="s">
        <v>261</v>
      </c>
      <c r="QD10" s="149" t="s">
        <v>261</v>
      </c>
      <c r="QE10" s="149" t="s">
        <v>261</v>
      </c>
      <c r="QF10" s="149" t="s">
        <v>261</v>
      </c>
      <c r="QG10" s="123"/>
      <c r="QH10" s="149" t="s">
        <v>261</v>
      </c>
      <c r="QI10" s="149" t="s">
        <v>261</v>
      </c>
      <c r="QJ10" s="149" t="s">
        <v>261</v>
      </c>
      <c r="QK10" s="123"/>
      <c r="QL10" s="123"/>
      <c r="QM10" s="123"/>
      <c r="QN10" s="123"/>
      <c r="QO10" s="123"/>
      <c r="QP10" s="123"/>
      <c r="QQ10" s="123"/>
      <c r="QR10" s="123"/>
      <c r="QS10" s="123"/>
      <c r="QT10" s="123"/>
      <c r="QU10" s="123"/>
      <c r="QV10" s="123"/>
      <c r="QW10" s="123"/>
      <c r="QX10" s="123"/>
      <c r="QY10" s="123"/>
      <c r="QZ10" s="123"/>
      <c r="RA10" s="123"/>
      <c r="RB10" s="123"/>
      <c r="RC10" s="123"/>
      <c r="RD10" s="123"/>
      <c r="RE10" s="123"/>
      <c r="RF10" s="123"/>
      <c r="RG10" s="123"/>
      <c r="RH10" s="123"/>
      <c r="RI10" s="123"/>
      <c r="RJ10" s="123"/>
      <c r="RK10" s="123"/>
      <c r="RL10" s="123"/>
      <c r="RM10" s="123"/>
      <c r="RN10" s="149" t="s">
        <v>261</v>
      </c>
      <c r="RO10" s="123"/>
      <c r="RP10" s="123"/>
      <c r="RQ10" s="123"/>
      <c r="RR10" s="123"/>
      <c r="RS10" s="123"/>
      <c r="RT10" s="123"/>
      <c r="RU10" s="123"/>
      <c r="RV10" s="123"/>
      <c r="RW10" s="149" t="s">
        <v>261</v>
      </c>
      <c r="RX10" s="149" t="s">
        <v>261</v>
      </c>
      <c r="RY10" s="149" t="s">
        <v>261</v>
      </c>
      <c r="RZ10" s="123"/>
      <c r="SA10" s="123"/>
      <c r="SB10" s="123"/>
      <c r="SC10" s="123"/>
      <c r="SD10" s="149" t="s">
        <v>261</v>
      </c>
      <c r="SE10" s="123"/>
      <c r="SF10" s="123"/>
      <c r="SG10" s="123"/>
      <c r="SH10" s="123"/>
      <c r="SI10" s="123"/>
      <c r="SJ10" s="123"/>
      <c r="SK10" s="123"/>
      <c r="SL10" s="123"/>
      <c r="SM10" s="123"/>
      <c r="SN10" s="123"/>
      <c r="SO10" s="123"/>
      <c r="SP10" s="123"/>
      <c r="SQ10" s="149" t="s">
        <v>261</v>
      </c>
      <c r="SR10" s="149" t="s">
        <v>261</v>
      </c>
      <c r="SS10" s="149" t="s">
        <v>261</v>
      </c>
      <c r="ST10" s="149" t="s">
        <v>261</v>
      </c>
      <c r="SU10" s="149" t="s">
        <v>261</v>
      </c>
      <c r="SV10" s="149" t="s">
        <v>261</v>
      </c>
      <c r="SW10" s="149" t="s">
        <v>261</v>
      </c>
      <c r="SX10" s="149" t="s">
        <v>261</v>
      </c>
      <c r="SY10" s="149" t="s">
        <v>261</v>
      </c>
      <c r="SZ10" s="149" t="s">
        <v>261</v>
      </c>
      <c r="TA10" s="123"/>
      <c r="TB10" s="149" t="s">
        <v>261</v>
      </c>
      <c r="TC10" s="149" t="s">
        <v>261</v>
      </c>
      <c r="TD10" s="149" t="s">
        <v>261</v>
      </c>
      <c r="TE10" s="149" t="s">
        <v>261</v>
      </c>
      <c r="TF10" s="149" t="s">
        <v>261</v>
      </c>
      <c r="TG10" s="149" t="s">
        <v>261</v>
      </c>
      <c r="TH10" s="149" t="s">
        <v>261</v>
      </c>
      <c r="TI10" s="149" t="s">
        <v>261</v>
      </c>
      <c r="TJ10" s="149" t="s">
        <v>261</v>
      </c>
      <c r="TK10" s="149" t="s">
        <v>261</v>
      </c>
      <c r="TL10" s="149" t="s">
        <v>261</v>
      </c>
      <c r="TM10" s="149" t="s">
        <v>261</v>
      </c>
      <c r="TN10" s="149" t="s">
        <v>261</v>
      </c>
      <c r="TO10" s="149" t="s">
        <v>261</v>
      </c>
      <c r="TP10" s="149" t="s">
        <v>261</v>
      </c>
      <c r="TQ10" s="149" t="s">
        <v>261</v>
      </c>
      <c r="TR10" s="149" t="s">
        <v>261</v>
      </c>
      <c r="TS10" s="149" t="s">
        <v>261</v>
      </c>
      <c r="TT10" s="149" t="s">
        <v>261</v>
      </c>
      <c r="TU10" s="149" t="s">
        <v>261</v>
      </c>
      <c r="TV10" s="149" t="s">
        <v>261</v>
      </c>
      <c r="TW10" s="149" t="s">
        <v>261</v>
      </c>
      <c r="TX10" s="149" t="s">
        <v>261</v>
      </c>
      <c r="TY10" s="149" t="s">
        <v>261</v>
      </c>
      <c r="TZ10" s="149" t="s">
        <v>261</v>
      </c>
      <c r="UA10" s="149" t="s">
        <v>261</v>
      </c>
      <c r="UB10" s="149" t="s">
        <v>261</v>
      </c>
      <c r="UC10" s="149" t="s">
        <v>261</v>
      </c>
      <c r="UD10" s="149" t="s">
        <v>261</v>
      </c>
      <c r="UE10" s="149" t="s">
        <v>261</v>
      </c>
      <c r="UF10" s="149" t="s">
        <v>261</v>
      </c>
      <c r="UG10" s="100"/>
      <c r="UH10" s="100"/>
      <c r="UI10" s="100"/>
      <c r="UJ10" s="100"/>
      <c r="UK10" s="100"/>
      <c r="UL10" s="100"/>
      <c r="UM10" s="100"/>
      <c r="UN10" s="100"/>
      <c r="UO10" s="100"/>
      <c r="UP10" s="100"/>
      <c r="UQ10" s="100"/>
      <c r="UR10" s="100"/>
      <c r="US10" s="100"/>
      <c r="UT10" s="100"/>
      <c r="UU10" s="100"/>
      <c r="UV10" s="100"/>
      <c r="UW10" s="100"/>
      <c r="UX10" s="100"/>
      <c r="UY10" s="100"/>
      <c r="UZ10" s="100"/>
      <c r="VA10" s="100"/>
      <c r="VB10" s="100"/>
      <c r="VC10" s="100"/>
      <c r="VD10" s="100"/>
      <c r="VE10" s="100"/>
      <c r="VF10" s="100"/>
      <c r="VG10" s="100"/>
      <c r="VH10" s="100"/>
      <c r="VI10" s="100"/>
      <c r="VJ10" s="100"/>
      <c r="VK10" s="100"/>
      <c r="VL10" s="100"/>
      <c r="VM10" s="100"/>
      <c r="VN10" s="100"/>
      <c r="VO10" s="100"/>
      <c r="VP10" s="100"/>
      <c r="VQ10" s="100"/>
      <c r="VR10" s="100"/>
      <c r="VS10" s="100"/>
      <c r="VT10" s="100"/>
      <c r="VU10" s="100"/>
      <c r="VV10" s="100"/>
      <c r="VW10" s="100"/>
      <c r="VX10" s="100"/>
      <c r="VY10" s="100"/>
      <c r="VZ10" s="100"/>
      <c r="WA10" s="100"/>
      <c r="WB10" s="100"/>
      <c r="WC10" s="100"/>
      <c r="WD10" s="100"/>
      <c r="WE10" s="100"/>
      <c r="WF10" s="100"/>
      <c r="WG10" s="100"/>
      <c r="WH10" s="100"/>
      <c r="WI10" s="100"/>
    </row>
    <row r="11" spans="1:609" ht="43.5" customHeight="1">
      <c r="A11" s="10" t="s">
        <v>105</v>
      </c>
      <c r="B11" s="50" t="s">
        <v>355</v>
      </c>
      <c r="C11" s="49" t="s">
        <v>127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4"/>
      <c r="CW11" s="44"/>
      <c r="CX11" s="45"/>
      <c r="CY11" s="45"/>
      <c r="CZ11" s="45"/>
      <c r="DA11" s="45"/>
      <c r="DB11" s="45"/>
      <c r="DC11" s="44"/>
      <c r="DD11" s="44"/>
      <c r="DE11" s="45"/>
      <c r="DF11" s="45"/>
      <c r="DG11" s="45"/>
      <c r="DH11" s="45"/>
      <c r="DI11" s="45"/>
      <c r="DJ11" s="44"/>
      <c r="DK11" s="44"/>
      <c r="DL11" s="44"/>
      <c r="DM11" s="44"/>
      <c r="DN11" s="44"/>
      <c r="DO11" s="45"/>
      <c r="DP11" s="45"/>
      <c r="DQ11" s="44"/>
      <c r="DR11" s="44"/>
      <c r="DS11" s="45"/>
      <c r="DT11" s="45"/>
      <c r="DU11" s="45"/>
      <c r="DV11" s="45"/>
      <c r="DW11" s="45"/>
      <c r="DX11" s="59"/>
      <c r="DY11" s="76"/>
      <c r="DZ11" s="76"/>
      <c r="EA11" s="77"/>
      <c r="EB11" s="59"/>
      <c r="EC11" s="59"/>
      <c r="ED11" s="59"/>
      <c r="EE11" s="78"/>
      <c r="EF11" s="77"/>
      <c r="EG11" s="77"/>
      <c r="EH11" s="77"/>
      <c r="EI11" s="59"/>
      <c r="EJ11" s="59"/>
      <c r="EK11" s="59"/>
      <c r="EL11" s="78"/>
      <c r="EM11" s="77"/>
      <c r="EN11" s="77"/>
      <c r="EO11" s="59"/>
      <c r="EP11" s="59"/>
      <c r="EQ11" s="59"/>
      <c r="ER11" s="59"/>
      <c r="ES11" s="59"/>
      <c r="ET11" s="77"/>
      <c r="EU11" s="77"/>
      <c r="EV11" s="58"/>
      <c r="EW11" s="59"/>
      <c r="EX11" s="65"/>
      <c r="EY11" s="65"/>
      <c r="EZ11" s="59"/>
      <c r="FA11" s="74"/>
      <c r="FB11" s="74"/>
      <c r="FC11" s="59"/>
      <c r="FD11" s="59"/>
      <c r="FE11" s="59"/>
      <c r="FF11" s="61"/>
      <c r="FG11" s="45"/>
      <c r="FH11" s="53"/>
      <c r="FI11" s="53"/>
      <c r="FJ11" s="45"/>
      <c r="FK11" s="45"/>
      <c r="FL11" s="45"/>
      <c r="FM11" s="45"/>
      <c r="FN11" s="72"/>
      <c r="FO11" s="73"/>
      <c r="FP11" s="73"/>
      <c r="FQ11" s="72"/>
      <c r="FR11" s="72"/>
      <c r="FS11" s="72"/>
      <c r="FT11" s="72"/>
      <c r="FU11" s="72"/>
      <c r="FV11" s="73"/>
      <c r="FW11" s="73"/>
      <c r="FX11" s="72"/>
      <c r="FY11" s="72"/>
      <c r="FZ11" s="72"/>
      <c r="GA11" s="72"/>
      <c r="GB11" s="72"/>
      <c r="GC11" s="73"/>
      <c r="GD11" s="73"/>
      <c r="GE11" s="72"/>
      <c r="GF11" s="72"/>
      <c r="GG11" s="72"/>
      <c r="GH11" s="72"/>
      <c r="GI11" s="72"/>
      <c r="GJ11" s="72"/>
      <c r="GK11" s="73"/>
      <c r="GL11" s="101"/>
      <c r="GM11" s="72"/>
      <c r="GN11" s="9"/>
      <c r="GO11" s="9"/>
      <c r="GP11" s="9"/>
      <c r="GQ11" s="9"/>
      <c r="GR11" s="55"/>
      <c r="GS11" s="101"/>
      <c r="GT11" s="9"/>
      <c r="GU11" s="9"/>
      <c r="GV11" s="9"/>
      <c r="GW11" s="9"/>
      <c r="GX11" s="9"/>
      <c r="GY11" s="55"/>
      <c r="GZ11" s="101"/>
      <c r="HA11" s="9"/>
      <c r="HB11" s="9"/>
      <c r="HC11" s="9"/>
      <c r="HD11" s="9"/>
      <c r="HE11" s="9"/>
      <c r="HF11" s="55"/>
      <c r="HG11" s="101"/>
      <c r="HH11" s="9"/>
      <c r="HI11" s="100"/>
      <c r="HJ11" s="100"/>
      <c r="HK11" s="121"/>
      <c r="HM11" s="110"/>
      <c r="HN11" s="101"/>
      <c r="HO11" s="121"/>
      <c r="HP11" s="100"/>
      <c r="HQ11" s="121"/>
      <c r="HR11" s="150"/>
      <c r="HS11" s="121"/>
      <c r="HT11" s="110"/>
      <c r="HU11" s="101"/>
      <c r="HW11" s="9"/>
      <c r="HY11" s="9"/>
      <c r="IA11" s="54"/>
      <c r="IB11" s="101"/>
      <c r="ID11" s="9"/>
      <c r="IF11" s="9"/>
      <c r="IH11" s="54"/>
      <c r="II11" s="101"/>
      <c r="IK11" s="9"/>
      <c r="IM11" s="9"/>
      <c r="IO11" s="54"/>
      <c r="IP11" s="101"/>
      <c r="IV11" s="54"/>
      <c r="IW11" s="54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64"/>
      <c r="MO11" s="123"/>
      <c r="MP11" s="123"/>
      <c r="MQ11" s="123"/>
      <c r="MR11" s="123"/>
      <c r="MS11" s="100" t="s">
        <v>177</v>
      </c>
      <c r="MT11" s="123"/>
      <c r="MU11" s="123"/>
      <c r="MV11" s="123"/>
      <c r="MW11" s="123"/>
      <c r="MX11" s="123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64"/>
      <c r="OM11" s="148"/>
      <c r="ON11" s="148"/>
      <c r="OO11" s="148"/>
      <c r="OP11" s="148"/>
      <c r="OQ11" s="148"/>
      <c r="OR11" s="148"/>
      <c r="OS11" s="164"/>
      <c r="OT11" s="100" t="s">
        <v>177</v>
      </c>
      <c r="OU11" s="100" t="s">
        <v>177</v>
      </c>
      <c r="OV11" s="100" t="s">
        <v>177</v>
      </c>
      <c r="OW11" s="100" t="s">
        <v>177</v>
      </c>
      <c r="OX11" s="123"/>
      <c r="OY11" s="123"/>
      <c r="OZ11" s="123"/>
      <c r="PA11" s="100" t="s">
        <v>177</v>
      </c>
      <c r="PB11" s="100" t="s">
        <v>177</v>
      </c>
      <c r="PC11" s="100" t="s">
        <v>177</v>
      </c>
      <c r="PD11" s="123"/>
      <c r="PE11" s="123"/>
      <c r="PF11" s="100" t="s">
        <v>177</v>
      </c>
      <c r="PG11" s="123"/>
      <c r="PH11" s="123"/>
      <c r="PI11" s="100" t="s">
        <v>177</v>
      </c>
      <c r="PJ11" s="100" t="s">
        <v>177</v>
      </c>
      <c r="PK11" s="123"/>
      <c r="PL11" s="100" t="s">
        <v>177</v>
      </c>
      <c r="PM11" s="123"/>
      <c r="PN11" s="100" t="s">
        <v>177</v>
      </c>
      <c r="PO11" s="123"/>
      <c r="PP11" s="100" t="s">
        <v>177</v>
      </c>
      <c r="PQ11" s="100" t="s">
        <v>177</v>
      </c>
      <c r="PR11" s="123"/>
      <c r="PS11" s="100" t="s">
        <v>177</v>
      </c>
      <c r="PT11" s="123"/>
      <c r="PU11" s="149" t="s">
        <v>261</v>
      </c>
      <c r="PV11" s="149" t="s">
        <v>261</v>
      </c>
      <c r="PW11" s="149" t="s">
        <v>261</v>
      </c>
      <c r="PX11" s="149" t="s">
        <v>261</v>
      </c>
      <c r="PY11" s="149" t="s">
        <v>261</v>
      </c>
      <c r="PZ11" s="123"/>
      <c r="QA11" s="149" t="s">
        <v>261</v>
      </c>
      <c r="QB11" s="149" t="s">
        <v>261</v>
      </c>
      <c r="QC11" s="149" t="s">
        <v>261</v>
      </c>
      <c r="QD11" s="149" t="s">
        <v>261</v>
      </c>
      <c r="QE11" s="149" t="s">
        <v>261</v>
      </c>
      <c r="QF11" s="149" t="s">
        <v>261</v>
      </c>
      <c r="QG11" s="123"/>
      <c r="QH11" s="123"/>
      <c r="QI11" s="123"/>
      <c r="QJ11" s="123"/>
      <c r="QK11" s="123"/>
      <c r="QL11" s="123"/>
      <c r="QM11" s="123"/>
      <c r="QN11" s="123"/>
      <c r="QO11" s="123"/>
      <c r="QP11" s="123"/>
      <c r="QQ11" s="123"/>
      <c r="QR11" s="123"/>
      <c r="QS11" s="123"/>
      <c r="QT11" s="123"/>
      <c r="QU11" s="123"/>
      <c r="QV11" s="123"/>
      <c r="QW11" s="123"/>
      <c r="QX11" s="123"/>
      <c r="QY11" s="123"/>
      <c r="QZ11" s="123"/>
      <c r="RA11" s="123"/>
      <c r="RB11" s="123"/>
      <c r="RC11" s="123"/>
      <c r="RD11" s="123"/>
      <c r="RE11" s="123"/>
      <c r="RF11" s="123"/>
      <c r="RG11" s="123"/>
      <c r="RH11" s="123"/>
      <c r="RI11" s="123"/>
      <c r="RJ11" s="123"/>
      <c r="RK11" s="123"/>
      <c r="RL11" s="123"/>
      <c r="RM11" s="123"/>
      <c r="RN11" s="123"/>
      <c r="RO11" s="123"/>
      <c r="RP11" s="123"/>
      <c r="RQ11" s="123"/>
      <c r="RR11" s="123"/>
      <c r="RS11" s="123"/>
      <c r="RT11" s="123"/>
      <c r="RU11" s="123"/>
      <c r="RV11" s="123"/>
      <c r="RW11" s="149" t="s">
        <v>261</v>
      </c>
      <c r="RX11" s="149" t="s">
        <v>261</v>
      </c>
      <c r="RY11" s="123"/>
      <c r="RZ11" s="123"/>
      <c r="SA11" s="123"/>
      <c r="SB11" s="123"/>
      <c r="SC11" s="123"/>
      <c r="SD11" s="123"/>
      <c r="SE11" s="123"/>
      <c r="SF11" s="123"/>
      <c r="SG11" s="123"/>
      <c r="SH11" s="123"/>
      <c r="SI11" s="123"/>
      <c r="SJ11" s="123"/>
      <c r="SK11" s="123"/>
      <c r="SL11" s="123"/>
      <c r="SM11" s="123"/>
      <c r="SN11" s="123"/>
      <c r="SO11" s="123"/>
      <c r="SP11" s="123"/>
      <c r="SQ11" s="149" t="s">
        <v>261</v>
      </c>
      <c r="SR11" s="149" t="s">
        <v>261</v>
      </c>
      <c r="SS11" s="149" t="s">
        <v>261</v>
      </c>
      <c r="ST11" s="149" t="s">
        <v>261</v>
      </c>
      <c r="SU11" s="149" t="s">
        <v>261</v>
      </c>
      <c r="SV11" s="149" t="s">
        <v>261</v>
      </c>
      <c r="SW11" s="123"/>
      <c r="SX11" s="149" t="s">
        <v>261</v>
      </c>
      <c r="SY11" s="149" t="s">
        <v>261</v>
      </c>
      <c r="SZ11" s="123"/>
      <c r="TA11" s="123"/>
      <c r="TB11" s="149" t="s">
        <v>261</v>
      </c>
      <c r="TC11" s="123"/>
      <c r="TD11" s="123"/>
      <c r="TE11" s="123"/>
      <c r="TF11" s="123"/>
      <c r="TG11" s="123"/>
      <c r="TH11" s="149" t="s">
        <v>261</v>
      </c>
      <c r="TI11" s="123"/>
      <c r="TJ11" s="123"/>
      <c r="TK11" s="149" t="s">
        <v>261</v>
      </c>
      <c r="TL11" s="149" t="s">
        <v>261</v>
      </c>
      <c r="TM11" s="149" t="s">
        <v>261</v>
      </c>
      <c r="TN11" s="149" t="s">
        <v>261</v>
      </c>
      <c r="TO11" s="149" t="s">
        <v>261</v>
      </c>
      <c r="TQ11" s="149" t="s">
        <v>261</v>
      </c>
      <c r="TR11" s="149" t="s">
        <v>261</v>
      </c>
      <c r="TS11" s="149" t="s">
        <v>261</v>
      </c>
      <c r="TT11" s="149" t="s">
        <v>261</v>
      </c>
      <c r="TU11" s="149" t="s">
        <v>261</v>
      </c>
      <c r="TV11" s="149" t="s">
        <v>261</v>
      </c>
      <c r="TW11" s="123"/>
      <c r="TX11" s="149" t="s">
        <v>261</v>
      </c>
      <c r="TY11" s="149" t="s">
        <v>261</v>
      </c>
      <c r="TZ11" s="149" t="s">
        <v>261</v>
      </c>
      <c r="UA11" s="149" t="s">
        <v>261</v>
      </c>
      <c r="UB11" s="149" t="s">
        <v>261</v>
      </c>
      <c r="UC11" s="123"/>
      <c r="UD11" s="123"/>
      <c r="UE11" s="123"/>
      <c r="UF11" s="149" t="s">
        <v>261</v>
      </c>
      <c r="UG11" s="148"/>
      <c r="UH11" s="148"/>
      <c r="UI11" s="148"/>
      <c r="UJ11" s="148"/>
      <c r="UK11" s="148"/>
      <c r="UL11" s="148"/>
      <c r="UM11" s="148"/>
      <c r="UN11" s="148"/>
      <c r="UO11" s="148"/>
      <c r="UP11" s="148"/>
      <c r="UQ11" s="148"/>
      <c r="UR11" s="148"/>
      <c r="US11" s="148"/>
      <c r="UT11" s="148"/>
      <c r="UU11" s="148"/>
      <c r="UV11" s="148"/>
      <c r="UW11" s="148"/>
      <c r="UX11" s="148"/>
      <c r="UY11" s="100"/>
      <c r="UZ11" s="100"/>
      <c r="VA11" s="100"/>
      <c r="VB11" s="100"/>
      <c r="VC11" s="100"/>
      <c r="VD11" s="100"/>
      <c r="VE11" s="100"/>
      <c r="VF11" s="100"/>
      <c r="VG11" s="100"/>
      <c r="VH11" s="100"/>
      <c r="VI11" s="100"/>
      <c r="VJ11" s="100"/>
      <c r="VK11" s="100"/>
      <c r="VL11" s="100"/>
      <c r="VM11" s="100"/>
      <c r="VN11" s="100"/>
      <c r="VO11" s="100"/>
      <c r="VP11" s="100"/>
      <c r="VQ11" s="100"/>
      <c r="VR11" s="100"/>
      <c r="VS11" s="100"/>
      <c r="VT11" s="100"/>
      <c r="VU11" s="100"/>
      <c r="VV11" s="100"/>
      <c r="VW11" s="100"/>
      <c r="VX11" s="100"/>
      <c r="VY11" s="100"/>
      <c r="VZ11" s="100"/>
      <c r="WA11" s="100"/>
      <c r="WB11" s="100"/>
      <c r="WC11" s="100"/>
      <c r="WD11" s="100"/>
      <c r="WE11" s="100"/>
      <c r="WF11" s="100"/>
      <c r="WG11" s="100"/>
      <c r="WH11" s="100"/>
      <c r="WI11" s="100"/>
    </row>
    <row r="12" spans="1:609" ht="43.5" customHeight="1">
      <c r="A12" s="10" t="s">
        <v>105</v>
      </c>
      <c r="B12" s="50" t="s">
        <v>407</v>
      </c>
      <c r="C12" s="49" t="s">
        <v>127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4"/>
      <c r="CW12" s="44"/>
      <c r="CX12" s="45"/>
      <c r="CY12" s="45"/>
      <c r="CZ12" s="45"/>
      <c r="DA12" s="45"/>
      <c r="DB12" s="45"/>
      <c r="DC12" s="44"/>
      <c r="DD12" s="44"/>
      <c r="DE12" s="45"/>
      <c r="DF12" s="45"/>
      <c r="DG12" s="45"/>
      <c r="DH12" s="45"/>
      <c r="DI12" s="45"/>
      <c r="DJ12" s="44"/>
      <c r="DK12" s="44"/>
      <c r="DL12" s="44"/>
      <c r="DM12" s="44"/>
      <c r="DN12" s="44"/>
      <c r="DO12" s="45"/>
      <c r="DP12" s="45"/>
      <c r="DQ12" s="44"/>
      <c r="DR12" s="44"/>
      <c r="DS12" s="45"/>
      <c r="DT12" s="45"/>
      <c r="DU12" s="45"/>
      <c r="DV12" s="45"/>
      <c r="DW12" s="45"/>
      <c r="DX12" s="59"/>
      <c r="DY12" s="76"/>
      <c r="DZ12" s="76"/>
      <c r="EA12" s="77"/>
      <c r="EB12" s="59"/>
      <c r="EC12" s="59"/>
      <c r="ED12" s="59"/>
      <c r="EE12" s="78"/>
      <c r="EF12" s="77"/>
      <c r="EG12" s="77"/>
      <c r="EH12" s="77"/>
      <c r="EI12" s="59"/>
      <c r="EJ12" s="59"/>
      <c r="EK12" s="59"/>
      <c r="EL12" s="78"/>
      <c r="EM12" s="77"/>
      <c r="EN12" s="77"/>
      <c r="EO12" s="59"/>
      <c r="EP12" s="59"/>
      <c r="EQ12" s="59"/>
      <c r="ER12" s="59"/>
      <c r="ES12" s="59"/>
      <c r="ET12" s="77"/>
      <c r="EU12" s="77"/>
      <c r="EV12" s="58"/>
      <c r="EW12" s="59"/>
      <c r="EX12" s="65"/>
      <c r="EY12" s="65"/>
      <c r="EZ12" s="59"/>
      <c r="FA12" s="74"/>
      <c r="FB12" s="74"/>
      <c r="FC12" s="59"/>
      <c r="FD12" s="59"/>
      <c r="FE12" s="59"/>
      <c r="FF12" s="61"/>
      <c r="FG12" s="45"/>
      <c r="FH12" s="53"/>
      <c r="FI12" s="53"/>
      <c r="FJ12" s="45"/>
      <c r="FK12" s="45"/>
      <c r="FL12" s="45"/>
      <c r="FM12" s="45"/>
      <c r="FN12" s="72"/>
      <c r="FO12" s="73"/>
      <c r="FP12" s="73"/>
      <c r="FQ12" s="72"/>
      <c r="FR12" s="72"/>
      <c r="FS12" s="72"/>
      <c r="FT12" s="72"/>
      <c r="FU12" s="72"/>
      <c r="FV12" s="73"/>
      <c r="FW12" s="73"/>
      <c r="FX12" s="72"/>
      <c r="FY12" s="72"/>
      <c r="FZ12" s="72"/>
      <c r="GA12" s="72"/>
      <c r="GB12" s="72"/>
      <c r="GC12" s="73"/>
      <c r="GD12" s="73"/>
      <c r="GE12" s="72"/>
      <c r="GF12" s="72"/>
      <c r="GG12" s="72"/>
      <c r="GH12" s="72"/>
      <c r="GI12" s="72"/>
      <c r="GJ12" s="72"/>
      <c r="GK12" s="73"/>
      <c r="GL12" s="101"/>
      <c r="GM12" s="72"/>
      <c r="GN12" s="9"/>
      <c r="GO12" s="9"/>
      <c r="GP12" s="9"/>
      <c r="GQ12" s="9"/>
      <c r="GR12" s="55"/>
      <c r="GS12" s="101"/>
      <c r="GT12" s="9"/>
      <c r="GU12" s="9"/>
      <c r="GV12" s="9"/>
      <c r="GW12" s="9"/>
      <c r="GX12" s="9"/>
      <c r="GY12" s="55"/>
      <c r="GZ12" s="101"/>
      <c r="HA12" s="9"/>
      <c r="HB12" s="9"/>
      <c r="HC12" s="9"/>
      <c r="HD12" s="9"/>
      <c r="HE12" s="9"/>
      <c r="HF12" s="55"/>
      <c r="HG12" s="101"/>
      <c r="HH12" s="9"/>
      <c r="HI12" s="100"/>
      <c r="HJ12" s="100"/>
      <c r="HK12" s="121"/>
      <c r="HM12" s="110"/>
      <c r="HN12" s="101"/>
      <c r="HO12" s="121"/>
      <c r="HP12" s="100"/>
      <c r="HQ12" s="121"/>
      <c r="HR12" s="150"/>
      <c r="HS12" s="121"/>
      <c r="HT12" s="110"/>
      <c r="HU12" s="101"/>
      <c r="HW12" s="9"/>
      <c r="HY12" s="9"/>
      <c r="IA12" s="54"/>
      <c r="IB12" s="101"/>
      <c r="ID12" s="9"/>
      <c r="IF12" s="9"/>
      <c r="IH12" s="54"/>
      <c r="II12" s="101"/>
      <c r="IK12" s="9"/>
      <c r="IM12" s="9"/>
      <c r="IO12" s="54"/>
      <c r="IP12" s="101"/>
      <c r="IV12" s="54"/>
      <c r="IW12" s="54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50"/>
      <c r="LQ12" s="150"/>
      <c r="LR12" s="150"/>
      <c r="LS12" s="150"/>
      <c r="LT12" s="150"/>
      <c r="LU12" s="150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50"/>
      <c r="ML12" s="148"/>
      <c r="MM12" s="150"/>
      <c r="MN12" s="194"/>
      <c r="MO12" s="123"/>
      <c r="MP12" s="123"/>
      <c r="MQ12" s="123"/>
      <c r="MR12" s="123"/>
      <c r="MS12" s="150"/>
      <c r="MT12" s="123"/>
      <c r="MU12" s="123"/>
      <c r="MV12" s="123"/>
      <c r="MW12" s="150"/>
      <c r="MX12" s="123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75"/>
      <c r="OI12" s="175"/>
      <c r="OJ12" s="175"/>
      <c r="OK12" s="175"/>
      <c r="OL12" s="210"/>
      <c r="OM12" s="175"/>
      <c r="ON12" s="175"/>
      <c r="OO12" s="175"/>
      <c r="OP12" s="175"/>
      <c r="OQ12" s="175"/>
      <c r="OR12" s="175"/>
      <c r="OS12" s="210"/>
      <c r="OT12" s="121"/>
      <c r="OU12" s="121"/>
      <c r="OV12" s="121"/>
      <c r="OW12" s="121"/>
      <c r="OX12" s="175"/>
      <c r="OY12" s="175"/>
      <c r="OZ12" s="175"/>
      <c r="PA12" s="121"/>
      <c r="PB12" s="121"/>
      <c r="PC12" s="121"/>
      <c r="PD12" s="175"/>
      <c r="PE12" s="175"/>
      <c r="PF12" s="121"/>
      <c r="PG12" s="175"/>
      <c r="PH12" s="175"/>
      <c r="PI12" s="121"/>
      <c r="PJ12" s="121"/>
      <c r="PK12" s="175"/>
      <c r="PL12" s="121"/>
      <c r="PM12" s="175"/>
      <c r="PN12" s="121"/>
      <c r="PO12" s="175"/>
      <c r="PP12" s="121"/>
      <c r="PQ12" s="121"/>
      <c r="PR12" s="175"/>
      <c r="PS12" s="121"/>
      <c r="PT12" s="175"/>
      <c r="PU12" s="174"/>
      <c r="PV12" s="174"/>
      <c r="PW12" s="174"/>
      <c r="PX12" s="174"/>
      <c r="PY12" s="174"/>
      <c r="PZ12" s="175"/>
      <c r="QA12" s="174"/>
      <c r="QB12" s="174"/>
      <c r="QC12" s="174"/>
      <c r="QD12" s="174"/>
      <c r="QE12" s="174"/>
      <c r="QF12" s="174"/>
      <c r="QG12" s="175"/>
      <c r="QH12" s="175"/>
      <c r="QI12" s="175"/>
      <c r="QJ12" s="175"/>
      <c r="QK12" s="175"/>
      <c r="QL12" s="175"/>
      <c r="QM12" s="175"/>
      <c r="QN12" s="175"/>
      <c r="QO12" s="175"/>
      <c r="QP12" s="175"/>
      <c r="QQ12" s="175"/>
      <c r="QR12" s="175"/>
      <c r="QS12" s="175"/>
      <c r="QT12" s="175"/>
      <c r="QU12" s="175"/>
      <c r="QV12" s="175"/>
      <c r="QW12" s="175"/>
      <c r="QX12" s="175"/>
      <c r="QY12" s="175"/>
      <c r="QZ12" s="175"/>
      <c r="RA12" s="175"/>
      <c r="RB12" s="175"/>
      <c r="RC12" s="175"/>
      <c r="RD12" s="175"/>
      <c r="RE12" s="175"/>
      <c r="RF12" s="175"/>
      <c r="RG12" s="175"/>
      <c r="RH12" s="175"/>
      <c r="RI12" s="175"/>
      <c r="RJ12" s="175"/>
      <c r="RK12" s="175"/>
      <c r="RL12" s="175"/>
      <c r="RM12" s="175"/>
      <c r="RN12" s="175"/>
      <c r="RO12" s="175"/>
      <c r="RP12" s="175"/>
      <c r="RQ12" s="175"/>
      <c r="RR12" s="175"/>
      <c r="RS12" s="175"/>
      <c r="RT12" s="175"/>
      <c r="RU12" s="175"/>
      <c r="RV12" s="164"/>
      <c r="RW12" s="149" t="s">
        <v>261</v>
      </c>
      <c r="RX12" s="123"/>
      <c r="RY12" s="123"/>
      <c r="RZ12" s="123"/>
      <c r="SA12" s="123"/>
      <c r="SB12" s="123"/>
      <c r="SC12" s="123"/>
      <c r="SD12" s="123"/>
      <c r="SE12" s="123"/>
      <c r="SF12" s="123"/>
      <c r="SG12" s="123"/>
      <c r="SH12" s="123"/>
      <c r="SI12" s="123"/>
      <c r="SJ12" s="123"/>
      <c r="SK12" s="123"/>
      <c r="SL12" s="123"/>
      <c r="SM12" s="123"/>
      <c r="SN12" s="123"/>
      <c r="SO12" s="123"/>
      <c r="SP12" s="123"/>
      <c r="SQ12" s="149" t="s">
        <v>261</v>
      </c>
      <c r="SR12" s="123"/>
      <c r="SS12" s="149" t="s">
        <v>261</v>
      </c>
      <c r="ST12" s="149" t="s">
        <v>261</v>
      </c>
      <c r="SU12" s="123"/>
      <c r="SV12" s="149" t="s">
        <v>261</v>
      </c>
      <c r="SW12" s="123"/>
      <c r="SX12" s="149" t="s">
        <v>261</v>
      </c>
      <c r="SY12" s="149" t="s">
        <v>261</v>
      </c>
      <c r="SZ12" s="123"/>
      <c r="TA12" s="123"/>
      <c r="TB12" s="123"/>
      <c r="TC12" s="123"/>
      <c r="TD12" s="123"/>
      <c r="TE12" s="123"/>
      <c r="TF12" s="123"/>
      <c r="TG12" s="123"/>
      <c r="TH12" s="123"/>
      <c r="TI12" s="123"/>
      <c r="TJ12" s="123"/>
      <c r="TK12" s="149" t="s">
        <v>261</v>
      </c>
      <c r="TL12" s="149" t="s">
        <v>261</v>
      </c>
      <c r="TM12" s="149" t="s">
        <v>261</v>
      </c>
      <c r="TN12" s="149" t="s">
        <v>261</v>
      </c>
      <c r="TO12" s="123"/>
      <c r="TP12" s="149" t="s">
        <v>261</v>
      </c>
      <c r="TQ12" s="149" t="s">
        <v>261</v>
      </c>
      <c r="TR12" s="149" t="s">
        <v>261</v>
      </c>
      <c r="TS12" s="149" t="s">
        <v>261</v>
      </c>
      <c r="TT12" s="149" t="s">
        <v>261</v>
      </c>
      <c r="TU12" s="149" t="s">
        <v>261</v>
      </c>
      <c r="TV12" s="149" t="s">
        <v>261</v>
      </c>
      <c r="TW12" s="149" t="s">
        <v>261</v>
      </c>
      <c r="TX12" s="149" t="s">
        <v>261</v>
      </c>
      <c r="TY12" s="149" t="s">
        <v>261</v>
      </c>
      <c r="TZ12" s="149" t="s">
        <v>261</v>
      </c>
      <c r="UA12" s="149" t="s">
        <v>261</v>
      </c>
      <c r="UB12" s="123"/>
      <c r="UC12" s="149" t="s">
        <v>261</v>
      </c>
      <c r="UD12" s="149" t="s">
        <v>261</v>
      </c>
      <c r="UE12" s="149" t="s">
        <v>261</v>
      </c>
      <c r="UF12" s="149" t="s">
        <v>261</v>
      </c>
      <c r="UG12" s="175"/>
      <c r="UH12" s="175"/>
      <c r="UI12" s="175"/>
      <c r="UJ12" s="175"/>
      <c r="UK12" s="175"/>
      <c r="UL12" s="175"/>
      <c r="UM12" s="175"/>
      <c r="UN12" s="175"/>
      <c r="UO12" s="175"/>
      <c r="UP12" s="175"/>
      <c r="UQ12" s="175"/>
      <c r="UR12" s="175"/>
      <c r="US12" s="175"/>
      <c r="UT12" s="175"/>
      <c r="UU12" s="175"/>
      <c r="UV12" s="325"/>
      <c r="UW12" s="325"/>
      <c r="UX12" s="325"/>
      <c r="UY12" s="326"/>
      <c r="UZ12" s="326"/>
      <c r="VA12" s="326"/>
      <c r="VB12" s="326"/>
      <c r="VC12" s="326"/>
      <c r="VD12" s="326"/>
      <c r="VE12" s="326"/>
      <c r="VF12" s="326"/>
      <c r="VG12" s="326"/>
      <c r="VH12" s="326"/>
      <c r="VI12" s="326"/>
      <c r="VJ12" s="326"/>
      <c r="VK12" s="326"/>
      <c r="VL12" s="326"/>
      <c r="VM12" s="326"/>
      <c r="VN12" s="326"/>
      <c r="VO12" s="326"/>
      <c r="VP12" s="326"/>
      <c r="VQ12" s="326"/>
      <c r="VR12" s="326"/>
      <c r="VS12" s="326"/>
      <c r="VT12" s="326"/>
      <c r="VU12" s="326"/>
      <c r="VV12" s="326"/>
      <c r="VW12" s="326"/>
      <c r="VX12" s="326"/>
      <c r="VY12" s="326"/>
      <c r="VZ12" s="326"/>
      <c r="WA12" s="326"/>
      <c r="WB12" s="326"/>
      <c r="WC12" s="326"/>
      <c r="WD12" s="326"/>
      <c r="WE12" s="326"/>
      <c r="WF12" s="326"/>
      <c r="WG12" s="326"/>
      <c r="WH12" s="326"/>
      <c r="WI12" s="326"/>
    </row>
    <row r="13" spans="1:609" ht="43.5" customHeight="1">
      <c r="A13" s="178" t="s">
        <v>143</v>
      </c>
      <c r="B13" s="179" t="s">
        <v>146</v>
      </c>
      <c r="C13" s="153" t="s">
        <v>127</v>
      </c>
      <c r="D13" s="283"/>
      <c r="E13" s="283"/>
      <c r="F13" s="283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  <c r="BD13" s="282"/>
      <c r="BE13" s="282"/>
      <c r="BF13" s="282"/>
      <c r="BG13" s="282"/>
      <c r="BH13" s="282"/>
      <c r="BI13" s="282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2"/>
      <c r="BU13" s="282"/>
      <c r="BV13" s="282"/>
      <c r="BW13" s="282"/>
      <c r="BX13" s="282"/>
      <c r="BY13" s="282"/>
      <c r="BZ13" s="282"/>
      <c r="CA13" s="282"/>
      <c r="CB13" s="282"/>
      <c r="CC13" s="282"/>
      <c r="CD13" s="282"/>
      <c r="CE13" s="282"/>
      <c r="CF13" s="282"/>
      <c r="CG13" s="282"/>
      <c r="CH13" s="282"/>
      <c r="CI13" s="282"/>
      <c r="CJ13" s="282"/>
      <c r="CK13" s="282"/>
      <c r="CL13" s="282"/>
      <c r="CM13" s="282"/>
      <c r="CN13" s="282"/>
      <c r="CO13" s="282"/>
      <c r="CP13" s="282"/>
      <c r="CQ13" s="282"/>
      <c r="CR13" s="282"/>
      <c r="CS13" s="282"/>
      <c r="CT13" s="282"/>
      <c r="CU13" s="282"/>
      <c r="CV13" s="282"/>
      <c r="CW13" s="282"/>
      <c r="CX13" s="282"/>
      <c r="CY13" s="282"/>
      <c r="CZ13" s="282"/>
      <c r="DA13" s="282"/>
      <c r="DB13" s="282"/>
      <c r="DC13" s="282"/>
      <c r="DD13" s="282"/>
      <c r="DE13" s="282"/>
      <c r="DF13" s="282"/>
      <c r="DG13" s="282"/>
      <c r="DH13" s="282"/>
      <c r="DI13" s="282"/>
      <c r="DJ13" s="282"/>
      <c r="DK13" s="282"/>
      <c r="DL13" s="282"/>
      <c r="DM13" s="282"/>
      <c r="DN13" s="282"/>
      <c r="DO13" s="270"/>
      <c r="DP13" s="271"/>
      <c r="DQ13" s="271"/>
      <c r="DR13" s="271"/>
      <c r="DS13" s="271"/>
      <c r="DT13" s="271"/>
      <c r="DU13" s="272"/>
      <c r="DV13" s="270"/>
      <c r="DW13" s="271"/>
      <c r="DX13" s="271"/>
      <c r="DY13" s="271"/>
      <c r="DZ13" s="271"/>
      <c r="EA13" s="271"/>
      <c r="EB13" s="272"/>
      <c r="EC13" s="270"/>
      <c r="ED13" s="271"/>
      <c r="EE13" s="271"/>
      <c r="EF13" s="271"/>
      <c r="EG13" s="271"/>
      <c r="EH13" s="271"/>
      <c r="EI13" s="272"/>
      <c r="EJ13" s="270"/>
      <c r="EK13" s="271"/>
      <c r="EL13" s="271"/>
      <c r="EM13" s="271"/>
      <c r="EN13" s="271"/>
      <c r="EO13" s="271"/>
      <c r="EP13" s="272"/>
      <c r="EQ13" s="270"/>
      <c r="ER13" s="271"/>
      <c r="ES13" s="271"/>
      <c r="ET13" s="271"/>
      <c r="EU13" s="271"/>
      <c r="EV13" s="271"/>
      <c r="EW13" s="272"/>
      <c r="EX13" s="270"/>
      <c r="EY13" s="271"/>
      <c r="EZ13" s="271"/>
      <c r="FA13" s="271"/>
      <c r="FB13" s="271"/>
      <c r="FC13" s="271"/>
      <c r="FD13" s="272"/>
      <c r="FE13" s="270"/>
      <c r="FF13" s="271"/>
      <c r="FG13" s="271"/>
      <c r="FH13" s="271"/>
      <c r="FI13" s="271"/>
      <c r="FJ13" s="271"/>
      <c r="FK13" s="272"/>
      <c r="FL13" s="270"/>
      <c r="FM13" s="271"/>
      <c r="FN13" s="271"/>
      <c r="FO13" s="271"/>
      <c r="FP13" s="271"/>
      <c r="FQ13" s="271"/>
      <c r="FR13" s="272"/>
      <c r="FS13" s="270"/>
      <c r="FT13" s="271"/>
      <c r="FU13" s="271"/>
      <c r="FV13" s="271"/>
      <c r="FW13" s="271"/>
      <c r="FX13" s="271"/>
      <c r="FY13" s="272"/>
      <c r="FZ13" s="270"/>
      <c r="GA13" s="271"/>
      <c r="GB13" s="271"/>
      <c r="GC13" s="271"/>
      <c r="GD13" s="271"/>
      <c r="GE13" s="271"/>
      <c r="GF13" s="272"/>
      <c r="GG13" s="3" t="s">
        <v>178</v>
      </c>
      <c r="GH13" s="248"/>
      <c r="GI13" s="248"/>
      <c r="GJ13" s="248"/>
      <c r="GK13" s="248"/>
      <c r="GL13" s="248"/>
      <c r="GM13" s="249"/>
      <c r="GN13" s="3" t="s">
        <v>177</v>
      </c>
      <c r="GO13" s="248"/>
      <c r="GP13" s="248"/>
      <c r="GQ13" s="248"/>
      <c r="GR13" s="248"/>
      <c r="GS13" s="248"/>
      <c r="GT13" s="249"/>
      <c r="GU13" s="3" t="s">
        <v>177</v>
      </c>
      <c r="GV13" s="248"/>
      <c r="GW13" s="248"/>
      <c r="GX13" s="248"/>
      <c r="GY13" s="248"/>
      <c r="GZ13" s="248"/>
      <c r="HA13" s="249"/>
      <c r="HB13" s="3" t="s">
        <v>177</v>
      </c>
      <c r="HC13" s="248"/>
      <c r="HD13" s="248"/>
      <c r="HE13" s="248"/>
      <c r="HF13" s="248"/>
      <c r="HG13" s="248"/>
      <c r="HH13" s="249"/>
      <c r="HI13" s="309" t="s">
        <v>177</v>
      </c>
      <c r="HJ13" s="310"/>
      <c r="HK13" s="310"/>
      <c r="HL13" s="310"/>
      <c r="HM13" s="310"/>
      <c r="HN13" s="310"/>
      <c r="HO13" s="310"/>
      <c r="HP13" s="310"/>
      <c r="HQ13" s="311"/>
      <c r="HR13" s="3" t="s">
        <v>261</v>
      </c>
      <c r="HS13" s="248"/>
      <c r="HT13" s="248"/>
      <c r="HU13" s="248"/>
      <c r="HV13" s="248"/>
      <c r="HW13" s="248"/>
      <c r="HX13" s="249"/>
      <c r="HY13" s="3" t="s">
        <v>261</v>
      </c>
      <c r="HZ13" s="248"/>
      <c r="IA13" s="248"/>
      <c r="IB13" s="248"/>
      <c r="IC13" s="248"/>
      <c r="ID13" s="248"/>
      <c r="IE13" s="249"/>
      <c r="IF13" s="3" t="s">
        <v>177</v>
      </c>
      <c r="IG13" s="248"/>
      <c r="IH13" s="248"/>
      <c r="II13" s="248"/>
      <c r="IJ13" s="248"/>
      <c r="IK13" s="248"/>
      <c r="IL13" s="249"/>
      <c r="IM13" s="3" t="s">
        <v>177</v>
      </c>
      <c r="IN13" s="248"/>
      <c r="IO13" s="248"/>
      <c r="IP13" s="248"/>
      <c r="IQ13" s="248"/>
      <c r="IR13" s="248"/>
      <c r="IS13" s="249"/>
      <c r="IT13" s="3" t="s">
        <v>177</v>
      </c>
      <c r="IU13" s="248"/>
      <c r="IV13" s="248"/>
      <c r="IW13" s="248"/>
      <c r="IX13" s="248"/>
      <c r="IY13" s="248"/>
      <c r="IZ13" s="249"/>
      <c r="JA13" s="3" t="s">
        <v>177</v>
      </c>
      <c r="JB13" s="248"/>
      <c r="JC13" s="248"/>
      <c r="JD13" s="248"/>
      <c r="JE13" s="248"/>
      <c r="JF13" s="248"/>
      <c r="JG13" s="249"/>
      <c r="JH13" s="3" t="s">
        <v>177</v>
      </c>
      <c r="JI13" s="248"/>
      <c r="JJ13" s="248"/>
      <c r="JK13" s="248"/>
      <c r="JL13" s="248"/>
      <c r="JM13" s="248"/>
      <c r="JN13" s="249"/>
      <c r="JO13" s="3" t="s">
        <v>177</v>
      </c>
      <c r="JP13" s="248"/>
      <c r="JQ13" s="248"/>
      <c r="JR13" s="248"/>
      <c r="JS13" s="248"/>
      <c r="JT13" s="248"/>
      <c r="JU13" s="249"/>
      <c r="JV13" s="3" t="s">
        <v>177</v>
      </c>
      <c r="JW13" s="248"/>
      <c r="JX13" s="248"/>
      <c r="JY13" s="248"/>
      <c r="JZ13" s="248"/>
      <c r="KA13" s="248"/>
      <c r="KB13" s="249"/>
      <c r="KC13" s="3" t="s">
        <v>177</v>
      </c>
      <c r="KD13" s="248"/>
      <c r="KE13" s="248"/>
      <c r="KF13" s="248"/>
      <c r="KG13" s="248"/>
      <c r="KH13" s="248"/>
      <c r="KI13" s="249"/>
      <c r="KJ13" s="3" t="s">
        <v>177</v>
      </c>
      <c r="KK13" s="248"/>
      <c r="KL13" s="248"/>
      <c r="KM13" s="248"/>
      <c r="KN13" s="248"/>
      <c r="KO13" s="248"/>
      <c r="KP13" s="249"/>
      <c r="KQ13" s="3" t="s">
        <v>177</v>
      </c>
      <c r="KR13" s="248"/>
      <c r="KS13" s="248"/>
      <c r="KT13" s="248"/>
      <c r="KU13" s="248"/>
      <c r="KV13" s="248"/>
      <c r="KW13" s="249"/>
      <c r="KX13" s="3" t="s">
        <v>177</v>
      </c>
      <c r="KY13" s="248"/>
      <c r="KZ13" s="248"/>
      <c r="LA13" s="248"/>
      <c r="LB13" s="248"/>
      <c r="LC13" s="248"/>
      <c r="LD13" s="249"/>
      <c r="LE13" s="3" t="s">
        <v>177</v>
      </c>
      <c r="LF13" s="248"/>
      <c r="LG13" s="248"/>
      <c r="LH13" s="248"/>
      <c r="LI13" s="248"/>
      <c r="LJ13" s="248"/>
      <c r="LK13" s="249"/>
      <c r="LL13" s="3" t="s">
        <v>177</v>
      </c>
      <c r="LM13" s="248"/>
      <c r="LN13" s="248"/>
      <c r="LO13" s="248"/>
      <c r="LP13" s="248"/>
      <c r="LQ13" s="248"/>
      <c r="LR13" s="249"/>
      <c r="LS13" s="3" t="s">
        <v>177</v>
      </c>
      <c r="LT13" s="248"/>
      <c r="LU13" s="248"/>
      <c r="LV13" s="248"/>
      <c r="LW13" s="248"/>
      <c r="LX13" s="248"/>
      <c r="LY13" s="249"/>
      <c r="LZ13" s="3" t="s">
        <v>177</v>
      </c>
      <c r="MA13" s="248"/>
      <c r="MB13" s="248"/>
      <c r="MC13" s="248"/>
      <c r="MD13" s="248"/>
      <c r="ME13" s="248"/>
      <c r="MF13" s="249"/>
      <c r="MG13" s="3" t="s">
        <v>177</v>
      </c>
      <c r="MH13" s="248"/>
      <c r="MI13" s="248"/>
      <c r="MJ13" s="248"/>
      <c r="MK13" s="248"/>
      <c r="ML13" s="248"/>
      <c r="MM13" s="249"/>
      <c r="MN13" s="3" t="s">
        <v>177</v>
      </c>
      <c r="MO13" s="248"/>
      <c r="MP13" s="248"/>
      <c r="MQ13" s="248"/>
      <c r="MR13" s="248"/>
      <c r="MS13" s="248"/>
      <c r="MT13" s="249"/>
      <c r="MU13" s="3" t="s">
        <v>177</v>
      </c>
      <c r="MV13" s="248"/>
      <c r="MW13" s="248"/>
      <c r="MX13" s="248"/>
      <c r="MY13" s="248"/>
      <c r="MZ13" s="248"/>
      <c r="NA13" s="249"/>
      <c r="NB13" s="3" t="s">
        <v>177</v>
      </c>
      <c r="NC13" s="248"/>
      <c r="ND13" s="248"/>
      <c r="NE13" s="248"/>
      <c r="NF13" s="248"/>
      <c r="NG13" s="248"/>
      <c r="NH13" s="249"/>
      <c r="NI13" s="3" t="s">
        <v>177</v>
      </c>
      <c r="NJ13" s="248"/>
      <c r="NK13" s="248"/>
      <c r="NL13" s="248"/>
      <c r="NM13" s="248"/>
      <c r="NN13" s="248"/>
      <c r="NO13" s="249"/>
      <c r="NP13" s="3" t="s">
        <v>177</v>
      </c>
      <c r="NQ13" s="248"/>
      <c r="NR13" s="248"/>
      <c r="NS13" s="248"/>
      <c r="NT13" s="248"/>
      <c r="NU13" s="248"/>
      <c r="NV13" s="249"/>
      <c r="NW13" s="3" t="s">
        <v>177</v>
      </c>
      <c r="NX13" s="248"/>
      <c r="NY13" s="248"/>
      <c r="NZ13" s="248"/>
      <c r="OA13" s="248"/>
      <c r="OB13" s="248"/>
      <c r="OC13" s="249"/>
      <c r="OD13" s="3" t="s">
        <v>177</v>
      </c>
      <c r="OE13" s="248"/>
      <c r="OF13" s="248"/>
      <c r="OG13" s="248"/>
      <c r="OH13" s="248"/>
      <c r="OI13" s="248"/>
      <c r="OJ13" s="249"/>
      <c r="OK13" s="3" t="s">
        <v>177</v>
      </c>
      <c r="OL13" s="248"/>
      <c r="OM13" s="248"/>
      <c r="ON13" s="248"/>
      <c r="OO13" s="248"/>
      <c r="OP13" s="248"/>
      <c r="OQ13" s="249"/>
      <c r="OR13" s="3" t="s">
        <v>177</v>
      </c>
      <c r="OS13" s="248"/>
      <c r="OT13" s="248"/>
      <c r="OU13" s="248"/>
      <c r="OV13" s="248"/>
      <c r="OW13" s="248"/>
      <c r="OX13" s="249"/>
      <c r="OY13" s="268" t="s">
        <v>177</v>
      </c>
      <c r="OZ13" s="269"/>
      <c r="PA13" s="269"/>
      <c r="PB13" s="269"/>
      <c r="PC13" s="269"/>
      <c r="PD13" s="269"/>
      <c r="PE13" s="3" t="s">
        <v>177</v>
      </c>
      <c r="PF13" s="248"/>
      <c r="PG13" s="248"/>
      <c r="PH13" s="248"/>
      <c r="PI13" s="248"/>
      <c r="PJ13" s="248"/>
      <c r="PK13" s="249"/>
      <c r="PL13" s="3" t="s">
        <v>177</v>
      </c>
      <c r="PM13" s="248"/>
      <c r="PN13" s="248"/>
      <c r="PO13" s="248"/>
      <c r="PP13" s="248"/>
      <c r="PQ13" s="248"/>
      <c r="PR13" s="249"/>
      <c r="PS13" s="3" t="s">
        <v>177</v>
      </c>
      <c r="PT13" s="248"/>
      <c r="PU13" s="248"/>
      <c r="PV13" s="248"/>
      <c r="PW13" s="248"/>
      <c r="PX13" s="248"/>
      <c r="PY13" s="249"/>
      <c r="PZ13" s="3" t="s">
        <v>177</v>
      </c>
      <c r="QA13" s="248"/>
      <c r="QB13" s="248"/>
      <c r="QC13" s="248"/>
      <c r="QD13" s="248"/>
      <c r="QE13" s="248"/>
      <c r="QF13" s="249"/>
      <c r="QG13" s="3" t="s">
        <v>177</v>
      </c>
      <c r="QH13" s="248"/>
      <c r="QI13" s="248"/>
      <c r="QJ13" s="248"/>
      <c r="QK13" s="248"/>
      <c r="QL13" s="248"/>
      <c r="QM13" s="249"/>
      <c r="QN13" s="261" t="s">
        <v>118</v>
      </c>
      <c r="QO13" s="262"/>
      <c r="QP13" s="262"/>
      <c r="QQ13" s="262"/>
      <c r="QR13" s="262"/>
      <c r="QS13" s="262"/>
      <c r="QT13" s="263"/>
      <c r="QU13" s="261" t="s">
        <v>118</v>
      </c>
      <c r="QV13" s="262"/>
      <c r="QW13" s="262"/>
      <c r="QX13" s="262"/>
      <c r="QY13" s="262"/>
      <c r="QZ13" s="262"/>
      <c r="RA13" s="263"/>
      <c r="RB13" s="261" t="s">
        <v>118</v>
      </c>
      <c r="RC13" s="262"/>
      <c r="RD13" s="262"/>
      <c r="RE13" s="262"/>
      <c r="RF13" s="262"/>
      <c r="RG13" s="262"/>
      <c r="RH13" s="263"/>
      <c r="RI13" s="3" t="s">
        <v>177</v>
      </c>
      <c r="RJ13" s="248"/>
      <c r="RK13" s="248"/>
      <c r="RL13" s="248"/>
      <c r="RM13" s="248"/>
      <c r="RN13" s="248"/>
      <c r="RO13" s="249"/>
      <c r="RP13" s="3" t="s">
        <v>177</v>
      </c>
      <c r="RQ13" s="248"/>
      <c r="RR13" s="248"/>
      <c r="RS13" s="248"/>
      <c r="RT13" s="248"/>
      <c r="RU13" s="248"/>
      <c r="RV13" s="249"/>
      <c r="RW13" s="3" t="s">
        <v>177</v>
      </c>
      <c r="RX13" s="248"/>
      <c r="RY13" s="248"/>
      <c r="RZ13" s="248"/>
      <c r="SA13" s="248"/>
      <c r="SB13" s="248"/>
      <c r="SC13" s="249"/>
      <c r="SD13" s="3" t="s">
        <v>177</v>
      </c>
      <c r="SE13" s="248"/>
      <c r="SF13" s="248"/>
      <c r="SG13" s="248"/>
      <c r="SH13" s="248"/>
      <c r="SI13" s="248"/>
      <c r="SJ13" s="249"/>
      <c r="SK13" s="3" t="s">
        <v>177</v>
      </c>
      <c r="SL13" s="248"/>
      <c r="SM13" s="248"/>
      <c r="SN13" s="248"/>
      <c r="SO13" s="248"/>
      <c r="SP13" s="248"/>
      <c r="SQ13" s="249"/>
      <c r="SR13" s="247" t="s">
        <v>177</v>
      </c>
      <c r="SS13" s="248"/>
      <c r="ST13" s="248"/>
      <c r="SU13" s="248"/>
      <c r="SV13" s="248"/>
      <c r="SW13" s="248"/>
      <c r="SX13" s="249"/>
      <c r="SY13" s="247" t="s">
        <v>177</v>
      </c>
      <c r="SZ13" s="248"/>
      <c r="TA13" s="248"/>
      <c r="TB13" s="248"/>
      <c r="TC13" s="248"/>
      <c r="TD13" s="248"/>
      <c r="TE13" s="249"/>
      <c r="TF13" s="247" t="s">
        <v>177</v>
      </c>
      <c r="TG13" s="248"/>
      <c r="TH13" s="248"/>
      <c r="TI13" s="248"/>
      <c r="TJ13" s="248"/>
      <c r="TK13" s="248"/>
      <c r="TL13" s="249"/>
      <c r="TM13" s="247" t="s">
        <v>177</v>
      </c>
      <c r="TN13" s="248"/>
      <c r="TO13" s="248"/>
      <c r="TP13" s="248"/>
      <c r="TQ13" s="248"/>
      <c r="TR13" s="248"/>
      <c r="TS13" s="249"/>
      <c r="TT13" s="247" t="s">
        <v>177</v>
      </c>
      <c r="TU13" s="248"/>
      <c r="TV13" s="248"/>
      <c r="TW13" s="248"/>
      <c r="TX13" s="248"/>
      <c r="TY13" s="248"/>
      <c r="TZ13" s="249"/>
      <c r="UA13" s="247" t="s">
        <v>177</v>
      </c>
      <c r="UB13" s="248"/>
      <c r="UC13" s="248"/>
      <c r="UD13" s="248"/>
      <c r="UE13" s="248"/>
      <c r="UF13" s="248"/>
      <c r="UG13" s="249"/>
      <c r="UH13" s="3"/>
      <c r="UI13" s="248"/>
      <c r="UJ13" s="248"/>
      <c r="UK13" s="248"/>
      <c r="UL13" s="248"/>
      <c r="UM13" s="248"/>
      <c r="UN13" s="249"/>
      <c r="UO13" s="3"/>
      <c r="UP13" s="248"/>
      <c r="UQ13" s="248"/>
      <c r="UR13" s="248"/>
      <c r="US13" s="248"/>
      <c r="UT13" s="248"/>
      <c r="UU13" s="249"/>
      <c r="UV13" s="254"/>
      <c r="UW13" s="330"/>
      <c r="UX13" s="330"/>
      <c r="UY13" s="330"/>
      <c r="UZ13" s="330"/>
      <c r="VA13" s="330"/>
      <c r="VB13" s="330"/>
      <c r="VC13" s="254"/>
      <c r="VD13" s="330"/>
      <c r="VE13" s="330"/>
      <c r="VF13" s="330"/>
      <c r="VG13" s="330"/>
      <c r="VH13" s="330"/>
      <c r="VI13" s="330"/>
      <c r="VJ13" s="254"/>
      <c r="VK13" s="330"/>
      <c r="VL13" s="330"/>
      <c r="VM13" s="330"/>
      <c r="VN13" s="330"/>
      <c r="VO13" s="330"/>
      <c r="VP13" s="330"/>
      <c r="VQ13" s="254"/>
      <c r="VR13" s="330"/>
      <c r="VS13" s="330"/>
      <c r="VT13" s="330"/>
      <c r="VU13" s="330"/>
      <c r="VV13" s="330"/>
      <c r="VW13" s="330"/>
      <c r="VX13" s="254"/>
      <c r="VY13" s="330"/>
      <c r="VZ13" s="330"/>
      <c r="WA13" s="330"/>
      <c r="WB13" s="330"/>
      <c r="WC13" s="330"/>
      <c r="WD13" s="330"/>
      <c r="WE13" s="254"/>
      <c r="WF13" s="330"/>
      <c r="WG13" s="330"/>
      <c r="WH13" s="330"/>
      <c r="WI13" s="330"/>
      <c r="WJ13" s="330"/>
      <c r="WK13" s="330"/>
    </row>
    <row r="14" spans="1:609" ht="43.5" customHeight="1">
      <c r="A14" s="115" t="s">
        <v>142</v>
      </c>
      <c r="B14" s="50" t="s">
        <v>451</v>
      </c>
      <c r="C14" s="49" t="s">
        <v>411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4"/>
      <c r="CW14" s="44"/>
      <c r="CX14" s="45"/>
      <c r="CY14" s="45"/>
      <c r="CZ14" s="45"/>
      <c r="DA14" s="45"/>
      <c r="DB14" s="45"/>
      <c r="DC14" s="44"/>
      <c r="DD14" s="44"/>
      <c r="DE14" s="45"/>
      <c r="DF14" s="45"/>
      <c r="DG14" s="45"/>
      <c r="DH14" s="45"/>
      <c r="DI14" s="45"/>
      <c r="DJ14" s="44"/>
      <c r="DK14" s="44"/>
      <c r="DL14" s="44"/>
      <c r="DM14" s="44"/>
      <c r="DN14" s="44"/>
      <c r="DO14" s="45"/>
      <c r="DP14" s="45"/>
      <c r="DQ14" s="44"/>
      <c r="DR14" s="44"/>
      <c r="DS14" s="45"/>
      <c r="DT14" s="45"/>
      <c r="DU14" s="45"/>
      <c r="DV14" s="45"/>
      <c r="DW14" s="45"/>
      <c r="DX14" s="59"/>
      <c r="DY14" s="76"/>
      <c r="DZ14" s="76"/>
      <c r="EA14" s="77"/>
      <c r="EB14" s="59"/>
      <c r="EC14" s="59"/>
      <c r="ED14" s="59"/>
      <c r="EE14" s="78"/>
      <c r="EF14" s="77"/>
      <c r="EG14" s="77"/>
      <c r="EH14" s="77"/>
      <c r="EI14" s="59"/>
      <c r="EJ14" s="59"/>
      <c r="EK14" s="59"/>
      <c r="EL14" s="78"/>
      <c r="EM14" s="77"/>
      <c r="EN14" s="77"/>
      <c r="EO14" s="59"/>
      <c r="EP14" s="59"/>
      <c r="EQ14" s="59"/>
      <c r="ER14" s="59"/>
      <c r="ES14" s="59"/>
      <c r="ET14" s="77"/>
      <c r="EU14" s="77"/>
      <c r="EV14" s="58"/>
      <c r="EW14" s="59"/>
      <c r="EX14" s="65"/>
      <c r="EY14" s="65"/>
      <c r="EZ14" s="59"/>
      <c r="FA14" s="74"/>
      <c r="FB14" s="74"/>
      <c r="FC14" s="59"/>
      <c r="FD14" s="59"/>
      <c r="FE14" s="59"/>
      <c r="FF14" s="61"/>
      <c r="FG14" s="45"/>
      <c r="FH14" s="53"/>
      <c r="FI14" s="53"/>
      <c r="FJ14" s="45"/>
      <c r="FK14" s="45"/>
      <c r="FL14" s="45"/>
      <c r="FM14" s="45"/>
      <c r="FN14" s="72"/>
      <c r="FO14" s="73"/>
      <c r="FP14" s="73"/>
      <c r="FQ14" s="72"/>
      <c r="FR14" s="72"/>
      <c r="FS14" s="72"/>
      <c r="FT14" s="72"/>
      <c r="FU14" s="72"/>
      <c r="FV14" s="73"/>
      <c r="FW14" s="73"/>
      <c r="FX14" s="72"/>
      <c r="FY14" s="72"/>
      <c r="FZ14" s="72"/>
      <c r="GA14" s="72"/>
      <c r="GB14" s="72"/>
      <c r="GC14" s="73"/>
      <c r="GD14" s="73"/>
      <c r="GE14" s="72"/>
      <c r="GF14" s="72"/>
      <c r="GG14" s="81"/>
      <c r="GH14" s="72"/>
      <c r="GI14" s="72"/>
      <c r="GJ14" s="72"/>
      <c r="GK14" s="192"/>
      <c r="GL14" s="101"/>
      <c r="GM14" s="193"/>
      <c r="GN14" s="9"/>
      <c r="GO14" s="9"/>
      <c r="GP14" s="9"/>
      <c r="GQ14" s="9"/>
      <c r="GS14" s="101"/>
      <c r="GU14" s="9"/>
      <c r="GV14" s="9"/>
      <c r="GW14" s="9"/>
      <c r="GX14" s="9"/>
      <c r="GZ14" s="101"/>
      <c r="HG14" s="101"/>
      <c r="HI14" s="100"/>
      <c r="HJ14" s="100"/>
      <c r="HK14" s="121"/>
      <c r="HM14" s="110"/>
      <c r="HN14" s="101"/>
      <c r="HO14" s="121"/>
      <c r="HP14" s="100"/>
      <c r="HQ14" s="121"/>
      <c r="HR14" s="150"/>
      <c r="HS14" s="121"/>
      <c r="HT14" s="110"/>
      <c r="HU14" s="101"/>
      <c r="HW14" s="9"/>
      <c r="HY14" s="9"/>
      <c r="IA14" s="54"/>
      <c r="IB14" s="101"/>
      <c r="ID14" s="9"/>
      <c r="IF14" s="9"/>
      <c r="IH14" s="54"/>
      <c r="II14" s="101"/>
      <c r="IK14" s="9"/>
      <c r="IM14" s="9"/>
      <c r="IO14" s="54"/>
      <c r="IP14" s="101"/>
      <c r="IV14" s="54"/>
      <c r="IW14" s="54"/>
      <c r="KY14" s="150"/>
      <c r="KZ14" s="148"/>
      <c r="LA14" s="148"/>
      <c r="LB14" s="150"/>
      <c r="LC14" s="150"/>
      <c r="LD14" s="150"/>
      <c r="LE14" s="150"/>
      <c r="LF14" s="150"/>
      <c r="LG14" s="148"/>
      <c r="LH14" s="148"/>
      <c r="LI14" s="150"/>
      <c r="LJ14" s="148"/>
      <c r="LK14" s="148"/>
      <c r="LL14" s="148"/>
      <c r="LM14" s="148"/>
      <c r="LN14" s="148"/>
      <c r="LO14" s="150"/>
      <c r="LP14" s="150"/>
      <c r="LQ14" s="150"/>
      <c r="LR14" s="150"/>
      <c r="LS14" s="150"/>
      <c r="LT14" s="150"/>
      <c r="LU14" s="150"/>
      <c r="LV14" s="150"/>
      <c r="LW14" s="150"/>
      <c r="LX14" s="148"/>
      <c r="LY14" s="150"/>
      <c r="LZ14" s="150"/>
      <c r="MA14" s="150"/>
      <c r="MB14" s="148"/>
      <c r="MC14" s="150"/>
      <c r="MD14" s="150"/>
      <c r="ME14" s="150"/>
      <c r="MF14" s="150"/>
      <c r="MG14" s="148"/>
      <c r="MH14" s="148"/>
      <c r="MI14" s="150"/>
      <c r="MJ14" s="148"/>
      <c r="MK14" s="150"/>
      <c r="ML14" s="150"/>
      <c r="MM14" s="150"/>
      <c r="MN14" s="164"/>
      <c r="MO14" s="150"/>
      <c r="MP14" s="123"/>
      <c r="MQ14" s="123"/>
      <c r="MR14" s="123"/>
      <c r="MS14" s="100"/>
      <c r="MT14" s="150"/>
      <c r="MU14" s="100"/>
      <c r="MV14" s="123"/>
      <c r="MW14" s="123"/>
      <c r="MX14" s="123"/>
      <c r="MY14" s="150"/>
      <c r="MZ14" s="150"/>
      <c r="NA14" s="150"/>
      <c r="NB14" s="150"/>
      <c r="NC14" s="150"/>
      <c r="ND14" s="150"/>
      <c r="NE14" s="148"/>
      <c r="NF14" s="150"/>
      <c r="NG14" s="150"/>
      <c r="NH14" s="148"/>
      <c r="NI14" s="150"/>
      <c r="NJ14" s="150"/>
      <c r="NK14" s="148"/>
      <c r="NL14" s="148"/>
      <c r="NM14" s="148"/>
      <c r="NN14" s="150"/>
      <c r="NO14" s="150"/>
      <c r="NP14" s="150"/>
      <c r="NQ14" s="150"/>
      <c r="NR14" s="148"/>
      <c r="NS14" s="148"/>
      <c r="NT14" s="150"/>
      <c r="NU14" s="150"/>
      <c r="NV14" s="150"/>
      <c r="NW14" s="150"/>
      <c r="NX14" s="150"/>
      <c r="NY14" s="148"/>
      <c r="NZ14" s="148"/>
      <c r="OA14" s="148"/>
      <c r="OB14" s="150"/>
      <c r="OC14" s="150"/>
      <c r="OD14" s="150"/>
      <c r="OE14" s="150"/>
      <c r="OF14" s="148"/>
      <c r="OG14" s="148"/>
      <c r="OH14" s="150"/>
      <c r="OI14" s="150"/>
      <c r="OJ14" s="150"/>
      <c r="OK14" s="150"/>
      <c r="OL14" s="148"/>
      <c r="ON14" s="150"/>
      <c r="OO14" s="150"/>
      <c r="OP14" s="150"/>
      <c r="OQ14" s="150"/>
      <c r="OR14" s="148"/>
      <c r="OS14" s="100"/>
      <c r="OT14" s="100"/>
      <c r="OU14" s="150"/>
      <c r="OV14" s="100"/>
      <c r="OW14" s="100"/>
      <c r="OX14" s="100"/>
      <c r="OY14" s="150"/>
      <c r="OZ14" s="100"/>
      <c r="PA14" s="100"/>
      <c r="PB14" s="150"/>
      <c r="PC14" s="100"/>
      <c r="PD14" s="100"/>
      <c r="PE14" s="100"/>
      <c r="PF14" s="100"/>
      <c r="PG14" s="100"/>
      <c r="PH14" s="100"/>
      <c r="PI14" s="100"/>
      <c r="PJ14" s="194"/>
      <c r="PK14" s="100" t="s">
        <v>177</v>
      </c>
      <c r="PL14" s="100" t="s">
        <v>177</v>
      </c>
      <c r="PM14" s="100" t="s">
        <v>177</v>
      </c>
      <c r="PN14" s="123"/>
      <c r="PO14" s="100" t="s">
        <v>177</v>
      </c>
      <c r="PP14" s="100" t="s">
        <v>177</v>
      </c>
      <c r="PQ14" s="100" t="s">
        <v>177</v>
      </c>
      <c r="PR14" s="100" t="s">
        <v>177</v>
      </c>
      <c r="PS14" s="100" t="s">
        <v>177</v>
      </c>
      <c r="PT14" s="100" t="s">
        <v>177</v>
      </c>
      <c r="PU14" s="100" t="s">
        <v>177</v>
      </c>
      <c r="PV14" s="100" t="s">
        <v>177</v>
      </c>
      <c r="PW14" s="100" t="s">
        <v>177</v>
      </c>
      <c r="PX14" s="149" t="s">
        <v>261</v>
      </c>
      <c r="PY14" s="149" t="s">
        <v>261</v>
      </c>
      <c r="PZ14" s="149" t="s">
        <v>261</v>
      </c>
      <c r="QA14" s="149" t="s">
        <v>261</v>
      </c>
      <c r="QB14" s="149" t="s">
        <v>261</v>
      </c>
      <c r="QC14" s="149" t="s">
        <v>261</v>
      </c>
      <c r="QD14" s="149" t="s">
        <v>261</v>
      </c>
      <c r="QE14" s="149" t="s">
        <v>261</v>
      </c>
      <c r="QF14" s="149" t="s">
        <v>261</v>
      </c>
      <c r="QG14" s="123"/>
      <c r="QH14" s="149" t="s">
        <v>261</v>
      </c>
      <c r="QI14" s="149" t="s">
        <v>261</v>
      </c>
      <c r="QJ14" s="149" t="s">
        <v>261</v>
      </c>
      <c r="QK14" s="123"/>
      <c r="QL14" s="123"/>
      <c r="QM14" s="123"/>
      <c r="QN14" s="123"/>
      <c r="QO14" s="123"/>
      <c r="QP14" s="123"/>
      <c r="QQ14" s="123"/>
      <c r="QR14" s="123"/>
      <c r="QS14" s="123"/>
      <c r="QT14" s="123"/>
      <c r="QU14" s="123"/>
      <c r="QV14" s="123"/>
      <c r="QW14" s="123"/>
      <c r="QX14" s="123"/>
      <c r="QY14" s="123"/>
      <c r="QZ14" s="123"/>
      <c r="RA14" s="123"/>
      <c r="RB14" s="123"/>
      <c r="RC14" s="123"/>
      <c r="RD14" s="123"/>
      <c r="RE14" s="123"/>
      <c r="RF14" s="123"/>
      <c r="RG14" s="123"/>
      <c r="RH14" s="123"/>
      <c r="RI14" s="123"/>
      <c r="RJ14" s="123"/>
      <c r="RK14" s="123"/>
      <c r="RL14" s="123"/>
      <c r="RM14" s="123"/>
      <c r="RN14" s="149" t="s">
        <v>261</v>
      </c>
      <c r="RO14" s="123"/>
      <c r="RP14" s="123"/>
      <c r="RQ14" s="123"/>
      <c r="RR14" s="123"/>
      <c r="RS14" s="123"/>
      <c r="RT14" s="123"/>
      <c r="RU14" s="123"/>
      <c r="RV14" s="123"/>
      <c r="RW14" s="102"/>
      <c r="RX14" s="102"/>
      <c r="RY14" s="102"/>
      <c r="RZ14" s="214"/>
      <c r="SA14" s="101"/>
      <c r="SB14" s="102"/>
      <c r="SC14" s="102"/>
      <c r="SD14" s="102"/>
      <c r="SE14" s="102"/>
      <c r="SF14" s="102"/>
      <c r="SG14" s="214"/>
      <c r="SH14" s="101"/>
      <c r="SI14" s="102"/>
      <c r="SJ14" s="102"/>
      <c r="SK14" s="102"/>
      <c r="SL14" s="102"/>
      <c r="SM14" s="102"/>
      <c r="SN14" s="214"/>
      <c r="SO14" s="101"/>
      <c r="SP14" s="102"/>
      <c r="SQ14" s="102"/>
      <c r="SR14" s="102"/>
      <c r="SS14" s="102"/>
      <c r="ST14" s="102"/>
      <c r="SU14" s="110" t="s">
        <v>261</v>
      </c>
      <c r="SV14" s="101"/>
      <c r="SW14" s="102"/>
      <c r="SX14" s="102"/>
      <c r="SY14" s="102"/>
      <c r="SZ14" s="102"/>
      <c r="TA14" s="102"/>
      <c r="TB14" s="110" t="s">
        <v>261</v>
      </c>
      <c r="TC14" s="101"/>
      <c r="TD14" s="102"/>
      <c r="TE14" s="102"/>
      <c r="TF14" s="102"/>
      <c r="TG14" s="102"/>
      <c r="TH14" s="102"/>
      <c r="TI14" s="110" t="s">
        <v>261</v>
      </c>
      <c r="TJ14" s="101"/>
      <c r="TK14" s="102"/>
      <c r="TL14" s="102"/>
      <c r="TM14" s="102"/>
      <c r="TN14" s="102"/>
      <c r="TO14" s="102"/>
      <c r="TP14" s="110" t="s">
        <v>261</v>
      </c>
      <c r="TQ14" s="101"/>
      <c r="TR14" s="102"/>
      <c r="TS14" s="102"/>
      <c r="TT14" s="102"/>
      <c r="TU14" s="102"/>
      <c r="TV14" s="102"/>
      <c r="TW14" s="110" t="s">
        <v>261</v>
      </c>
      <c r="TX14" s="101"/>
      <c r="TY14" s="102"/>
      <c r="TZ14" s="102"/>
      <c r="UA14" s="102"/>
      <c r="UB14" s="102"/>
      <c r="UC14" s="102"/>
      <c r="UD14" s="110" t="s">
        <v>261</v>
      </c>
      <c r="UE14" s="101"/>
      <c r="UF14" s="102"/>
      <c r="UG14" s="102"/>
      <c r="UH14" s="102"/>
      <c r="UI14" s="102"/>
      <c r="UJ14" s="102"/>
      <c r="UK14" s="110"/>
      <c r="UL14" s="101"/>
      <c r="UM14" s="102"/>
      <c r="UN14" s="102"/>
      <c r="UO14" s="102"/>
      <c r="UP14" s="102"/>
      <c r="UQ14" s="102"/>
      <c r="UR14" s="110"/>
      <c r="US14" s="101"/>
      <c r="UT14" s="102"/>
      <c r="UU14" s="102"/>
      <c r="UV14" s="327"/>
      <c r="UW14" s="327"/>
      <c r="UX14" s="327"/>
      <c r="UY14" s="328"/>
      <c r="UZ14" s="329"/>
      <c r="VA14" s="102"/>
      <c r="VB14" s="102"/>
      <c r="VC14" s="327"/>
      <c r="VD14" s="327"/>
      <c r="VE14" s="327"/>
      <c r="VF14" s="328"/>
      <c r="VG14" s="329"/>
      <c r="VH14" s="102"/>
      <c r="VI14" s="102"/>
      <c r="VJ14" s="327"/>
      <c r="VK14" s="327"/>
      <c r="VL14" s="327"/>
      <c r="VM14" s="328"/>
      <c r="VN14" s="329"/>
      <c r="VO14" s="102"/>
      <c r="VP14" s="102"/>
      <c r="VQ14" s="327"/>
      <c r="VR14" s="327"/>
      <c r="VS14" s="327"/>
      <c r="VT14" s="328"/>
      <c r="VU14" s="329"/>
      <c r="VV14" s="102"/>
      <c r="VW14" s="102"/>
      <c r="VX14" s="327"/>
      <c r="VY14" s="327"/>
      <c r="VZ14" s="327"/>
      <c r="WA14" s="328"/>
      <c r="WB14" s="329"/>
      <c r="WC14" s="102"/>
      <c r="WD14" s="102"/>
      <c r="WE14" s="327"/>
      <c r="WF14" s="327"/>
      <c r="WG14" s="327"/>
      <c r="WH14" s="328"/>
      <c r="WI14" s="329"/>
    </row>
    <row r="15" spans="1:609" ht="43.5" customHeight="1">
      <c r="A15" s="10" t="s">
        <v>38</v>
      </c>
      <c r="B15" s="50" t="s">
        <v>264</v>
      </c>
      <c r="C15" s="49" t="s">
        <v>237</v>
      </c>
      <c r="D15" s="45"/>
      <c r="E15" s="65"/>
      <c r="F15" s="65"/>
      <c r="G15" s="65"/>
      <c r="H15" s="65"/>
      <c r="I15" s="45"/>
      <c r="J15" s="65"/>
      <c r="K15" s="45"/>
      <c r="L15" s="65"/>
      <c r="M15" s="65"/>
      <c r="N15" s="65"/>
      <c r="O15" s="65"/>
      <c r="P15" s="45"/>
      <c r="Q15" s="65"/>
      <c r="R15" s="45"/>
      <c r="S15" s="65"/>
      <c r="T15" s="65"/>
      <c r="U15" s="65"/>
      <c r="V15" s="65"/>
      <c r="W15" s="45"/>
      <c r="X15" s="45"/>
      <c r="Y15" s="65"/>
      <c r="Z15" s="65"/>
      <c r="AA15" s="65"/>
      <c r="AB15" s="65"/>
      <c r="AC15" s="65"/>
      <c r="AD15" s="45"/>
      <c r="AE15" s="65"/>
      <c r="AF15" s="45"/>
      <c r="AG15" s="65"/>
      <c r="AH15" s="45"/>
      <c r="AI15" s="65"/>
      <c r="AJ15" s="65"/>
      <c r="AK15" s="45"/>
      <c r="AL15" s="65"/>
      <c r="AM15" s="65"/>
      <c r="AN15" s="65"/>
      <c r="AO15" s="65"/>
      <c r="AP15" s="45"/>
      <c r="AQ15" s="65"/>
      <c r="AR15" s="45"/>
      <c r="AS15" s="45"/>
      <c r="AT15" s="45"/>
      <c r="AU15" s="65"/>
      <c r="AV15" s="65"/>
      <c r="AW15" s="65"/>
      <c r="AX15" s="65"/>
      <c r="AY15" s="45"/>
      <c r="AZ15" s="65"/>
      <c r="BA15" s="45"/>
      <c r="BB15" s="45"/>
      <c r="BC15" s="45"/>
      <c r="BD15" s="65"/>
      <c r="BE15" s="65"/>
      <c r="BF15" s="65"/>
      <c r="BG15" s="45"/>
      <c r="BH15" s="45"/>
      <c r="BI15" s="65"/>
      <c r="BJ15" s="65"/>
      <c r="BK15" s="65"/>
      <c r="BL15" s="65"/>
      <c r="BM15" s="65"/>
      <c r="BN15" s="45"/>
      <c r="BO15" s="45"/>
      <c r="BP15" s="65"/>
      <c r="BQ15" s="65"/>
      <c r="BR15" s="65"/>
      <c r="BS15" s="65"/>
      <c r="BT15" s="45"/>
      <c r="BU15" s="65"/>
      <c r="BV15" s="45"/>
      <c r="BW15" s="65"/>
      <c r="BX15" s="65"/>
      <c r="BY15" s="65"/>
      <c r="BZ15" s="45"/>
      <c r="CA15" s="65"/>
      <c r="CB15" s="45"/>
      <c r="CC15" s="45"/>
      <c r="CD15" s="65"/>
      <c r="CE15" s="65"/>
      <c r="CF15" s="65"/>
      <c r="CG15" s="65"/>
      <c r="CH15" s="4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6"/>
      <c r="CW15" s="66"/>
      <c r="CX15" s="65"/>
      <c r="CY15" s="65"/>
      <c r="CZ15" s="65"/>
      <c r="DA15" s="65"/>
      <c r="DB15" s="65"/>
      <c r="DC15" s="66"/>
      <c r="DD15" s="66"/>
      <c r="DE15" s="65"/>
      <c r="DF15" s="65"/>
      <c r="DG15" s="65"/>
      <c r="DH15" s="65"/>
      <c r="DI15" s="65"/>
      <c r="DJ15" s="44"/>
      <c r="DK15" s="44"/>
      <c r="DL15" s="44"/>
      <c r="DM15" s="44"/>
      <c r="DN15" s="44"/>
      <c r="DO15" s="65"/>
      <c r="DP15" s="65"/>
      <c r="DQ15" s="66"/>
      <c r="DR15" s="66"/>
      <c r="DS15" s="65"/>
      <c r="DT15" s="65"/>
      <c r="DU15" s="65"/>
      <c r="DV15" s="65"/>
      <c r="DW15" s="45"/>
      <c r="DX15" s="65"/>
      <c r="DY15" s="66"/>
      <c r="DZ15" s="51"/>
      <c r="EA15" s="51"/>
      <c r="EB15" s="65"/>
      <c r="EC15" s="65"/>
      <c r="ED15" s="65"/>
      <c r="EE15" s="65"/>
      <c r="EF15" s="52"/>
      <c r="EG15" s="52"/>
      <c r="EH15" s="51"/>
      <c r="EI15" s="65"/>
      <c r="EJ15" s="65"/>
      <c r="EK15" s="65"/>
      <c r="EL15" s="65"/>
      <c r="EM15" s="52"/>
      <c r="EN15" s="52"/>
      <c r="EO15" s="65"/>
      <c r="EP15" s="65"/>
      <c r="EQ15" s="65"/>
      <c r="ER15" s="45"/>
      <c r="ES15" s="65"/>
      <c r="ET15" s="66"/>
      <c r="EU15" s="51"/>
      <c r="EV15" s="45"/>
      <c r="EW15" s="65"/>
      <c r="EX15" s="65"/>
      <c r="EY15" s="65"/>
      <c r="EZ15" s="65"/>
      <c r="FA15" s="67"/>
      <c r="FB15" s="53"/>
      <c r="FC15" s="45"/>
      <c r="FD15" s="45"/>
      <c r="FE15" s="65"/>
      <c r="FF15" s="65"/>
      <c r="FG15" s="65"/>
      <c r="FH15" s="65"/>
      <c r="FI15" s="53"/>
      <c r="FJ15" s="45"/>
      <c r="FK15" s="65"/>
      <c r="FL15" s="65"/>
      <c r="FM15" s="65"/>
      <c r="FN15" s="65"/>
      <c r="FO15" s="65"/>
      <c r="FP15" s="53"/>
      <c r="FQ15" s="45"/>
      <c r="FR15" s="65"/>
      <c r="FS15" s="65"/>
      <c r="FT15" s="65"/>
      <c r="FU15" s="65"/>
      <c r="FV15" s="65"/>
      <c r="FW15" s="53"/>
      <c r="FX15" s="45"/>
      <c r="FY15" s="65"/>
      <c r="FZ15" s="65"/>
      <c r="GA15" s="65"/>
      <c r="GB15" s="65"/>
      <c r="GC15" s="65"/>
      <c r="GD15" s="53"/>
      <c r="GE15" s="45"/>
      <c r="GF15" s="65"/>
      <c r="GG15" s="82"/>
      <c r="GH15" s="100"/>
      <c r="GI15" s="100"/>
      <c r="GJ15" s="100"/>
      <c r="GK15" s="110"/>
      <c r="GL15" s="101"/>
      <c r="GM15" s="102"/>
      <c r="GN15" s="100"/>
      <c r="GO15" s="100"/>
      <c r="GP15" s="100"/>
      <c r="GQ15" s="100"/>
      <c r="GR15" s="110"/>
      <c r="GS15" s="101"/>
      <c r="GT15" s="102"/>
      <c r="GU15" s="100"/>
      <c r="GV15" s="100"/>
      <c r="GW15" s="100"/>
      <c r="GX15" s="100"/>
      <c r="GY15" s="109"/>
      <c r="GZ15" s="101"/>
      <c r="HA15" s="102"/>
      <c r="HB15" s="108"/>
      <c r="HC15" s="108"/>
      <c r="HD15" s="108"/>
      <c r="HE15" s="108"/>
      <c r="HF15" s="109"/>
      <c r="HG15" s="101"/>
      <c r="HH15" s="102"/>
      <c r="HI15" s="100"/>
      <c r="HJ15" s="100"/>
      <c r="HK15" s="100"/>
      <c r="HL15" s="100"/>
      <c r="HM15" s="101"/>
      <c r="HN15" s="101"/>
      <c r="HO15" s="100" t="s">
        <v>243</v>
      </c>
      <c r="HP15" s="100" t="s">
        <v>243</v>
      </c>
      <c r="HQ15" s="100" t="s">
        <v>243</v>
      </c>
      <c r="HR15" s="100" t="s">
        <v>243</v>
      </c>
      <c r="HS15" s="100" t="s">
        <v>243</v>
      </c>
      <c r="HT15" s="101"/>
      <c r="HU15" s="101"/>
      <c r="HV15" s="100" t="s">
        <v>177</v>
      </c>
      <c r="HW15" s="100" t="s">
        <v>177</v>
      </c>
      <c r="HX15" s="100" t="s">
        <v>177</v>
      </c>
      <c r="HY15" s="100" t="s">
        <v>177</v>
      </c>
      <c r="HZ15" s="100" t="s">
        <v>177</v>
      </c>
      <c r="IA15" s="101"/>
      <c r="IB15" s="101"/>
      <c r="IC15" s="100" t="s">
        <v>177</v>
      </c>
      <c r="ID15" s="100" t="s">
        <v>177</v>
      </c>
      <c r="IE15" s="100" t="s">
        <v>177</v>
      </c>
      <c r="IF15" s="100" t="s">
        <v>177</v>
      </c>
      <c r="IG15" s="100" t="s">
        <v>177</v>
      </c>
      <c r="IH15" s="101"/>
      <c r="II15" s="101"/>
      <c r="IJ15" s="100" t="s">
        <v>177</v>
      </c>
      <c r="IK15" s="100" t="s">
        <v>177</v>
      </c>
      <c r="IL15" s="100" t="s">
        <v>177</v>
      </c>
      <c r="IM15" s="100" t="s">
        <v>177</v>
      </c>
      <c r="IN15" s="123"/>
      <c r="IO15" s="101"/>
      <c r="IP15" s="101"/>
      <c r="IQ15" s="123"/>
      <c r="IR15" s="123"/>
      <c r="IS15" s="123"/>
      <c r="IT15" s="100" t="s">
        <v>177</v>
      </c>
      <c r="IU15" s="100" t="s">
        <v>177</v>
      </c>
      <c r="IV15" s="101"/>
      <c r="IW15" s="101"/>
      <c r="IX15" s="149" t="s">
        <v>261</v>
      </c>
      <c r="IY15" s="149" t="s">
        <v>261</v>
      </c>
      <c r="IZ15" s="149" t="s">
        <v>261</v>
      </c>
      <c r="JA15" s="149" t="s">
        <v>261</v>
      </c>
      <c r="JB15" s="149" t="s">
        <v>261</v>
      </c>
      <c r="JC15" s="101"/>
      <c r="JD15" s="101"/>
      <c r="JE15" s="149" t="s">
        <v>261</v>
      </c>
      <c r="JF15" s="149" t="s">
        <v>261</v>
      </c>
      <c r="JG15" s="149" t="s">
        <v>261</v>
      </c>
      <c r="JH15" s="149" t="s">
        <v>261</v>
      </c>
      <c r="JI15" s="149" t="s">
        <v>261</v>
      </c>
      <c r="JJ15" s="101"/>
      <c r="JK15" s="101"/>
      <c r="JL15" s="123"/>
      <c r="JM15" s="123"/>
      <c r="JN15" s="123"/>
      <c r="JO15" s="123"/>
      <c r="JP15" s="123"/>
      <c r="JQ15" s="101"/>
      <c r="JR15" s="101"/>
      <c r="JS15" s="100" t="s">
        <v>177</v>
      </c>
      <c r="JT15" s="100" t="s">
        <v>177</v>
      </c>
      <c r="JU15" s="100" t="s">
        <v>177</v>
      </c>
      <c r="JV15" s="100" t="s">
        <v>177</v>
      </c>
      <c r="JW15" s="100" t="s">
        <v>177</v>
      </c>
      <c r="JX15" s="101"/>
      <c r="JY15" s="101"/>
      <c r="JZ15" s="100" t="s">
        <v>177</v>
      </c>
      <c r="KA15" s="100" t="s">
        <v>177</v>
      </c>
      <c r="KB15" s="123"/>
      <c r="KC15" s="100" t="s">
        <v>177</v>
      </c>
      <c r="KD15" s="100" t="s">
        <v>177</v>
      </c>
      <c r="KE15" s="101"/>
      <c r="KF15" s="101"/>
      <c r="KG15" s="100" t="s">
        <v>177</v>
      </c>
      <c r="KH15" s="100" t="s">
        <v>177</v>
      </c>
      <c r="KI15" s="100" t="s">
        <v>177</v>
      </c>
      <c r="KJ15" s="100" t="s">
        <v>177</v>
      </c>
      <c r="KK15" s="100" t="s">
        <v>177</v>
      </c>
      <c r="KL15" s="101"/>
      <c r="KM15" s="101"/>
      <c r="KN15" s="100" t="s">
        <v>177</v>
      </c>
      <c r="KO15" s="100" t="s">
        <v>177</v>
      </c>
      <c r="KP15" s="100" t="s">
        <v>177</v>
      </c>
      <c r="KQ15" s="100" t="s">
        <v>177</v>
      </c>
      <c r="KR15" s="148"/>
      <c r="KS15" s="101"/>
      <c r="KT15" s="101"/>
      <c r="KU15" s="100" t="s">
        <v>177</v>
      </c>
      <c r="KV15" s="100" t="s">
        <v>177</v>
      </c>
      <c r="KW15" s="100" t="s">
        <v>177</v>
      </c>
      <c r="KX15" s="100" t="s">
        <v>177</v>
      </c>
      <c r="KY15" s="100" t="s">
        <v>177</v>
      </c>
      <c r="KZ15" s="123"/>
      <c r="LA15" s="123"/>
      <c r="LB15" s="100" t="s">
        <v>177</v>
      </c>
      <c r="LC15" s="100" t="s">
        <v>177</v>
      </c>
      <c r="LD15" s="100" t="s">
        <v>177</v>
      </c>
      <c r="LE15" s="100" t="s">
        <v>177</v>
      </c>
      <c r="LF15" s="100" t="s">
        <v>177</v>
      </c>
      <c r="LG15" s="123"/>
      <c r="LH15" s="123"/>
      <c r="LI15" s="100" t="s">
        <v>177</v>
      </c>
      <c r="LJ15" s="123"/>
      <c r="LK15" s="123"/>
      <c r="LL15" s="123"/>
      <c r="LM15" s="123"/>
      <c r="LN15" s="123"/>
      <c r="LO15" s="100" t="s">
        <v>177</v>
      </c>
      <c r="LP15" s="100" t="s">
        <v>177</v>
      </c>
      <c r="LQ15" s="100" t="s">
        <v>177</v>
      </c>
      <c r="LR15" s="100" t="s">
        <v>177</v>
      </c>
      <c r="LS15" s="100" t="s">
        <v>177</v>
      </c>
      <c r="LT15" s="100" t="s">
        <v>177</v>
      </c>
      <c r="LU15" s="100" t="s">
        <v>177</v>
      </c>
      <c r="LV15" s="100" t="s">
        <v>177</v>
      </c>
      <c r="LW15" s="100" t="s">
        <v>177</v>
      </c>
      <c r="LX15" s="123"/>
      <c r="LY15" s="100" t="s">
        <v>177</v>
      </c>
      <c r="LZ15" s="100" t="s">
        <v>177</v>
      </c>
      <c r="MA15" s="100" t="s">
        <v>177</v>
      </c>
      <c r="MB15" s="123"/>
      <c r="MC15" s="100" t="s">
        <v>177</v>
      </c>
      <c r="MD15" s="100" t="s">
        <v>177</v>
      </c>
      <c r="ME15" s="100" t="s">
        <v>177</v>
      </c>
      <c r="MF15" s="100" t="s">
        <v>177</v>
      </c>
      <c r="MG15" s="123"/>
      <c r="MH15" s="123"/>
      <c r="MI15" s="100" t="s">
        <v>177</v>
      </c>
      <c r="MJ15" s="123"/>
      <c r="MK15" s="100" t="s">
        <v>177</v>
      </c>
      <c r="ML15" s="100" t="s">
        <v>177</v>
      </c>
      <c r="MM15" s="100" t="s">
        <v>177</v>
      </c>
      <c r="MN15" s="100" t="s">
        <v>177</v>
      </c>
      <c r="MO15" s="100" t="s">
        <v>177</v>
      </c>
      <c r="MP15" s="123"/>
      <c r="MQ15" s="123"/>
      <c r="MR15" s="123"/>
      <c r="MS15" s="100" t="s">
        <v>177</v>
      </c>
      <c r="MT15" s="100" t="s">
        <v>177</v>
      </c>
      <c r="MU15" s="100" t="s">
        <v>177</v>
      </c>
      <c r="MV15" s="123"/>
      <c r="MW15" s="123"/>
      <c r="MX15" s="123"/>
      <c r="MY15" s="100" t="s">
        <v>177</v>
      </c>
      <c r="MZ15" s="100" t="s">
        <v>177</v>
      </c>
      <c r="NA15" s="100" t="s">
        <v>177</v>
      </c>
      <c r="NB15" s="100" t="s">
        <v>177</v>
      </c>
      <c r="NC15" s="100" t="s">
        <v>177</v>
      </c>
      <c r="ND15" s="100" t="s">
        <v>177</v>
      </c>
      <c r="NE15" s="123"/>
      <c r="NF15" s="100" t="s">
        <v>177</v>
      </c>
      <c r="NG15" s="100" t="s">
        <v>177</v>
      </c>
      <c r="NH15" s="123"/>
      <c r="NI15" s="100" t="s">
        <v>177</v>
      </c>
      <c r="NJ15" s="100" t="s">
        <v>177</v>
      </c>
      <c r="NK15" s="123"/>
      <c r="NL15" s="123"/>
      <c r="NM15" s="123"/>
      <c r="NN15" s="100" t="s">
        <v>177</v>
      </c>
      <c r="NO15" s="100" t="s">
        <v>177</v>
      </c>
      <c r="NP15" s="100" t="s">
        <v>177</v>
      </c>
      <c r="NQ15" s="100" t="s">
        <v>177</v>
      </c>
      <c r="NR15" s="123"/>
      <c r="NS15" s="123"/>
      <c r="NT15" s="100" t="s">
        <v>177</v>
      </c>
      <c r="NU15" s="100" t="s">
        <v>177</v>
      </c>
      <c r="NV15" s="100" t="s">
        <v>177</v>
      </c>
      <c r="NW15" s="100" t="s">
        <v>177</v>
      </c>
      <c r="NX15" s="100" t="s">
        <v>177</v>
      </c>
      <c r="NY15" s="123"/>
      <c r="NZ15" s="123"/>
      <c r="OA15" s="123"/>
      <c r="OB15" s="100" t="s">
        <v>177</v>
      </c>
      <c r="OC15" s="100" t="s">
        <v>177</v>
      </c>
      <c r="OD15" s="100" t="s">
        <v>177</v>
      </c>
      <c r="OE15" s="100" t="s">
        <v>177</v>
      </c>
      <c r="OF15" s="123"/>
      <c r="OG15" s="123"/>
      <c r="OH15" s="100" t="s">
        <v>177</v>
      </c>
      <c r="OI15" s="100" t="s">
        <v>177</v>
      </c>
      <c r="OJ15" s="100" t="s">
        <v>177</v>
      </c>
      <c r="OK15" s="100" t="s">
        <v>177</v>
      </c>
      <c r="OL15" s="100" t="s">
        <v>177</v>
      </c>
      <c r="OM15" s="123"/>
      <c r="ON15" s="100" t="s">
        <v>177</v>
      </c>
      <c r="OO15" s="100" t="s">
        <v>177</v>
      </c>
      <c r="OP15" s="100" t="s">
        <v>177</v>
      </c>
      <c r="OQ15" s="100" t="s">
        <v>177</v>
      </c>
      <c r="OR15" s="123"/>
      <c r="OS15" s="123"/>
      <c r="OT15" s="100" t="s">
        <v>177</v>
      </c>
      <c r="OU15" s="123"/>
      <c r="OV15" s="100" t="s">
        <v>177</v>
      </c>
      <c r="OW15" s="100" t="s">
        <v>177</v>
      </c>
      <c r="OX15" s="100" t="s">
        <v>177</v>
      </c>
      <c r="OY15" s="123"/>
      <c r="OZ15" s="100" t="s">
        <v>177</v>
      </c>
      <c r="PA15" s="100" t="s">
        <v>177</v>
      </c>
      <c r="PB15" s="123"/>
      <c r="PC15" s="100" t="s">
        <v>177</v>
      </c>
      <c r="PD15" s="100" t="s">
        <v>177</v>
      </c>
      <c r="PE15" s="100" t="s">
        <v>177</v>
      </c>
      <c r="PF15" s="100" t="s">
        <v>177</v>
      </c>
      <c r="PG15" s="100" t="s">
        <v>177</v>
      </c>
      <c r="PH15" s="100" t="s">
        <v>177</v>
      </c>
      <c r="PI15" s="100" t="s">
        <v>177</v>
      </c>
      <c r="PJ15" s="100" t="s">
        <v>177</v>
      </c>
      <c r="PK15" s="100" t="s">
        <v>177</v>
      </c>
      <c r="PL15" s="100" t="s">
        <v>177</v>
      </c>
      <c r="PM15" s="100" t="s">
        <v>177</v>
      </c>
      <c r="PN15" s="100" t="s">
        <v>177</v>
      </c>
      <c r="PO15" s="123"/>
      <c r="PP15" s="123"/>
      <c r="PQ15" s="100" t="s">
        <v>177</v>
      </c>
      <c r="PR15" s="100" t="s">
        <v>177</v>
      </c>
      <c r="PS15" s="100" t="s">
        <v>177</v>
      </c>
      <c r="PT15" s="100" t="s">
        <v>177</v>
      </c>
      <c r="PU15" s="100" t="s">
        <v>177</v>
      </c>
      <c r="PV15" s="123"/>
      <c r="PW15" s="123"/>
      <c r="PX15" s="149" t="s">
        <v>261</v>
      </c>
      <c r="PY15" s="149" t="s">
        <v>261</v>
      </c>
      <c r="PZ15" s="149" t="s">
        <v>261</v>
      </c>
      <c r="QA15" s="149" t="s">
        <v>261</v>
      </c>
      <c r="QB15" s="149" t="s">
        <v>261</v>
      </c>
      <c r="QC15" s="123"/>
      <c r="QD15" s="123"/>
      <c r="QE15" s="149" t="s">
        <v>261</v>
      </c>
      <c r="QF15" s="149" t="s">
        <v>261</v>
      </c>
      <c r="QG15" s="123"/>
      <c r="QH15" s="149" t="s">
        <v>261</v>
      </c>
      <c r="QI15" s="149" t="s">
        <v>261</v>
      </c>
      <c r="QJ15" s="123"/>
      <c r="QK15" s="123"/>
      <c r="QL15" s="123"/>
      <c r="QM15" s="123"/>
      <c r="QN15" s="123"/>
      <c r="QO15" s="123"/>
      <c r="QP15" s="123"/>
      <c r="QQ15" s="123"/>
      <c r="QR15" s="123"/>
      <c r="QS15" s="123"/>
      <c r="QT15" s="123"/>
      <c r="QU15" s="123"/>
      <c r="QV15" s="123"/>
      <c r="QW15" s="123"/>
      <c r="QX15" s="123"/>
      <c r="QY15" s="123"/>
      <c r="QZ15" s="123"/>
      <c r="RA15" s="123"/>
      <c r="RB15" s="123"/>
      <c r="RC15" s="123"/>
      <c r="RD15" s="123"/>
      <c r="RE15" s="123"/>
      <c r="RF15" s="123"/>
      <c r="RG15" s="123"/>
      <c r="RH15" s="123"/>
      <c r="RI15" s="123"/>
      <c r="RJ15" s="123"/>
      <c r="RK15" s="123"/>
      <c r="RL15" s="123"/>
      <c r="RM15" s="123"/>
      <c r="RN15" s="149" t="s">
        <v>261</v>
      </c>
      <c r="RO15" s="123"/>
      <c r="RP15" s="123"/>
      <c r="RQ15" s="123"/>
      <c r="RR15" s="123"/>
      <c r="RS15" s="123"/>
      <c r="RT15" s="123"/>
      <c r="RU15" s="123"/>
      <c r="RV15" s="123"/>
      <c r="RW15" s="149" t="s">
        <v>261</v>
      </c>
      <c r="RX15" s="149" t="s">
        <v>261</v>
      </c>
      <c r="RY15" s="149" t="s">
        <v>261</v>
      </c>
      <c r="RZ15" s="123"/>
      <c r="SA15" s="123"/>
      <c r="SB15" s="123"/>
      <c r="SC15" s="149" t="s">
        <v>261</v>
      </c>
      <c r="SD15" s="149" t="s">
        <v>261</v>
      </c>
      <c r="SE15" s="149" t="s">
        <v>261</v>
      </c>
      <c r="SF15" s="149" t="s">
        <v>261</v>
      </c>
      <c r="SG15" s="149" t="s">
        <v>261</v>
      </c>
      <c r="SH15" s="149" t="s">
        <v>261</v>
      </c>
      <c r="SI15" s="149" t="s">
        <v>261</v>
      </c>
      <c r="SJ15" s="149" t="s">
        <v>261</v>
      </c>
      <c r="SK15" s="149" t="s">
        <v>261</v>
      </c>
      <c r="SL15" s="149" t="s">
        <v>261</v>
      </c>
      <c r="SM15" s="149" t="s">
        <v>261</v>
      </c>
      <c r="SN15" s="123"/>
      <c r="SO15" s="123"/>
      <c r="SP15" s="123"/>
      <c r="SQ15" s="149" t="s">
        <v>261</v>
      </c>
      <c r="SR15" s="149" t="s">
        <v>261</v>
      </c>
      <c r="SS15" s="149" t="s">
        <v>261</v>
      </c>
      <c r="ST15" s="149" t="s">
        <v>261</v>
      </c>
      <c r="SU15" s="101"/>
      <c r="SV15" s="101"/>
      <c r="SW15" s="149" t="s">
        <v>261</v>
      </c>
      <c r="SX15" s="149" t="s">
        <v>261</v>
      </c>
      <c r="SY15" s="149" t="s">
        <v>261</v>
      </c>
      <c r="SZ15" s="149" t="s">
        <v>261</v>
      </c>
      <c r="TA15" s="149" t="s">
        <v>261</v>
      </c>
      <c r="TB15" s="101"/>
      <c r="TC15" s="101"/>
      <c r="TD15" s="149" t="s">
        <v>261</v>
      </c>
      <c r="TE15" s="149" t="s">
        <v>261</v>
      </c>
      <c r="TF15" s="149" t="s">
        <v>261</v>
      </c>
      <c r="TG15" s="149" t="s">
        <v>261</v>
      </c>
      <c r="TH15" s="149" t="s">
        <v>261</v>
      </c>
      <c r="TI15" s="101"/>
      <c r="TJ15" s="101"/>
      <c r="TK15" s="149" t="s">
        <v>261</v>
      </c>
      <c r="TL15" s="149" t="s">
        <v>261</v>
      </c>
      <c r="TM15" s="149" t="s">
        <v>261</v>
      </c>
      <c r="TN15" s="149" t="s">
        <v>261</v>
      </c>
      <c r="TO15" s="149" t="s">
        <v>261</v>
      </c>
      <c r="TP15" s="101"/>
      <c r="TQ15" s="101"/>
      <c r="TR15" s="149" t="s">
        <v>261</v>
      </c>
      <c r="TS15" s="149" t="s">
        <v>261</v>
      </c>
      <c r="TT15" s="149" t="s">
        <v>261</v>
      </c>
      <c r="TU15" s="149" t="s">
        <v>261</v>
      </c>
      <c r="TV15" s="149" t="s">
        <v>261</v>
      </c>
      <c r="TW15" s="101"/>
      <c r="TX15" s="101"/>
      <c r="TY15" s="149" t="s">
        <v>261</v>
      </c>
      <c r="TZ15" s="149" t="s">
        <v>261</v>
      </c>
      <c r="UA15" s="149" t="s">
        <v>261</v>
      </c>
      <c r="UB15" s="149" t="s">
        <v>261</v>
      </c>
      <c r="UC15" s="149" t="s">
        <v>261</v>
      </c>
      <c r="UD15" s="101"/>
      <c r="UE15" s="101"/>
      <c r="UF15" s="149" t="s">
        <v>261</v>
      </c>
      <c r="UG15" s="100"/>
      <c r="UH15" s="100"/>
      <c r="UI15" s="100"/>
      <c r="UJ15" s="100"/>
      <c r="UK15" s="101"/>
      <c r="UL15" s="101"/>
      <c r="UM15" s="100"/>
      <c r="UN15" s="100"/>
      <c r="UO15" s="100"/>
      <c r="UP15" s="100"/>
      <c r="UQ15" s="100"/>
      <c r="UR15" s="101"/>
      <c r="US15" s="101"/>
      <c r="UT15" s="100"/>
      <c r="UU15" s="100"/>
      <c r="UV15" s="100"/>
      <c r="UW15" s="100"/>
      <c r="UX15" s="100"/>
      <c r="UY15" s="101"/>
      <c r="UZ15" s="101"/>
      <c r="VA15" s="100"/>
      <c r="VB15" s="100"/>
      <c r="VC15" s="100"/>
      <c r="VD15" s="100"/>
      <c r="VE15" s="100"/>
      <c r="VF15" s="101"/>
      <c r="VG15" s="101"/>
      <c r="VH15" s="100"/>
      <c r="VI15" s="100"/>
      <c r="VJ15" s="100"/>
      <c r="VK15" s="100"/>
      <c r="VL15" s="100"/>
      <c r="VM15" s="101"/>
      <c r="VN15" s="101"/>
      <c r="VO15" s="100"/>
      <c r="VP15" s="100"/>
      <c r="VQ15" s="100"/>
      <c r="VR15" s="100"/>
      <c r="VS15" s="100"/>
      <c r="VT15" s="101"/>
      <c r="VU15" s="101"/>
      <c r="VV15" s="100"/>
      <c r="VW15" s="100"/>
      <c r="VX15" s="100"/>
      <c r="VY15" s="100"/>
      <c r="VZ15" s="100"/>
      <c r="WA15" s="101"/>
      <c r="WB15" s="101"/>
      <c r="WC15" s="100"/>
      <c r="WD15" s="100"/>
      <c r="WE15" s="100"/>
      <c r="WF15" s="100"/>
      <c r="WG15" s="100"/>
      <c r="WH15" s="101"/>
      <c r="WI15" s="101"/>
    </row>
    <row r="16" spans="1:609" ht="43.5" customHeight="1">
      <c r="A16" s="10" t="s">
        <v>38</v>
      </c>
      <c r="B16" s="9" t="s">
        <v>24</v>
      </c>
      <c r="C16" s="49" t="s">
        <v>234</v>
      </c>
      <c r="D16" s="45"/>
      <c r="E16" s="65"/>
      <c r="F16" s="65"/>
      <c r="G16" s="65"/>
      <c r="H16" s="65"/>
      <c r="I16" s="45"/>
      <c r="J16" s="65"/>
      <c r="K16" s="45"/>
      <c r="L16" s="65"/>
      <c r="M16" s="65"/>
      <c r="N16" s="65"/>
      <c r="O16" s="65"/>
      <c r="P16" s="45"/>
      <c r="Q16" s="65"/>
      <c r="R16" s="45"/>
      <c r="S16" s="65"/>
      <c r="T16" s="65"/>
      <c r="U16" s="65"/>
      <c r="V16" s="65"/>
      <c r="W16" s="45"/>
      <c r="X16" s="45"/>
      <c r="Y16" s="65"/>
      <c r="Z16" s="65"/>
      <c r="AA16" s="65"/>
      <c r="AB16" s="65"/>
      <c r="AC16" s="65"/>
      <c r="AD16" s="45" t="s">
        <v>20</v>
      </c>
      <c r="AE16" s="65"/>
      <c r="AF16" s="45"/>
      <c r="AG16" s="65"/>
      <c r="AH16" s="45"/>
      <c r="AI16" s="65"/>
      <c r="AJ16" s="65"/>
      <c r="AK16" s="45"/>
      <c r="AL16" s="65"/>
      <c r="AM16" s="65"/>
      <c r="AN16" s="65"/>
      <c r="AO16" s="65"/>
      <c r="AP16" s="45"/>
      <c r="AQ16" s="65"/>
      <c r="AR16" s="45"/>
      <c r="AS16" s="45"/>
      <c r="AT16" s="45"/>
      <c r="AU16" s="65"/>
      <c r="AV16" s="65"/>
      <c r="AW16" s="65"/>
      <c r="AX16" s="65"/>
      <c r="AY16" s="45"/>
      <c r="AZ16" s="65"/>
      <c r="BA16" s="45"/>
      <c r="BB16" s="45"/>
      <c r="BC16" s="45"/>
      <c r="BD16" s="65"/>
      <c r="BE16" s="65"/>
      <c r="BF16" s="65"/>
      <c r="BG16" s="45"/>
      <c r="BH16" s="45"/>
      <c r="BI16" s="65"/>
      <c r="BJ16" s="65"/>
      <c r="BK16" s="65"/>
      <c r="BL16" s="65"/>
      <c r="BM16" s="65"/>
      <c r="BN16" s="45"/>
      <c r="BO16" s="45"/>
      <c r="BP16" s="65"/>
      <c r="BQ16" s="65"/>
      <c r="BR16" s="65"/>
      <c r="BS16" s="65"/>
      <c r="BT16" s="45"/>
      <c r="BU16" s="65"/>
      <c r="BV16" s="45"/>
      <c r="BW16" s="65"/>
      <c r="BX16" s="65"/>
      <c r="BY16" s="65"/>
      <c r="BZ16" s="45"/>
      <c r="CA16" s="65"/>
      <c r="CB16" s="45"/>
      <c r="CC16" s="45"/>
      <c r="CD16" s="65"/>
      <c r="CE16" s="65"/>
      <c r="CF16" s="65"/>
      <c r="CG16" s="65"/>
      <c r="CH16" s="4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6"/>
      <c r="CW16" s="66"/>
      <c r="CX16" s="65"/>
      <c r="CY16" s="65"/>
      <c r="CZ16" s="65"/>
      <c r="DA16" s="65"/>
      <c r="DB16" s="65"/>
      <c r="DC16" s="66"/>
      <c r="DD16" s="66"/>
      <c r="DE16" s="65"/>
      <c r="DF16" s="65"/>
      <c r="DG16" s="65"/>
      <c r="DH16" s="65"/>
      <c r="DI16" s="65"/>
      <c r="DJ16" s="44" t="s">
        <v>118</v>
      </c>
      <c r="DK16" s="44" t="s">
        <v>118</v>
      </c>
      <c r="DL16" s="44" t="s">
        <v>118</v>
      </c>
      <c r="DM16" s="44" t="s">
        <v>118</v>
      </c>
      <c r="DN16" s="44" t="s">
        <v>118</v>
      </c>
      <c r="DO16" s="65"/>
      <c r="DP16" s="65"/>
      <c r="DQ16" s="66"/>
      <c r="DR16" s="66"/>
      <c r="DS16" s="65"/>
      <c r="DT16" s="65"/>
      <c r="DU16" s="65"/>
      <c r="DV16" s="65"/>
      <c r="DW16" s="45"/>
      <c r="DX16" s="65"/>
      <c r="DY16" s="66"/>
      <c r="DZ16" s="51" t="s">
        <v>118</v>
      </c>
      <c r="EA16" s="51" t="s">
        <v>118</v>
      </c>
      <c r="EB16" s="65"/>
      <c r="EC16" s="65"/>
      <c r="ED16" s="65"/>
      <c r="EE16" s="65"/>
      <c r="EF16" s="52" t="s">
        <v>125</v>
      </c>
      <c r="EG16" s="52" t="s">
        <v>125</v>
      </c>
      <c r="EH16" s="51" t="s">
        <v>118</v>
      </c>
      <c r="EI16" s="65"/>
      <c r="EJ16" s="65"/>
      <c r="EK16" s="65"/>
      <c r="EL16" s="65"/>
      <c r="EM16" s="52" t="s">
        <v>125</v>
      </c>
      <c r="EN16" s="52" t="s">
        <v>125</v>
      </c>
      <c r="EO16" s="65"/>
      <c r="EP16" s="65"/>
      <c r="EQ16" s="65"/>
      <c r="ER16" s="45" t="s">
        <v>118</v>
      </c>
      <c r="ES16" s="65"/>
      <c r="ET16" s="66"/>
      <c r="EU16" s="51" t="s">
        <v>125</v>
      </c>
      <c r="EV16" s="45" t="s">
        <v>125</v>
      </c>
      <c r="EW16" s="65"/>
      <c r="EX16" s="65"/>
      <c r="EY16" s="65"/>
      <c r="EZ16" s="65"/>
      <c r="FA16" s="67"/>
      <c r="FB16" s="53" t="s">
        <v>125</v>
      </c>
      <c r="FC16" s="45" t="s">
        <v>125</v>
      </c>
      <c r="FD16" s="45" t="s">
        <v>130</v>
      </c>
      <c r="FE16" s="65"/>
      <c r="FF16" s="65"/>
      <c r="FG16" s="65"/>
      <c r="FH16" s="65"/>
      <c r="FI16" s="53" t="s">
        <v>125</v>
      </c>
      <c r="FJ16" s="45" t="s">
        <v>125</v>
      </c>
      <c r="FK16" s="65"/>
      <c r="FL16" s="65"/>
      <c r="FM16" s="65"/>
      <c r="FN16" s="65"/>
      <c r="FO16" s="65"/>
      <c r="FP16" s="53" t="s">
        <v>125</v>
      </c>
      <c r="FQ16" s="45" t="s">
        <v>125</v>
      </c>
      <c r="FR16" s="65"/>
      <c r="FS16" s="65"/>
      <c r="FT16" s="65"/>
      <c r="FU16" s="65"/>
      <c r="FV16" s="65"/>
      <c r="FW16" s="53" t="s">
        <v>125</v>
      </c>
      <c r="FX16" s="45" t="s">
        <v>125</v>
      </c>
      <c r="FY16" s="65"/>
      <c r="FZ16" s="65"/>
      <c r="GA16" s="65"/>
      <c r="GB16" s="65"/>
      <c r="GC16" s="65"/>
      <c r="GD16" s="53" t="s">
        <v>125</v>
      </c>
      <c r="GE16" s="45" t="s">
        <v>125</v>
      </c>
      <c r="GF16" s="65"/>
      <c r="GG16" s="82"/>
      <c r="GH16" s="100" t="s">
        <v>177</v>
      </c>
      <c r="GI16" s="100" t="s">
        <v>177</v>
      </c>
      <c r="GJ16" s="100" t="s">
        <v>177</v>
      </c>
      <c r="GK16" s="110" t="s">
        <v>216</v>
      </c>
      <c r="GL16" s="101"/>
      <c r="GM16" s="102"/>
      <c r="GN16" s="100" t="s">
        <v>177</v>
      </c>
      <c r="GO16" s="100" t="s">
        <v>177</v>
      </c>
      <c r="GP16" s="100" t="s">
        <v>177</v>
      </c>
      <c r="GQ16" s="100" t="s">
        <v>177</v>
      </c>
      <c r="GR16" s="110" t="s">
        <v>177</v>
      </c>
      <c r="GS16" s="101"/>
      <c r="GT16" s="102"/>
      <c r="GU16" s="100" t="s">
        <v>177</v>
      </c>
      <c r="GV16" s="100" t="s">
        <v>177</v>
      </c>
      <c r="GW16" s="100" t="s">
        <v>177</v>
      </c>
      <c r="GX16" s="100" t="s">
        <v>177</v>
      </c>
      <c r="GY16" s="109"/>
      <c r="GZ16" s="101"/>
      <c r="HA16" s="102"/>
      <c r="HB16" s="108"/>
      <c r="HC16" s="108"/>
      <c r="HD16" s="108"/>
      <c r="HE16" s="108"/>
      <c r="HF16" s="109"/>
      <c r="HG16" s="101"/>
      <c r="HH16" s="102"/>
      <c r="HI16" s="100" t="s">
        <v>177</v>
      </c>
      <c r="HJ16" s="100" t="s">
        <v>177</v>
      </c>
      <c r="HK16" s="100" t="s">
        <v>177</v>
      </c>
      <c r="HL16" s="100" t="s">
        <v>177</v>
      </c>
      <c r="HM16" s="110" t="s">
        <v>240</v>
      </c>
      <c r="HN16" s="101"/>
      <c r="HO16" s="102"/>
      <c r="HP16" s="100" t="s">
        <v>243</v>
      </c>
      <c r="HQ16" s="100" t="s">
        <v>243</v>
      </c>
      <c r="HR16" s="100" t="s">
        <v>243</v>
      </c>
      <c r="HS16" s="100" t="s">
        <v>243</v>
      </c>
      <c r="HT16" s="122"/>
      <c r="HU16" s="101"/>
      <c r="HV16" s="102"/>
      <c r="HW16" s="100" t="s">
        <v>177</v>
      </c>
      <c r="HX16" s="100" t="s">
        <v>177</v>
      </c>
      <c r="HY16" s="100" t="s">
        <v>177</v>
      </c>
      <c r="HZ16" s="100" t="s">
        <v>177</v>
      </c>
      <c r="IA16" s="110" t="s">
        <v>177</v>
      </c>
      <c r="IB16" s="101"/>
      <c r="IC16" s="102"/>
      <c r="ID16" s="100" t="s">
        <v>177</v>
      </c>
      <c r="IE16" s="100" t="s">
        <v>177</v>
      </c>
      <c r="IF16" s="100" t="s">
        <v>177</v>
      </c>
      <c r="IG16" s="100" t="s">
        <v>177</v>
      </c>
      <c r="IH16" s="110" t="s">
        <v>177</v>
      </c>
      <c r="II16" s="101"/>
      <c r="IJ16" s="102"/>
      <c r="IK16" s="100" t="s">
        <v>177</v>
      </c>
      <c r="IL16" s="100" t="s">
        <v>177</v>
      </c>
      <c r="IM16" s="100" t="s">
        <v>177</v>
      </c>
      <c r="IN16" s="100" t="s">
        <v>177</v>
      </c>
      <c r="IO16" s="110" t="s">
        <v>177</v>
      </c>
      <c r="IP16" s="101"/>
      <c r="IQ16" s="102"/>
      <c r="IR16" s="123"/>
      <c r="IS16" s="100" t="s">
        <v>177</v>
      </c>
      <c r="IT16" s="100" t="s">
        <v>177</v>
      </c>
      <c r="IU16" s="100" t="s">
        <v>177</v>
      </c>
      <c r="IV16" s="110" t="s">
        <v>177</v>
      </c>
      <c r="IW16" s="101"/>
      <c r="IX16" s="102"/>
      <c r="IY16" s="100" t="s">
        <v>177</v>
      </c>
      <c r="IZ16" s="100" t="s">
        <v>177</v>
      </c>
      <c r="JA16" s="123"/>
      <c r="JB16" s="123"/>
      <c r="JC16" s="122"/>
      <c r="JD16" s="101"/>
      <c r="JE16" s="102"/>
      <c r="JF16" s="149" t="s">
        <v>261</v>
      </c>
      <c r="JG16" s="149" t="s">
        <v>261</v>
      </c>
      <c r="JH16" s="149" t="s">
        <v>261</v>
      </c>
      <c r="JI16" s="149" t="s">
        <v>261</v>
      </c>
      <c r="JJ16" s="110" t="s">
        <v>177</v>
      </c>
      <c r="JK16" s="101"/>
      <c r="JL16" s="102"/>
      <c r="JM16" s="123"/>
      <c r="JN16" s="123"/>
      <c r="JO16" s="123"/>
      <c r="JP16" s="123"/>
      <c r="JQ16" s="122"/>
      <c r="JR16" s="101"/>
      <c r="JS16" s="102"/>
      <c r="JT16" s="100" t="s">
        <v>177</v>
      </c>
      <c r="JU16" s="100" t="s">
        <v>177</v>
      </c>
      <c r="JV16" s="100" t="s">
        <v>177</v>
      </c>
      <c r="JW16" s="100" t="s">
        <v>177</v>
      </c>
      <c r="JX16" s="101"/>
      <c r="JY16" s="101"/>
      <c r="JZ16" s="100" t="s">
        <v>177</v>
      </c>
      <c r="KA16" s="100" t="s">
        <v>177</v>
      </c>
      <c r="KB16" s="123"/>
      <c r="KC16" s="100" t="s">
        <v>177</v>
      </c>
      <c r="KD16" s="100" t="s">
        <v>177</v>
      </c>
      <c r="KE16" s="101"/>
      <c r="KF16" s="101"/>
      <c r="KG16" s="100" t="s">
        <v>177</v>
      </c>
      <c r="KH16" s="100" t="s">
        <v>177</v>
      </c>
      <c r="KI16" s="100" t="s">
        <v>177</v>
      </c>
      <c r="KJ16" s="100" t="s">
        <v>177</v>
      </c>
      <c r="KK16" s="100" t="s">
        <v>177</v>
      </c>
      <c r="KL16" s="101"/>
      <c r="KM16" s="101"/>
      <c r="KN16" s="100" t="s">
        <v>177</v>
      </c>
      <c r="KO16" s="100" t="s">
        <v>177</v>
      </c>
      <c r="KP16" s="100" t="s">
        <v>177</v>
      </c>
      <c r="KQ16" s="100" t="s">
        <v>177</v>
      </c>
      <c r="KR16" s="100" t="s">
        <v>177</v>
      </c>
      <c r="KS16" s="110"/>
      <c r="KT16" s="110"/>
      <c r="KU16" s="100" t="s">
        <v>177</v>
      </c>
      <c r="KV16" s="100" t="s">
        <v>177</v>
      </c>
      <c r="KW16" s="100" t="s">
        <v>177</v>
      </c>
      <c r="KX16" s="100" t="s">
        <v>177</v>
      </c>
      <c r="KY16" s="100" t="s">
        <v>177</v>
      </c>
      <c r="KZ16" s="100" t="s">
        <v>177</v>
      </c>
      <c r="LA16" s="123"/>
      <c r="LB16" s="100" t="s">
        <v>177</v>
      </c>
      <c r="LC16" s="100" t="s">
        <v>177</v>
      </c>
      <c r="LD16" s="100" t="s">
        <v>177</v>
      </c>
      <c r="LE16" s="100" t="s">
        <v>177</v>
      </c>
      <c r="LF16" s="100" t="s">
        <v>177</v>
      </c>
      <c r="LG16" s="123"/>
      <c r="LH16" s="123"/>
      <c r="LI16" s="100" t="s">
        <v>177</v>
      </c>
      <c r="LJ16" s="100" t="s">
        <v>177</v>
      </c>
      <c r="LK16" s="100" t="s">
        <v>177</v>
      </c>
      <c r="LL16" s="100" t="s">
        <v>177</v>
      </c>
      <c r="LM16" s="100" t="s">
        <v>177</v>
      </c>
      <c r="LN16" s="123"/>
      <c r="LO16" s="123"/>
      <c r="LP16" s="100" t="s">
        <v>177</v>
      </c>
      <c r="LQ16" s="100" t="s">
        <v>177</v>
      </c>
      <c r="LR16" s="100" t="s">
        <v>177</v>
      </c>
      <c r="LS16" s="100" t="s">
        <v>177</v>
      </c>
      <c r="LT16" s="100" t="s">
        <v>177</v>
      </c>
      <c r="LU16" s="123"/>
      <c r="LV16" s="123"/>
      <c r="LW16" s="100" t="s">
        <v>177</v>
      </c>
      <c r="LX16" s="100" t="s">
        <v>177</v>
      </c>
      <c r="LY16" s="100" t="s">
        <v>177</v>
      </c>
      <c r="LZ16" s="100" t="s">
        <v>177</v>
      </c>
      <c r="MA16" s="123"/>
      <c r="MB16" s="123"/>
      <c r="MC16" s="100" t="s">
        <v>177</v>
      </c>
      <c r="MD16" s="123"/>
      <c r="ME16" s="100" t="s">
        <v>177</v>
      </c>
      <c r="MF16" s="123"/>
      <c r="MG16" s="123"/>
      <c r="MH16" s="123"/>
      <c r="MI16" s="100" t="s">
        <v>177</v>
      </c>
      <c r="MJ16" s="100" t="s">
        <v>177</v>
      </c>
      <c r="MK16" s="100" t="s">
        <v>177</v>
      </c>
      <c r="ML16" s="100" t="s">
        <v>177</v>
      </c>
      <c r="MM16" s="100" t="s">
        <v>177</v>
      </c>
      <c r="MN16" s="100" t="s">
        <v>177</v>
      </c>
      <c r="MO16" s="100" t="s">
        <v>177</v>
      </c>
      <c r="MP16" s="123"/>
      <c r="MQ16" s="123"/>
      <c r="MR16" s="100" t="s">
        <v>177</v>
      </c>
      <c r="MS16" s="100" t="s">
        <v>177</v>
      </c>
      <c r="MT16" s="100" t="s">
        <v>177</v>
      </c>
      <c r="MU16" s="100" t="s">
        <v>177</v>
      </c>
      <c r="MV16" s="123"/>
      <c r="MW16" s="100" t="s">
        <v>177</v>
      </c>
      <c r="MX16" s="123"/>
      <c r="MY16" s="100" t="s">
        <v>177</v>
      </c>
      <c r="MZ16" s="100" t="s">
        <v>177</v>
      </c>
      <c r="NA16" s="100" t="s">
        <v>177</v>
      </c>
      <c r="NB16" s="100" t="s">
        <v>177</v>
      </c>
      <c r="NC16" s="100" t="s">
        <v>177</v>
      </c>
      <c r="ND16" s="123"/>
      <c r="NE16" s="123"/>
      <c r="NF16" s="100" t="s">
        <v>177</v>
      </c>
      <c r="NG16" s="100" t="s">
        <v>177</v>
      </c>
      <c r="NH16" s="123"/>
      <c r="NI16" s="100" t="s">
        <v>177</v>
      </c>
      <c r="NJ16" s="123"/>
      <c r="NK16" s="100" t="s">
        <v>177</v>
      </c>
      <c r="NL16" s="123"/>
      <c r="NM16" s="123"/>
      <c r="NN16" s="123"/>
      <c r="NO16" s="100" t="s">
        <v>177</v>
      </c>
      <c r="NP16" s="100" t="s">
        <v>177</v>
      </c>
      <c r="NQ16" s="100" t="s">
        <v>177</v>
      </c>
      <c r="NR16" s="123"/>
      <c r="NS16" s="123"/>
      <c r="NT16" s="100" t="s">
        <v>177</v>
      </c>
      <c r="NU16" s="123"/>
      <c r="NV16" s="100" t="s">
        <v>177</v>
      </c>
      <c r="NW16" s="100" t="s">
        <v>177</v>
      </c>
      <c r="NX16" s="123"/>
      <c r="NY16" s="123"/>
      <c r="NZ16" s="123"/>
      <c r="OA16" s="100" t="s">
        <v>177</v>
      </c>
      <c r="OB16" s="100" t="s">
        <v>177</v>
      </c>
      <c r="OC16" s="100" t="s">
        <v>177</v>
      </c>
      <c r="OD16" s="100" t="s">
        <v>177</v>
      </c>
      <c r="OE16" s="100" t="s">
        <v>177</v>
      </c>
      <c r="OF16" s="123"/>
      <c r="OG16" s="123"/>
      <c r="OH16" s="100" t="s">
        <v>177</v>
      </c>
      <c r="OI16" s="100" t="s">
        <v>177</v>
      </c>
      <c r="OJ16" s="100" t="s">
        <v>177</v>
      </c>
      <c r="OK16" s="100" t="s">
        <v>177</v>
      </c>
      <c r="OL16" s="100" t="s">
        <v>177</v>
      </c>
      <c r="OM16" s="123"/>
      <c r="ON16" s="123"/>
      <c r="OO16" s="100" t="s">
        <v>177</v>
      </c>
      <c r="OP16" s="100" t="s">
        <v>177</v>
      </c>
      <c r="OQ16" s="123"/>
      <c r="OR16" s="123"/>
      <c r="OS16" s="123"/>
      <c r="OT16" s="100" t="s">
        <v>177</v>
      </c>
      <c r="OU16" s="100" t="s">
        <v>177</v>
      </c>
      <c r="OV16" s="100" t="s">
        <v>177</v>
      </c>
      <c r="OW16" s="100" t="s">
        <v>177</v>
      </c>
      <c r="OX16" s="100" t="s">
        <v>177</v>
      </c>
      <c r="OY16" s="100" t="s">
        <v>177</v>
      </c>
      <c r="OZ16" s="100" t="s">
        <v>177</v>
      </c>
      <c r="PA16" s="123"/>
      <c r="PB16" s="123"/>
      <c r="PC16" s="100" t="s">
        <v>177</v>
      </c>
      <c r="PD16" s="100" t="s">
        <v>177</v>
      </c>
      <c r="PE16" s="100" t="s">
        <v>177</v>
      </c>
      <c r="PF16" s="100" t="s">
        <v>177</v>
      </c>
      <c r="PG16" s="100" t="s">
        <v>177</v>
      </c>
      <c r="PH16" s="123"/>
      <c r="PI16" s="123"/>
      <c r="PJ16" s="100" t="s">
        <v>177</v>
      </c>
      <c r="PK16" s="100" t="s">
        <v>177</v>
      </c>
      <c r="PL16" s="100" t="s">
        <v>177</v>
      </c>
      <c r="PM16" s="100" t="s">
        <v>177</v>
      </c>
      <c r="PN16" s="123"/>
      <c r="PO16" s="100" t="s">
        <v>177</v>
      </c>
      <c r="PP16" s="123"/>
      <c r="PQ16" s="100" t="s">
        <v>177</v>
      </c>
      <c r="PR16" s="100" t="s">
        <v>177</v>
      </c>
      <c r="PS16" s="100" t="s">
        <v>177</v>
      </c>
      <c r="PT16" s="100" t="s">
        <v>177</v>
      </c>
      <c r="PU16" s="100" t="s">
        <v>177</v>
      </c>
      <c r="PV16" s="123"/>
      <c r="PW16" s="123"/>
      <c r="PX16" s="149" t="s">
        <v>261</v>
      </c>
      <c r="PY16" s="149" t="s">
        <v>261</v>
      </c>
      <c r="PZ16" s="149" t="s">
        <v>261</v>
      </c>
      <c r="QA16" s="149" t="s">
        <v>261</v>
      </c>
      <c r="QB16" s="149" t="s">
        <v>261</v>
      </c>
      <c r="QC16" s="123"/>
      <c r="QD16" s="123"/>
      <c r="QE16" s="149" t="s">
        <v>261</v>
      </c>
      <c r="QF16" s="149" t="s">
        <v>261</v>
      </c>
      <c r="QG16" s="123"/>
      <c r="QH16" s="149" t="s">
        <v>261</v>
      </c>
      <c r="QI16" s="149" t="s">
        <v>261</v>
      </c>
      <c r="QJ16" s="149" t="s">
        <v>261</v>
      </c>
      <c r="QK16" s="123"/>
      <c r="QL16" s="149" t="s">
        <v>261</v>
      </c>
      <c r="QM16" s="149" t="s">
        <v>261</v>
      </c>
      <c r="QN16" s="149" t="s">
        <v>261</v>
      </c>
      <c r="QO16" s="149" t="s">
        <v>261</v>
      </c>
      <c r="QP16" s="149" t="s">
        <v>261</v>
      </c>
      <c r="QQ16" s="123"/>
      <c r="QR16" s="123"/>
      <c r="QS16" s="149" t="s">
        <v>261</v>
      </c>
      <c r="QT16" s="149" t="s">
        <v>261</v>
      </c>
      <c r="QU16" s="149" t="s">
        <v>261</v>
      </c>
      <c r="QV16" s="123"/>
      <c r="QW16" s="123"/>
      <c r="QX16" s="123"/>
      <c r="QY16" s="123"/>
      <c r="QZ16" s="123"/>
      <c r="RA16" s="123"/>
      <c r="RB16" s="123"/>
      <c r="RC16" s="123"/>
      <c r="RD16" s="123"/>
      <c r="RE16" s="123"/>
      <c r="RF16" s="123"/>
      <c r="RG16" s="123"/>
      <c r="RH16" s="123"/>
      <c r="RI16" s="123"/>
      <c r="RJ16" s="123"/>
      <c r="RK16" s="123"/>
      <c r="RL16" s="123"/>
      <c r="RM16" s="123"/>
      <c r="RN16" s="149" t="s">
        <v>261</v>
      </c>
      <c r="RO16" s="123"/>
      <c r="RP16" s="123"/>
      <c r="RQ16" s="123"/>
      <c r="RR16" s="123"/>
      <c r="RS16" s="123"/>
      <c r="RT16" s="123"/>
      <c r="RU16" s="149" t="s">
        <v>261</v>
      </c>
      <c r="RV16" s="123"/>
      <c r="RW16" s="149" t="s">
        <v>261</v>
      </c>
      <c r="RX16" s="149" t="s">
        <v>261</v>
      </c>
      <c r="RY16" s="123"/>
      <c r="RZ16" s="123"/>
      <c r="SA16" s="123"/>
      <c r="SB16" s="123"/>
      <c r="SC16" s="149" t="s">
        <v>261</v>
      </c>
      <c r="SD16" s="149" t="s">
        <v>261</v>
      </c>
      <c r="SE16" s="149" t="s">
        <v>261</v>
      </c>
      <c r="SF16" s="149" t="s">
        <v>261</v>
      </c>
      <c r="SG16" s="123"/>
      <c r="SH16" s="123"/>
      <c r="SI16" s="149" t="s">
        <v>261</v>
      </c>
      <c r="SJ16" s="149" t="s">
        <v>261</v>
      </c>
      <c r="SK16" s="149" t="s">
        <v>261</v>
      </c>
      <c r="SL16" s="149" t="s">
        <v>261</v>
      </c>
      <c r="SM16" s="149" t="s">
        <v>261</v>
      </c>
      <c r="SN16" s="123"/>
      <c r="SO16" s="123"/>
      <c r="SP16" s="123"/>
      <c r="SQ16" s="149" t="s">
        <v>261</v>
      </c>
      <c r="SR16" s="149" t="s">
        <v>261</v>
      </c>
      <c r="SS16" s="149" t="s">
        <v>261</v>
      </c>
      <c r="ST16" s="149" t="s">
        <v>261</v>
      </c>
      <c r="SU16" s="101"/>
      <c r="SV16" s="101"/>
      <c r="SW16" s="149" t="s">
        <v>261</v>
      </c>
      <c r="SX16" s="149" t="s">
        <v>261</v>
      </c>
      <c r="SY16" s="149" t="s">
        <v>261</v>
      </c>
      <c r="SZ16" s="149" t="s">
        <v>261</v>
      </c>
      <c r="TA16" s="149" t="s">
        <v>261</v>
      </c>
      <c r="TB16" s="101"/>
      <c r="TC16" s="101"/>
      <c r="TD16" s="149" t="s">
        <v>261</v>
      </c>
      <c r="TE16" s="149" t="s">
        <v>261</v>
      </c>
      <c r="TF16" s="149" t="s">
        <v>261</v>
      </c>
      <c r="TG16" s="149" t="s">
        <v>261</v>
      </c>
      <c r="TH16" s="149" t="s">
        <v>261</v>
      </c>
      <c r="TI16" s="101"/>
      <c r="TJ16" s="101"/>
      <c r="TK16" s="149" t="s">
        <v>261</v>
      </c>
      <c r="TL16" s="149" t="s">
        <v>261</v>
      </c>
      <c r="TM16" s="149" t="s">
        <v>261</v>
      </c>
      <c r="TN16" s="149" t="s">
        <v>261</v>
      </c>
      <c r="TO16" s="149" t="s">
        <v>261</v>
      </c>
      <c r="TP16" s="219"/>
      <c r="TQ16" s="219"/>
      <c r="TR16" s="149" t="s">
        <v>261</v>
      </c>
      <c r="TS16" s="149" t="s">
        <v>261</v>
      </c>
      <c r="TT16" s="149" t="s">
        <v>261</v>
      </c>
      <c r="TU16" s="149" t="s">
        <v>261</v>
      </c>
      <c r="TV16" s="149" t="s">
        <v>261</v>
      </c>
      <c r="TW16" s="101"/>
      <c r="TX16" s="101"/>
      <c r="TY16" s="149" t="s">
        <v>261</v>
      </c>
      <c r="TZ16" s="149" t="s">
        <v>261</v>
      </c>
      <c r="UA16" s="149" t="s">
        <v>261</v>
      </c>
      <c r="UB16" s="149" t="s">
        <v>261</v>
      </c>
      <c r="UC16" s="149" t="s">
        <v>261</v>
      </c>
      <c r="UD16" s="101"/>
      <c r="UE16" s="101"/>
      <c r="UF16" s="149" t="s">
        <v>261</v>
      </c>
      <c r="UG16" s="100"/>
      <c r="UH16" s="100"/>
      <c r="UI16" s="100"/>
      <c r="UJ16" s="100"/>
      <c r="UK16" s="101"/>
      <c r="UL16" s="101"/>
      <c r="UM16" s="100"/>
      <c r="UN16" s="100"/>
      <c r="UO16" s="100"/>
      <c r="UP16" s="100"/>
      <c r="UQ16" s="100"/>
      <c r="UR16" s="101"/>
      <c r="US16" s="101"/>
      <c r="UT16" s="100"/>
      <c r="UU16" s="100"/>
      <c r="UV16" s="100"/>
      <c r="UW16" s="100"/>
      <c r="UX16" s="100"/>
      <c r="UY16" s="101"/>
      <c r="UZ16" s="101"/>
      <c r="VA16" s="100"/>
      <c r="VB16" s="100"/>
      <c r="VC16" s="100"/>
      <c r="VD16" s="100"/>
      <c r="VE16" s="100"/>
      <c r="VF16" s="101"/>
      <c r="VG16" s="101"/>
      <c r="VH16" s="100"/>
      <c r="VI16" s="100"/>
      <c r="VJ16" s="100"/>
      <c r="VK16" s="100"/>
      <c r="VL16" s="100"/>
      <c r="VM16" s="101"/>
      <c r="VN16" s="101"/>
      <c r="VO16" s="100"/>
      <c r="VP16" s="100"/>
      <c r="VQ16" s="100"/>
      <c r="VR16" s="100"/>
      <c r="VS16" s="100"/>
      <c r="VT16" s="101"/>
      <c r="VU16" s="101"/>
      <c r="VV16" s="100"/>
      <c r="VW16" s="100"/>
      <c r="VX16" s="100"/>
      <c r="VY16" s="100"/>
      <c r="VZ16" s="100"/>
      <c r="WA16" s="101"/>
      <c r="WB16" s="101"/>
      <c r="WC16" s="100"/>
      <c r="WD16" s="100"/>
      <c r="WE16" s="100"/>
      <c r="WF16" s="100"/>
      <c r="WG16" s="100"/>
      <c r="WH16" s="101"/>
      <c r="WI16" s="101"/>
    </row>
    <row r="17" spans="1:609" ht="43.5" customHeight="1">
      <c r="A17" s="10" t="s">
        <v>38</v>
      </c>
      <c r="B17" s="9" t="s">
        <v>41</v>
      </c>
      <c r="C17" s="178" t="s">
        <v>316</v>
      </c>
      <c r="D17" s="280" t="s">
        <v>14</v>
      </c>
      <c r="E17" s="280"/>
      <c r="F17" s="280"/>
      <c r="G17" s="280"/>
      <c r="H17" s="280"/>
      <c r="I17" s="280"/>
      <c r="J17" s="280"/>
      <c r="K17" s="280" t="s">
        <v>68</v>
      </c>
      <c r="L17" s="280"/>
      <c r="M17" s="280"/>
      <c r="N17" s="280"/>
      <c r="O17" s="280"/>
      <c r="P17" s="280"/>
      <c r="Q17" s="280"/>
      <c r="R17" s="280" t="s">
        <v>76</v>
      </c>
      <c r="S17" s="280"/>
      <c r="T17" s="280"/>
      <c r="U17" s="280"/>
      <c r="V17" s="280"/>
      <c r="W17" s="280"/>
      <c r="X17" s="280"/>
      <c r="Y17" s="279" t="s">
        <v>81</v>
      </c>
      <c r="Z17" s="280"/>
      <c r="AA17" s="280"/>
      <c r="AB17" s="280"/>
      <c r="AC17" s="280"/>
      <c r="AD17" s="280"/>
      <c r="AE17" s="280"/>
      <c r="AF17" s="279" t="s">
        <v>29</v>
      </c>
      <c r="AG17" s="280"/>
      <c r="AH17" s="280"/>
      <c r="AI17" s="280"/>
      <c r="AJ17" s="280"/>
      <c r="AK17" s="280"/>
      <c r="AL17" s="280"/>
      <c r="AM17" s="279" t="s">
        <v>40</v>
      </c>
      <c r="AN17" s="280"/>
      <c r="AO17" s="280"/>
      <c r="AP17" s="280"/>
      <c r="AQ17" s="280"/>
      <c r="AR17" s="280"/>
      <c r="AS17" s="280"/>
      <c r="AT17" s="279" t="s">
        <v>47</v>
      </c>
      <c r="AU17" s="280"/>
      <c r="AV17" s="280"/>
      <c r="AW17" s="280"/>
      <c r="AX17" s="280"/>
      <c r="AY17" s="280"/>
      <c r="AZ17" s="280"/>
      <c r="BA17" s="279" t="s">
        <v>53</v>
      </c>
      <c r="BB17" s="280"/>
      <c r="BC17" s="280"/>
      <c r="BD17" s="280"/>
      <c r="BE17" s="280"/>
      <c r="BF17" s="280"/>
      <c r="BG17" s="280"/>
      <c r="BH17" s="279" t="s">
        <v>86</v>
      </c>
      <c r="BI17" s="280"/>
      <c r="BJ17" s="280"/>
      <c r="BK17" s="280"/>
      <c r="BL17" s="280"/>
      <c r="BM17" s="280"/>
      <c r="BN17" s="280"/>
      <c r="BO17" s="279" t="s">
        <v>66</v>
      </c>
      <c r="BP17" s="280"/>
      <c r="BQ17" s="280"/>
      <c r="BR17" s="280"/>
      <c r="BS17" s="280"/>
      <c r="BT17" s="280"/>
      <c r="BU17" s="280"/>
      <c r="BV17" s="279" t="s">
        <v>0</v>
      </c>
      <c r="BW17" s="280"/>
      <c r="BX17" s="280"/>
      <c r="BY17" s="280"/>
      <c r="BZ17" s="280"/>
      <c r="CA17" s="280"/>
      <c r="CB17" s="280"/>
      <c r="CC17" s="279" t="s">
        <v>67</v>
      </c>
      <c r="CD17" s="280"/>
      <c r="CE17" s="280"/>
      <c r="CF17" s="280"/>
      <c r="CG17" s="280"/>
      <c r="CH17" s="280"/>
      <c r="CI17" s="280"/>
      <c r="CJ17" s="279" t="s">
        <v>15</v>
      </c>
      <c r="CK17" s="280"/>
      <c r="CL17" s="280"/>
      <c r="CM17" s="280"/>
      <c r="CN17" s="280"/>
      <c r="CO17" s="280"/>
      <c r="CP17" s="280"/>
      <c r="CQ17" s="279" t="s">
        <v>73</v>
      </c>
      <c r="CR17" s="280"/>
      <c r="CS17" s="280"/>
      <c r="CT17" s="280"/>
      <c r="CU17" s="280"/>
      <c r="CV17" s="280"/>
      <c r="CW17" s="280"/>
      <c r="CX17" s="279" t="s">
        <v>115</v>
      </c>
      <c r="CY17" s="280"/>
      <c r="CZ17" s="280"/>
      <c r="DA17" s="280"/>
      <c r="DB17" s="280"/>
      <c r="DC17" s="280"/>
      <c r="DD17" s="280"/>
      <c r="DE17" s="279" t="s">
        <v>87</v>
      </c>
      <c r="DF17" s="280"/>
      <c r="DG17" s="280"/>
      <c r="DH17" s="280"/>
      <c r="DI17" s="280"/>
      <c r="DJ17" s="280"/>
      <c r="DK17" s="280"/>
      <c r="DL17" s="279" t="s">
        <v>119</v>
      </c>
      <c r="DM17" s="280"/>
      <c r="DN17" s="280"/>
      <c r="DO17" s="280"/>
      <c r="DP17" s="280"/>
      <c r="DQ17" s="280"/>
      <c r="DR17" s="280"/>
      <c r="DS17" s="285" t="s">
        <v>118</v>
      </c>
      <c r="DT17" s="286"/>
      <c r="DU17" s="286"/>
      <c r="DV17" s="286"/>
      <c r="DW17" s="286"/>
      <c r="DX17" s="286"/>
      <c r="DY17" s="286"/>
      <c r="DZ17" s="296" t="s">
        <v>120</v>
      </c>
      <c r="EA17" s="297"/>
      <c r="EB17" s="297"/>
      <c r="EC17" s="297"/>
      <c r="ED17" s="297"/>
      <c r="EE17" s="297"/>
      <c r="EF17" s="297"/>
      <c r="EG17" s="298" t="s">
        <v>122</v>
      </c>
      <c r="EH17" s="297"/>
      <c r="EI17" s="297"/>
      <c r="EJ17" s="297"/>
      <c r="EK17" s="297"/>
      <c r="EL17" s="297"/>
      <c r="EM17" s="297"/>
      <c r="EN17" s="298" t="s">
        <v>123</v>
      </c>
      <c r="EO17" s="297"/>
      <c r="EP17" s="297"/>
      <c r="EQ17" s="297"/>
      <c r="ER17" s="297"/>
      <c r="ES17" s="297"/>
      <c r="ET17" s="297"/>
      <c r="EU17" s="298" t="s">
        <v>124</v>
      </c>
      <c r="EV17" s="297"/>
      <c r="EW17" s="297"/>
      <c r="EX17" s="297"/>
      <c r="EY17" s="297"/>
      <c r="EZ17" s="297"/>
      <c r="FA17" s="297"/>
      <c r="FB17" s="293" t="s">
        <v>135</v>
      </c>
      <c r="FC17" s="294"/>
      <c r="FD17" s="294"/>
      <c r="FE17" s="294"/>
      <c r="FF17" s="294"/>
      <c r="FG17" s="294"/>
      <c r="FH17" s="295"/>
      <c r="FI17" s="291" t="s">
        <v>133</v>
      </c>
      <c r="FJ17" s="258"/>
      <c r="FK17" s="258"/>
      <c r="FL17" s="258"/>
      <c r="FM17" s="258"/>
      <c r="FN17" s="258"/>
      <c r="FO17" s="292"/>
      <c r="FP17" s="291" t="s">
        <v>133</v>
      </c>
      <c r="FQ17" s="258"/>
      <c r="FR17" s="258"/>
      <c r="FS17" s="258"/>
      <c r="FT17" s="258"/>
      <c r="FU17" s="258"/>
      <c r="FV17" s="292"/>
      <c r="FW17" s="293" t="s">
        <v>134</v>
      </c>
      <c r="FX17" s="294"/>
      <c r="FY17" s="294"/>
      <c r="FZ17" s="294"/>
      <c r="GA17" s="294"/>
      <c r="GB17" s="294"/>
      <c r="GC17" s="295"/>
      <c r="GD17" s="291" t="s">
        <v>133</v>
      </c>
      <c r="GE17" s="258"/>
      <c r="GF17" s="258"/>
      <c r="GG17" s="258"/>
      <c r="GH17" s="259"/>
      <c r="GI17" s="259"/>
      <c r="GJ17" s="260"/>
      <c r="GK17" s="305" t="s">
        <v>215</v>
      </c>
      <c r="GL17" s="306"/>
      <c r="GM17" s="306"/>
      <c r="GN17" s="306"/>
      <c r="GO17" s="306"/>
      <c r="GP17" s="306"/>
      <c r="GQ17" s="307"/>
      <c r="GR17" s="291" t="s">
        <v>118</v>
      </c>
      <c r="GS17" s="258"/>
      <c r="GT17" s="258"/>
      <c r="GU17" s="258"/>
      <c r="GV17" s="259"/>
      <c r="GW17" s="259"/>
      <c r="GX17" s="260"/>
      <c r="GY17" s="291" t="s">
        <v>118</v>
      </c>
      <c r="GZ17" s="258"/>
      <c r="HA17" s="258"/>
      <c r="HB17" s="258"/>
      <c r="HC17" s="259"/>
      <c r="HD17" s="259"/>
      <c r="HE17" s="260"/>
      <c r="HF17" s="308" t="s">
        <v>228</v>
      </c>
      <c r="HG17" s="259"/>
      <c r="HH17" s="259"/>
      <c r="HI17" s="259"/>
      <c r="HJ17" s="259"/>
      <c r="HK17" s="259"/>
      <c r="HL17" s="260"/>
      <c r="HM17" s="304" t="s">
        <v>217</v>
      </c>
      <c r="HN17" s="259"/>
      <c r="HO17" s="259"/>
      <c r="HP17" s="259"/>
      <c r="HQ17" s="259"/>
      <c r="HR17" s="259"/>
      <c r="HS17" s="260"/>
      <c r="HT17" s="3" t="s">
        <v>244</v>
      </c>
      <c r="HU17" s="258"/>
      <c r="HV17" s="258"/>
      <c r="HW17" s="258"/>
      <c r="HX17" s="259"/>
      <c r="HY17" s="259"/>
      <c r="HZ17" s="260"/>
      <c r="IA17" s="313" t="s">
        <v>245</v>
      </c>
      <c r="IB17" s="258"/>
      <c r="IC17" s="258"/>
      <c r="ID17" s="258"/>
      <c r="IE17" s="259"/>
      <c r="IF17" s="259"/>
      <c r="IG17" s="260"/>
      <c r="IH17" s="3"/>
      <c r="II17" s="255"/>
      <c r="IJ17" s="255"/>
      <c r="IK17" s="255"/>
      <c r="IL17" s="256"/>
      <c r="IM17" s="256"/>
      <c r="IN17" s="257"/>
      <c r="IO17" s="3"/>
      <c r="IP17" s="255"/>
      <c r="IQ17" s="255"/>
      <c r="IR17" s="255"/>
      <c r="IS17" s="256"/>
      <c r="IT17" s="256"/>
      <c r="IU17" s="257"/>
      <c r="IV17" s="3"/>
      <c r="IW17" s="255"/>
      <c r="IX17" s="255"/>
      <c r="IY17" s="255"/>
      <c r="IZ17" s="256"/>
      <c r="JA17" s="256"/>
      <c r="JB17" s="257"/>
      <c r="JC17" s="3"/>
      <c r="JD17" s="255"/>
      <c r="JE17" s="255"/>
      <c r="JF17" s="255"/>
      <c r="JG17" s="256"/>
      <c r="JH17" s="256"/>
      <c r="JI17" s="257"/>
      <c r="JJ17" s="3"/>
      <c r="JK17" s="255"/>
      <c r="JL17" s="255"/>
      <c r="JM17" s="255"/>
      <c r="JN17" s="256"/>
      <c r="JO17" s="256"/>
      <c r="JP17" s="257"/>
      <c r="JQ17" s="3"/>
      <c r="JR17" s="255"/>
      <c r="JS17" s="255"/>
      <c r="JT17" s="255"/>
      <c r="JU17" s="256"/>
      <c r="JV17" s="256"/>
      <c r="JW17" s="257"/>
      <c r="JX17" s="3"/>
      <c r="JY17" s="255"/>
      <c r="JZ17" s="255"/>
      <c r="KA17" s="255"/>
      <c r="KB17" s="256"/>
      <c r="KC17" s="256"/>
      <c r="KD17" s="257"/>
      <c r="KE17" s="3"/>
      <c r="KF17" s="255"/>
      <c r="KG17" s="255"/>
      <c r="KH17" s="255"/>
      <c r="KI17" s="256"/>
      <c r="KJ17" s="256"/>
      <c r="KK17" s="257"/>
      <c r="KL17" s="320" t="s">
        <v>293</v>
      </c>
      <c r="KM17" s="262"/>
      <c r="KN17" s="262"/>
      <c r="KO17" s="262"/>
      <c r="KP17" s="262"/>
      <c r="KQ17" s="262"/>
      <c r="KR17" s="263"/>
      <c r="KS17" s="3" t="s">
        <v>309</v>
      </c>
      <c r="KT17" s="274"/>
      <c r="KU17" s="274"/>
      <c r="KV17" s="274"/>
      <c r="KW17" s="275"/>
      <c r="KX17" s="275"/>
      <c r="KY17" s="276"/>
      <c r="KZ17" s="3"/>
      <c r="LA17" s="255"/>
      <c r="LB17" s="255"/>
      <c r="LC17" s="255"/>
      <c r="LD17" s="256"/>
      <c r="LE17" s="256"/>
      <c r="LF17" s="257"/>
      <c r="LG17" s="3" t="s">
        <v>311</v>
      </c>
      <c r="LH17" s="258"/>
      <c r="LI17" s="258"/>
      <c r="LJ17" s="258"/>
      <c r="LK17" s="259"/>
      <c r="LL17" s="259"/>
      <c r="LM17" s="260"/>
      <c r="LN17" s="3" t="s">
        <v>312</v>
      </c>
      <c r="LO17" s="258"/>
      <c r="LP17" s="258"/>
      <c r="LQ17" s="258"/>
      <c r="LR17" s="259"/>
      <c r="LS17" s="259"/>
      <c r="LT17" s="260"/>
      <c r="LU17" s="3" t="s">
        <v>318</v>
      </c>
      <c r="LV17" s="258"/>
      <c r="LW17" s="258"/>
      <c r="LX17" s="258"/>
      <c r="LY17" s="259"/>
      <c r="LZ17" s="259"/>
      <c r="MA17" s="260"/>
      <c r="MB17" s="264" t="s">
        <v>329</v>
      </c>
      <c r="MC17" s="258"/>
      <c r="MD17" s="258"/>
      <c r="ME17" s="258"/>
      <c r="MF17" s="259"/>
      <c r="MG17" s="259"/>
      <c r="MH17" s="260"/>
      <c r="MI17" s="3" t="s">
        <v>330</v>
      </c>
      <c r="MJ17" s="258"/>
      <c r="MK17" s="258"/>
      <c r="ML17" s="258"/>
      <c r="MM17" s="259"/>
      <c r="MN17" s="259"/>
      <c r="MO17" s="260"/>
      <c r="MP17" s="3" t="s">
        <v>331</v>
      </c>
      <c r="MQ17" s="258"/>
      <c r="MR17" s="258"/>
      <c r="MS17" s="258"/>
      <c r="MT17" s="259"/>
      <c r="MU17" s="259"/>
      <c r="MV17" s="260"/>
      <c r="MW17" s="3"/>
      <c r="MX17" s="255"/>
      <c r="MY17" s="255"/>
      <c r="MZ17" s="255"/>
      <c r="NA17" s="256"/>
      <c r="NB17" s="256"/>
      <c r="NC17" s="257"/>
      <c r="ND17" s="3"/>
      <c r="NE17" s="255"/>
      <c r="NF17" s="255"/>
      <c r="NG17" s="255"/>
      <c r="NH17" s="256"/>
      <c r="NI17" s="256"/>
      <c r="NJ17" s="257"/>
      <c r="NK17" s="3" t="s">
        <v>341</v>
      </c>
      <c r="NL17" s="274"/>
      <c r="NM17" s="274"/>
      <c r="NN17" s="274"/>
      <c r="NO17" s="275"/>
      <c r="NP17" s="275"/>
      <c r="NQ17" s="276"/>
      <c r="NR17" s="3" t="s">
        <v>342</v>
      </c>
      <c r="NS17" s="258"/>
      <c r="NT17" s="258"/>
      <c r="NU17" s="258"/>
      <c r="NV17" s="259"/>
      <c r="NW17" s="259"/>
      <c r="NX17" s="260"/>
      <c r="NY17" s="3"/>
      <c r="NZ17" s="255"/>
      <c r="OA17" s="255"/>
      <c r="OB17" s="255"/>
      <c r="OC17" s="256"/>
      <c r="OD17" s="256"/>
      <c r="OE17" s="257"/>
      <c r="OF17" s="264" t="s">
        <v>343</v>
      </c>
      <c r="OG17" s="258"/>
      <c r="OH17" s="258"/>
      <c r="OI17" s="258"/>
      <c r="OJ17" s="259"/>
      <c r="OK17" s="259"/>
      <c r="OL17" s="260"/>
      <c r="OM17" s="3"/>
      <c r="ON17" s="255"/>
      <c r="OO17" s="255"/>
      <c r="OP17" s="255"/>
      <c r="OQ17" s="256"/>
      <c r="OR17" s="256"/>
      <c r="OS17" s="257"/>
      <c r="OT17" s="3"/>
      <c r="OU17" s="255"/>
      <c r="OV17" s="255"/>
      <c r="OW17" s="255"/>
      <c r="OX17" s="256"/>
      <c r="OY17" s="256"/>
      <c r="OZ17" s="257"/>
      <c r="PA17" s="3"/>
      <c r="PB17" s="255"/>
      <c r="PC17" s="255"/>
      <c r="PD17" s="255"/>
      <c r="PE17" s="256"/>
      <c r="PF17" s="256"/>
      <c r="PG17" s="257"/>
      <c r="PH17" s="3"/>
      <c r="PI17" s="255"/>
      <c r="PJ17" s="255"/>
      <c r="PK17" s="255"/>
      <c r="PL17" s="256"/>
      <c r="PM17" s="256"/>
      <c r="PN17" s="257"/>
      <c r="PO17" s="3" t="s">
        <v>368</v>
      </c>
      <c r="PP17" s="258"/>
      <c r="PQ17" s="258"/>
      <c r="PR17" s="258"/>
      <c r="PS17" s="259"/>
      <c r="PT17" s="259"/>
      <c r="PU17" s="260"/>
      <c r="PV17" s="261" t="s">
        <v>118</v>
      </c>
      <c r="PW17" s="262"/>
      <c r="PX17" s="262"/>
      <c r="PY17" s="262"/>
      <c r="PZ17" s="262"/>
      <c r="QA17" s="262"/>
      <c r="QB17" s="263"/>
      <c r="QC17" s="261" t="s">
        <v>118</v>
      </c>
      <c r="QD17" s="262"/>
      <c r="QE17" s="262"/>
      <c r="QF17" s="262"/>
      <c r="QG17" s="262"/>
      <c r="QH17" s="262"/>
      <c r="QI17" s="263"/>
      <c r="QJ17" s="261" t="s">
        <v>118</v>
      </c>
      <c r="QK17" s="262"/>
      <c r="QL17" s="262"/>
      <c r="QM17" s="262"/>
      <c r="QN17" s="262"/>
      <c r="QO17" s="262"/>
      <c r="QP17" s="263"/>
      <c r="QQ17" s="261" t="s">
        <v>118</v>
      </c>
      <c r="QR17" s="262"/>
      <c r="QS17" s="262"/>
      <c r="QT17" s="262"/>
      <c r="QU17" s="262"/>
      <c r="QV17" s="262"/>
      <c r="QW17" s="263"/>
      <c r="QX17" s="261" t="s">
        <v>118</v>
      </c>
      <c r="QY17" s="262"/>
      <c r="QZ17" s="262"/>
      <c r="RA17" s="262"/>
      <c r="RB17" s="262"/>
      <c r="RC17" s="262"/>
      <c r="RD17" s="263"/>
      <c r="RE17" s="261" t="s">
        <v>118</v>
      </c>
      <c r="RF17" s="262"/>
      <c r="RG17" s="262"/>
      <c r="RH17" s="262"/>
      <c r="RI17" s="262"/>
      <c r="RJ17" s="262"/>
      <c r="RK17" s="263"/>
      <c r="RL17" s="261" t="s">
        <v>118</v>
      </c>
      <c r="RM17" s="262"/>
      <c r="RN17" s="262"/>
      <c r="RO17" s="262"/>
      <c r="RP17" s="262"/>
      <c r="RQ17" s="262"/>
      <c r="RR17" s="263"/>
      <c r="RS17" s="261" t="s">
        <v>118</v>
      </c>
      <c r="RT17" s="262"/>
      <c r="RU17" s="262"/>
      <c r="RV17" s="262"/>
      <c r="RW17" s="262"/>
      <c r="RX17" s="262"/>
      <c r="RY17" s="263"/>
      <c r="RZ17" s="261" t="s">
        <v>118</v>
      </c>
      <c r="SA17" s="262"/>
      <c r="SB17" s="262"/>
      <c r="SC17" s="262"/>
      <c r="SD17" s="262"/>
      <c r="SE17" s="262"/>
      <c r="SF17" s="263"/>
      <c r="SG17" s="261" t="s">
        <v>118</v>
      </c>
      <c r="SH17" s="262"/>
      <c r="SI17" s="262"/>
      <c r="SJ17" s="262"/>
      <c r="SK17" s="262"/>
      <c r="SL17" s="262"/>
      <c r="SM17" s="263"/>
      <c r="SN17" s="261" t="s">
        <v>118</v>
      </c>
      <c r="SO17" s="262"/>
      <c r="SP17" s="262"/>
      <c r="SQ17" s="262"/>
      <c r="SR17" s="262"/>
      <c r="SS17" s="262"/>
      <c r="ST17" s="263"/>
      <c r="SU17" s="250" t="s">
        <v>374</v>
      </c>
      <c r="SV17" s="248"/>
      <c r="SW17" s="248"/>
      <c r="SX17" s="248"/>
      <c r="SY17" s="248"/>
      <c r="SZ17" s="248"/>
      <c r="TA17" s="249"/>
      <c r="TB17" s="251" t="s">
        <v>374</v>
      </c>
      <c r="TC17" s="252"/>
      <c r="TD17" s="252"/>
      <c r="TE17" s="252"/>
      <c r="TF17" s="252"/>
      <c r="TG17" s="252"/>
      <c r="TH17" s="252"/>
      <c r="TI17" s="252"/>
      <c r="TJ17" s="252"/>
      <c r="TK17" s="253" t="s">
        <v>516</v>
      </c>
      <c r="TL17" s="248"/>
      <c r="TM17" s="248"/>
      <c r="TN17" s="248"/>
      <c r="TO17" s="248"/>
      <c r="TP17" s="248"/>
      <c r="TQ17" s="249"/>
      <c r="TR17" s="253" t="s">
        <v>516</v>
      </c>
      <c r="TS17" s="248"/>
      <c r="TT17" s="248"/>
      <c r="TU17" s="248"/>
      <c r="TV17" s="248"/>
      <c r="TW17" s="248"/>
      <c r="TX17" s="249"/>
      <c r="TY17" s="253" t="s">
        <v>517</v>
      </c>
      <c r="TZ17" s="248"/>
      <c r="UA17" s="248"/>
      <c r="UB17" s="248"/>
      <c r="UC17" s="248"/>
      <c r="UD17" s="248"/>
      <c r="UE17" s="249"/>
      <c r="UF17" s="253"/>
      <c r="UG17" s="248"/>
      <c r="UH17" s="248"/>
      <c r="UI17" s="248"/>
      <c r="UJ17" s="248"/>
      <c r="UK17" s="248"/>
      <c r="UL17" s="249"/>
      <c r="UM17" s="253"/>
      <c r="UN17" s="248"/>
      <c r="UO17" s="248"/>
      <c r="UP17" s="248"/>
      <c r="UQ17" s="248"/>
      <c r="UR17" s="248"/>
      <c r="US17" s="249"/>
      <c r="UT17" s="253"/>
      <c r="UU17" s="248"/>
      <c r="UV17" s="248"/>
      <c r="UW17" s="248"/>
      <c r="UX17" s="248"/>
      <c r="UY17" s="248"/>
      <c r="UZ17" s="249"/>
      <c r="VA17" s="253"/>
      <c r="VB17" s="248"/>
      <c r="VC17" s="248"/>
      <c r="VD17" s="248"/>
      <c r="VE17" s="248"/>
      <c r="VF17" s="248"/>
      <c r="VG17" s="249"/>
      <c r="VH17" s="253"/>
      <c r="VI17" s="248"/>
      <c r="VJ17" s="248"/>
      <c r="VK17" s="248"/>
      <c r="VL17" s="248"/>
      <c r="VM17" s="248"/>
      <c r="VN17" s="249"/>
      <c r="VO17" s="253"/>
      <c r="VP17" s="248"/>
      <c r="VQ17" s="248"/>
      <c r="VR17" s="248"/>
      <c r="VS17" s="248"/>
      <c r="VT17" s="248"/>
      <c r="VU17" s="249"/>
      <c r="VV17" s="253"/>
      <c r="VW17" s="248"/>
      <c r="VX17" s="248"/>
      <c r="VY17" s="248"/>
      <c r="VZ17" s="248"/>
      <c r="WA17" s="248"/>
      <c r="WB17" s="249"/>
      <c r="WC17" s="253"/>
      <c r="WD17" s="248"/>
      <c r="WE17" s="248"/>
      <c r="WF17" s="248"/>
      <c r="WG17" s="248"/>
      <c r="WH17" s="248"/>
      <c r="WI17" s="249"/>
    </row>
    <row r="18" spans="1:609" ht="43.5" customHeight="1">
      <c r="A18" s="115" t="s">
        <v>141</v>
      </c>
      <c r="B18" s="189" t="s">
        <v>344</v>
      </c>
      <c r="C18" s="49" t="s">
        <v>127</v>
      </c>
      <c r="D18" s="65"/>
      <c r="E18" s="68"/>
      <c r="F18" s="65"/>
      <c r="G18" s="65"/>
      <c r="H18" s="65"/>
      <c r="I18" s="68"/>
      <c r="J18" s="65"/>
      <c r="K18" s="68"/>
      <c r="L18" s="68"/>
      <c r="M18" s="65"/>
      <c r="N18" s="65"/>
      <c r="O18" s="65"/>
      <c r="P18" s="68"/>
      <c r="Q18" s="65"/>
      <c r="R18" s="68"/>
      <c r="S18" s="65"/>
      <c r="T18" s="65"/>
      <c r="U18" s="65"/>
      <c r="V18" s="65"/>
      <c r="W18" s="68"/>
      <c r="X18" s="68"/>
      <c r="Y18" s="65"/>
      <c r="Z18" s="65"/>
      <c r="AA18" s="65"/>
      <c r="AB18" s="117"/>
      <c r="AC18" s="117"/>
      <c r="AD18" s="68"/>
      <c r="AE18" s="117"/>
      <c r="AF18" s="68"/>
      <c r="AG18" s="117"/>
      <c r="AH18" s="68"/>
      <c r="AI18" s="117"/>
      <c r="AJ18" s="117"/>
      <c r="AK18" s="68"/>
      <c r="AL18" s="117"/>
      <c r="AM18" s="117"/>
      <c r="AN18" s="118"/>
      <c r="AO18" s="118"/>
      <c r="AP18" s="69"/>
      <c r="AQ18" s="118"/>
      <c r="AR18" s="69"/>
      <c r="AS18" s="69"/>
      <c r="AT18" s="69"/>
      <c r="AU18" s="118"/>
      <c r="AV18" s="118"/>
      <c r="AW18" s="118"/>
      <c r="AX18" s="118"/>
      <c r="AY18" s="69"/>
      <c r="AZ18" s="118"/>
      <c r="BA18" s="69"/>
      <c r="BB18" s="69"/>
      <c r="BC18" s="69"/>
      <c r="BD18" s="118"/>
      <c r="BE18" s="118"/>
      <c r="BF18" s="69"/>
      <c r="BG18" s="69"/>
      <c r="BH18" s="69"/>
      <c r="BI18" s="118"/>
      <c r="BJ18" s="118"/>
      <c r="BK18" s="118"/>
      <c r="BL18" s="118"/>
      <c r="BM18" s="118"/>
      <c r="BN18" s="69"/>
      <c r="BO18" s="69"/>
      <c r="BP18" s="118"/>
      <c r="BQ18" s="118"/>
      <c r="BR18" s="118"/>
      <c r="BS18" s="118"/>
      <c r="BT18" s="69"/>
      <c r="BU18" s="118"/>
      <c r="BV18" s="118"/>
      <c r="BW18" s="118"/>
      <c r="BX18" s="118"/>
      <c r="BY18" s="118"/>
      <c r="BZ18" s="69"/>
      <c r="CA18" s="118"/>
      <c r="CB18" s="69"/>
      <c r="CC18" s="69"/>
      <c r="CD18" s="118"/>
      <c r="CE18" s="118"/>
      <c r="CF18" s="118"/>
      <c r="CG18" s="118"/>
      <c r="CH18" s="69"/>
      <c r="CI18" s="118"/>
      <c r="CJ18" s="118"/>
      <c r="CK18" s="69"/>
      <c r="CL18" s="118"/>
      <c r="CM18" s="118"/>
      <c r="CN18" s="69"/>
      <c r="CO18" s="69"/>
      <c r="CP18" s="118"/>
      <c r="CQ18" s="118"/>
      <c r="CR18" s="118"/>
      <c r="CS18" s="118"/>
      <c r="CT18" s="118"/>
      <c r="CU18" s="118"/>
      <c r="CV18" s="119"/>
      <c r="CW18" s="70"/>
      <c r="CX18" s="118"/>
      <c r="CY18" s="69"/>
      <c r="CZ18" s="118"/>
      <c r="DA18" s="118"/>
      <c r="DB18" s="118"/>
      <c r="DC18" s="119"/>
      <c r="DD18" s="70"/>
      <c r="DE18" s="118"/>
      <c r="DF18" s="118"/>
      <c r="DG18" s="118"/>
      <c r="DH18" s="118"/>
      <c r="DI18" s="69"/>
      <c r="DJ18" s="70"/>
      <c r="DK18" s="70"/>
      <c r="DL18" s="70"/>
      <c r="DM18" s="119"/>
      <c r="DN18" s="70"/>
      <c r="DO18" s="118"/>
      <c r="DP18" s="118"/>
      <c r="DQ18" s="70"/>
      <c r="DR18" s="119"/>
      <c r="DS18" s="69"/>
      <c r="DT18" s="118"/>
      <c r="DU18" s="118"/>
      <c r="DV18" s="118"/>
      <c r="DW18" s="69"/>
      <c r="DX18" s="65"/>
      <c r="DY18" s="66"/>
      <c r="DZ18" s="51"/>
      <c r="EA18" s="66"/>
      <c r="EB18" s="65"/>
      <c r="EC18" s="65"/>
      <c r="ED18" s="45"/>
      <c r="EE18" s="65"/>
      <c r="EF18" s="51"/>
      <c r="EG18" s="51"/>
      <c r="EH18" s="51"/>
      <c r="EI18" s="120"/>
      <c r="EJ18" s="65"/>
      <c r="EK18" s="65"/>
      <c r="EL18" s="45"/>
      <c r="EM18" s="51"/>
      <c r="EN18" s="66"/>
      <c r="EO18" s="120"/>
      <c r="EP18" s="65"/>
      <c r="EQ18" s="45"/>
      <c r="ER18" s="65"/>
      <c r="ES18" s="45"/>
      <c r="ET18" s="66"/>
      <c r="EU18" s="51"/>
      <c r="EV18" s="65"/>
      <c r="EW18" s="120"/>
      <c r="EX18" s="65"/>
      <c r="EY18" s="45"/>
      <c r="EZ18" s="65"/>
      <c r="FA18" s="67"/>
      <c r="FB18" s="53"/>
      <c r="FC18" s="65"/>
      <c r="FD18" s="65"/>
      <c r="FE18" s="65"/>
      <c r="FF18" s="65"/>
      <c r="FG18" s="65"/>
      <c r="FH18" s="65"/>
      <c r="FI18" s="53"/>
      <c r="FJ18" s="45"/>
      <c r="FK18" s="65"/>
      <c r="FL18" s="65"/>
      <c r="FM18" s="65"/>
      <c r="FN18" s="65"/>
      <c r="FO18" s="53"/>
      <c r="FP18" s="53"/>
      <c r="FQ18" s="45"/>
      <c r="FR18" s="65"/>
      <c r="FS18" s="45"/>
      <c r="FT18" s="45"/>
      <c r="FU18" s="65"/>
      <c r="FV18" s="53"/>
      <c r="FW18" s="53"/>
      <c r="FX18" s="65"/>
      <c r="FY18" s="65"/>
      <c r="FZ18" s="45"/>
      <c r="GA18" s="65"/>
      <c r="GB18" s="65"/>
      <c r="GC18" s="65"/>
      <c r="GD18" s="53"/>
      <c r="GE18" s="45"/>
      <c r="GF18" s="65"/>
      <c r="GG18" s="75"/>
      <c r="GH18" s="100"/>
      <c r="GI18" s="121"/>
      <c r="GJ18" s="108"/>
      <c r="GK18" s="109"/>
      <c r="GL18" s="101"/>
      <c r="GM18" s="121"/>
      <c r="GN18" s="121"/>
      <c r="GO18" s="121"/>
      <c r="GP18" s="100"/>
      <c r="GQ18" s="100"/>
      <c r="GR18" s="110"/>
      <c r="GS18" s="101"/>
      <c r="GT18" s="100"/>
      <c r="GU18" s="100"/>
      <c r="GV18" s="100"/>
      <c r="GW18" s="108"/>
      <c r="GX18" s="108"/>
      <c r="GY18" s="110"/>
      <c r="GZ18" s="101"/>
      <c r="HA18" s="108"/>
      <c r="HB18" s="108"/>
      <c r="HC18" s="108"/>
      <c r="HD18" s="108"/>
      <c r="HE18" s="108"/>
      <c r="HF18" s="109"/>
      <c r="HG18" s="101"/>
      <c r="HH18" s="108"/>
      <c r="HI18" s="108"/>
      <c r="HJ18" s="100"/>
      <c r="HK18" s="100"/>
      <c r="HL18" s="100"/>
      <c r="HM18" s="110"/>
      <c r="HN18" s="101"/>
      <c r="HO18" s="100"/>
      <c r="HP18" s="100"/>
      <c r="HQ18" s="100"/>
      <c r="HR18" s="100"/>
      <c r="HS18" s="100"/>
      <c r="HT18" s="122"/>
      <c r="HU18" s="101"/>
      <c r="HV18" s="100"/>
      <c r="HW18" s="100"/>
      <c r="HX18" s="150"/>
      <c r="HY18" s="100"/>
      <c r="HZ18" s="100"/>
      <c r="IA18" s="122"/>
      <c r="IB18" s="101"/>
      <c r="IC18" s="100"/>
      <c r="ID18" s="150"/>
      <c r="IE18" s="150"/>
      <c r="IF18" s="150"/>
      <c r="IG18" s="150"/>
      <c r="IH18" s="151"/>
      <c r="II18" s="101"/>
      <c r="IJ18" s="150"/>
      <c r="IK18" s="150"/>
      <c r="IL18" s="150"/>
      <c r="IM18" s="150"/>
      <c r="IN18" s="150"/>
      <c r="IO18" s="151"/>
      <c r="IP18" s="101"/>
      <c r="IQ18" s="123"/>
      <c r="IR18" s="123"/>
      <c r="IS18" s="150"/>
      <c r="IT18" s="150"/>
      <c r="IU18" s="150"/>
      <c r="IV18" s="122"/>
      <c r="IW18" s="101"/>
      <c r="IX18" s="150"/>
      <c r="IY18" s="149"/>
      <c r="IZ18" s="123"/>
      <c r="JA18" s="123"/>
      <c r="JB18" s="149"/>
      <c r="JC18" s="151"/>
      <c r="JD18" s="101"/>
      <c r="JE18" s="149"/>
      <c r="JF18" s="174"/>
      <c r="JG18" s="149"/>
      <c r="JH18" s="174"/>
      <c r="JI18" s="149"/>
      <c r="JJ18" s="151"/>
      <c r="JK18" s="101"/>
      <c r="JL18" s="123"/>
      <c r="JM18" s="175"/>
      <c r="JN18" s="123"/>
      <c r="JO18" s="175"/>
      <c r="JP18" s="123"/>
      <c r="JQ18" s="151"/>
      <c r="JR18" s="101"/>
      <c r="JS18" s="100"/>
      <c r="JT18" s="121"/>
      <c r="JU18" s="100"/>
      <c r="JV18" s="121"/>
      <c r="JW18" s="150"/>
      <c r="JX18" s="110"/>
      <c r="JY18" s="101"/>
      <c r="JZ18" s="150"/>
      <c r="KA18" s="121"/>
      <c r="KB18" s="150"/>
      <c r="KC18" s="121"/>
      <c r="KD18" s="150"/>
      <c r="KE18" s="110"/>
      <c r="KF18" s="101"/>
      <c r="KG18" s="150"/>
      <c r="KH18" s="121"/>
      <c r="KI18" s="150"/>
      <c r="KJ18" s="121"/>
      <c r="KK18" s="150"/>
      <c r="KL18" s="110"/>
      <c r="KM18" s="101"/>
      <c r="KN18" s="150"/>
      <c r="KO18" s="121"/>
      <c r="KP18" s="150"/>
      <c r="KQ18" s="121"/>
      <c r="KR18" s="150"/>
      <c r="KS18" s="121"/>
      <c r="KT18" s="121"/>
      <c r="KU18" s="176"/>
      <c r="KV18" s="100"/>
      <c r="KW18" s="176"/>
      <c r="KX18" s="176"/>
      <c r="KY18" s="150"/>
      <c r="KZ18" s="150"/>
      <c r="LA18" s="150"/>
      <c r="LB18" s="100"/>
      <c r="LC18" s="100"/>
      <c r="LD18" s="176"/>
      <c r="LE18" s="176"/>
      <c r="LF18" s="176"/>
      <c r="LG18" s="176"/>
      <c r="LH18" s="177"/>
      <c r="LI18" s="176"/>
      <c r="LJ18" s="177"/>
      <c r="LK18" s="177"/>
      <c r="LL18" s="177"/>
      <c r="LM18" s="177"/>
      <c r="LN18" s="177"/>
      <c r="LO18" s="177"/>
      <c r="LP18" s="177"/>
      <c r="LQ18" s="177"/>
      <c r="LR18" s="177"/>
      <c r="LS18" s="177"/>
      <c r="LT18" s="177"/>
      <c r="LU18" s="177"/>
      <c r="LV18" s="177"/>
      <c r="LW18" s="164"/>
      <c r="LX18" s="100" t="s">
        <v>177</v>
      </c>
      <c r="LY18" s="100" t="s">
        <v>177</v>
      </c>
      <c r="LZ18" s="100" t="s">
        <v>177</v>
      </c>
      <c r="MA18" s="100" t="s">
        <v>177</v>
      </c>
      <c r="MB18" s="100" t="s">
        <v>177</v>
      </c>
      <c r="MC18" s="100" t="s">
        <v>177</v>
      </c>
      <c r="MD18" s="100" t="s">
        <v>177</v>
      </c>
      <c r="ME18" s="100" t="s">
        <v>177</v>
      </c>
      <c r="MF18" s="100" t="s">
        <v>323</v>
      </c>
      <c r="MG18" s="123"/>
      <c r="MH18" s="123"/>
      <c r="MI18" s="100" t="s">
        <v>324</v>
      </c>
      <c r="MJ18" s="100" t="s">
        <v>177</v>
      </c>
      <c r="MK18" s="100" t="s">
        <v>177</v>
      </c>
      <c r="ML18" s="100" t="s">
        <v>177</v>
      </c>
      <c r="MM18" s="100" t="s">
        <v>325</v>
      </c>
      <c r="MN18" s="100" t="s">
        <v>326</v>
      </c>
      <c r="MO18" s="100" t="s">
        <v>327</v>
      </c>
      <c r="MP18" s="100" t="s">
        <v>177</v>
      </c>
      <c r="MQ18" s="123"/>
      <c r="MR18" s="123"/>
      <c r="MS18" s="100" t="s">
        <v>177</v>
      </c>
      <c r="MT18" s="100" t="s">
        <v>328</v>
      </c>
      <c r="MU18" s="100" t="s">
        <v>177</v>
      </c>
      <c r="MV18" s="123"/>
      <c r="MW18" s="100" t="s">
        <v>177</v>
      </c>
      <c r="MX18" s="100" t="s">
        <v>177</v>
      </c>
      <c r="MY18" s="123"/>
      <c r="MZ18" s="100" t="s">
        <v>336</v>
      </c>
      <c r="NA18" s="100" t="s">
        <v>177</v>
      </c>
      <c r="NB18" s="123"/>
      <c r="NC18" s="100" t="s">
        <v>337</v>
      </c>
      <c r="ND18" s="100" t="s">
        <v>177</v>
      </c>
      <c r="NE18" s="100" t="s">
        <v>338</v>
      </c>
      <c r="NF18" s="123"/>
      <c r="NG18" s="123"/>
      <c r="NH18" s="123"/>
      <c r="NI18" s="100" t="s">
        <v>339</v>
      </c>
      <c r="NJ18" s="123"/>
      <c r="NK18" s="123"/>
      <c r="NL18" s="123"/>
      <c r="NM18" s="123"/>
      <c r="NN18" s="123"/>
      <c r="NO18" s="123"/>
      <c r="NP18" s="123"/>
      <c r="NQ18" s="123"/>
      <c r="NR18" s="123"/>
      <c r="NS18" s="123"/>
      <c r="NT18" s="123"/>
      <c r="NU18" s="123"/>
      <c r="NV18" s="123"/>
      <c r="NW18" s="123"/>
      <c r="NX18" s="123"/>
      <c r="NY18" s="123"/>
      <c r="NZ18" s="123"/>
      <c r="OA18" s="123"/>
      <c r="OB18" s="123"/>
      <c r="OC18" s="123"/>
      <c r="OD18" s="123"/>
      <c r="OE18" s="123"/>
      <c r="OF18" s="123"/>
      <c r="OG18" s="123"/>
      <c r="OH18" s="123"/>
      <c r="OI18" s="123"/>
      <c r="OJ18" s="123"/>
      <c r="OK18" s="123"/>
      <c r="OL18" s="164"/>
      <c r="OM18" s="177"/>
      <c r="ON18" s="177"/>
      <c r="OO18" s="177"/>
      <c r="OP18" s="177"/>
      <c r="OQ18" s="177"/>
      <c r="OR18" s="177"/>
      <c r="OS18" s="177"/>
      <c r="OT18" s="177"/>
      <c r="OU18" s="177"/>
      <c r="OV18" s="177"/>
      <c r="OW18" s="177"/>
      <c r="OX18" s="177"/>
      <c r="OY18" s="177"/>
      <c r="OZ18" s="177"/>
      <c r="PA18" s="177"/>
      <c r="PB18" s="177"/>
      <c r="PC18" s="177"/>
      <c r="PD18" s="177"/>
      <c r="PE18" s="177"/>
      <c r="PF18" s="177"/>
      <c r="PG18" s="177"/>
      <c r="PH18" s="177"/>
      <c r="PI18" s="177"/>
      <c r="PJ18" s="177"/>
      <c r="PK18" s="177"/>
      <c r="PL18" s="177"/>
      <c r="PM18" s="177"/>
      <c r="PN18" s="177"/>
      <c r="PO18" s="164"/>
      <c r="PP18" s="177" t="s">
        <v>370</v>
      </c>
      <c r="PQ18" s="177" t="s">
        <v>371</v>
      </c>
      <c r="PR18" s="123"/>
      <c r="PS18" s="177" t="s">
        <v>372</v>
      </c>
      <c r="PT18" s="123"/>
      <c r="PU18" s="177" t="s">
        <v>373</v>
      </c>
      <c r="PV18" s="123"/>
      <c r="PW18" s="177" t="s">
        <v>375</v>
      </c>
      <c r="PX18" s="177" t="s">
        <v>376</v>
      </c>
      <c r="PY18" s="177" t="s">
        <v>377</v>
      </c>
      <c r="PZ18" s="123"/>
      <c r="QA18" s="177" t="s">
        <v>393</v>
      </c>
      <c r="QB18" s="177" t="s">
        <v>394</v>
      </c>
      <c r="QC18" s="177" t="s">
        <v>395</v>
      </c>
      <c r="QD18" s="177" t="s">
        <v>373</v>
      </c>
      <c r="QE18" s="177" t="s">
        <v>396</v>
      </c>
      <c r="QF18" s="177" t="s">
        <v>397</v>
      </c>
      <c r="QG18" s="123"/>
      <c r="QH18" s="123"/>
      <c r="QI18" s="123"/>
      <c r="QJ18" s="123"/>
      <c r="QK18" s="123"/>
      <c r="QL18" s="123"/>
      <c r="QM18" s="123"/>
      <c r="QN18" s="123"/>
      <c r="QO18" s="123"/>
      <c r="QP18" s="123"/>
      <c r="QQ18" s="123"/>
      <c r="QR18" s="123"/>
      <c r="QS18" s="123"/>
      <c r="QT18" s="123"/>
      <c r="QU18" s="123"/>
      <c r="QV18" s="123"/>
      <c r="QW18" s="123"/>
      <c r="QX18" s="123"/>
      <c r="QY18" s="123"/>
      <c r="QZ18" s="123"/>
      <c r="RA18" s="123"/>
      <c r="RB18" s="123"/>
      <c r="RC18" s="123"/>
      <c r="RD18" s="123"/>
      <c r="RE18" s="123"/>
      <c r="RF18" s="123"/>
      <c r="RG18" s="123"/>
      <c r="RH18" s="123"/>
      <c r="RI18" s="123"/>
      <c r="RJ18" s="123"/>
      <c r="RK18" s="123"/>
      <c r="RL18" s="123"/>
      <c r="RM18" s="123"/>
      <c r="RN18" s="123"/>
      <c r="RO18" s="123"/>
      <c r="RP18" s="123"/>
      <c r="RQ18" s="123"/>
      <c r="RR18" s="123"/>
      <c r="RS18" s="123"/>
      <c r="RT18" s="123"/>
      <c r="RU18" s="123"/>
      <c r="RV18" s="123"/>
      <c r="RW18" s="149" t="s">
        <v>261</v>
      </c>
      <c r="RX18" s="123"/>
      <c r="RY18" s="123"/>
      <c r="RZ18" s="123"/>
      <c r="SA18" s="123"/>
      <c r="SB18" s="123"/>
      <c r="SC18" s="123"/>
      <c r="SD18" s="123"/>
      <c r="SE18" s="123"/>
      <c r="SF18" s="123"/>
      <c r="SG18" s="123"/>
      <c r="SH18" s="123"/>
      <c r="SI18" s="123"/>
      <c r="SJ18" s="123"/>
      <c r="SK18" s="123"/>
      <c r="SL18" s="123"/>
      <c r="SM18" s="123"/>
      <c r="SN18" s="123"/>
      <c r="SO18" s="123"/>
      <c r="SP18" s="123"/>
      <c r="SQ18" s="123"/>
      <c r="SR18" s="149" t="s">
        <v>261</v>
      </c>
      <c r="SS18" s="149" t="s">
        <v>261</v>
      </c>
      <c r="ST18" s="149" t="s">
        <v>261</v>
      </c>
      <c r="SU18" s="149" t="s">
        <v>261</v>
      </c>
      <c r="SV18" s="149" t="s">
        <v>261</v>
      </c>
      <c r="SW18" s="123"/>
      <c r="SX18" s="149" t="s">
        <v>261</v>
      </c>
      <c r="SY18" s="149" t="s">
        <v>261</v>
      </c>
      <c r="SZ18" s="149" t="s">
        <v>261</v>
      </c>
      <c r="TA18" s="123"/>
      <c r="TB18" s="149" t="s">
        <v>261</v>
      </c>
      <c r="TC18" s="149" t="s">
        <v>261</v>
      </c>
      <c r="TD18" s="149" t="s">
        <v>261</v>
      </c>
      <c r="TE18" s="123"/>
      <c r="TF18" s="149" t="s">
        <v>261</v>
      </c>
      <c r="TG18" s="149" t="s">
        <v>261</v>
      </c>
      <c r="TH18" s="123"/>
      <c r="TI18" s="149" t="s">
        <v>261</v>
      </c>
      <c r="TJ18" s="149" t="s">
        <v>261</v>
      </c>
      <c r="TK18" s="149" t="s">
        <v>261</v>
      </c>
      <c r="TL18" s="149" t="s">
        <v>261</v>
      </c>
      <c r="TM18" s="149" t="s">
        <v>261</v>
      </c>
      <c r="TN18" s="149" t="s">
        <v>261</v>
      </c>
      <c r="TO18" s="123"/>
      <c r="TP18" s="149" t="s">
        <v>261</v>
      </c>
      <c r="TQ18" s="123"/>
      <c r="TR18" s="149" t="s">
        <v>261</v>
      </c>
      <c r="TS18" s="149" t="s">
        <v>261</v>
      </c>
      <c r="TT18" s="123"/>
      <c r="TU18" s="123"/>
      <c r="TV18" s="149" t="s">
        <v>261</v>
      </c>
      <c r="TW18" s="149" t="s">
        <v>261</v>
      </c>
      <c r="TX18" s="149" t="s">
        <v>261</v>
      </c>
      <c r="TY18" s="149" t="s">
        <v>261</v>
      </c>
      <c r="TZ18" s="123"/>
      <c r="UA18" s="123"/>
      <c r="UB18" s="149" t="s">
        <v>261</v>
      </c>
      <c r="UC18" s="149" t="s">
        <v>261</v>
      </c>
      <c r="UD18" s="149" t="s">
        <v>261</v>
      </c>
      <c r="UE18" s="149" t="s">
        <v>261</v>
      </c>
      <c r="UF18" s="123"/>
      <c r="UG18" s="177"/>
      <c r="UH18" s="177"/>
      <c r="UI18" s="177"/>
      <c r="UJ18" s="177"/>
      <c r="UK18" s="177"/>
      <c r="UL18" s="177"/>
      <c r="UM18" s="177"/>
      <c r="UN18" s="177"/>
      <c r="UO18" s="177"/>
      <c r="UP18" s="177"/>
      <c r="UQ18" s="177"/>
      <c r="UR18" s="177"/>
      <c r="US18" s="177"/>
      <c r="UT18" s="177"/>
      <c r="UU18" s="177"/>
      <c r="UV18" s="177"/>
      <c r="UW18" s="177"/>
      <c r="UX18" s="177"/>
      <c r="UY18" s="177"/>
      <c r="UZ18" s="177"/>
      <c r="VA18" s="177"/>
      <c r="VB18" s="177"/>
      <c r="VC18" s="177"/>
      <c r="VD18" s="177"/>
      <c r="VE18" s="177"/>
      <c r="VF18" s="177"/>
      <c r="VG18" s="177"/>
      <c r="VH18" s="177"/>
      <c r="VI18" s="177"/>
      <c r="VJ18" s="177"/>
      <c r="VK18" s="177"/>
      <c r="VL18" s="177"/>
      <c r="VM18" s="177"/>
      <c r="VN18" s="177"/>
      <c r="VO18" s="177"/>
      <c r="VP18" s="177"/>
      <c r="VQ18" s="177"/>
      <c r="VR18" s="177"/>
      <c r="VS18" s="177"/>
      <c r="VT18" s="177"/>
      <c r="VU18" s="177"/>
      <c r="VV18" s="177"/>
      <c r="VW18" s="177"/>
      <c r="VX18" s="177"/>
      <c r="VY18" s="177"/>
      <c r="VZ18" s="177"/>
      <c r="WA18" s="177"/>
      <c r="WB18" s="177"/>
      <c r="WC18" s="177"/>
      <c r="WD18" s="177"/>
      <c r="WE18" s="177"/>
      <c r="WF18" s="177"/>
      <c r="WG18" s="177"/>
      <c r="WH18" s="177"/>
      <c r="WI18" s="177"/>
      <c r="WJ18" s="177"/>
      <c r="WK18" s="177"/>
    </row>
    <row r="19" spans="1:609" ht="43.5" customHeight="1">
      <c r="A19" s="115" t="s">
        <v>141</v>
      </c>
      <c r="B19" s="50" t="s">
        <v>213</v>
      </c>
      <c r="C19" s="49" t="s">
        <v>212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70"/>
      <c r="CW19" s="70"/>
      <c r="CX19" s="69"/>
      <c r="CY19" s="69"/>
      <c r="CZ19" s="69"/>
      <c r="DA19" s="69"/>
      <c r="DB19" s="69"/>
      <c r="DC19" s="70"/>
      <c r="DD19" s="70"/>
      <c r="DE19" s="69"/>
      <c r="DF19" s="69"/>
      <c r="DG19" s="69"/>
      <c r="DH19" s="69"/>
      <c r="DI19" s="69"/>
      <c r="DJ19" s="70"/>
      <c r="DK19" s="70"/>
      <c r="DL19" s="70"/>
      <c r="DM19" s="70"/>
      <c r="DN19" s="70"/>
      <c r="DO19" s="69"/>
      <c r="DP19" s="69"/>
      <c r="DQ19" s="70"/>
      <c r="DR19" s="70"/>
      <c r="DS19" s="69"/>
      <c r="DT19" s="69"/>
      <c r="DU19" s="69"/>
      <c r="DV19" s="69"/>
      <c r="DW19" s="69"/>
      <c r="DX19" s="45"/>
      <c r="DY19" s="51"/>
      <c r="DZ19" s="51"/>
      <c r="EA19" s="52"/>
      <c r="EB19" s="45"/>
      <c r="EC19" s="45"/>
      <c r="ED19" s="45"/>
      <c r="EE19" s="48"/>
      <c r="EF19" s="52"/>
      <c r="EG19" s="52"/>
      <c r="EH19" s="52"/>
      <c r="EI19" s="45"/>
      <c r="EJ19" s="45"/>
      <c r="EK19" s="45"/>
      <c r="EL19" s="48"/>
      <c r="EM19" s="52"/>
      <c r="EN19" s="52"/>
      <c r="EO19" s="45"/>
      <c r="EP19" s="45"/>
      <c r="EQ19" s="45"/>
      <c r="ER19" s="45"/>
      <c r="ES19" s="45"/>
      <c r="ET19" s="52"/>
      <c r="EU19" s="52"/>
      <c r="EV19" s="58"/>
      <c r="EW19" s="58"/>
      <c r="EX19" s="45" t="s">
        <v>130</v>
      </c>
      <c r="EY19" s="58"/>
      <c r="EZ19" s="58"/>
      <c r="FA19" s="53" t="s">
        <v>130</v>
      </c>
      <c r="FB19" s="58"/>
      <c r="FC19" s="58"/>
      <c r="FD19" s="58"/>
      <c r="FE19" s="45" t="s">
        <v>133</v>
      </c>
      <c r="FF19" s="65"/>
      <c r="FG19" s="65"/>
      <c r="FH19" s="53" t="s">
        <v>133</v>
      </c>
      <c r="FI19" s="53" t="s">
        <v>133</v>
      </c>
      <c r="FJ19" s="65"/>
      <c r="FK19" s="65"/>
      <c r="FL19" s="65"/>
      <c r="FM19" s="65"/>
      <c r="FN19" s="45" t="s">
        <v>133</v>
      </c>
      <c r="FO19" s="65"/>
      <c r="FP19" s="53" t="s">
        <v>133</v>
      </c>
      <c r="FQ19" s="65"/>
      <c r="FR19" s="45" t="s">
        <v>133</v>
      </c>
      <c r="FS19" s="45" t="s">
        <v>133</v>
      </c>
      <c r="FT19" s="65"/>
      <c r="FU19" s="45" t="s">
        <v>133</v>
      </c>
      <c r="FV19" s="53" t="s">
        <v>133</v>
      </c>
      <c r="FW19" s="53" t="s">
        <v>133</v>
      </c>
      <c r="FX19" s="65"/>
      <c r="FY19" s="45" t="s">
        <v>133</v>
      </c>
      <c r="FZ19" s="65"/>
      <c r="GA19" s="65"/>
      <c r="GB19" s="65"/>
      <c r="GC19" s="53" t="s">
        <v>133</v>
      </c>
      <c r="GD19" s="65"/>
      <c r="GE19" s="45" t="s">
        <v>133</v>
      </c>
      <c r="GF19" s="65"/>
      <c r="GG19" s="81"/>
      <c r="GH19" s="100" t="s">
        <v>177</v>
      </c>
      <c r="GI19" s="108"/>
      <c r="GJ19" s="108"/>
      <c r="GK19" s="101"/>
      <c r="GL19" s="110" t="s">
        <v>216</v>
      </c>
      <c r="GM19" s="100" t="s">
        <v>177</v>
      </c>
      <c r="GN19" s="100" t="s">
        <v>177</v>
      </c>
      <c r="GO19" s="100" t="s">
        <v>177</v>
      </c>
      <c r="GP19" s="100" t="s">
        <v>177</v>
      </c>
      <c r="GQ19" s="108"/>
      <c r="GR19" s="101"/>
      <c r="GS19" s="110" t="s">
        <v>177</v>
      </c>
      <c r="GT19" s="100" t="s">
        <v>177</v>
      </c>
      <c r="GU19" s="100" t="s">
        <v>177</v>
      </c>
      <c r="GV19" s="100" t="s">
        <v>177</v>
      </c>
      <c r="GW19" s="108"/>
      <c r="GX19" s="100" t="s">
        <v>177</v>
      </c>
      <c r="GY19" s="101"/>
      <c r="GZ19" s="110" t="s">
        <v>177</v>
      </c>
      <c r="HA19" s="100" t="s">
        <v>177</v>
      </c>
      <c r="HB19" s="100" t="s">
        <v>177</v>
      </c>
      <c r="HC19" s="100" t="s">
        <v>177</v>
      </c>
      <c r="HD19" s="100" t="s">
        <v>177</v>
      </c>
      <c r="HE19" s="100" t="s">
        <v>177</v>
      </c>
      <c r="HF19" s="101"/>
      <c r="HG19" s="109"/>
      <c r="HH19" s="108"/>
      <c r="HI19" s="100" t="s">
        <v>177</v>
      </c>
      <c r="HJ19" s="100" t="s">
        <v>177</v>
      </c>
      <c r="HK19" s="100" t="s">
        <v>177</v>
      </c>
      <c r="HL19" s="108"/>
      <c r="HM19" s="101"/>
      <c r="HN19" s="110" t="s">
        <v>177</v>
      </c>
      <c r="HO19" s="100" t="s">
        <v>243</v>
      </c>
      <c r="HP19" s="100" t="s">
        <v>243</v>
      </c>
      <c r="HQ19" s="100" t="s">
        <v>243</v>
      </c>
      <c r="HR19" s="100" t="s">
        <v>243</v>
      </c>
      <c r="HS19" s="123"/>
      <c r="HT19" s="101"/>
      <c r="HU19" s="110" t="s">
        <v>177</v>
      </c>
      <c r="HV19" s="100" t="s">
        <v>177</v>
      </c>
      <c r="HW19" s="123"/>
      <c r="HX19" s="123"/>
      <c r="HY19" s="100" t="s">
        <v>177</v>
      </c>
      <c r="HZ19" s="123"/>
      <c r="IA19" s="101"/>
      <c r="IB19" s="110" t="s">
        <v>177</v>
      </c>
      <c r="IC19" s="100" t="s">
        <v>177</v>
      </c>
      <c r="ID19" s="100" t="s">
        <v>177</v>
      </c>
      <c r="IE19" s="100" t="s">
        <v>177</v>
      </c>
      <c r="IF19" s="100" t="s">
        <v>177</v>
      </c>
      <c r="IG19" s="123"/>
      <c r="IH19" s="101"/>
      <c r="II19" s="110" t="s">
        <v>177</v>
      </c>
      <c r="IJ19" s="100" t="s">
        <v>177</v>
      </c>
      <c r="IK19" s="100" t="s">
        <v>177</v>
      </c>
      <c r="IL19" s="100" t="s">
        <v>177</v>
      </c>
      <c r="IM19" s="100" t="s">
        <v>177</v>
      </c>
      <c r="IN19" s="100" t="s">
        <v>177</v>
      </c>
      <c r="IO19" s="101"/>
      <c r="IP19" s="122"/>
      <c r="IQ19" s="123"/>
      <c r="IR19" s="100" t="s">
        <v>177</v>
      </c>
      <c r="IS19" s="123"/>
      <c r="IT19" s="100" t="s">
        <v>177</v>
      </c>
      <c r="IU19" s="100" t="s">
        <v>177</v>
      </c>
      <c r="IV19" s="101"/>
      <c r="IW19" s="122"/>
      <c r="IX19" s="149" t="s">
        <v>261</v>
      </c>
      <c r="IY19" s="149" t="s">
        <v>261</v>
      </c>
      <c r="IZ19" s="149" t="s">
        <v>261</v>
      </c>
      <c r="JA19" s="149" t="s">
        <v>261</v>
      </c>
      <c r="JB19" s="149" t="s">
        <v>261</v>
      </c>
      <c r="JC19" s="101"/>
      <c r="JD19" s="110" t="s">
        <v>261</v>
      </c>
      <c r="JE19" s="149" t="s">
        <v>177</v>
      </c>
      <c r="JF19" s="149" t="s">
        <v>177</v>
      </c>
      <c r="JG19" s="149" t="s">
        <v>177</v>
      </c>
      <c r="JH19" s="149" t="s">
        <v>177</v>
      </c>
      <c r="JI19" s="149" t="s">
        <v>177</v>
      </c>
      <c r="JJ19" s="101"/>
      <c r="JK19" s="122"/>
      <c r="JL19" s="123"/>
      <c r="JM19" s="123"/>
      <c r="JN19" s="123"/>
      <c r="JO19" s="123"/>
      <c r="JP19" s="123"/>
      <c r="JQ19" s="101"/>
      <c r="JR19" s="110"/>
      <c r="JS19" s="100" t="s">
        <v>177</v>
      </c>
      <c r="JT19" s="100" t="s">
        <v>177</v>
      </c>
      <c r="JU19" s="100" t="s">
        <v>177</v>
      </c>
      <c r="JV19" s="100" t="s">
        <v>177</v>
      </c>
      <c r="JW19" s="123"/>
      <c r="JX19" s="101"/>
      <c r="JY19" s="110" t="s">
        <v>261</v>
      </c>
      <c r="JZ19" s="100" t="s">
        <v>177</v>
      </c>
      <c r="KA19" s="123"/>
      <c r="KB19" s="123"/>
      <c r="KC19" s="100" t="s">
        <v>177</v>
      </c>
      <c r="KD19" s="100" t="s">
        <v>177</v>
      </c>
      <c r="KE19" s="101"/>
      <c r="KF19" s="110" t="s">
        <v>261</v>
      </c>
      <c r="KG19" s="100" t="s">
        <v>177</v>
      </c>
      <c r="KH19" s="100" t="s">
        <v>177</v>
      </c>
      <c r="KI19" s="100" t="s">
        <v>177</v>
      </c>
      <c r="KJ19" s="123"/>
      <c r="KK19" s="100" t="s">
        <v>177</v>
      </c>
      <c r="KL19" s="101"/>
      <c r="KM19" s="110" t="s">
        <v>261</v>
      </c>
      <c r="KN19" s="100" t="s">
        <v>177</v>
      </c>
      <c r="KO19" s="100" t="s">
        <v>177</v>
      </c>
      <c r="KP19" s="123"/>
      <c r="KQ19" s="100" t="s">
        <v>177</v>
      </c>
      <c r="KR19" s="100"/>
      <c r="KS19" s="110"/>
      <c r="KT19" s="110"/>
      <c r="KU19" s="100" t="s">
        <v>177</v>
      </c>
      <c r="KV19" s="123"/>
      <c r="KW19" s="100" t="s">
        <v>177</v>
      </c>
      <c r="KX19" s="100" t="s">
        <v>177</v>
      </c>
      <c r="KY19" s="123"/>
      <c r="KZ19" s="123"/>
      <c r="LA19" s="100" t="s">
        <v>177</v>
      </c>
      <c r="LB19" s="123"/>
      <c r="LC19" s="100" t="s">
        <v>177</v>
      </c>
      <c r="LD19" s="100" t="s">
        <v>177</v>
      </c>
      <c r="LE19" s="100" t="s">
        <v>177</v>
      </c>
      <c r="LF19" s="100" t="s">
        <v>177</v>
      </c>
      <c r="LG19" s="123"/>
      <c r="LH19" s="100" t="s">
        <v>177</v>
      </c>
      <c r="LI19" s="100" t="s">
        <v>177</v>
      </c>
      <c r="LJ19" s="100" t="s">
        <v>177</v>
      </c>
      <c r="LK19" s="100" t="s">
        <v>177</v>
      </c>
      <c r="LL19" s="123"/>
      <c r="LM19" s="100" t="s">
        <v>177</v>
      </c>
      <c r="LN19" s="123"/>
      <c r="LO19" s="100" t="s">
        <v>177</v>
      </c>
      <c r="LP19" s="100" t="s">
        <v>177</v>
      </c>
      <c r="LQ19" s="123"/>
      <c r="LR19" s="100" t="s">
        <v>177</v>
      </c>
      <c r="LS19" s="100" t="s">
        <v>177</v>
      </c>
      <c r="LT19" s="123"/>
      <c r="LU19" s="100" t="s">
        <v>177</v>
      </c>
      <c r="LV19" s="100" t="s">
        <v>177</v>
      </c>
      <c r="LW19" s="100" t="s">
        <v>177</v>
      </c>
      <c r="LX19" s="123"/>
      <c r="LY19" s="100" t="s">
        <v>177</v>
      </c>
      <c r="LZ19" s="123"/>
      <c r="MA19" s="100" t="s">
        <v>177</v>
      </c>
      <c r="MB19" s="123"/>
      <c r="MC19" s="123"/>
      <c r="MD19" s="100" t="s">
        <v>177</v>
      </c>
      <c r="ME19" s="100" t="s">
        <v>177</v>
      </c>
      <c r="MF19" s="123"/>
      <c r="MG19" s="123"/>
      <c r="MH19" s="123"/>
      <c r="MI19" s="123"/>
      <c r="MJ19" s="123"/>
      <c r="MK19" s="100" t="s">
        <v>177</v>
      </c>
      <c r="ML19" s="123"/>
      <c r="MM19" s="100" t="s">
        <v>177</v>
      </c>
      <c r="MN19" s="123"/>
      <c r="MO19" s="123"/>
      <c r="MP19" s="123"/>
      <c r="MQ19" s="123"/>
      <c r="MR19" s="100" t="s">
        <v>177</v>
      </c>
      <c r="MS19" s="123"/>
      <c r="MT19" s="100" t="s">
        <v>177</v>
      </c>
      <c r="MU19" s="123"/>
      <c r="MV19" s="123"/>
      <c r="MW19" s="100" t="s">
        <v>177</v>
      </c>
      <c r="MX19" s="123"/>
      <c r="MY19" s="100" t="s">
        <v>177</v>
      </c>
      <c r="MZ19" s="100" t="s">
        <v>177</v>
      </c>
      <c r="NA19" s="123"/>
      <c r="NB19" s="100" t="s">
        <v>177</v>
      </c>
      <c r="NC19" s="100" t="s">
        <v>177</v>
      </c>
      <c r="ND19" s="123"/>
      <c r="NE19" s="100" t="s">
        <v>177</v>
      </c>
      <c r="NF19" s="100" t="s">
        <v>177</v>
      </c>
      <c r="NG19" s="123"/>
      <c r="NH19" s="100" t="s">
        <v>177</v>
      </c>
      <c r="NI19" s="123"/>
      <c r="NJ19" s="123"/>
      <c r="NK19" s="123"/>
      <c r="NL19" s="100" t="s">
        <v>177</v>
      </c>
      <c r="NM19" s="123"/>
      <c r="NN19" s="100" t="s">
        <v>177</v>
      </c>
      <c r="NO19" s="123"/>
      <c r="NP19" s="100" t="s">
        <v>177</v>
      </c>
      <c r="NQ19" s="100" t="s">
        <v>177</v>
      </c>
      <c r="NR19" s="123"/>
      <c r="NS19" s="100" t="s">
        <v>177</v>
      </c>
      <c r="NT19" s="100" t="s">
        <v>177</v>
      </c>
      <c r="NU19" s="123"/>
      <c r="NV19" s="100" t="s">
        <v>177</v>
      </c>
      <c r="NW19" s="100" t="s">
        <v>177</v>
      </c>
      <c r="NX19" s="123"/>
      <c r="NY19" s="123"/>
      <c r="NZ19" s="100" t="s">
        <v>177</v>
      </c>
      <c r="OA19" s="123"/>
      <c r="OB19" s="100" t="s">
        <v>177</v>
      </c>
      <c r="OC19" s="100" t="s">
        <v>177</v>
      </c>
      <c r="OD19" s="123"/>
      <c r="OE19" s="100" t="s">
        <v>177</v>
      </c>
      <c r="OF19" s="123"/>
      <c r="OG19" s="100" t="s">
        <v>177</v>
      </c>
      <c r="OH19" s="100" t="s">
        <v>177</v>
      </c>
      <c r="OI19" s="100" t="s">
        <v>177</v>
      </c>
      <c r="OJ19" s="123"/>
      <c r="OK19" s="100" t="s">
        <v>177</v>
      </c>
      <c r="OL19" s="100" t="s">
        <v>177</v>
      </c>
      <c r="OM19" s="123"/>
      <c r="ON19" s="123"/>
      <c r="OO19" s="123"/>
      <c r="OP19" s="100" t="s">
        <v>177</v>
      </c>
      <c r="OQ19" s="100" t="s">
        <v>177</v>
      </c>
      <c r="OR19" s="100" t="s">
        <v>177</v>
      </c>
      <c r="OS19" s="100" t="s">
        <v>177</v>
      </c>
      <c r="OT19" s="123"/>
      <c r="OU19" s="100" t="s">
        <v>177</v>
      </c>
      <c r="OV19" s="123"/>
      <c r="OW19" s="123"/>
      <c r="OX19" s="123"/>
      <c r="OY19" s="100" t="s">
        <v>177</v>
      </c>
      <c r="OZ19" s="123"/>
      <c r="PA19" s="123"/>
      <c r="PB19" s="100" t="s">
        <v>177</v>
      </c>
      <c r="PC19" s="100" t="s">
        <v>177</v>
      </c>
      <c r="PD19" s="123"/>
      <c r="PE19" s="123"/>
      <c r="PF19" s="123"/>
      <c r="PG19" s="123"/>
      <c r="PH19" s="123"/>
      <c r="PI19" s="100" t="s">
        <v>177</v>
      </c>
      <c r="PJ19" s="100" t="s">
        <v>177</v>
      </c>
      <c r="PK19" s="123"/>
      <c r="PL19" s="123"/>
      <c r="PM19" s="123"/>
      <c r="PN19" s="123"/>
      <c r="PO19" s="123"/>
      <c r="PP19" s="100" t="s">
        <v>177</v>
      </c>
      <c r="PQ19" s="100" t="s">
        <v>177</v>
      </c>
      <c r="PR19" s="123"/>
      <c r="PS19" s="100" t="s">
        <v>177</v>
      </c>
      <c r="PT19" s="123"/>
      <c r="PU19" s="100" t="s">
        <v>177</v>
      </c>
      <c r="PV19" s="123"/>
      <c r="PW19" s="123"/>
      <c r="PX19" s="149" t="s">
        <v>261</v>
      </c>
      <c r="PY19" s="149" t="s">
        <v>261</v>
      </c>
      <c r="PZ19" s="123"/>
      <c r="QA19" s="149" t="s">
        <v>261</v>
      </c>
      <c r="QB19" s="123"/>
      <c r="QC19" s="123"/>
      <c r="QD19" s="123"/>
      <c r="QE19" s="123"/>
      <c r="QF19" s="149" t="s">
        <v>261</v>
      </c>
      <c r="QG19" s="149" t="s">
        <v>261</v>
      </c>
      <c r="QH19" s="149" t="s">
        <v>261</v>
      </c>
      <c r="QI19" s="123"/>
      <c r="QJ19" s="149" t="s">
        <v>261</v>
      </c>
      <c r="QK19" s="149" t="s">
        <v>261</v>
      </c>
      <c r="QL19" s="149" t="s">
        <v>261</v>
      </c>
      <c r="QM19" s="149" t="s">
        <v>261</v>
      </c>
      <c r="QN19" s="149" t="s">
        <v>261</v>
      </c>
      <c r="QO19" s="149" t="s">
        <v>261</v>
      </c>
      <c r="QP19" s="149" t="s">
        <v>261</v>
      </c>
      <c r="QQ19" s="149" t="s">
        <v>261</v>
      </c>
      <c r="QR19" s="123"/>
      <c r="QS19" s="123"/>
      <c r="QT19" s="123"/>
      <c r="QU19" s="123"/>
      <c r="QV19" s="123"/>
      <c r="QW19" s="123"/>
      <c r="QX19" s="123"/>
      <c r="QY19" s="123"/>
      <c r="QZ19" s="123"/>
      <c r="RA19" s="123"/>
      <c r="RB19" s="123"/>
      <c r="RC19" s="123"/>
      <c r="RD19" s="123"/>
      <c r="RE19" s="123"/>
      <c r="RF19" s="123"/>
      <c r="RG19" s="123"/>
      <c r="RH19" s="123"/>
      <c r="RI19" s="123"/>
      <c r="RJ19" s="123"/>
      <c r="RK19" s="123"/>
      <c r="RL19" s="123"/>
      <c r="RM19" s="123"/>
      <c r="RN19" s="123"/>
      <c r="RO19" s="123"/>
      <c r="RP19" s="123"/>
      <c r="RQ19" s="123"/>
      <c r="RR19" s="123"/>
      <c r="RS19" s="123"/>
      <c r="RT19" s="123"/>
      <c r="RU19" s="123"/>
      <c r="RV19" s="123"/>
      <c r="RW19" s="149" t="s">
        <v>261</v>
      </c>
      <c r="RX19" s="123"/>
      <c r="RY19" s="123"/>
      <c r="RZ19" s="123"/>
      <c r="SA19" s="123"/>
      <c r="SB19" s="123"/>
      <c r="SC19" s="123"/>
      <c r="SD19" s="123"/>
      <c r="SE19" s="123"/>
      <c r="SF19" s="123"/>
      <c r="SG19" s="123"/>
      <c r="SH19" s="123"/>
      <c r="SI19" s="123"/>
      <c r="SJ19" s="123"/>
      <c r="SK19" s="123"/>
      <c r="SL19" s="123"/>
      <c r="SM19" s="123"/>
      <c r="SN19" s="123"/>
      <c r="SO19" s="123"/>
      <c r="SP19" s="123"/>
      <c r="SQ19" s="149" t="s">
        <v>261</v>
      </c>
      <c r="SR19" s="123"/>
      <c r="SS19" s="149" t="s">
        <v>261</v>
      </c>
      <c r="ST19" s="123"/>
      <c r="SU19" s="123"/>
      <c r="SV19" s="123"/>
      <c r="SW19" s="123"/>
      <c r="SX19" s="149" t="s">
        <v>261</v>
      </c>
      <c r="SY19" s="149" t="s">
        <v>261</v>
      </c>
      <c r="SZ19" s="123"/>
      <c r="TA19" s="123"/>
      <c r="TB19" s="149" t="s">
        <v>261</v>
      </c>
      <c r="TC19" s="123"/>
      <c r="TD19" s="123"/>
      <c r="TE19" s="123"/>
      <c r="TF19" s="123"/>
      <c r="TG19" s="123"/>
      <c r="TH19" s="123"/>
      <c r="TI19" s="123"/>
      <c r="TJ19" s="123"/>
      <c r="TK19" s="149" t="s">
        <v>261</v>
      </c>
      <c r="TL19" s="123"/>
      <c r="TM19" s="149" t="s">
        <v>261</v>
      </c>
      <c r="TN19" s="123"/>
      <c r="TO19" s="123"/>
      <c r="TP19" s="123"/>
      <c r="TQ19" s="123"/>
      <c r="TR19" s="123"/>
      <c r="TS19" s="149" t="s">
        <v>261</v>
      </c>
      <c r="TT19" s="123"/>
      <c r="TU19" s="123"/>
      <c r="TV19" s="123"/>
      <c r="TW19" s="123"/>
      <c r="TX19" s="123"/>
      <c r="TY19" s="149" t="s">
        <v>261</v>
      </c>
      <c r="TZ19" s="123"/>
      <c r="UA19" s="123"/>
      <c r="UB19" s="123"/>
      <c r="UC19" s="123"/>
      <c r="UD19" s="123"/>
      <c r="UE19" s="123"/>
      <c r="UF19" s="123"/>
      <c r="UG19" s="177"/>
      <c r="UH19" s="177"/>
      <c r="UI19" s="177"/>
      <c r="UJ19" s="177"/>
      <c r="UK19" s="177"/>
      <c r="UL19" s="177"/>
      <c r="UM19" s="177"/>
      <c r="UN19" s="177"/>
      <c r="UO19" s="177"/>
      <c r="UP19" s="177"/>
      <c r="UQ19" s="177"/>
      <c r="UR19" s="177"/>
      <c r="US19" s="177"/>
      <c r="UT19" s="177"/>
      <c r="UU19" s="177"/>
      <c r="UV19" s="177"/>
      <c r="UW19" s="177"/>
      <c r="UX19" s="177"/>
      <c r="UY19" s="177"/>
      <c r="UZ19" s="177"/>
      <c r="VA19" s="177"/>
      <c r="VB19" s="177"/>
      <c r="VC19" s="177"/>
      <c r="VD19" s="177"/>
      <c r="VE19" s="177"/>
      <c r="VF19" s="177"/>
      <c r="VG19" s="177"/>
      <c r="VH19" s="177"/>
      <c r="VI19" s="177"/>
      <c r="VJ19" s="177"/>
      <c r="VK19" s="177"/>
      <c r="VL19" s="177"/>
      <c r="VM19" s="177"/>
      <c r="VN19" s="177"/>
      <c r="VO19" s="177"/>
      <c r="VP19" s="177"/>
      <c r="VQ19" s="177"/>
      <c r="VR19" s="177"/>
      <c r="VS19" s="177"/>
      <c r="VT19" s="177"/>
      <c r="VU19" s="177"/>
      <c r="VV19" s="177"/>
      <c r="VW19" s="177"/>
      <c r="VX19" s="177"/>
      <c r="VY19" s="177"/>
      <c r="VZ19" s="177"/>
      <c r="WA19" s="177"/>
      <c r="WB19" s="177"/>
      <c r="WC19" s="177"/>
      <c r="WD19" s="177"/>
      <c r="WE19" s="177"/>
      <c r="WF19" s="177"/>
      <c r="WG19" s="177"/>
      <c r="WH19" s="177"/>
      <c r="WI19" s="177"/>
      <c r="WJ19" s="177"/>
      <c r="WK19" s="177"/>
    </row>
    <row r="20" spans="1:609" ht="43.5" hidden="1" customHeight="1">
      <c r="A20" s="10"/>
      <c r="B20" s="50" t="s">
        <v>214</v>
      </c>
      <c r="C20" s="49" t="s">
        <v>212</v>
      </c>
      <c r="D20" s="65"/>
      <c r="E20" s="68"/>
      <c r="F20" s="65"/>
      <c r="G20" s="65"/>
      <c r="H20" s="65"/>
      <c r="I20" s="68"/>
      <c r="J20" s="65"/>
      <c r="K20" s="68"/>
      <c r="L20" s="68"/>
      <c r="M20" s="65"/>
      <c r="N20" s="65"/>
      <c r="O20" s="65"/>
      <c r="P20" s="68"/>
      <c r="Q20" s="65"/>
      <c r="R20" s="68"/>
      <c r="S20" s="65"/>
      <c r="T20" s="65"/>
      <c r="U20" s="65"/>
      <c r="V20" s="65"/>
      <c r="W20" s="68"/>
      <c r="X20" s="68"/>
      <c r="Y20" s="65"/>
      <c r="Z20" s="65"/>
      <c r="AA20" s="65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70"/>
      <c r="CW20" s="70"/>
      <c r="CX20" s="69"/>
      <c r="CY20" s="69"/>
      <c r="CZ20" s="69"/>
      <c r="DA20" s="69"/>
      <c r="DB20" s="69"/>
      <c r="DC20" s="70"/>
      <c r="DD20" s="70"/>
      <c r="DE20" s="69"/>
      <c r="DF20" s="69"/>
      <c r="DG20" s="69"/>
      <c r="DH20" s="69"/>
      <c r="DI20" s="69"/>
      <c r="DJ20" s="70"/>
      <c r="DK20" s="70"/>
      <c r="DL20" s="70"/>
      <c r="DM20" s="70"/>
      <c r="DN20" s="70"/>
      <c r="DO20" s="69"/>
      <c r="DP20" s="69"/>
      <c r="DQ20" s="70"/>
      <c r="DR20" s="70"/>
      <c r="DS20" s="69"/>
      <c r="DT20" s="69"/>
      <c r="DU20" s="69"/>
      <c r="DV20" s="69"/>
      <c r="DW20" s="69"/>
      <c r="DX20" s="45"/>
      <c r="DY20" s="51"/>
      <c r="DZ20" s="51"/>
      <c r="EA20" s="52"/>
      <c r="EB20" s="45"/>
      <c r="EC20" s="45"/>
      <c r="ED20" s="45"/>
      <c r="EE20" s="48"/>
      <c r="EF20" s="52"/>
      <c r="EG20" s="52"/>
      <c r="EH20" s="52"/>
      <c r="EI20" s="58"/>
      <c r="EJ20" s="45"/>
      <c r="EK20" s="45"/>
      <c r="EL20" s="48"/>
      <c r="EM20" s="52"/>
      <c r="EN20" s="52"/>
      <c r="EO20" s="58"/>
      <c r="EP20" s="45"/>
      <c r="EQ20" s="45"/>
      <c r="ER20" s="45"/>
      <c r="ES20" s="45"/>
      <c r="ET20" s="71"/>
      <c r="EU20" s="52"/>
      <c r="EV20" s="45" t="s">
        <v>125</v>
      </c>
      <c r="EW20" s="58"/>
      <c r="EX20" s="45" t="s">
        <v>118</v>
      </c>
      <c r="EY20" s="45" t="s">
        <v>118</v>
      </c>
      <c r="EZ20" s="45" t="s">
        <v>118</v>
      </c>
      <c r="FA20" s="53" t="s">
        <v>118</v>
      </c>
      <c r="FB20" s="53" t="s">
        <v>118</v>
      </c>
      <c r="FC20" s="45" t="s">
        <v>118</v>
      </c>
      <c r="FD20" s="45" t="s">
        <v>118</v>
      </c>
      <c r="FE20" s="45" t="s">
        <v>118</v>
      </c>
      <c r="FF20" s="45" t="s">
        <v>118</v>
      </c>
      <c r="FG20" s="45" t="s">
        <v>118</v>
      </c>
      <c r="FH20" s="53" t="s">
        <v>118</v>
      </c>
      <c r="FI20" s="53" t="s">
        <v>118</v>
      </c>
      <c r="FJ20" s="45" t="s">
        <v>118</v>
      </c>
      <c r="FK20" s="45" t="s">
        <v>118</v>
      </c>
      <c r="FL20" s="45" t="s">
        <v>118</v>
      </c>
      <c r="FM20" s="45" t="s">
        <v>118</v>
      </c>
      <c r="FN20" s="45" t="s">
        <v>118</v>
      </c>
      <c r="FO20" s="53" t="s">
        <v>118</v>
      </c>
      <c r="FP20" s="65"/>
      <c r="FQ20" s="45" t="s">
        <v>118</v>
      </c>
      <c r="FR20" s="45" t="s">
        <v>118</v>
      </c>
      <c r="FS20" s="45" t="s">
        <v>118</v>
      </c>
      <c r="FT20" s="45" t="s">
        <v>118</v>
      </c>
      <c r="FU20" s="65"/>
      <c r="FV20" s="53" t="s">
        <v>118</v>
      </c>
      <c r="FW20" s="53" t="s">
        <v>118</v>
      </c>
      <c r="FX20" s="65"/>
      <c r="FY20" s="45" t="s">
        <v>118</v>
      </c>
      <c r="FZ20" s="45" t="s">
        <v>118</v>
      </c>
      <c r="GA20" s="45" t="s">
        <v>118</v>
      </c>
      <c r="GB20" s="65"/>
      <c r="GC20" s="53" t="s">
        <v>118</v>
      </c>
      <c r="GD20" s="53" t="s">
        <v>118</v>
      </c>
      <c r="GE20" s="45" t="s">
        <v>118</v>
      </c>
      <c r="GF20" s="45" t="s">
        <v>118</v>
      </c>
      <c r="GG20" s="75"/>
      <c r="GH20" s="108"/>
      <c r="GI20" s="102"/>
      <c r="GJ20" s="108"/>
      <c r="GK20" s="101"/>
      <c r="GL20" s="101"/>
      <c r="GM20" s="108"/>
      <c r="GN20" s="102"/>
      <c r="GO20" s="108"/>
      <c r="GP20" s="102"/>
      <c r="GQ20" s="108"/>
      <c r="GR20" s="101"/>
      <c r="GS20" s="101"/>
      <c r="GT20" s="108"/>
      <c r="GU20" s="102"/>
      <c r="GV20" s="108"/>
      <c r="GW20" s="102"/>
      <c r="GX20" s="108"/>
      <c r="GY20" s="101"/>
      <c r="GZ20" s="101"/>
      <c r="HA20" s="108"/>
      <c r="HB20" s="102"/>
      <c r="HC20" s="108"/>
      <c r="HD20" s="102"/>
      <c r="HE20" s="108"/>
      <c r="HF20" s="101"/>
      <c r="HG20" s="101"/>
      <c r="HH20" s="108"/>
      <c r="HI20" s="102"/>
      <c r="HJ20" s="108"/>
      <c r="HK20" s="102"/>
      <c r="HL20" s="108"/>
      <c r="HM20" s="101"/>
      <c r="HN20" s="101"/>
      <c r="HO20" s="102"/>
      <c r="HP20" s="102"/>
      <c r="HQ20" s="102"/>
      <c r="HR20" s="102"/>
      <c r="HS20" s="102"/>
      <c r="HT20" s="101"/>
      <c r="HU20" s="101"/>
      <c r="HV20" s="102"/>
      <c r="HW20" s="102"/>
      <c r="HX20" s="102"/>
      <c r="HY20" s="102"/>
      <c r="HZ20" s="102"/>
      <c r="IA20" s="101"/>
      <c r="IB20" s="101"/>
      <c r="IC20" s="102"/>
      <c r="ID20" s="102"/>
      <c r="IE20" s="102"/>
      <c r="IF20" s="102"/>
      <c r="IG20" s="102"/>
      <c r="IH20" s="101"/>
      <c r="II20" s="101"/>
      <c r="IJ20" s="102"/>
      <c r="IK20" s="102"/>
      <c r="IL20" s="102"/>
      <c r="IM20" s="102"/>
      <c r="IN20" s="102"/>
      <c r="IO20" s="101"/>
      <c r="IP20" s="101"/>
      <c r="IQ20" s="102"/>
      <c r="IV20" s="54"/>
      <c r="IW20" s="54"/>
      <c r="TH20" s="123"/>
      <c r="TO20" s="123"/>
      <c r="TP20" s="123"/>
      <c r="TQ20" s="123"/>
      <c r="TT20" s="123"/>
      <c r="TU20" s="123"/>
      <c r="TV20" s="123"/>
      <c r="TW20" s="123"/>
      <c r="TX20" s="123"/>
      <c r="TY20" s="149" t="s">
        <v>261</v>
      </c>
      <c r="TZ20" s="123"/>
      <c r="UB20" s="123"/>
      <c r="UC20" s="123"/>
      <c r="UD20" s="123"/>
      <c r="UE20" s="123"/>
      <c r="UF20" s="123"/>
      <c r="VA20" s="177"/>
      <c r="VB20" s="177"/>
      <c r="VC20" s="177"/>
      <c r="VD20" s="177"/>
      <c r="VE20" s="177"/>
      <c r="VF20" s="177"/>
      <c r="VG20" s="177"/>
      <c r="VH20" s="177"/>
      <c r="VI20" s="177"/>
      <c r="VJ20" s="177"/>
      <c r="VK20" s="177"/>
      <c r="VL20" s="177"/>
      <c r="VM20" s="177"/>
      <c r="VN20" s="177"/>
      <c r="VO20" s="177"/>
      <c r="VP20" s="177"/>
      <c r="VQ20" s="177"/>
      <c r="VR20" s="177"/>
      <c r="VS20" s="177"/>
      <c r="VT20" s="177"/>
      <c r="VU20" s="177"/>
      <c r="VV20" s="177"/>
      <c r="VW20" s="177"/>
      <c r="VX20" s="177"/>
      <c r="VY20" s="177"/>
      <c r="VZ20" s="177"/>
      <c r="WA20" s="177"/>
      <c r="WB20" s="177"/>
      <c r="WC20" s="177"/>
      <c r="WD20" s="177"/>
      <c r="WE20" s="177"/>
      <c r="WF20" s="177"/>
      <c r="WG20" s="177"/>
      <c r="WH20" s="177"/>
      <c r="WI20" s="177"/>
      <c r="WJ20" s="177"/>
      <c r="WK20" s="177"/>
    </row>
    <row r="21" spans="1:609" ht="43.5" customHeight="1">
      <c r="A21" s="178" t="s">
        <v>141</v>
      </c>
      <c r="B21" s="50" t="s">
        <v>434</v>
      </c>
      <c r="C21" s="49" t="s">
        <v>127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  <c r="PU21" s="100"/>
      <c r="PV21" s="100"/>
      <c r="PW21" s="100"/>
      <c r="PX21" s="100"/>
      <c r="PY21" s="100"/>
      <c r="PZ21" s="100"/>
      <c r="QA21" s="100"/>
      <c r="QB21" s="100"/>
      <c r="QC21" s="100"/>
      <c r="QD21" s="100"/>
      <c r="QE21" s="100"/>
      <c r="QF21" s="100"/>
      <c r="QG21" s="100"/>
      <c r="QH21" s="100"/>
      <c r="QI21" s="100"/>
      <c r="QJ21" s="100"/>
      <c r="QK21" s="100"/>
      <c r="QL21" s="100"/>
      <c r="QM21" s="100"/>
      <c r="QN21" s="100"/>
      <c r="QO21" s="100"/>
      <c r="QP21" s="100"/>
      <c r="QQ21" s="100"/>
      <c r="QR21" s="100"/>
      <c r="QS21" s="100"/>
      <c r="QT21" s="100"/>
      <c r="QU21" s="100"/>
      <c r="QV21" s="100"/>
      <c r="QW21" s="100"/>
      <c r="QX21" s="100"/>
      <c r="QY21" s="100"/>
      <c r="QZ21" s="100"/>
      <c r="RA21" s="100"/>
      <c r="RB21" s="100"/>
      <c r="RC21" s="100"/>
      <c r="RD21" s="100"/>
      <c r="RE21" s="100"/>
      <c r="RF21" s="100"/>
      <c r="RG21" s="100"/>
      <c r="RH21" s="100"/>
      <c r="RI21" s="100"/>
      <c r="RJ21" s="100"/>
      <c r="RK21" s="100"/>
      <c r="RL21" s="100"/>
      <c r="RM21" s="100"/>
      <c r="RN21" s="100"/>
      <c r="RO21" s="100"/>
      <c r="RP21" s="100"/>
      <c r="RQ21" s="100"/>
      <c r="RR21" s="100"/>
      <c r="RS21" s="100"/>
      <c r="RT21" s="100"/>
      <c r="RU21" s="100"/>
      <c r="RV21" s="100"/>
      <c r="RW21" s="100"/>
      <c r="RX21" s="100"/>
      <c r="RY21" s="100"/>
      <c r="RZ21" s="100"/>
      <c r="SA21" s="100"/>
      <c r="SB21" s="100"/>
      <c r="SC21" s="100"/>
      <c r="SD21" s="100"/>
      <c r="SE21" s="100"/>
      <c r="SF21" s="100"/>
      <c r="SG21" s="100"/>
      <c r="SH21" s="100"/>
      <c r="SI21" s="100"/>
      <c r="SJ21" s="100"/>
      <c r="SK21" s="100"/>
      <c r="SL21" s="100"/>
      <c r="SM21" s="100"/>
      <c r="SN21" s="100"/>
      <c r="SO21" s="100"/>
      <c r="SP21" s="100"/>
      <c r="SQ21" s="164"/>
      <c r="SR21" s="123"/>
      <c r="SS21" s="149" t="s">
        <v>261</v>
      </c>
      <c r="ST21" s="123"/>
      <c r="SU21" s="123"/>
      <c r="SV21" s="149" t="s">
        <v>261</v>
      </c>
      <c r="SW21" s="123"/>
      <c r="SX21" s="149" t="s">
        <v>261</v>
      </c>
      <c r="SY21" s="149" t="s">
        <v>261</v>
      </c>
      <c r="SZ21" s="123"/>
      <c r="TA21" s="123"/>
      <c r="TB21" s="149" t="s">
        <v>261</v>
      </c>
      <c r="TC21" s="149" t="s">
        <v>261</v>
      </c>
      <c r="TD21" s="149" t="s">
        <v>261</v>
      </c>
      <c r="TE21" s="149" t="s">
        <v>261</v>
      </c>
      <c r="TF21" s="123"/>
      <c r="TG21" s="123"/>
      <c r="TH21" s="123"/>
      <c r="TI21" s="149" t="s">
        <v>261</v>
      </c>
      <c r="TJ21" s="123"/>
      <c r="TK21" s="149" t="s">
        <v>261</v>
      </c>
      <c r="TL21" s="123"/>
      <c r="TM21" s="149" t="s">
        <v>261</v>
      </c>
      <c r="TN21" s="123"/>
      <c r="TO21" s="123"/>
      <c r="TP21" s="123"/>
      <c r="TQ21" s="123"/>
      <c r="TR21" s="123"/>
      <c r="TS21" s="149" t="s">
        <v>261</v>
      </c>
      <c r="TT21" s="123"/>
      <c r="TU21" s="123"/>
      <c r="TV21" s="123"/>
      <c r="TW21" s="123"/>
      <c r="TX21" s="123"/>
      <c r="TY21" s="149" t="s">
        <v>261</v>
      </c>
      <c r="TZ21" s="123"/>
      <c r="UA21" s="149" t="s">
        <v>261</v>
      </c>
      <c r="UB21" s="123"/>
      <c r="UC21" s="123"/>
      <c r="UD21" s="123"/>
      <c r="UE21" s="123"/>
      <c r="UF21" s="123"/>
      <c r="UG21" s="100"/>
      <c r="UH21" s="100"/>
      <c r="UI21" s="100"/>
      <c r="UJ21" s="100"/>
      <c r="UK21" s="100"/>
      <c r="UL21" s="100"/>
      <c r="UM21" s="100"/>
      <c r="UN21" s="100"/>
      <c r="UO21" s="100"/>
      <c r="UP21" s="100"/>
      <c r="UQ21" s="100"/>
      <c r="UR21" s="100"/>
      <c r="US21" s="100"/>
      <c r="UT21" s="100"/>
      <c r="UU21" s="100"/>
      <c r="UV21" s="100"/>
      <c r="UW21" s="100"/>
      <c r="UX21" s="100"/>
      <c r="UY21" s="100"/>
      <c r="UZ21" s="100"/>
      <c r="VA21" s="177"/>
      <c r="VB21" s="177"/>
      <c r="VC21" s="177"/>
      <c r="VD21" s="177"/>
      <c r="VE21" s="177"/>
      <c r="VF21" s="177"/>
      <c r="VG21" s="177"/>
      <c r="VH21" s="177"/>
      <c r="VI21" s="177"/>
      <c r="VJ21" s="177"/>
      <c r="VK21" s="177"/>
      <c r="VL21" s="177"/>
      <c r="VM21" s="177"/>
      <c r="VN21" s="177"/>
      <c r="VO21" s="177"/>
      <c r="VP21" s="177"/>
      <c r="VQ21" s="177"/>
      <c r="VR21" s="177"/>
      <c r="VS21" s="177"/>
      <c r="VT21" s="177"/>
      <c r="VU21" s="177"/>
      <c r="VV21" s="177"/>
      <c r="VW21" s="177"/>
      <c r="VX21" s="177"/>
      <c r="VY21" s="177"/>
      <c r="VZ21" s="177"/>
      <c r="WA21" s="177"/>
      <c r="WB21" s="177"/>
      <c r="WC21" s="177"/>
      <c r="WD21" s="177"/>
      <c r="WE21" s="177"/>
      <c r="WF21" s="177"/>
      <c r="WG21" s="177"/>
      <c r="WH21" s="177"/>
      <c r="WI21" s="177"/>
      <c r="WJ21" s="177"/>
      <c r="WK21" s="177"/>
    </row>
    <row r="22" spans="1:609" ht="43.5" customHeight="1">
      <c r="A22" s="10" t="s">
        <v>38</v>
      </c>
      <c r="B22" s="50" t="s">
        <v>235</v>
      </c>
      <c r="C22" s="49" t="s">
        <v>236</v>
      </c>
      <c r="D22" s="45"/>
      <c r="E22" s="65"/>
      <c r="F22" s="65"/>
      <c r="G22" s="65"/>
      <c r="H22" s="65"/>
      <c r="I22" s="45"/>
      <c r="J22" s="65"/>
      <c r="K22" s="45"/>
      <c r="L22" s="65"/>
      <c r="M22" s="65"/>
      <c r="N22" s="65"/>
      <c r="O22" s="65"/>
      <c r="P22" s="45"/>
      <c r="Q22" s="65"/>
      <c r="R22" s="45"/>
      <c r="S22" s="65"/>
      <c r="T22" s="65"/>
      <c r="U22" s="65"/>
      <c r="V22" s="65"/>
      <c r="W22" s="45"/>
      <c r="X22" s="45"/>
      <c r="Y22" s="65"/>
      <c r="Z22" s="65"/>
      <c r="AA22" s="65"/>
      <c r="AB22" s="65"/>
      <c r="AC22" s="65"/>
      <c r="AD22" s="45"/>
      <c r="AE22" s="65"/>
      <c r="AF22" s="45"/>
      <c r="AG22" s="65"/>
      <c r="AH22" s="45"/>
      <c r="AI22" s="65"/>
      <c r="AJ22" s="65"/>
      <c r="AK22" s="45"/>
      <c r="AL22" s="65"/>
      <c r="AM22" s="65"/>
      <c r="AN22" s="65"/>
      <c r="AO22" s="65"/>
      <c r="AP22" s="45"/>
      <c r="AQ22" s="65"/>
      <c r="AR22" s="45"/>
      <c r="AS22" s="45"/>
      <c r="AT22" s="45"/>
      <c r="AU22" s="65"/>
      <c r="AV22" s="65"/>
      <c r="AW22" s="65"/>
      <c r="AX22" s="65"/>
      <c r="AY22" s="45"/>
      <c r="AZ22" s="65"/>
      <c r="BA22" s="45"/>
      <c r="BB22" s="45"/>
      <c r="BC22" s="45"/>
      <c r="BD22" s="65"/>
      <c r="BE22" s="65"/>
      <c r="BF22" s="65"/>
      <c r="BG22" s="45"/>
      <c r="BH22" s="45"/>
      <c r="BI22" s="65"/>
      <c r="BJ22" s="65"/>
      <c r="BK22" s="65"/>
      <c r="BL22" s="65"/>
      <c r="BM22" s="65"/>
      <c r="BN22" s="45"/>
      <c r="BO22" s="45"/>
      <c r="BP22" s="65"/>
      <c r="BQ22" s="65"/>
      <c r="BR22" s="65"/>
      <c r="BS22" s="65"/>
      <c r="BT22" s="45"/>
      <c r="BU22" s="65"/>
      <c r="BV22" s="45"/>
      <c r="BW22" s="65"/>
      <c r="BX22" s="65"/>
      <c r="BY22" s="65"/>
      <c r="BZ22" s="45"/>
      <c r="CA22" s="65"/>
      <c r="CB22" s="45"/>
      <c r="CC22" s="45"/>
      <c r="CD22" s="65"/>
      <c r="CE22" s="65"/>
      <c r="CF22" s="65"/>
      <c r="CG22" s="65"/>
      <c r="CH22" s="4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6"/>
      <c r="CW22" s="66"/>
      <c r="CX22" s="65"/>
      <c r="CY22" s="65"/>
      <c r="CZ22" s="65"/>
      <c r="DA22" s="65"/>
      <c r="DB22" s="65"/>
      <c r="DC22" s="66"/>
      <c r="DD22" s="66"/>
      <c r="DE22" s="65"/>
      <c r="DF22" s="65"/>
      <c r="DG22" s="65"/>
      <c r="DH22" s="65"/>
      <c r="DI22" s="65"/>
      <c r="DJ22" s="44"/>
      <c r="DK22" s="44"/>
      <c r="DL22" s="44"/>
      <c r="DM22" s="44"/>
      <c r="DN22" s="44"/>
      <c r="DO22" s="65"/>
      <c r="DP22" s="65"/>
      <c r="DQ22" s="66"/>
      <c r="DR22" s="66"/>
      <c r="DS22" s="65"/>
      <c r="DT22" s="65"/>
      <c r="DU22" s="65"/>
      <c r="DV22" s="65"/>
      <c r="DW22" s="45"/>
      <c r="DX22" s="65"/>
      <c r="DY22" s="66"/>
      <c r="DZ22" s="51"/>
      <c r="EA22" s="51"/>
      <c r="EB22" s="65"/>
      <c r="EC22" s="65"/>
      <c r="ED22" s="65"/>
      <c r="EE22" s="65"/>
      <c r="EF22" s="52"/>
      <c r="EG22" s="52"/>
      <c r="EH22" s="51"/>
      <c r="EI22" s="65"/>
      <c r="EJ22" s="65"/>
      <c r="EK22" s="65"/>
      <c r="EL22" s="65"/>
      <c r="EM22" s="52"/>
      <c r="EN22" s="52"/>
      <c r="EO22" s="65"/>
      <c r="EP22" s="65"/>
      <c r="EQ22" s="65"/>
      <c r="ER22" s="45"/>
      <c r="ES22" s="65"/>
      <c r="ET22" s="66"/>
      <c r="EU22" s="51"/>
      <c r="EV22" s="45"/>
      <c r="EW22" s="65"/>
      <c r="EX22" s="65"/>
      <c r="EY22" s="65"/>
      <c r="EZ22" s="65"/>
      <c r="FA22" s="67"/>
      <c r="FB22" s="53"/>
      <c r="FC22" s="45"/>
      <c r="FD22" s="45"/>
      <c r="FE22" s="65"/>
      <c r="FF22" s="65"/>
      <c r="FG22" s="65"/>
      <c r="FH22" s="65"/>
      <c r="FI22" s="53"/>
      <c r="FJ22" s="45"/>
      <c r="FK22" s="65"/>
      <c r="FL22" s="65"/>
      <c r="FM22" s="65"/>
      <c r="FN22" s="65"/>
      <c r="FO22" s="65"/>
      <c r="FP22" s="53"/>
      <c r="FQ22" s="45"/>
      <c r="FR22" s="65"/>
      <c r="FS22" s="65"/>
      <c r="FT22" s="65"/>
      <c r="FU22" s="65"/>
      <c r="FV22" s="65"/>
      <c r="FW22" s="53"/>
      <c r="FX22" s="45"/>
      <c r="FY22" s="65"/>
      <c r="FZ22" s="65"/>
      <c r="GA22" s="65"/>
      <c r="GB22" s="65"/>
      <c r="GC22" s="65"/>
      <c r="GD22" s="53"/>
      <c r="GE22" s="45"/>
      <c r="GF22" s="65"/>
      <c r="GG22" s="82"/>
      <c r="GH22" s="100"/>
      <c r="GI22" s="100"/>
      <c r="GJ22" s="100"/>
      <c r="GK22" s="110"/>
      <c r="GL22" s="101"/>
      <c r="GM22" s="102"/>
      <c r="GN22" s="100"/>
      <c r="GO22" s="100"/>
      <c r="GP22" s="100"/>
      <c r="GQ22" s="100"/>
      <c r="GR22" s="110"/>
      <c r="GS22" s="101"/>
      <c r="GT22" s="102"/>
      <c r="GU22" s="100"/>
      <c r="GV22" s="100"/>
      <c r="GW22" s="100"/>
      <c r="GX22" s="100"/>
      <c r="GY22" s="109"/>
      <c r="GZ22" s="101"/>
      <c r="HA22" s="102"/>
      <c r="HB22" s="108"/>
      <c r="HC22" s="108"/>
      <c r="HD22" s="108"/>
      <c r="HE22" s="108"/>
      <c r="HF22" s="109"/>
      <c r="HG22" s="101"/>
      <c r="HH22" s="102"/>
      <c r="HI22" s="100"/>
      <c r="HJ22" s="100"/>
      <c r="HK22" s="100"/>
      <c r="HL22" s="100"/>
      <c r="HM22" s="101"/>
      <c r="HN22" s="101"/>
      <c r="HO22" s="102"/>
      <c r="HP22" s="102"/>
      <c r="HQ22" s="102"/>
      <c r="HR22" s="102"/>
      <c r="HS22" s="102"/>
      <c r="HT22" s="110" t="s">
        <v>177</v>
      </c>
      <c r="HU22" s="101"/>
      <c r="HV22" s="102"/>
      <c r="HW22" s="102"/>
      <c r="HX22" s="102"/>
      <c r="HY22" s="102"/>
      <c r="HZ22" s="102"/>
      <c r="IA22" s="110" t="s">
        <v>177</v>
      </c>
      <c r="IB22" s="101"/>
      <c r="IC22" s="102"/>
      <c r="ID22" s="102"/>
      <c r="IE22" s="102"/>
      <c r="IF22" s="102"/>
      <c r="IG22" s="102"/>
      <c r="IH22" s="110" t="s">
        <v>177</v>
      </c>
      <c r="II22" s="101"/>
      <c r="IJ22" s="102"/>
      <c r="IK22" s="102"/>
      <c r="IL22" s="102"/>
      <c r="IM22" s="102"/>
      <c r="IN22" s="102"/>
      <c r="IO22" s="110" t="s">
        <v>177</v>
      </c>
      <c r="IP22" s="101"/>
      <c r="IQ22" s="102"/>
      <c r="IR22" s="102"/>
      <c r="IS22" s="102"/>
      <c r="IT22" s="102"/>
      <c r="IU22" s="102"/>
      <c r="IV22" s="110" t="s">
        <v>177</v>
      </c>
      <c r="IW22" s="101"/>
      <c r="IX22" s="102"/>
      <c r="IY22" s="102"/>
      <c r="IZ22" s="102"/>
      <c r="JA22" s="102"/>
      <c r="JB22" s="102"/>
      <c r="JC22" s="122"/>
      <c r="JD22" s="101"/>
      <c r="JE22" s="102"/>
      <c r="JF22" s="102"/>
      <c r="JG22" s="102"/>
      <c r="JH22" s="102"/>
      <c r="JI22" s="102"/>
      <c r="JJ22" s="110" t="s">
        <v>177</v>
      </c>
      <c r="JK22" s="101"/>
      <c r="JL22" s="102"/>
      <c r="JM22" s="102"/>
      <c r="JN22" s="102"/>
      <c r="JO22" s="102"/>
      <c r="JP22" s="102"/>
      <c r="JQ22" s="110" t="s">
        <v>177</v>
      </c>
      <c r="JR22" s="101"/>
      <c r="JS22" s="102"/>
      <c r="JT22" s="102"/>
      <c r="JU22" s="102"/>
      <c r="JV22" s="102"/>
      <c r="JW22" s="102"/>
      <c r="JX22" s="110" t="s">
        <v>261</v>
      </c>
      <c r="JY22" s="101"/>
      <c r="JZ22" s="102"/>
      <c r="KA22" s="102"/>
      <c r="KB22" s="102"/>
      <c r="KC22" s="102"/>
      <c r="KD22" s="102"/>
      <c r="KE22" s="110" t="s">
        <v>261</v>
      </c>
      <c r="KF22" s="101"/>
      <c r="KG22" s="102"/>
      <c r="KH22" s="102"/>
      <c r="KI22" s="102"/>
      <c r="KJ22" s="102"/>
      <c r="KK22" s="102"/>
      <c r="KL22" s="110" t="s">
        <v>261</v>
      </c>
      <c r="KM22" s="101"/>
      <c r="KN22" s="102"/>
      <c r="KO22" s="102"/>
      <c r="KP22" s="102"/>
      <c r="KQ22" s="102"/>
      <c r="KR22" s="102"/>
      <c r="KS22" s="110" t="s">
        <v>261</v>
      </c>
      <c r="KT22" s="101"/>
      <c r="KU22" s="102"/>
      <c r="KV22" s="102"/>
      <c r="KW22" s="102"/>
      <c r="KX22" s="102"/>
      <c r="KY22" s="102"/>
      <c r="KZ22" s="110" t="s">
        <v>261</v>
      </c>
      <c r="LA22" s="101"/>
      <c r="LB22" s="102"/>
      <c r="LC22" s="102"/>
      <c r="LD22" s="102"/>
      <c r="LE22" s="102"/>
      <c r="LF22" s="102"/>
      <c r="LG22" s="110" t="s">
        <v>261</v>
      </c>
      <c r="LH22" s="101"/>
      <c r="LI22" s="102"/>
      <c r="LJ22" s="102"/>
      <c r="LK22" s="102"/>
      <c r="LL22" s="102"/>
      <c r="LM22" s="102"/>
      <c r="LN22" s="110" t="s">
        <v>261</v>
      </c>
      <c r="LO22" s="101"/>
      <c r="LP22" s="102"/>
      <c r="LQ22" s="102"/>
      <c r="LR22" s="102"/>
      <c r="LS22" s="102"/>
      <c r="LT22" s="102"/>
      <c r="LU22" s="110" t="s">
        <v>261</v>
      </c>
      <c r="LV22" s="101"/>
      <c r="LW22" s="102"/>
      <c r="LX22" s="102"/>
      <c r="LY22" s="102"/>
      <c r="LZ22" s="102"/>
      <c r="MA22" s="102"/>
      <c r="MB22" s="110" t="s">
        <v>261</v>
      </c>
      <c r="MC22" s="101"/>
      <c r="MD22" s="102"/>
      <c r="ME22" s="102"/>
      <c r="MF22" s="102"/>
      <c r="MG22" s="102"/>
      <c r="MH22" s="102"/>
      <c r="MI22" s="110" t="s">
        <v>261</v>
      </c>
      <c r="MJ22" s="101"/>
      <c r="MK22" s="102"/>
      <c r="ML22" s="102"/>
      <c r="MM22" s="102"/>
      <c r="MN22" s="102"/>
      <c r="MO22" s="102"/>
      <c r="MP22" s="110" t="s">
        <v>261</v>
      </c>
      <c r="MQ22" s="101"/>
      <c r="MR22" s="102"/>
      <c r="MS22" s="102"/>
      <c r="MT22" s="102"/>
      <c r="MU22" s="102"/>
      <c r="MV22" s="102"/>
      <c r="MW22" s="110" t="s">
        <v>261</v>
      </c>
      <c r="MX22" s="101"/>
      <c r="MY22" s="102"/>
      <c r="MZ22" s="102"/>
      <c r="NA22" s="102"/>
      <c r="NB22" s="102"/>
      <c r="NC22" s="102"/>
      <c r="ND22" s="110" t="s">
        <v>261</v>
      </c>
      <c r="NE22" s="101"/>
      <c r="NF22" s="102"/>
      <c r="NG22" s="102"/>
      <c r="NH22" s="102"/>
      <c r="NI22" s="102"/>
      <c r="NJ22" s="102"/>
      <c r="NK22" s="110" t="s">
        <v>261</v>
      </c>
      <c r="NL22" s="101"/>
      <c r="NM22" s="102"/>
      <c r="NN22" s="102"/>
      <c r="NO22" s="102"/>
      <c r="NP22" s="102"/>
      <c r="NQ22" s="102"/>
      <c r="NR22" s="110" t="s">
        <v>261</v>
      </c>
      <c r="NS22" s="101"/>
      <c r="NT22" s="102"/>
      <c r="NU22" s="102"/>
      <c r="NV22" s="102"/>
      <c r="NW22" s="102"/>
      <c r="NX22" s="102"/>
      <c r="NY22" s="110" t="s">
        <v>261</v>
      </c>
      <c r="NZ22" s="101"/>
      <c r="OA22" s="102"/>
      <c r="OB22" s="102"/>
      <c r="OC22" s="102"/>
      <c r="OD22" s="102"/>
      <c r="OE22" s="102"/>
      <c r="OF22" s="110" t="s">
        <v>261</v>
      </c>
      <c r="OG22" s="101"/>
      <c r="OH22" s="102"/>
      <c r="OI22" s="102"/>
      <c r="OJ22" s="102"/>
      <c r="OK22" s="102"/>
      <c r="OL22" s="102"/>
      <c r="OM22" s="110" t="s">
        <v>261</v>
      </c>
      <c r="ON22" s="101"/>
      <c r="OO22" s="102"/>
      <c r="OP22" s="102"/>
      <c r="OQ22" s="102"/>
      <c r="OR22" s="102"/>
      <c r="OS22" s="102"/>
      <c r="OT22" s="110" t="s">
        <v>261</v>
      </c>
      <c r="OU22" s="101"/>
      <c r="OV22" s="102"/>
      <c r="OW22" s="102"/>
      <c r="OX22" s="102"/>
      <c r="OY22" s="102"/>
      <c r="OZ22" s="102"/>
      <c r="PA22" s="110" t="s">
        <v>261</v>
      </c>
      <c r="PB22" s="101"/>
      <c r="PC22" s="102"/>
      <c r="PD22" s="102"/>
      <c r="PE22" s="102"/>
      <c r="PF22" s="102"/>
      <c r="PG22" s="102"/>
      <c r="PH22" s="110" t="s">
        <v>261</v>
      </c>
      <c r="PI22" s="101"/>
      <c r="PJ22" s="102"/>
      <c r="PK22" s="102"/>
      <c r="PL22" s="102"/>
      <c r="PM22" s="102"/>
      <c r="PN22" s="102"/>
      <c r="PO22" s="110" t="s">
        <v>261</v>
      </c>
      <c r="PP22" s="101"/>
      <c r="PQ22" s="102"/>
      <c r="PR22" s="102"/>
      <c r="PS22" s="102"/>
      <c r="PT22" s="102"/>
      <c r="PU22" s="102"/>
      <c r="PV22" s="110" t="s">
        <v>261</v>
      </c>
      <c r="PW22" s="101"/>
      <c r="PX22" s="102"/>
      <c r="PY22" s="102"/>
      <c r="PZ22" s="102"/>
      <c r="QA22" s="102"/>
      <c r="QB22" s="102"/>
      <c r="QC22" s="110" t="s">
        <v>261</v>
      </c>
      <c r="QD22" s="101"/>
      <c r="QE22" s="102"/>
      <c r="QF22" s="102"/>
      <c r="QG22" s="102"/>
      <c r="QH22" s="102"/>
      <c r="QI22" s="102"/>
      <c r="QJ22" s="110" t="s">
        <v>261</v>
      </c>
      <c r="QK22" s="101"/>
      <c r="QL22" s="102"/>
      <c r="QM22" s="102"/>
      <c r="QN22" s="102"/>
      <c r="QO22" s="102"/>
      <c r="QP22" s="102"/>
      <c r="QQ22" s="110" t="s">
        <v>261</v>
      </c>
      <c r="QR22" s="101"/>
      <c r="QS22" s="102"/>
      <c r="QT22" s="102"/>
      <c r="QU22" s="102"/>
      <c r="QV22" s="102"/>
      <c r="QW22" s="102"/>
      <c r="QX22" s="110" t="s">
        <v>261</v>
      </c>
      <c r="QY22" s="101"/>
      <c r="QZ22" s="102"/>
      <c r="RA22" s="102"/>
      <c r="RB22" s="102"/>
      <c r="RC22" s="102"/>
      <c r="RD22" s="102"/>
      <c r="RE22" s="110" t="s">
        <v>261</v>
      </c>
      <c r="RF22" s="101"/>
      <c r="RG22" s="102"/>
      <c r="RH22" s="102"/>
      <c r="RI22" s="102"/>
      <c r="RJ22" s="102"/>
      <c r="RK22" s="102"/>
      <c r="RL22" s="110" t="s">
        <v>261</v>
      </c>
      <c r="RM22" s="101"/>
      <c r="RN22" s="102"/>
      <c r="RO22" s="102"/>
      <c r="RP22" s="102"/>
      <c r="RQ22" s="102"/>
      <c r="RR22" s="102"/>
      <c r="RS22" s="110" t="s">
        <v>261</v>
      </c>
      <c r="RT22" s="101"/>
      <c r="RU22" s="102"/>
      <c r="RV22" s="102"/>
      <c r="RW22" s="102"/>
      <c r="RX22" s="102"/>
      <c r="RY22" s="102"/>
      <c r="RZ22" s="110" t="s">
        <v>261</v>
      </c>
      <c r="SA22" s="101"/>
      <c r="SB22" s="102"/>
      <c r="SC22" s="102"/>
      <c r="SD22" s="102"/>
      <c r="SE22" s="102"/>
      <c r="SF22" s="102"/>
      <c r="SG22" s="110" t="s">
        <v>261</v>
      </c>
      <c r="SH22" s="101"/>
      <c r="SI22" s="102"/>
      <c r="SJ22" s="102"/>
      <c r="SK22" s="102"/>
      <c r="SL22" s="102"/>
      <c r="SM22" s="102"/>
      <c r="SN22" s="110" t="s">
        <v>261</v>
      </c>
      <c r="SO22" s="101"/>
      <c r="SP22" s="102"/>
      <c r="SQ22" s="102"/>
      <c r="SR22" s="102"/>
      <c r="SS22" s="102"/>
      <c r="ST22" s="102"/>
      <c r="SU22" s="110" t="s">
        <v>261</v>
      </c>
      <c r="SV22" s="101"/>
      <c r="SW22" s="102"/>
      <c r="SX22" s="102"/>
      <c r="SY22" s="102"/>
      <c r="SZ22" s="102"/>
      <c r="TA22" s="102"/>
      <c r="TB22" s="110" t="s">
        <v>261</v>
      </c>
      <c r="TC22" s="101"/>
      <c r="TD22" s="102"/>
      <c r="TE22" s="102"/>
      <c r="TF22" s="102"/>
      <c r="TG22" s="102"/>
      <c r="TH22" s="102"/>
      <c r="TI22" s="110" t="s">
        <v>261</v>
      </c>
      <c r="TJ22" s="101"/>
      <c r="TK22" s="102"/>
      <c r="TL22" s="102"/>
      <c r="TM22" s="102"/>
      <c r="TN22" s="102"/>
      <c r="TO22" s="102"/>
      <c r="TP22" s="110" t="s">
        <v>261</v>
      </c>
      <c r="TQ22" s="101"/>
      <c r="TR22" s="102"/>
      <c r="TS22" s="102"/>
      <c r="TT22" s="102"/>
      <c r="TU22" s="102"/>
      <c r="TV22" s="102"/>
      <c r="TW22" s="110" t="s">
        <v>261</v>
      </c>
      <c r="TX22" s="101"/>
      <c r="TY22" s="102"/>
      <c r="TZ22" s="102"/>
      <c r="UA22" s="102"/>
      <c r="UB22" s="102"/>
      <c r="UC22" s="102"/>
      <c r="UD22" s="110" t="s">
        <v>261</v>
      </c>
      <c r="UE22" s="101"/>
      <c r="UF22" s="102"/>
      <c r="UG22" s="102"/>
      <c r="UH22" s="102"/>
      <c r="UI22" s="102"/>
      <c r="UJ22" s="102"/>
      <c r="UK22" s="110"/>
      <c r="UL22" s="101"/>
      <c r="UM22" s="102"/>
      <c r="UN22" s="102"/>
      <c r="UO22" s="102"/>
      <c r="UP22" s="102"/>
      <c r="UQ22" s="102"/>
      <c r="UR22" s="110"/>
      <c r="US22" s="101"/>
      <c r="UT22" s="102"/>
      <c r="UU22" s="102"/>
      <c r="UV22" s="102"/>
      <c r="UW22" s="102"/>
      <c r="UX22" s="102"/>
      <c r="UY22" s="110"/>
      <c r="UZ22" s="101"/>
      <c r="VA22" s="102"/>
      <c r="VB22" s="102"/>
      <c r="VC22" s="102"/>
      <c r="VD22" s="102"/>
      <c r="VE22" s="102"/>
      <c r="VF22" s="110"/>
      <c r="VG22" s="101"/>
      <c r="VH22" s="102"/>
      <c r="VI22" s="102"/>
      <c r="VJ22" s="102"/>
      <c r="VK22" s="102"/>
      <c r="VL22" s="102"/>
      <c r="VM22" s="110"/>
      <c r="VN22" s="101"/>
      <c r="VO22" s="102"/>
      <c r="VP22" s="102"/>
      <c r="VQ22" s="102"/>
      <c r="VR22" s="102"/>
      <c r="VS22" s="102"/>
      <c r="VT22" s="110"/>
      <c r="VU22" s="101"/>
      <c r="VV22" s="102"/>
      <c r="VW22" s="102"/>
      <c r="VX22" s="102"/>
      <c r="VY22" s="102"/>
      <c r="VZ22" s="102"/>
      <c r="WA22" s="110"/>
      <c r="WB22" s="101"/>
      <c r="WC22" s="102"/>
      <c r="WD22" s="102"/>
      <c r="WE22" s="102"/>
      <c r="WF22" s="102"/>
      <c r="WG22" s="102"/>
      <c r="WH22" s="110"/>
      <c r="WI22" s="101"/>
    </row>
    <row r="23" spans="1:609" ht="43.5" hidden="1" customHeight="1">
      <c r="A23" s="10" t="s">
        <v>105</v>
      </c>
      <c r="B23" s="50" t="s">
        <v>136</v>
      </c>
      <c r="C23" s="49" t="s">
        <v>127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4"/>
      <c r="CW23" s="44"/>
      <c r="CX23" s="45"/>
      <c r="CY23" s="45"/>
      <c r="CZ23" s="45"/>
      <c r="DA23" s="45"/>
      <c r="DB23" s="45"/>
      <c r="DC23" s="44"/>
      <c r="DD23" s="44"/>
      <c r="DE23" s="45"/>
      <c r="DF23" s="45"/>
      <c r="DG23" s="45"/>
      <c r="DH23" s="45"/>
      <c r="DI23" s="45"/>
      <c r="DJ23" s="44"/>
      <c r="DK23" s="44"/>
      <c r="DL23" s="44"/>
      <c r="DM23" s="44"/>
      <c r="DN23" s="44"/>
      <c r="DO23" s="45"/>
      <c r="DP23" s="45"/>
      <c r="DQ23" s="44"/>
      <c r="DR23" s="44"/>
      <c r="DS23" s="45"/>
      <c r="DT23" s="45"/>
      <c r="DU23" s="45"/>
      <c r="DV23" s="45"/>
      <c r="DW23" s="45"/>
      <c r="DX23" s="59"/>
      <c r="DY23" s="76"/>
      <c r="DZ23" s="76"/>
      <c r="EA23" s="77"/>
      <c r="EB23" s="59"/>
      <c r="EC23" s="59"/>
      <c r="ED23" s="59"/>
      <c r="EE23" s="78"/>
      <c r="EF23" s="77"/>
      <c r="EG23" s="77"/>
      <c r="EH23" s="77"/>
      <c r="EI23" s="59"/>
      <c r="EJ23" s="59"/>
      <c r="EK23" s="59"/>
      <c r="EL23" s="78"/>
      <c r="EM23" s="77"/>
      <c r="EN23" s="77"/>
      <c r="EO23" s="59"/>
      <c r="EP23" s="59"/>
      <c r="EQ23" s="59"/>
      <c r="ER23" s="59"/>
      <c r="ES23" s="59"/>
      <c r="ET23" s="77"/>
      <c r="EU23" s="77"/>
      <c r="EV23" s="58"/>
      <c r="EW23" s="59"/>
      <c r="EX23" s="65"/>
      <c r="EY23" s="65"/>
      <c r="EZ23" s="59"/>
      <c r="FA23" s="74"/>
      <c r="FB23" s="74"/>
      <c r="FC23" s="59"/>
      <c r="FD23" s="59"/>
      <c r="FE23" s="59"/>
      <c r="FF23" s="61"/>
      <c r="FG23" s="45"/>
      <c r="FH23" s="53"/>
      <c r="FI23" s="53"/>
      <c r="FJ23" s="45"/>
      <c r="FK23" s="45"/>
      <c r="FL23" s="45"/>
      <c r="FM23" s="45"/>
      <c r="FN23" s="72"/>
      <c r="FO23" s="73"/>
      <c r="FP23" s="73"/>
      <c r="FQ23" s="72"/>
      <c r="FR23" s="72"/>
      <c r="FS23" s="72"/>
      <c r="FT23" s="72"/>
      <c r="FU23" s="72"/>
      <c r="FV23" s="73"/>
      <c r="FW23" s="73"/>
      <c r="FX23" s="72"/>
      <c r="FY23" s="72"/>
      <c r="FZ23" s="72"/>
      <c r="GA23" s="72"/>
      <c r="GB23" s="72"/>
      <c r="GC23" s="73"/>
      <c r="GD23" s="73"/>
      <c r="GE23" s="72"/>
      <c r="GF23" s="72"/>
      <c r="GG23" s="72"/>
      <c r="GH23" s="100" t="s">
        <v>177</v>
      </c>
      <c r="GI23" s="100" t="s">
        <v>177</v>
      </c>
      <c r="GJ23" s="108"/>
      <c r="GK23" s="110" t="s">
        <v>216</v>
      </c>
      <c r="GL23" s="101"/>
      <c r="GM23" s="100" t="s">
        <v>177</v>
      </c>
      <c r="GN23" s="108"/>
      <c r="GO23" s="9"/>
      <c r="GP23" s="9"/>
      <c r="GQ23" s="9"/>
      <c r="GR23" s="55"/>
      <c r="GS23" s="101"/>
      <c r="GT23" s="9"/>
      <c r="GU23" s="9"/>
      <c r="GV23" s="9"/>
      <c r="GW23" s="9"/>
      <c r="GX23" s="9"/>
      <c r="GY23" s="55"/>
      <c r="GZ23" s="101"/>
      <c r="HA23" s="9"/>
      <c r="HB23" s="9"/>
      <c r="HC23" s="9"/>
      <c r="HD23" s="9"/>
      <c r="HE23" s="9"/>
      <c r="HF23" s="55"/>
      <c r="HG23" s="101"/>
      <c r="HH23" s="9"/>
      <c r="HI23" s="9"/>
      <c r="HJ23" s="9"/>
      <c r="HK23" s="9"/>
      <c r="HL23" s="9"/>
      <c r="IV23" s="54"/>
      <c r="IW23" s="54"/>
    </row>
    <row r="24" spans="1:609" ht="43.5" hidden="1" customHeight="1">
      <c r="A24" s="10"/>
      <c r="B24" s="50" t="s">
        <v>137</v>
      </c>
      <c r="C24" s="49" t="s">
        <v>127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4"/>
      <c r="CW24" s="44"/>
      <c r="CX24" s="45"/>
      <c r="CY24" s="45"/>
      <c r="CZ24" s="45"/>
      <c r="DA24" s="45"/>
      <c r="DB24" s="45"/>
      <c r="DC24" s="44"/>
      <c r="DD24" s="44"/>
      <c r="DE24" s="45"/>
      <c r="DF24" s="45"/>
      <c r="DG24" s="45"/>
      <c r="DH24" s="45"/>
      <c r="DI24" s="45"/>
      <c r="DJ24" s="44"/>
      <c r="DK24" s="44"/>
      <c r="DL24" s="44"/>
      <c r="DM24" s="44"/>
      <c r="DN24" s="44"/>
      <c r="DO24" s="45"/>
      <c r="DP24" s="45"/>
      <c r="DQ24" s="44"/>
      <c r="DR24" s="44"/>
      <c r="DS24" s="45"/>
      <c r="DT24" s="45"/>
      <c r="DU24" s="45"/>
      <c r="DV24" s="45"/>
      <c r="DW24" s="45"/>
      <c r="DX24" s="59"/>
      <c r="DY24" s="76"/>
      <c r="DZ24" s="76"/>
      <c r="EA24" s="77"/>
      <c r="EB24" s="59"/>
      <c r="EC24" s="59"/>
      <c r="ED24" s="59"/>
      <c r="EE24" s="78"/>
      <c r="EF24" s="77"/>
      <c r="EG24" s="77"/>
      <c r="EH24" s="77"/>
      <c r="EI24" s="59"/>
      <c r="EJ24" s="59"/>
      <c r="EK24" s="59"/>
      <c r="EL24" s="78"/>
      <c r="EM24" s="77"/>
      <c r="EN24" s="77"/>
      <c r="EO24" s="59"/>
      <c r="EP24" s="59"/>
      <c r="EQ24" s="59"/>
      <c r="ER24" s="59"/>
      <c r="ES24" s="59"/>
      <c r="ET24" s="77"/>
      <c r="EU24" s="77"/>
      <c r="EV24" s="58"/>
      <c r="EW24" s="59"/>
      <c r="EX24" s="65"/>
      <c r="EY24" s="65"/>
      <c r="EZ24" s="59"/>
      <c r="FA24" s="74"/>
      <c r="FB24" s="74"/>
      <c r="FC24" s="59"/>
      <c r="FD24" s="59"/>
      <c r="FE24" s="59"/>
      <c r="FF24" s="61"/>
      <c r="FG24" s="45"/>
      <c r="FH24" s="53"/>
      <c r="FI24" s="53"/>
      <c r="FJ24" s="45"/>
      <c r="FK24" s="45"/>
      <c r="FL24" s="45"/>
      <c r="FM24" s="45"/>
      <c r="FN24" s="72"/>
      <c r="FO24" s="73"/>
      <c r="FP24" s="73"/>
      <c r="FQ24" s="72"/>
      <c r="FR24" s="72"/>
      <c r="FS24" s="72"/>
      <c r="FT24" s="72"/>
      <c r="FU24" s="72"/>
      <c r="FV24" s="73"/>
      <c r="FW24" s="73"/>
      <c r="FX24" s="72"/>
      <c r="FY24" s="72"/>
      <c r="FZ24" s="72"/>
      <c r="GA24" s="72"/>
      <c r="GB24" s="72"/>
      <c r="GC24" s="73"/>
      <c r="GD24" s="73"/>
      <c r="GE24" s="72"/>
      <c r="GF24" s="72"/>
      <c r="GG24" s="72"/>
      <c r="GH24" s="72"/>
      <c r="GI24" s="72"/>
      <c r="GJ24" s="72"/>
      <c r="GK24" s="73"/>
      <c r="GL24" s="101"/>
      <c r="GM24" s="72"/>
      <c r="GN24" s="9"/>
      <c r="GO24" s="9"/>
      <c r="GP24" s="9"/>
      <c r="GQ24" s="9"/>
      <c r="GR24" s="55"/>
      <c r="GS24" s="101"/>
      <c r="GT24" s="9"/>
      <c r="GU24" s="9"/>
      <c r="GV24" s="9"/>
      <c r="GW24" s="9"/>
      <c r="GX24" s="9"/>
      <c r="GY24" s="55"/>
      <c r="GZ24" s="101"/>
      <c r="HA24" s="9"/>
      <c r="HB24" s="9"/>
      <c r="HC24" s="9"/>
      <c r="HD24" s="9"/>
      <c r="HE24" s="9"/>
      <c r="HF24" s="55"/>
      <c r="HG24" s="101"/>
      <c r="HH24" s="9"/>
      <c r="HI24" s="9"/>
      <c r="HJ24" s="9"/>
      <c r="HK24" s="9"/>
      <c r="HL24" s="9"/>
      <c r="IV24" s="54"/>
      <c r="IW24" s="54"/>
    </row>
    <row r="25" spans="1:609" ht="43.5" hidden="1" customHeight="1">
      <c r="A25" s="10"/>
      <c r="B25" s="50" t="s">
        <v>139</v>
      </c>
      <c r="C25" s="49" t="s">
        <v>127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4"/>
      <c r="CW25" s="44"/>
      <c r="CX25" s="45"/>
      <c r="CY25" s="45"/>
      <c r="CZ25" s="45"/>
      <c r="DA25" s="45"/>
      <c r="DB25" s="45"/>
      <c r="DC25" s="44"/>
      <c r="DD25" s="44"/>
      <c r="DE25" s="45"/>
      <c r="DF25" s="45"/>
      <c r="DG25" s="45"/>
      <c r="DH25" s="45"/>
      <c r="DI25" s="45"/>
      <c r="DJ25" s="44"/>
      <c r="DK25" s="44"/>
      <c r="DL25" s="44"/>
      <c r="DM25" s="44"/>
      <c r="DN25" s="44"/>
      <c r="DO25" s="45"/>
      <c r="DP25" s="45"/>
      <c r="DQ25" s="44"/>
      <c r="DR25" s="44"/>
      <c r="DS25" s="45"/>
      <c r="DT25" s="45"/>
      <c r="DU25" s="45"/>
      <c r="DV25" s="45"/>
      <c r="DW25" s="45"/>
      <c r="DX25" s="59"/>
      <c r="DY25" s="76"/>
      <c r="DZ25" s="76"/>
      <c r="EA25" s="77"/>
      <c r="EB25" s="59"/>
      <c r="EC25" s="59"/>
      <c r="ED25" s="59"/>
      <c r="EE25" s="78"/>
      <c r="EF25" s="77"/>
      <c r="EG25" s="77"/>
      <c r="EH25" s="77"/>
      <c r="EI25" s="59"/>
      <c r="EJ25" s="59"/>
      <c r="EK25" s="59"/>
      <c r="EL25" s="78"/>
      <c r="EM25" s="77"/>
      <c r="EN25" s="77"/>
      <c r="EO25" s="59"/>
      <c r="EP25" s="59"/>
      <c r="EQ25" s="59"/>
      <c r="ER25" s="59"/>
      <c r="ES25" s="59"/>
      <c r="ET25" s="77"/>
      <c r="EU25" s="77"/>
      <c r="EV25" s="58"/>
      <c r="EW25" s="59"/>
      <c r="EX25" s="65"/>
      <c r="EY25" s="65"/>
      <c r="EZ25" s="59"/>
      <c r="FA25" s="74"/>
      <c r="FB25" s="74"/>
      <c r="FC25" s="59"/>
      <c r="FD25" s="59"/>
      <c r="FE25" s="59"/>
      <c r="FF25" s="61"/>
      <c r="FG25" s="45"/>
      <c r="FH25" s="53"/>
      <c r="FI25" s="53"/>
      <c r="FJ25" s="45"/>
      <c r="FK25" s="45"/>
      <c r="FL25" s="45"/>
      <c r="FM25" s="45"/>
      <c r="FN25" s="72"/>
      <c r="FO25" s="73"/>
      <c r="FP25" s="73"/>
      <c r="FQ25" s="72"/>
      <c r="FR25" s="72"/>
      <c r="FS25" s="72"/>
      <c r="FT25" s="72"/>
      <c r="FU25" s="72"/>
      <c r="FV25" s="73"/>
      <c r="FW25" s="73"/>
      <c r="FX25" s="72"/>
      <c r="FY25" s="72"/>
      <c r="FZ25" s="72"/>
      <c r="GA25" s="72"/>
      <c r="GB25" s="72"/>
      <c r="GC25" s="73"/>
      <c r="GD25" s="73"/>
      <c r="GE25" s="72"/>
      <c r="GF25" s="72"/>
      <c r="GG25" s="72"/>
      <c r="GH25" s="72"/>
      <c r="GI25" s="72"/>
      <c r="GJ25" s="72"/>
      <c r="GK25" s="73"/>
      <c r="GL25" s="101"/>
      <c r="GM25" s="72"/>
      <c r="GN25" s="9"/>
      <c r="GO25" s="9"/>
      <c r="GP25" s="9"/>
      <c r="GQ25" s="9"/>
      <c r="GR25" s="55"/>
      <c r="GS25" s="101"/>
      <c r="GT25" s="9"/>
      <c r="GU25" s="9"/>
      <c r="GV25" s="9"/>
      <c r="GW25" s="9"/>
      <c r="GX25" s="9"/>
      <c r="GY25" s="55"/>
      <c r="GZ25" s="101"/>
      <c r="HA25" s="9"/>
      <c r="HB25" s="9"/>
      <c r="HC25" s="9"/>
      <c r="HD25" s="9"/>
      <c r="HE25" s="9"/>
      <c r="HF25" s="55"/>
      <c r="HG25" s="101"/>
      <c r="HH25" s="9"/>
      <c r="HI25" s="9"/>
      <c r="HJ25" s="9"/>
      <c r="HK25" s="9"/>
      <c r="HL25" s="9"/>
      <c r="IV25" s="54"/>
      <c r="IW25" s="54"/>
    </row>
    <row r="26" spans="1:609" ht="43.5" hidden="1" customHeight="1">
      <c r="A26" s="10"/>
      <c r="B26" s="50" t="s">
        <v>138</v>
      </c>
      <c r="C26" s="49" t="s">
        <v>127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4"/>
      <c r="CW26" s="44"/>
      <c r="CX26" s="45"/>
      <c r="CY26" s="45"/>
      <c r="CZ26" s="45"/>
      <c r="DA26" s="45"/>
      <c r="DB26" s="45"/>
      <c r="DC26" s="44"/>
      <c r="DD26" s="44"/>
      <c r="DE26" s="45"/>
      <c r="DF26" s="45"/>
      <c r="DG26" s="45"/>
      <c r="DH26" s="45"/>
      <c r="DI26" s="45"/>
      <c r="DJ26" s="44"/>
      <c r="DK26" s="44"/>
      <c r="DL26" s="44"/>
      <c r="DM26" s="44"/>
      <c r="DN26" s="44"/>
      <c r="DO26" s="45"/>
      <c r="DP26" s="45"/>
      <c r="DQ26" s="44"/>
      <c r="DR26" s="44"/>
      <c r="DS26" s="45"/>
      <c r="DT26" s="45"/>
      <c r="DU26" s="45"/>
      <c r="DV26" s="45"/>
      <c r="DW26" s="45"/>
      <c r="DX26" s="59"/>
      <c r="DY26" s="76"/>
      <c r="DZ26" s="76"/>
      <c r="EA26" s="77"/>
      <c r="EB26" s="59"/>
      <c r="EC26" s="59"/>
      <c r="ED26" s="59"/>
      <c r="EE26" s="78"/>
      <c r="EF26" s="77"/>
      <c r="EG26" s="77"/>
      <c r="EH26" s="77"/>
      <c r="EI26" s="59"/>
      <c r="EJ26" s="59"/>
      <c r="EK26" s="59"/>
      <c r="EL26" s="78"/>
      <c r="EM26" s="77"/>
      <c r="EN26" s="77"/>
      <c r="EO26" s="59"/>
      <c r="EP26" s="59"/>
      <c r="EQ26" s="59"/>
      <c r="ER26" s="59"/>
      <c r="ES26" s="59"/>
      <c r="ET26" s="77"/>
      <c r="EU26" s="77"/>
      <c r="EV26" s="58"/>
      <c r="EW26" s="59"/>
      <c r="EX26" s="65"/>
      <c r="EY26" s="65"/>
      <c r="EZ26" s="59"/>
      <c r="FA26" s="74"/>
      <c r="FB26" s="74"/>
      <c r="FC26" s="59"/>
      <c r="FD26" s="59"/>
      <c r="FE26" s="59"/>
      <c r="FF26" s="61"/>
      <c r="FG26" s="45"/>
      <c r="FH26" s="53"/>
      <c r="FI26" s="53"/>
      <c r="FJ26" s="45"/>
      <c r="FK26" s="45"/>
      <c r="FL26" s="45"/>
      <c r="FM26" s="45"/>
      <c r="FN26" s="72"/>
      <c r="FO26" s="73"/>
      <c r="FP26" s="73"/>
      <c r="FQ26" s="72"/>
      <c r="FR26" s="72"/>
      <c r="FS26" s="72"/>
      <c r="FT26" s="72"/>
      <c r="FU26" s="72"/>
      <c r="FV26" s="73"/>
      <c r="FW26" s="73"/>
      <c r="FX26" s="72"/>
      <c r="FY26" s="72"/>
      <c r="FZ26" s="72"/>
      <c r="GA26" s="72"/>
      <c r="GB26" s="72"/>
      <c r="GC26" s="73"/>
      <c r="GD26" s="73"/>
      <c r="GE26" s="72"/>
      <c r="GF26" s="72"/>
      <c r="GG26" s="72"/>
      <c r="GH26" s="72"/>
      <c r="GI26" s="72"/>
      <c r="GJ26" s="72"/>
      <c r="GK26" s="73"/>
      <c r="GL26" s="101"/>
      <c r="GM26" s="72"/>
      <c r="GN26" s="9"/>
      <c r="GO26" s="9"/>
      <c r="GP26" s="9"/>
      <c r="GQ26" s="9"/>
      <c r="GR26" s="55"/>
      <c r="GS26" s="101"/>
      <c r="GT26" s="9"/>
      <c r="GU26" s="9"/>
      <c r="GV26" s="9"/>
      <c r="GW26" s="9"/>
      <c r="GX26" s="9"/>
      <c r="GY26" s="55"/>
      <c r="GZ26" s="101"/>
      <c r="HA26" s="9"/>
      <c r="HB26" s="9"/>
      <c r="HC26" s="9"/>
      <c r="HD26" s="9"/>
      <c r="HE26" s="9"/>
      <c r="HF26" s="55"/>
      <c r="HG26" s="101"/>
      <c r="HH26" s="9"/>
      <c r="HI26" s="9"/>
      <c r="HJ26" s="9"/>
      <c r="HK26" s="9"/>
      <c r="HL26" s="9"/>
      <c r="IV26" s="54"/>
      <c r="IW26" s="54"/>
    </row>
    <row r="27" spans="1:609" ht="43.5" hidden="1" customHeight="1">
      <c r="B27" s="50" t="s">
        <v>226</v>
      </c>
      <c r="C27" s="49" t="s">
        <v>212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4"/>
      <c r="CW27" s="44"/>
      <c r="CX27" s="45"/>
      <c r="CY27" s="45"/>
      <c r="CZ27" s="45"/>
      <c r="DA27" s="45"/>
      <c r="DB27" s="45"/>
      <c r="DC27" s="44"/>
      <c r="DD27" s="44"/>
      <c r="DE27" s="45"/>
      <c r="DF27" s="45"/>
      <c r="DG27" s="45"/>
      <c r="DH27" s="45"/>
      <c r="DI27" s="45"/>
      <c r="DJ27" s="44"/>
      <c r="DK27" s="44"/>
      <c r="DL27" s="44"/>
      <c r="DM27" s="44"/>
      <c r="DN27" s="44"/>
      <c r="DO27" s="45"/>
      <c r="DP27" s="45"/>
      <c r="DQ27" s="44"/>
      <c r="DR27" s="44"/>
      <c r="DS27" s="45"/>
      <c r="DT27" s="45"/>
      <c r="DU27" s="45"/>
      <c r="DV27" s="45"/>
      <c r="DW27" s="45"/>
      <c r="DX27" s="59"/>
      <c r="DY27" s="76"/>
      <c r="DZ27" s="76"/>
      <c r="EA27" s="77"/>
      <c r="EB27" s="59"/>
      <c r="EC27" s="59"/>
      <c r="ED27" s="59"/>
      <c r="EE27" s="78"/>
      <c r="EF27" s="77"/>
      <c r="EG27" s="77"/>
      <c r="EH27" s="77"/>
      <c r="EI27" s="59"/>
      <c r="EJ27" s="59"/>
      <c r="EK27" s="59"/>
      <c r="EL27" s="78"/>
      <c r="EM27" s="77"/>
      <c r="EN27" s="77"/>
      <c r="EO27" s="59"/>
      <c r="EP27" s="59"/>
      <c r="EQ27" s="59"/>
      <c r="ER27" s="59"/>
      <c r="ES27" s="59"/>
      <c r="ET27" s="77"/>
      <c r="EU27" s="77"/>
      <c r="EV27" s="58"/>
      <c r="EW27" s="59"/>
      <c r="EX27" s="65"/>
      <c r="EY27" s="65"/>
      <c r="EZ27" s="59"/>
      <c r="FA27" s="74"/>
      <c r="FB27" s="74"/>
      <c r="FC27" s="59"/>
      <c r="FD27" s="59"/>
      <c r="FE27" s="59"/>
      <c r="FF27" s="61"/>
      <c r="FG27" s="45"/>
      <c r="FH27" s="53"/>
      <c r="FI27" s="53"/>
      <c r="FJ27" s="45"/>
      <c r="FK27" s="45"/>
      <c r="FL27" s="45"/>
      <c r="FM27" s="45"/>
      <c r="FN27" s="72"/>
      <c r="FO27" s="73"/>
      <c r="FP27" s="73"/>
      <c r="FQ27" s="72"/>
      <c r="FR27" s="72"/>
      <c r="FS27" s="72"/>
      <c r="FT27" s="72"/>
      <c r="FU27" s="72"/>
      <c r="FV27" s="73"/>
      <c r="FW27" s="73"/>
      <c r="FX27" s="72"/>
      <c r="FY27" s="72"/>
      <c r="FZ27" s="72"/>
      <c r="GA27" s="72"/>
      <c r="GB27" s="72"/>
      <c r="GC27" s="73"/>
      <c r="GD27" s="73"/>
      <c r="GE27" s="72"/>
      <c r="GF27" s="72"/>
      <c r="GG27" s="72"/>
      <c r="GH27" s="72"/>
      <c r="GI27" s="72"/>
      <c r="GJ27" s="72"/>
      <c r="GK27" s="73"/>
      <c r="GL27" s="101"/>
      <c r="GM27" s="72"/>
      <c r="GN27" s="9"/>
      <c r="GO27" s="9"/>
      <c r="GP27" s="9"/>
      <c r="GQ27" s="9"/>
      <c r="GR27" s="55"/>
      <c r="GS27" s="101"/>
      <c r="GT27" s="9"/>
      <c r="GU27" s="9"/>
      <c r="GV27" s="9"/>
      <c r="GW27" s="9"/>
      <c r="GX27" s="9"/>
      <c r="GY27" s="55"/>
      <c r="GZ27" s="101"/>
      <c r="HA27" s="9"/>
      <c r="HB27" s="9"/>
      <c r="HC27" s="9"/>
      <c r="HD27" s="9"/>
      <c r="HE27" s="9"/>
      <c r="HF27" s="55"/>
      <c r="HG27" s="101"/>
      <c r="HH27" s="9"/>
      <c r="HI27" s="100" t="s">
        <v>177</v>
      </c>
      <c r="HJ27" s="100" t="s">
        <v>177</v>
      </c>
      <c r="HK27" s="100" t="s">
        <v>177</v>
      </c>
      <c r="HL27" s="9"/>
      <c r="HM27" s="110" t="s">
        <v>240</v>
      </c>
      <c r="HN27" s="101"/>
      <c r="HO27" s="100" t="s">
        <v>243</v>
      </c>
      <c r="HP27" s="100" t="s">
        <v>243</v>
      </c>
      <c r="HQ27" s="100" t="s">
        <v>243</v>
      </c>
      <c r="HR27" s="100" t="s">
        <v>243</v>
      </c>
      <c r="HS27" s="100" t="s">
        <v>243</v>
      </c>
      <c r="HT27" s="110" t="s">
        <v>177</v>
      </c>
      <c r="HU27" s="101"/>
      <c r="HV27" s="9"/>
      <c r="HW27" s="9"/>
      <c r="HX27" s="9"/>
      <c r="HY27" s="9"/>
      <c r="HZ27" s="9"/>
      <c r="IA27" s="55"/>
      <c r="IB27" s="101"/>
      <c r="IC27" s="9"/>
      <c r="ID27" s="9"/>
      <c r="IE27" s="9"/>
      <c r="IF27" s="9"/>
      <c r="IG27" s="9"/>
      <c r="IH27" s="55"/>
      <c r="II27" s="101"/>
      <c r="IJ27" s="9"/>
      <c r="IK27" s="9"/>
      <c r="IL27" s="9"/>
      <c r="IM27" s="9"/>
      <c r="IN27" s="9"/>
      <c r="IO27" s="55"/>
      <c r="IP27" s="101"/>
      <c r="IQ27" s="9"/>
      <c r="IV27" s="54"/>
      <c r="IW27" s="54"/>
    </row>
    <row r="28" spans="1:609" ht="43.5" hidden="1" customHeight="1">
      <c r="B28" s="50" t="s">
        <v>267</v>
      </c>
      <c r="C28" s="49" t="s">
        <v>234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4"/>
      <c r="CW28" s="44"/>
      <c r="CX28" s="45"/>
      <c r="CY28" s="45"/>
      <c r="CZ28" s="45"/>
      <c r="DA28" s="45"/>
      <c r="DB28" s="45"/>
      <c r="DC28" s="44"/>
      <c r="DD28" s="44"/>
      <c r="DE28" s="45"/>
      <c r="DF28" s="45"/>
      <c r="DG28" s="45"/>
      <c r="DH28" s="45"/>
      <c r="DI28" s="45"/>
      <c r="DJ28" s="44"/>
      <c r="DK28" s="44"/>
      <c r="DL28" s="44"/>
      <c r="DM28" s="44"/>
      <c r="DN28" s="44"/>
      <c r="DO28" s="45"/>
      <c r="DP28" s="45"/>
      <c r="DQ28" s="44"/>
      <c r="DR28" s="44"/>
      <c r="DS28" s="45"/>
      <c r="DT28" s="45"/>
      <c r="DU28" s="45"/>
      <c r="DV28" s="45"/>
      <c r="DW28" s="45"/>
      <c r="DX28" s="59"/>
      <c r="DY28" s="76"/>
      <c r="DZ28" s="76"/>
      <c r="EA28" s="77"/>
      <c r="EB28" s="59"/>
      <c r="EC28" s="59"/>
      <c r="ED28" s="59"/>
      <c r="EE28" s="78"/>
      <c r="EF28" s="77"/>
      <c r="EG28" s="77"/>
      <c r="EH28" s="77"/>
      <c r="EI28" s="59"/>
      <c r="EJ28" s="59"/>
      <c r="EK28" s="59"/>
      <c r="EL28" s="78"/>
      <c r="EM28" s="77"/>
      <c r="EN28" s="77"/>
      <c r="EO28" s="59"/>
      <c r="EP28" s="59"/>
      <c r="EQ28" s="59"/>
      <c r="ER28" s="59"/>
      <c r="ES28" s="59"/>
      <c r="ET28" s="77"/>
      <c r="EU28" s="77"/>
      <c r="EV28" s="58"/>
      <c r="EW28" s="59"/>
      <c r="EX28" s="65"/>
      <c r="EY28" s="65"/>
      <c r="EZ28" s="59"/>
      <c r="FA28" s="74"/>
      <c r="FB28" s="74"/>
      <c r="FC28" s="59"/>
      <c r="FD28" s="59"/>
      <c r="FE28" s="59"/>
      <c r="FF28" s="61"/>
      <c r="FG28" s="45"/>
      <c r="FH28" s="53"/>
      <c r="FI28" s="53"/>
      <c r="FJ28" s="45"/>
      <c r="FK28" s="45"/>
      <c r="FL28" s="45"/>
      <c r="FM28" s="45"/>
      <c r="FN28" s="72"/>
      <c r="FO28" s="73"/>
      <c r="FP28" s="73"/>
      <c r="FQ28" s="72"/>
      <c r="FR28" s="72"/>
      <c r="FS28" s="72"/>
      <c r="FT28" s="72"/>
      <c r="FU28" s="72"/>
      <c r="FV28" s="73"/>
      <c r="FW28" s="73"/>
      <c r="FX28" s="72"/>
      <c r="FY28" s="72"/>
      <c r="FZ28" s="72"/>
      <c r="GA28" s="72"/>
      <c r="GB28" s="72"/>
      <c r="GC28" s="73"/>
      <c r="GD28" s="73"/>
      <c r="GE28" s="72"/>
      <c r="GF28" s="72"/>
      <c r="GG28" s="72"/>
      <c r="GH28" s="72"/>
      <c r="GI28" s="72"/>
      <c r="GJ28" s="72"/>
      <c r="GK28" s="73"/>
      <c r="GL28" s="101"/>
      <c r="GM28" s="72"/>
      <c r="GN28" s="9"/>
      <c r="GO28" s="9"/>
      <c r="GP28" s="9"/>
      <c r="GQ28" s="9"/>
      <c r="GR28" s="55"/>
      <c r="GS28" s="101"/>
      <c r="GT28" s="9"/>
      <c r="GU28" s="9"/>
      <c r="GV28" s="9"/>
      <c r="GW28" s="9"/>
      <c r="GX28" s="9"/>
      <c r="GY28" s="55"/>
      <c r="GZ28" s="101"/>
      <c r="HA28" s="9"/>
      <c r="HB28" s="9"/>
      <c r="HC28" s="9"/>
      <c r="HD28" s="9"/>
      <c r="HE28" s="9"/>
      <c r="HF28" s="55"/>
      <c r="HG28" s="101"/>
      <c r="HH28" s="9"/>
      <c r="HI28" s="100"/>
      <c r="HJ28" s="100"/>
      <c r="HK28" s="121"/>
      <c r="HM28" s="110"/>
      <c r="HN28" s="101"/>
      <c r="HO28" s="121"/>
      <c r="HP28" s="100"/>
      <c r="HQ28" s="121"/>
      <c r="HR28" s="150"/>
      <c r="HS28" s="121"/>
      <c r="HT28" s="110"/>
      <c r="HU28" s="101"/>
      <c r="HW28" s="9"/>
      <c r="HY28" s="9"/>
      <c r="IA28" s="54"/>
      <c r="IB28" s="101"/>
      <c r="ID28" s="9"/>
      <c r="IF28" s="9"/>
      <c r="IH28" s="54"/>
      <c r="II28" s="101"/>
      <c r="IK28" s="9"/>
      <c r="IM28" s="9"/>
      <c r="IO28" s="54"/>
      <c r="IP28" s="101"/>
      <c r="IV28" s="54"/>
      <c r="IW28" s="54"/>
      <c r="KT28" s="164"/>
      <c r="KU28" s="100" t="s">
        <v>177</v>
      </c>
      <c r="KV28" s="100" t="s">
        <v>177</v>
      </c>
      <c r="KW28" s="100" t="s">
        <v>177</v>
      </c>
      <c r="KX28" s="100" t="s">
        <v>177</v>
      </c>
      <c r="KY28" s="100" t="s">
        <v>177</v>
      </c>
      <c r="KZ28" s="101"/>
      <c r="LA28" s="101"/>
      <c r="LB28" s="100" t="s">
        <v>177</v>
      </c>
      <c r="LC28" s="100" t="s">
        <v>177</v>
      </c>
      <c r="LD28" s="100" t="s">
        <v>177</v>
      </c>
      <c r="LE28" s="123"/>
      <c r="LF28" s="123"/>
      <c r="LG28" s="101"/>
      <c r="LH28" s="101"/>
      <c r="LI28" s="123"/>
      <c r="LJ28" s="123"/>
      <c r="LK28" s="123"/>
      <c r="LL28" s="123"/>
      <c r="LM28" s="123"/>
      <c r="LN28" s="101"/>
      <c r="LO28" s="101"/>
      <c r="LP28" s="164"/>
      <c r="LQ28" s="148"/>
      <c r="LR28" s="148"/>
      <c r="LS28" s="148"/>
      <c r="LT28" s="148"/>
      <c r="LU28" s="101"/>
      <c r="LV28" s="101"/>
      <c r="LW28" s="148"/>
      <c r="LX28" s="148"/>
      <c r="LY28" s="148"/>
      <c r="LZ28" s="148"/>
      <c r="MA28" s="148"/>
      <c r="MB28" s="101"/>
      <c r="MC28" s="101"/>
      <c r="MD28" s="148"/>
      <c r="ME28" s="148"/>
      <c r="MF28" s="148"/>
      <c r="MG28" s="148"/>
      <c r="MH28" s="148"/>
      <c r="MI28" s="101"/>
      <c r="MJ28" s="101"/>
      <c r="MK28" s="148"/>
      <c r="ML28" s="148"/>
      <c r="MM28" s="148"/>
      <c r="MN28" s="148"/>
      <c r="MO28" s="148"/>
      <c r="MP28" s="101"/>
      <c r="MQ28" s="101"/>
    </row>
    <row r="29" spans="1:609" s="144" customFormat="1" ht="43.5" hidden="1" customHeight="1">
      <c r="A29" s="10"/>
      <c r="B29" s="50" t="s">
        <v>269</v>
      </c>
      <c r="C29" s="154" t="s">
        <v>234</v>
      </c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7"/>
      <c r="CW29" s="127"/>
      <c r="CX29" s="126"/>
      <c r="CY29" s="126"/>
      <c r="CZ29" s="126"/>
      <c r="DA29" s="126"/>
      <c r="DB29" s="126"/>
      <c r="DC29" s="127"/>
      <c r="DD29" s="127"/>
      <c r="DE29" s="126"/>
      <c r="DF29" s="126"/>
      <c r="DG29" s="126"/>
      <c r="DH29" s="126"/>
      <c r="DI29" s="126"/>
      <c r="DJ29" s="127"/>
      <c r="DK29" s="127"/>
      <c r="DL29" s="127"/>
      <c r="DM29" s="127"/>
      <c r="DN29" s="127"/>
      <c r="DO29" s="126"/>
      <c r="DP29" s="126"/>
      <c r="DQ29" s="127"/>
      <c r="DR29" s="127"/>
      <c r="DS29" s="126"/>
      <c r="DT29" s="126"/>
      <c r="DU29" s="126"/>
      <c r="DV29" s="126"/>
      <c r="DW29" s="126"/>
      <c r="DX29" s="128"/>
      <c r="DY29" s="129"/>
      <c r="DZ29" s="129"/>
      <c r="EA29" s="130"/>
      <c r="EB29" s="128"/>
      <c r="EC29" s="128"/>
      <c r="ED29" s="128"/>
      <c r="EE29" s="131"/>
      <c r="EF29" s="130"/>
      <c r="EG29" s="130"/>
      <c r="EH29" s="130"/>
      <c r="EI29" s="128"/>
      <c r="EJ29" s="128"/>
      <c r="EK29" s="128"/>
      <c r="EL29" s="131"/>
      <c r="EM29" s="130"/>
      <c r="EN29" s="130"/>
      <c r="EO29" s="128"/>
      <c r="EP29" s="128"/>
      <c r="EQ29" s="128"/>
      <c r="ER29" s="128"/>
      <c r="ES29" s="128"/>
      <c r="ET29" s="130"/>
      <c r="EU29" s="130"/>
      <c r="EV29" s="132"/>
      <c r="EW29" s="128"/>
      <c r="EX29" s="133"/>
      <c r="EY29" s="133"/>
      <c r="EZ29" s="128"/>
      <c r="FA29" s="134"/>
      <c r="FB29" s="134"/>
      <c r="FC29" s="128"/>
      <c r="FD29" s="128"/>
      <c r="FE29" s="128"/>
      <c r="FF29" s="135"/>
      <c r="FG29" s="126"/>
      <c r="FH29" s="136"/>
      <c r="FI29" s="136"/>
      <c r="FJ29" s="126"/>
      <c r="FK29" s="126"/>
      <c r="FL29" s="126"/>
      <c r="FM29" s="126"/>
      <c r="FN29" s="137"/>
      <c r="FO29" s="138"/>
      <c r="FP29" s="138"/>
      <c r="FQ29" s="137"/>
      <c r="FR29" s="137"/>
      <c r="FS29" s="137"/>
      <c r="FT29" s="137"/>
      <c r="FU29" s="137"/>
      <c r="FV29" s="138"/>
      <c r="FW29" s="138"/>
      <c r="FX29" s="137"/>
      <c r="FY29" s="137"/>
      <c r="FZ29" s="137"/>
      <c r="GA29" s="137"/>
      <c r="GB29" s="137"/>
      <c r="GC29" s="138"/>
      <c r="GD29" s="138"/>
      <c r="GE29" s="137"/>
      <c r="GF29" s="137"/>
      <c r="GG29" s="137"/>
      <c r="GH29" s="137"/>
      <c r="GI29" s="137"/>
      <c r="GJ29" s="137"/>
      <c r="GK29" s="138"/>
      <c r="GL29" s="139"/>
      <c r="GM29" s="137"/>
      <c r="GN29" s="137"/>
      <c r="GO29" s="137"/>
      <c r="GP29" s="137"/>
      <c r="GQ29" s="137"/>
      <c r="GR29" s="138"/>
      <c r="GS29" s="139"/>
      <c r="GT29" s="137"/>
      <c r="GU29" s="137"/>
      <c r="GV29" s="137"/>
      <c r="GW29" s="137"/>
      <c r="GX29" s="137"/>
      <c r="GY29" s="138"/>
      <c r="GZ29" s="139"/>
      <c r="HA29" s="137"/>
      <c r="HB29" s="137"/>
      <c r="HC29" s="137"/>
      <c r="HD29" s="137"/>
      <c r="HE29" s="137"/>
      <c r="HF29" s="138"/>
      <c r="HG29" s="139"/>
      <c r="HH29" s="137"/>
      <c r="HI29" s="140" t="s">
        <v>177</v>
      </c>
      <c r="HJ29" s="140" t="s">
        <v>177</v>
      </c>
      <c r="HK29" s="141"/>
      <c r="HL29" s="141"/>
      <c r="HM29" s="139"/>
      <c r="HN29" s="139"/>
      <c r="HO29" s="142"/>
      <c r="HP29" s="140" t="s">
        <v>243</v>
      </c>
      <c r="HQ29" s="142"/>
      <c r="HR29" s="143"/>
      <c r="HS29" s="142"/>
      <c r="HT29" s="139"/>
      <c r="HU29" s="139"/>
      <c r="HV29" s="142"/>
      <c r="HW29" s="137"/>
      <c r="HX29" s="142"/>
      <c r="HY29" s="137"/>
      <c r="HZ29" s="142"/>
      <c r="IA29" s="139"/>
      <c r="IB29" s="139"/>
      <c r="IC29" s="142"/>
      <c r="ID29" s="137"/>
      <c r="IE29" s="142"/>
      <c r="IF29" s="137"/>
      <c r="IG29" s="142"/>
      <c r="IH29" s="139"/>
      <c r="II29" s="139"/>
      <c r="IJ29" s="142"/>
      <c r="IK29" s="137"/>
      <c r="IL29" s="142"/>
      <c r="IM29" s="137"/>
      <c r="IN29" s="142"/>
      <c r="IO29" s="139"/>
      <c r="IP29" s="139"/>
      <c r="IQ29" s="142"/>
      <c r="IR29" s="100"/>
      <c r="IS29" s="155"/>
      <c r="IT29" s="100"/>
      <c r="IU29" s="155"/>
      <c r="IV29" s="101"/>
      <c r="IW29" s="101"/>
      <c r="IX29" s="100"/>
      <c r="IY29" s="100"/>
      <c r="IZ29" s="100"/>
      <c r="JA29" s="100"/>
      <c r="JB29" s="148"/>
      <c r="JC29" s="101"/>
      <c r="JD29" s="101"/>
      <c r="JE29" s="149" t="s">
        <v>261</v>
      </c>
      <c r="JF29" s="149" t="s">
        <v>261</v>
      </c>
      <c r="JG29" s="149" t="s">
        <v>261</v>
      </c>
      <c r="JH29" s="149" t="s">
        <v>261</v>
      </c>
      <c r="JI29" s="149" t="s">
        <v>261</v>
      </c>
      <c r="JJ29" s="146" t="s">
        <v>261</v>
      </c>
      <c r="JK29" s="101"/>
      <c r="JL29" s="123"/>
      <c r="JM29" s="123"/>
      <c r="JN29" s="123"/>
      <c r="JO29" s="123"/>
      <c r="JP29" s="123"/>
      <c r="JQ29" s="122"/>
      <c r="JR29" s="101"/>
      <c r="JS29" s="100"/>
      <c r="JT29" s="100" t="s">
        <v>177</v>
      </c>
      <c r="JU29" s="100" t="s">
        <v>177</v>
      </c>
      <c r="JV29" s="100" t="s">
        <v>177</v>
      </c>
      <c r="JW29" s="100" t="s">
        <v>177</v>
      </c>
      <c r="JX29" s="110" t="s">
        <v>261</v>
      </c>
      <c r="JY29" s="101"/>
      <c r="JZ29" s="100" t="s">
        <v>177</v>
      </c>
      <c r="KA29" s="100" t="s">
        <v>177</v>
      </c>
      <c r="KB29" s="123"/>
      <c r="KC29" s="100" t="s">
        <v>177</v>
      </c>
      <c r="KD29" s="100" t="s">
        <v>177</v>
      </c>
      <c r="KE29" s="110" t="s">
        <v>261</v>
      </c>
      <c r="KF29" s="101"/>
      <c r="KG29" s="100" t="s">
        <v>177</v>
      </c>
      <c r="KH29" s="100" t="s">
        <v>177</v>
      </c>
      <c r="KI29" s="100" t="s">
        <v>177</v>
      </c>
      <c r="KJ29" s="100" t="s">
        <v>177</v>
      </c>
      <c r="KK29" s="100" t="s">
        <v>177</v>
      </c>
      <c r="KL29" s="110" t="s">
        <v>261</v>
      </c>
      <c r="KM29" s="101"/>
      <c r="KN29" s="123"/>
      <c r="KO29" s="123"/>
      <c r="KP29" s="123"/>
      <c r="KQ29" s="123"/>
      <c r="KR29" s="163"/>
    </row>
    <row r="30" spans="1:609" ht="43.5" hidden="1" customHeight="1">
      <c r="A30" s="10"/>
      <c r="B30" s="156" t="s">
        <v>270</v>
      </c>
      <c r="C30" s="154" t="s">
        <v>234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4"/>
      <c r="CW30" s="44"/>
      <c r="CX30" s="45"/>
      <c r="CY30" s="45"/>
      <c r="CZ30" s="45"/>
      <c r="DA30" s="45"/>
      <c r="DB30" s="45"/>
      <c r="DC30" s="44"/>
      <c r="DD30" s="44"/>
      <c r="DE30" s="45"/>
      <c r="DF30" s="45"/>
      <c r="DG30" s="45"/>
      <c r="DH30" s="45"/>
      <c r="DI30" s="45"/>
      <c r="DJ30" s="44"/>
      <c r="DK30" s="44"/>
      <c r="DL30" s="44"/>
      <c r="DM30" s="44"/>
      <c r="DN30" s="44"/>
      <c r="DO30" s="45"/>
      <c r="DP30" s="45"/>
      <c r="DQ30" s="44"/>
      <c r="DR30" s="44"/>
      <c r="DS30" s="45"/>
      <c r="DT30" s="45"/>
      <c r="DU30" s="45"/>
      <c r="DV30" s="45"/>
      <c r="DW30" s="45"/>
      <c r="DX30" s="59"/>
      <c r="DY30" s="76"/>
      <c r="DZ30" s="76"/>
      <c r="EA30" s="77"/>
      <c r="EB30" s="59"/>
      <c r="EC30" s="59"/>
      <c r="ED30" s="59"/>
      <c r="EE30" s="78"/>
      <c r="EF30" s="77"/>
      <c r="EG30" s="77"/>
      <c r="EH30" s="77"/>
      <c r="EI30" s="59"/>
      <c r="EJ30" s="59"/>
      <c r="EK30" s="59"/>
      <c r="EL30" s="78"/>
      <c r="EM30" s="77"/>
      <c r="EN30" s="77"/>
      <c r="EO30" s="59"/>
      <c r="EP30" s="59"/>
      <c r="EQ30" s="59"/>
      <c r="ER30" s="59"/>
      <c r="ES30" s="59"/>
      <c r="ET30" s="77"/>
      <c r="EU30" s="77"/>
      <c r="EV30" s="58"/>
      <c r="EW30" s="59"/>
      <c r="EX30" s="65"/>
      <c r="EY30" s="65"/>
      <c r="EZ30" s="59"/>
      <c r="FA30" s="74"/>
      <c r="FB30" s="74"/>
      <c r="FC30" s="59"/>
      <c r="FD30" s="59"/>
      <c r="FE30" s="59"/>
      <c r="FF30" s="61"/>
      <c r="FG30" s="45"/>
      <c r="FH30" s="53"/>
      <c r="FI30" s="53"/>
      <c r="FJ30" s="45"/>
      <c r="FK30" s="45"/>
      <c r="FL30" s="45"/>
      <c r="FM30" s="45"/>
      <c r="FN30" s="72"/>
      <c r="FO30" s="73"/>
      <c r="FP30" s="73"/>
      <c r="FQ30" s="72"/>
      <c r="FR30" s="72"/>
      <c r="FS30" s="72"/>
      <c r="FT30" s="72"/>
      <c r="FU30" s="72"/>
      <c r="FV30" s="73"/>
      <c r="FW30" s="73"/>
      <c r="FX30" s="72"/>
      <c r="FY30" s="72"/>
      <c r="FZ30" s="72"/>
      <c r="GA30" s="72"/>
      <c r="GB30" s="72"/>
      <c r="GC30" s="73"/>
      <c r="GD30" s="73"/>
      <c r="GE30" s="72"/>
      <c r="GF30" s="72"/>
      <c r="GG30" s="72"/>
      <c r="GH30" s="72"/>
      <c r="GI30" s="72"/>
      <c r="GJ30" s="72"/>
      <c r="GK30" s="73"/>
      <c r="GL30" s="101"/>
      <c r="GM30" s="72"/>
      <c r="GN30" s="9"/>
      <c r="GO30" s="9"/>
      <c r="GP30" s="9"/>
      <c r="GQ30" s="9"/>
      <c r="GR30" s="55"/>
      <c r="GS30" s="101"/>
      <c r="GT30" s="9"/>
      <c r="GU30" s="9"/>
      <c r="GV30" s="9"/>
      <c r="GW30" s="9"/>
      <c r="GX30" s="9"/>
      <c r="GY30" s="55"/>
      <c r="GZ30" s="101"/>
      <c r="HA30" s="9"/>
      <c r="HB30" s="9"/>
      <c r="HC30" s="9"/>
      <c r="HD30" s="9"/>
      <c r="HE30" s="9"/>
      <c r="HF30" s="55"/>
      <c r="HG30" s="101"/>
      <c r="HH30" s="9"/>
      <c r="HI30" s="100"/>
      <c r="HJ30" s="100"/>
      <c r="HK30" s="121"/>
      <c r="HM30" s="110"/>
      <c r="HN30" s="101"/>
      <c r="HO30" s="100"/>
      <c r="HP30" s="121"/>
      <c r="HQ30" s="121"/>
      <c r="HR30" s="100"/>
      <c r="HS30" s="121"/>
      <c r="HT30" s="110"/>
      <c r="HU30" s="101"/>
      <c r="HV30" s="9"/>
      <c r="HY30" s="9"/>
      <c r="IA30" s="54"/>
      <c r="IB30" s="101"/>
      <c r="IC30" s="9"/>
      <c r="IF30" s="9"/>
      <c r="IH30" s="54"/>
      <c r="II30" s="101"/>
      <c r="IJ30" s="9"/>
      <c r="IM30" s="9"/>
      <c r="IO30" s="54"/>
      <c r="IP30" s="101"/>
      <c r="IQ30" s="9"/>
      <c r="IR30" s="100"/>
      <c r="IS30" s="155"/>
      <c r="IT30" s="100"/>
      <c r="IU30" s="155"/>
      <c r="IV30" s="101"/>
      <c r="IW30" s="101"/>
      <c r="IX30" s="100"/>
      <c r="IY30" s="100"/>
      <c r="IZ30" s="100"/>
      <c r="JA30" s="100"/>
      <c r="JB30" s="148"/>
      <c r="JC30" s="101"/>
      <c r="JD30" s="101"/>
      <c r="JE30" s="149" t="s">
        <v>261</v>
      </c>
      <c r="JF30" s="149" t="s">
        <v>261</v>
      </c>
      <c r="JG30" s="149" t="s">
        <v>261</v>
      </c>
      <c r="JH30" s="149" t="s">
        <v>261</v>
      </c>
      <c r="JI30" s="149" t="s">
        <v>261</v>
      </c>
      <c r="JJ30" s="146" t="s">
        <v>261</v>
      </c>
      <c r="JK30" s="101"/>
      <c r="JL30" s="123"/>
      <c r="JM30" s="123"/>
      <c r="JN30" s="123"/>
      <c r="JO30" s="123"/>
      <c r="JP30" s="123"/>
      <c r="JQ30" s="122"/>
      <c r="JR30" s="101"/>
      <c r="JS30" s="100"/>
      <c r="JT30" s="100" t="s">
        <v>177</v>
      </c>
      <c r="JU30" s="100" t="s">
        <v>177</v>
      </c>
      <c r="JV30" s="100" t="s">
        <v>177</v>
      </c>
      <c r="JW30" s="100" t="s">
        <v>177</v>
      </c>
      <c r="JX30" s="110" t="s">
        <v>261</v>
      </c>
      <c r="JY30" s="101"/>
      <c r="JZ30" s="100" t="s">
        <v>177</v>
      </c>
      <c r="KA30" s="100" t="s">
        <v>177</v>
      </c>
      <c r="KB30" s="123"/>
      <c r="KC30" s="100" t="s">
        <v>177</v>
      </c>
      <c r="KD30" s="100" t="s">
        <v>177</v>
      </c>
      <c r="KE30" s="110" t="s">
        <v>261</v>
      </c>
      <c r="KF30" s="101"/>
      <c r="KG30" s="123"/>
      <c r="KH30" s="100" t="s">
        <v>177</v>
      </c>
      <c r="KI30" s="100" t="s">
        <v>177</v>
      </c>
      <c r="KJ30" s="100" t="s">
        <v>177</v>
      </c>
      <c r="KK30" s="100" t="s">
        <v>177</v>
      </c>
      <c r="KL30" s="110" t="s">
        <v>261</v>
      </c>
      <c r="KM30" s="101"/>
      <c r="KN30" s="100" t="s">
        <v>177</v>
      </c>
      <c r="KO30" s="100" t="s">
        <v>177</v>
      </c>
      <c r="KP30" s="100" t="s">
        <v>177</v>
      </c>
      <c r="KQ30" s="100" t="s">
        <v>177</v>
      </c>
      <c r="KR30" s="163"/>
    </row>
    <row r="31" spans="1:609" ht="43.5" hidden="1" customHeight="1">
      <c r="A31" s="10"/>
      <c r="B31" s="50" t="s">
        <v>238</v>
      </c>
      <c r="C31" s="49" t="s">
        <v>239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4"/>
      <c r="CW31" s="44"/>
      <c r="CX31" s="45"/>
      <c r="CY31" s="45"/>
      <c r="CZ31" s="45"/>
      <c r="DA31" s="45"/>
      <c r="DB31" s="45"/>
      <c r="DC31" s="44"/>
      <c r="DD31" s="44"/>
      <c r="DE31" s="45"/>
      <c r="DF31" s="45"/>
      <c r="DG31" s="45"/>
      <c r="DH31" s="45"/>
      <c r="DI31" s="45"/>
      <c r="DJ31" s="44"/>
      <c r="DK31" s="44"/>
      <c r="DL31" s="44"/>
      <c r="DM31" s="44"/>
      <c r="DN31" s="44"/>
      <c r="DO31" s="45"/>
      <c r="DP31" s="45"/>
      <c r="DQ31" s="44"/>
      <c r="DR31" s="44"/>
      <c r="DS31" s="45"/>
      <c r="DT31" s="45"/>
      <c r="DU31" s="45"/>
      <c r="DV31" s="45"/>
      <c r="DW31" s="45"/>
      <c r="DX31" s="59"/>
      <c r="DY31" s="76"/>
      <c r="DZ31" s="76"/>
      <c r="EA31" s="77"/>
      <c r="EB31" s="59"/>
      <c r="EC31" s="59"/>
      <c r="ED31" s="59"/>
      <c r="EE31" s="78"/>
      <c r="EF31" s="77"/>
      <c r="EG31" s="77"/>
      <c r="EH31" s="77"/>
      <c r="EI31" s="59"/>
      <c r="EJ31" s="59"/>
      <c r="EK31" s="59"/>
      <c r="EL31" s="78"/>
      <c r="EM31" s="77"/>
      <c r="EN31" s="77"/>
      <c r="EO31" s="59"/>
      <c r="EP31" s="59"/>
      <c r="EQ31" s="59"/>
      <c r="ER31" s="59"/>
      <c r="ES31" s="59"/>
      <c r="ET31" s="77"/>
      <c r="EU31" s="77"/>
      <c r="EV31" s="58"/>
      <c r="EW31" s="59"/>
      <c r="EX31" s="65"/>
      <c r="EY31" s="65"/>
      <c r="EZ31" s="59"/>
      <c r="FA31" s="74"/>
      <c r="FB31" s="74"/>
      <c r="FC31" s="59"/>
      <c r="FD31" s="59"/>
      <c r="FE31" s="59"/>
      <c r="FF31" s="61"/>
      <c r="FG31" s="45"/>
      <c r="FH31" s="53"/>
      <c r="FI31" s="53"/>
      <c r="FJ31" s="45"/>
      <c r="FK31" s="45"/>
      <c r="FL31" s="45"/>
      <c r="FM31" s="45"/>
      <c r="FN31" s="72"/>
      <c r="FO31" s="73"/>
      <c r="FP31" s="73"/>
      <c r="FQ31" s="72"/>
      <c r="FR31" s="72"/>
      <c r="FS31" s="72"/>
      <c r="FT31" s="72"/>
      <c r="FU31" s="72"/>
      <c r="FV31" s="73"/>
      <c r="FW31" s="73"/>
      <c r="FX31" s="72"/>
      <c r="FY31" s="72"/>
      <c r="FZ31" s="72"/>
      <c r="GA31" s="72"/>
      <c r="GB31" s="72"/>
      <c r="GC31" s="73"/>
      <c r="GD31" s="73"/>
      <c r="GE31" s="72"/>
      <c r="GF31" s="72"/>
      <c r="GG31" s="72"/>
      <c r="GH31" s="72"/>
      <c r="GI31" s="72"/>
      <c r="GJ31" s="72"/>
      <c r="GK31" s="73"/>
      <c r="GL31" s="101"/>
      <c r="GM31" s="72"/>
      <c r="GN31" s="9"/>
      <c r="GO31" s="9"/>
      <c r="GP31" s="9"/>
      <c r="GQ31" s="9"/>
      <c r="GR31" s="55"/>
      <c r="GS31" s="101"/>
      <c r="GT31" s="9"/>
      <c r="GU31" s="9"/>
      <c r="GV31" s="9"/>
      <c r="GW31" s="9"/>
      <c r="GX31" s="9"/>
      <c r="GY31" s="55"/>
      <c r="GZ31" s="101"/>
      <c r="HA31" s="9"/>
      <c r="HB31" s="9"/>
      <c r="HC31" s="9"/>
      <c r="HD31" s="9"/>
      <c r="HE31" s="9"/>
      <c r="HF31" s="55"/>
      <c r="HG31" s="101"/>
      <c r="HH31" s="9"/>
      <c r="HI31" s="100"/>
      <c r="HJ31" s="100"/>
      <c r="HK31" s="108"/>
      <c r="HL31" s="108"/>
      <c r="HM31" s="101"/>
      <c r="HN31" s="101"/>
      <c r="HO31" s="9"/>
      <c r="HP31" s="9"/>
      <c r="HQ31" s="9"/>
      <c r="HR31" s="9"/>
      <c r="HS31" s="102"/>
      <c r="HT31" s="101"/>
      <c r="HU31" s="101"/>
      <c r="HV31" s="9"/>
      <c r="HW31" s="9"/>
      <c r="HX31" s="9"/>
      <c r="HY31" s="9"/>
      <c r="HZ31" s="102"/>
      <c r="IA31" s="101"/>
      <c r="IB31" s="101"/>
      <c r="IC31" s="9"/>
      <c r="ID31" s="9"/>
      <c r="IE31" s="9"/>
      <c r="IF31" s="9"/>
      <c r="IG31" s="102"/>
      <c r="IH31" s="101"/>
      <c r="II31" s="101"/>
      <c r="IJ31" s="9"/>
      <c r="IK31" s="9"/>
      <c r="IL31" s="9"/>
      <c r="IM31" s="9"/>
      <c r="IN31" s="102"/>
      <c r="IO31" s="101"/>
      <c r="IP31" s="101"/>
      <c r="IQ31" s="9"/>
    </row>
    <row r="32" spans="1:609" ht="43.5" hidden="1" customHeight="1">
      <c r="A32" s="10" t="s">
        <v>105</v>
      </c>
      <c r="B32" s="50" t="s">
        <v>315</v>
      </c>
      <c r="C32" s="49" t="s">
        <v>127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4"/>
      <c r="CW32" s="44"/>
      <c r="CX32" s="45"/>
      <c r="CY32" s="45"/>
      <c r="CZ32" s="45"/>
      <c r="DA32" s="45"/>
      <c r="DB32" s="45"/>
      <c r="DC32" s="44"/>
      <c r="DD32" s="44"/>
      <c r="DE32" s="45"/>
      <c r="DF32" s="45"/>
      <c r="DG32" s="45"/>
      <c r="DH32" s="45"/>
      <c r="DI32" s="45"/>
      <c r="DJ32" s="44"/>
      <c r="DK32" s="44"/>
      <c r="DL32" s="44"/>
      <c r="DM32" s="44"/>
      <c r="DN32" s="44"/>
      <c r="DO32" s="45"/>
      <c r="DP32" s="45"/>
      <c r="DQ32" s="44"/>
      <c r="DR32" s="44"/>
      <c r="DS32" s="45"/>
      <c r="DT32" s="45"/>
      <c r="DU32" s="45"/>
      <c r="DV32" s="45"/>
      <c r="DW32" s="45"/>
      <c r="DX32" s="59"/>
      <c r="DY32" s="76"/>
      <c r="DZ32" s="76"/>
      <c r="EA32" s="77"/>
      <c r="EB32" s="59"/>
      <c r="EC32" s="59"/>
      <c r="ED32" s="59"/>
      <c r="EE32" s="78"/>
      <c r="EF32" s="77"/>
      <c r="EG32" s="77"/>
      <c r="EH32" s="77"/>
      <c r="EI32" s="59"/>
      <c r="EJ32" s="59"/>
      <c r="EK32" s="59"/>
      <c r="EL32" s="78"/>
      <c r="EM32" s="77"/>
      <c r="EN32" s="77"/>
      <c r="EO32" s="59"/>
      <c r="EP32" s="59"/>
      <c r="EQ32" s="59"/>
      <c r="ER32" s="59"/>
      <c r="ES32" s="59"/>
      <c r="ET32" s="77"/>
      <c r="EU32" s="77"/>
      <c r="EV32" s="58"/>
      <c r="EW32" s="59"/>
      <c r="EX32" s="65"/>
      <c r="EY32" s="65"/>
      <c r="EZ32" s="59"/>
      <c r="FA32" s="74"/>
      <c r="FB32" s="74"/>
      <c r="FC32" s="59"/>
      <c r="FD32" s="59"/>
      <c r="FE32" s="59"/>
      <c r="FF32" s="61"/>
      <c r="FG32" s="45"/>
      <c r="FH32" s="53"/>
      <c r="FI32" s="53"/>
      <c r="FJ32" s="45"/>
      <c r="FK32" s="45"/>
      <c r="FL32" s="45"/>
      <c r="FM32" s="45"/>
      <c r="FN32" s="72"/>
      <c r="FO32" s="73"/>
      <c r="FP32" s="73"/>
      <c r="FQ32" s="72"/>
      <c r="FR32" s="72"/>
      <c r="FS32" s="72"/>
      <c r="FT32" s="72"/>
      <c r="FU32" s="72"/>
      <c r="FV32" s="73"/>
      <c r="FW32" s="73"/>
      <c r="FX32" s="72"/>
      <c r="FY32" s="72"/>
      <c r="FZ32" s="72"/>
      <c r="GA32" s="72"/>
      <c r="GB32" s="72"/>
      <c r="GC32" s="73"/>
      <c r="GD32" s="73"/>
      <c r="GE32" s="72"/>
      <c r="GF32" s="72"/>
      <c r="GG32" s="72"/>
      <c r="GH32" s="72"/>
      <c r="GI32" s="72"/>
      <c r="GJ32" s="72"/>
      <c r="GK32" s="73"/>
      <c r="GL32" s="101"/>
      <c r="GM32" s="72"/>
      <c r="GN32" s="9"/>
      <c r="GO32" s="9"/>
      <c r="GP32" s="9"/>
      <c r="GQ32" s="9"/>
      <c r="GR32" s="55"/>
      <c r="GS32" s="101"/>
      <c r="GT32" s="9"/>
      <c r="GU32" s="9"/>
      <c r="GV32" s="9"/>
      <c r="GW32" s="9"/>
      <c r="GX32" s="9"/>
      <c r="GY32" s="55"/>
      <c r="GZ32" s="101"/>
      <c r="HA32" s="9"/>
      <c r="HB32" s="9"/>
      <c r="HC32" s="9"/>
      <c r="HD32" s="9"/>
      <c r="HE32" s="9"/>
      <c r="HF32" s="55"/>
      <c r="HG32" s="101"/>
      <c r="HH32" s="9"/>
      <c r="HI32" s="100"/>
      <c r="HJ32" s="100"/>
      <c r="HK32" s="121"/>
      <c r="HM32" s="110"/>
      <c r="HN32" s="101"/>
      <c r="HO32" s="121"/>
      <c r="HP32" s="100"/>
      <c r="HQ32" s="121"/>
      <c r="HR32" s="150"/>
      <c r="HS32" s="121"/>
      <c r="HT32" s="110"/>
      <c r="HU32" s="101"/>
      <c r="HW32" s="9"/>
      <c r="HY32" s="9"/>
      <c r="IA32" s="54"/>
      <c r="IB32" s="101"/>
      <c r="ID32" s="9"/>
      <c r="IF32" s="9"/>
      <c r="IH32" s="54"/>
      <c r="II32" s="101"/>
      <c r="IK32" s="9"/>
      <c r="IM32" s="9"/>
      <c r="IO32" s="54"/>
      <c r="IP32" s="101"/>
      <c r="IV32" s="54"/>
      <c r="IW32" s="54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64"/>
      <c r="LQ32" s="148">
        <v>11</v>
      </c>
      <c r="LR32" s="148">
        <v>11</v>
      </c>
      <c r="LS32" s="148">
        <v>11</v>
      </c>
      <c r="LT32" s="148">
        <v>11</v>
      </c>
      <c r="LU32" s="100" t="s">
        <v>177</v>
      </c>
      <c r="LV32" s="100" t="s">
        <v>177</v>
      </c>
      <c r="LW32" s="100" t="s">
        <v>177</v>
      </c>
      <c r="LX32" s="100" t="s">
        <v>177</v>
      </c>
      <c r="LY32" s="100" t="s">
        <v>177</v>
      </c>
      <c r="LZ32" s="123"/>
      <c r="MA32" s="123"/>
      <c r="MB32" s="123"/>
      <c r="MC32" s="100" t="s">
        <v>177</v>
      </c>
      <c r="MD32" s="100" t="s">
        <v>177</v>
      </c>
      <c r="ME32" s="100" t="s">
        <v>177</v>
      </c>
      <c r="MF32" s="100" t="s">
        <v>177</v>
      </c>
      <c r="MG32" s="123"/>
      <c r="MH32" s="123"/>
      <c r="MI32" s="123"/>
      <c r="MJ32" s="123"/>
      <c r="MK32" s="100" t="s">
        <v>177</v>
      </c>
      <c r="ML32" s="100" t="s">
        <v>177</v>
      </c>
      <c r="MM32" s="100" t="s">
        <v>177</v>
      </c>
      <c r="MN32" s="123"/>
      <c r="MO32" s="100" t="s">
        <v>177</v>
      </c>
      <c r="MP32" s="100" t="s">
        <v>177</v>
      </c>
      <c r="MQ32" s="123"/>
      <c r="MR32" s="100" t="s">
        <v>177</v>
      </c>
      <c r="MS32" s="100" t="s">
        <v>177</v>
      </c>
      <c r="MT32" s="123"/>
      <c r="MU32" s="100" t="s">
        <v>177</v>
      </c>
      <c r="MV32" s="123"/>
      <c r="MW32" s="123"/>
      <c r="MX32" s="123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48"/>
      <c r="OI32" s="148"/>
      <c r="OJ32" s="148"/>
      <c r="OK32" s="148"/>
      <c r="OL32" s="148"/>
      <c r="OM32" s="148"/>
      <c r="ON32" s="148"/>
      <c r="OO32" s="148"/>
      <c r="OP32" s="148"/>
      <c r="OQ32" s="148"/>
      <c r="OR32" s="148"/>
      <c r="OS32" s="148"/>
      <c r="OT32" s="148"/>
      <c r="OU32" s="148"/>
      <c r="OV32" s="148"/>
      <c r="OW32" s="148"/>
      <c r="OX32" s="148"/>
      <c r="OY32" s="148"/>
      <c r="OZ32" s="148"/>
      <c r="PA32" s="148"/>
      <c r="PB32" s="148"/>
      <c r="PC32" s="148"/>
      <c r="PD32" s="148"/>
      <c r="PE32" s="148"/>
      <c r="PF32" s="148"/>
      <c r="PG32" s="148"/>
      <c r="PH32" s="148"/>
      <c r="PI32" s="148"/>
      <c r="PJ32" s="148"/>
      <c r="PK32" s="148"/>
      <c r="PL32" s="148"/>
      <c r="PM32" s="148"/>
      <c r="PN32" s="148"/>
      <c r="PO32" s="148"/>
      <c r="PP32" s="148"/>
      <c r="PQ32" s="148"/>
      <c r="PR32" s="148"/>
      <c r="PS32" s="148"/>
      <c r="PT32" s="148"/>
      <c r="PU32" s="148"/>
      <c r="PV32" s="148"/>
      <c r="PW32" s="148"/>
      <c r="PX32" s="148"/>
      <c r="PY32" s="148"/>
      <c r="PZ32" s="148"/>
      <c r="QA32" s="148"/>
      <c r="QB32" s="148"/>
      <c r="QC32" s="148"/>
      <c r="QD32" s="148"/>
    </row>
    <row r="33" spans="1:607" ht="43.5" hidden="1" customHeight="1">
      <c r="A33" s="10" t="s">
        <v>105</v>
      </c>
      <c r="B33" s="50" t="s">
        <v>313</v>
      </c>
      <c r="C33" s="49" t="s">
        <v>234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4"/>
      <c r="CW33" s="44"/>
      <c r="CX33" s="45"/>
      <c r="CY33" s="45"/>
      <c r="CZ33" s="45"/>
      <c r="DA33" s="45"/>
      <c r="DB33" s="45"/>
      <c r="DC33" s="44"/>
      <c r="DD33" s="44"/>
      <c r="DE33" s="45"/>
      <c r="DF33" s="45"/>
      <c r="DG33" s="45"/>
      <c r="DH33" s="45"/>
      <c r="DI33" s="45"/>
      <c r="DJ33" s="44"/>
      <c r="DK33" s="44"/>
      <c r="DL33" s="44"/>
      <c r="DM33" s="44"/>
      <c r="DN33" s="44"/>
      <c r="DO33" s="45"/>
      <c r="DP33" s="45"/>
      <c r="DQ33" s="44"/>
      <c r="DR33" s="44"/>
      <c r="DS33" s="45"/>
      <c r="DT33" s="45"/>
      <c r="DU33" s="45"/>
      <c r="DV33" s="45"/>
      <c r="DW33" s="45"/>
      <c r="DX33" s="59"/>
      <c r="DY33" s="76"/>
      <c r="DZ33" s="76"/>
      <c r="EA33" s="77"/>
      <c r="EB33" s="59"/>
      <c r="EC33" s="59"/>
      <c r="ED33" s="59"/>
      <c r="EE33" s="78"/>
      <c r="EF33" s="77"/>
      <c r="EG33" s="77"/>
      <c r="EH33" s="77"/>
      <c r="EI33" s="59"/>
      <c r="EJ33" s="59"/>
      <c r="EK33" s="59"/>
      <c r="EL33" s="78"/>
      <c r="EM33" s="77"/>
      <c r="EN33" s="77"/>
      <c r="EO33" s="59"/>
      <c r="EP33" s="59"/>
      <c r="EQ33" s="59"/>
      <c r="ER33" s="59"/>
      <c r="ES33" s="59"/>
      <c r="ET33" s="77"/>
      <c r="EU33" s="77"/>
      <c r="EV33" s="58"/>
      <c r="EW33" s="59"/>
      <c r="EX33" s="65"/>
      <c r="EY33" s="65"/>
      <c r="EZ33" s="59"/>
      <c r="FA33" s="74"/>
      <c r="FB33" s="74"/>
      <c r="FC33" s="59"/>
      <c r="FD33" s="59"/>
      <c r="FE33" s="59"/>
      <c r="FF33" s="61"/>
      <c r="FG33" s="45"/>
      <c r="FH33" s="53"/>
      <c r="FI33" s="53"/>
      <c r="FJ33" s="45"/>
      <c r="FK33" s="45"/>
      <c r="FL33" s="45"/>
      <c r="FM33" s="45"/>
      <c r="FN33" s="72"/>
      <c r="FO33" s="73"/>
      <c r="FP33" s="73"/>
      <c r="FQ33" s="72"/>
      <c r="FR33" s="72"/>
      <c r="FS33" s="72"/>
      <c r="FT33" s="72"/>
      <c r="FU33" s="72"/>
      <c r="FV33" s="73"/>
      <c r="FW33" s="73"/>
      <c r="FX33" s="72"/>
      <c r="FY33" s="72"/>
      <c r="FZ33" s="72"/>
      <c r="GA33" s="72"/>
      <c r="GB33" s="72"/>
      <c r="GC33" s="73"/>
      <c r="GD33" s="73"/>
      <c r="GE33" s="72"/>
      <c r="GF33" s="72"/>
      <c r="GG33" s="72"/>
      <c r="GH33" s="72"/>
      <c r="GI33" s="72"/>
      <c r="GJ33" s="72"/>
      <c r="GK33" s="73"/>
      <c r="GL33" s="101"/>
      <c r="GM33" s="72"/>
      <c r="GN33" s="9"/>
      <c r="GO33" s="9"/>
      <c r="GP33" s="9"/>
      <c r="GQ33" s="9"/>
      <c r="GR33" s="55"/>
      <c r="GS33" s="101"/>
      <c r="GT33" s="9"/>
      <c r="GU33" s="9"/>
      <c r="GV33" s="9"/>
      <c r="GW33" s="9"/>
      <c r="GX33" s="9"/>
      <c r="GY33" s="55"/>
      <c r="GZ33" s="101"/>
      <c r="HA33" s="9"/>
      <c r="HB33" s="9"/>
      <c r="HC33" s="9"/>
      <c r="HD33" s="9"/>
      <c r="HE33" s="9"/>
      <c r="HF33" s="55"/>
      <c r="HG33" s="101"/>
      <c r="HH33" s="9"/>
      <c r="HI33" s="100"/>
      <c r="HJ33" s="100"/>
      <c r="HK33" s="121"/>
      <c r="HM33" s="110"/>
      <c r="HN33" s="101"/>
      <c r="HO33" s="121"/>
      <c r="HP33" s="100"/>
      <c r="HQ33" s="121"/>
      <c r="HR33" s="150"/>
      <c r="HS33" s="121"/>
      <c r="HT33" s="110"/>
      <c r="HU33" s="101"/>
      <c r="HW33" s="9"/>
      <c r="HY33" s="9"/>
      <c r="IA33" s="54"/>
      <c r="IB33" s="101"/>
      <c r="ID33" s="9"/>
      <c r="IF33" s="9"/>
      <c r="IH33" s="54"/>
      <c r="II33" s="101"/>
      <c r="IK33" s="9"/>
      <c r="IM33" s="9"/>
      <c r="IO33" s="54"/>
      <c r="IP33" s="101"/>
      <c r="IV33" s="54"/>
      <c r="IW33" s="54"/>
      <c r="KY33" s="148"/>
      <c r="KZ33" s="148"/>
      <c r="LA33" s="148"/>
      <c r="LB33" s="148"/>
      <c r="LC33" s="148"/>
      <c r="LD33" s="148"/>
      <c r="LE33" s="148"/>
      <c r="LF33" s="148"/>
      <c r="LG33" s="148"/>
      <c r="LH33" s="148"/>
      <c r="LI33" s="148"/>
      <c r="LJ33" s="148"/>
      <c r="LK33" s="148"/>
      <c r="LL33" s="148"/>
      <c r="LM33" s="148"/>
      <c r="LN33" s="148"/>
      <c r="LO33" s="148"/>
      <c r="LP33" s="148"/>
      <c r="LQ33" s="148"/>
      <c r="LR33" s="148"/>
      <c r="LS33" s="148"/>
      <c r="LT33" s="148"/>
      <c r="LU33" s="148"/>
      <c r="LV33" s="164"/>
      <c r="LW33" s="123"/>
      <c r="LX33" s="123"/>
      <c r="LY33" s="123"/>
      <c r="LZ33" s="123"/>
      <c r="MA33" s="123"/>
      <c r="MB33" s="123"/>
      <c r="MC33" s="123"/>
      <c r="MD33" s="123"/>
      <c r="ME33" s="123"/>
      <c r="MF33" s="123"/>
      <c r="MG33" s="123"/>
      <c r="MH33" s="123"/>
      <c r="MI33" s="123"/>
      <c r="MJ33" s="100" t="s">
        <v>177</v>
      </c>
      <c r="MK33" s="100" t="s">
        <v>177</v>
      </c>
      <c r="ML33" s="100" t="s">
        <v>177</v>
      </c>
      <c r="MM33" s="100" t="s">
        <v>177</v>
      </c>
      <c r="MN33" s="100" t="s">
        <v>177</v>
      </c>
      <c r="MO33" s="164"/>
      <c r="MP33" s="148"/>
      <c r="MQ33" s="148"/>
      <c r="MR33" s="148"/>
      <c r="MS33" s="148"/>
      <c r="MT33" s="148"/>
      <c r="MU33" s="148"/>
      <c r="MV33" s="148"/>
      <c r="MW33" s="148"/>
      <c r="MX33" s="148"/>
      <c r="MY33" s="148"/>
      <c r="MZ33" s="148"/>
      <c r="NA33" s="148"/>
      <c r="NB33" s="148"/>
      <c r="NC33" s="148"/>
      <c r="ND33" s="148"/>
      <c r="NE33" s="148"/>
      <c r="NF33" s="148"/>
      <c r="NG33" s="148"/>
      <c r="NH33" s="148"/>
      <c r="NI33" s="148"/>
      <c r="NJ33" s="148"/>
      <c r="NK33" s="148"/>
      <c r="NL33" s="148"/>
      <c r="NM33" s="148"/>
      <c r="NN33" s="148"/>
      <c r="NO33" s="148"/>
      <c r="NP33" s="148"/>
      <c r="NQ33" s="148"/>
      <c r="NR33" s="148"/>
      <c r="NS33" s="148"/>
      <c r="NT33" s="148"/>
      <c r="NU33" s="148"/>
      <c r="NV33" s="148"/>
      <c r="NW33" s="148"/>
      <c r="NX33" s="148"/>
      <c r="NY33" s="148"/>
      <c r="NZ33" s="148"/>
      <c r="OA33" s="148"/>
      <c r="OB33" s="148"/>
      <c r="OC33" s="148"/>
      <c r="OD33" s="148"/>
      <c r="OE33" s="148"/>
      <c r="OF33" s="148"/>
      <c r="OG33" s="148"/>
      <c r="OH33" s="148"/>
      <c r="OI33" s="148"/>
      <c r="OJ33" s="148"/>
      <c r="OK33" s="148"/>
      <c r="OL33" s="148"/>
      <c r="OM33" s="148"/>
      <c r="ON33" s="148"/>
      <c r="OO33" s="148"/>
      <c r="OP33" s="148"/>
      <c r="OQ33" s="148"/>
      <c r="OR33" s="148"/>
      <c r="OS33" s="148"/>
      <c r="OT33" s="148"/>
      <c r="OU33" s="148"/>
      <c r="OV33" s="148"/>
      <c r="OW33" s="148"/>
      <c r="OX33" s="148"/>
      <c r="OY33" s="148"/>
      <c r="OZ33" s="148"/>
      <c r="PA33" s="148"/>
      <c r="PB33" s="148"/>
      <c r="PC33" s="148"/>
      <c r="PD33" s="148"/>
      <c r="PE33" s="148"/>
      <c r="PF33" s="148"/>
      <c r="PG33" s="148"/>
      <c r="PH33" s="148"/>
      <c r="PI33" s="148"/>
      <c r="PJ33" s="148"/>
      <c r="PK33" s="148"/>
      <c r="PL33" s="148"/>
      <c r="PM33" s="148"/>
      <c r="PN33" s="148"/>
      <c r="PO33" s="148"/>
      <c r="PP33" s="148"/>
      <c r="PQ33" s="148"/>
      <c r="PR33" s="148"/>
      <c r="PS33" s="148"/>
      <c r="PT33" s="148"/>
      <c r="PU33" s="148"/>
      <c r="PV33" s="148"/>
      <c r="PW33" s="148"/>
      <c r="PX33" s="148"/>
      <c r="PY33" s="148"/>
      <c r="PZ33" s="148"/>
      <c r="QA33" s="148"/>
      <c r="QB33" s="148"/>
      <c r="QC33" s="148"/>
      <c r="QD33" s="148"/>
    </row>
    <row r="34" spans="1:607" ht="43.5" customHeight="1">
      <c r="A34" s="10" t="s">
        <v>143</v>
      </c>
      <c r="B34" s="50" t="s">
        <v>418</v>
      </c>
      <c r="C34" s="49" t="s">
        <v>236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  <c r="EB34" s="177"/>
      <c r="EC34" s="177"/>
      <c r="ED34" s="177"/>
      <c r="EE34" s="177"/>
      <c r="EF34" s="177"/>
      <c r="EG34" s="177"/>
      <c r="EH34" s="177"/>
      <c r="EI34" s="177"/>
      <c r="EJ34" s="177"/>
      <c r="EK34" s="177"/>
      <c r="EL34" s="177"/>
      <c r="EM34" s="177"/>
      <c r="EN34" s="177"/>
      <c r="EO34" s="177"/>
      <c r="EP34" s="177"/>
      <c r="EQ34" s="177"/>
      <c r="ER34" s="177"/>
      <c r="ES34" s="177"/>
      <c r="ET34" s="177"/>
      <c r="EU34" s="177"/>
      <c r="EV34" s="177"/>
      <c r="EW34" s="177"/>
      <c r="EX34" s="177"/>
      <c r="EY34" s="177"/>
      <c r="EZ34" s="177"/>
      <c r="FA34" s="177"/>
      <c r="FB34" s="177"/>
      <c r="FC34" s="177"/>
      <c r="FD34" s="177"/>
      <c r="FE34" s="177"/>
      <c r="FF34" s="17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7"/>
      <c r="FQ34" s="177"/>
      <c r="FR34" s="177"/>
      <c r="FS34" s="177"/>
      <c r="FT34" s="177"/>
      <c r="FU34" s="177"/>
      <c r="FV34" s="177"/>
      <c r="FW34" s="177"/>
      <c r="FX34" s="177"/>
      <c r="FY34" s="177"/>
      <c r="FZ34" s="177"/>
      <c r="GA34" s="177"/>
      <c r="GB34" s="177"/>
      <c r="GC34" s="177"/>
      <c r="GD34" s="177"/>
      <c r="GE34" s="177"/>
      <c r="GF34" s="177"/>
      <c r="GG34" s="177"/>
      <c r="GH34" s="177"/>
      <c r="GI34" s="177"/>
      <c r="GJ34" s="177"/>
      <c r="GK34" s="177"/>
      <c r="GL34" s="177"/>
      <c r="GM34" s="177"/>
      <c r="GN34" s="177"/>
      <c r="GO34" s="177"/>
      <c r="GP34" s="177"/>
      <c r="GQ34" s="177"/>
      <c r="GR34" s="177"/>
      <c r="GS34" s="177"/>
      <c r="GT34" s="177"/>
      <c r="GU34" s="177"/>
      <c r="GV34" s="177"/>
      <c r="GW34" s="177"/>
      <c r="GX34" s="177"/>
      <c r="GY34" s="177"/>
      <c r="GZ34" s="177"/>
      <c r="HA34" s="177"/>
      <c r="HB34" s="177"/>
      <c r="HC34" s="177"/>
      <c r="HD34" s="177"/>
      <c r="HE34" s="177"/>
      <c r="HF34" s="177"/>
      <c r="HG34" s="177"/>
      <c r="HH34" s="177"/>
      <c r="HI34" s="177"/>
      <c r="HJ34" s="177"/>
      <c r="HK34" s="177"/>
      <c r="HL34" s="177"/>
      <c r="HM34" s="177"/>
      <c r="HN34" s="177"/>
      <c r="HO34" s="177"/>
      <c r="HP34" s="177"/>
      <c r="HQ34" s="177"/>
      <c r="HR34" s="177"/>
      <c r="HS34" s="177"/>
      <c r="HT34" s="177"/>
      <c r="HU34" s="177"/>
      <c r="HV34" s="177"/>
      <c r="HW34" s="177"/>
      <c r="HX34" s="177"/>
      <c r="HY34" s="177"/>
      <c r="HZ34" s="177"/>
      <c r="IA34" s="177"/>
      <c r="IB34" s="177"/>
      <c r="IC34" s="177"/>
      <c r="ID34" s="177"/>
      <c r="IE34" s="177"/>
      <c r="IF34" s="177"/>
      <c r="IG34" s="177"/>
      <c r="IH34" s="177"/>
      <c r="II34" s="177"/>
      <c r="IJ34" s="177"/>
      <c r="IK34" s="177"/>
      <c r="IL34" s="177"/>
      <c r="IM34" s="177"/>
      <c r="IN34" s="177"/>
      <c r="IO34" s="177"/>
      <c r="IP34" s="177"/>
      <c r="IQ34" s="177"/>
      <c r="IR34" s="177"/>
      <c r="IS34" s="177"/>
      <c r="IT34" s="177"/>
      <c r="IU34" s="177"/>
      <c r="IV34" s="177"/>
      <c r="IW34" s="177"/>
      <c r="IX34" s="177"/>
      <c r="IY34" s="177"/>
      <c r="IZ34" s="177"/>
      <c r="JA34" s="177"/>
      <c r="JB34" s="177"/>
      <c r="JC34" s="177"/>
      <c r="JD34" s="177"/>
      <c r="JE34" s="177"/>
      <c r="JF34" s="177"/>
      <c r="JG34" s="177"/>
      <c r="JH34" s="177"/>
      <c r="JI34" s="177"/>
      <c r="JJ34" s="177"/>
      <c r="JK34" s="177"/>
      <c r="JL34" s="177"/>
      <c r="JM34" s="177"/>
      <c r="JN34" s="177"/>
      <c r="JO34" s="177"/>
      <c r="JP34" s="177"/>
      <c r="JQ34" s="177"/>
      <c r="JR34" s="177"/>
      <c r="JS34" s="177"/>
      <c r="JT34" s="177"/>
      <c r="JU34" s="177"/>
      <c r="JV34" s="177"/>
      <c r="JW34" s="177"/>
      <c r="JX34" s="177"/>
      <c r="JY34" s="177"/>
      <c r="JZ34" s="177"/>
      <c r="KA34" s="177"/>
      <c r="KB34" s="177"/>
      <c r="KC34" s="177"/>
      <c r="KD34" s="177"/>
      <c r="KE34" s="177"/>
      <c r="KF34" s="177"/>
      <c r="KG34" s="177"/>
      <c r="KH34" s="177"/>
      <c r="KI34" s="177"/>
      <c r="KJ34" s="177"/>
      <c r="KK34" s="177"/>
      <c r="KL34" s="177"/>
      <c r="KM34" s="177"/>
      <c r="KN34" s="177"/>
      <c r="KO34" s="177"/>
      <c r="KP34" s="177"/>
      <c r="KQ34" s="177"/>
      <c r="KR34" s="177"/>
      <c r="KS34" s="177"/>
      <c r="KT34" s="177"/>
      <c r="KU34" s="177"/>
      <c r="KV34" s="177"/>
      <c r="KW34" s="177"/>
      <c r="KX34" s="177"/>
      <c r="KY34" s="177"/>
      <c r="KZ34" s="177"/>
      <c r="LA34" s="177"/>
      <c r="LB34" s="177"/>
      <c r="LC34" s="177"/>
      <c r="LD34" s="177"/>
      <c r="LE34" s="177"/>
      <c r="LF34" s="177"/>
      <c r="LG34" s="177"/>
      <c r="LH34" s="177"/>
      <c r="LI34" s="177"/>
      <c r="LJ34" s="177"/>
      <c r="LK34" s="177"/>
      <c r="LL34" s="177"/>
      <c r="LM34" s="177"/>
      <c r="LN34" s="177"/>
      <c r="LO34" s="177"/>
      <c r="LP34" s="177"/>
      <c r="LQ34" s="177"/>
      <c r="LR34" s="177"/>
      <c r="LS34" s="177"/>
      <c r="LT34" s="177"/>
      <c r="LU34" s="177"/>
      <c r="LV34" s="177"/>
      <c r="LW34" s="177"/>
      <c r="LX34" s="177"/>
      <c r="LY34" s="177"/>
      <c r="LZ34" s="177"/>
      <c r="MA34" s="177"/>
      <c r="MB34" s="177"/>
      <c r="MC34" s="177"/>
      <c r="MD34" s="177"/>
      <c r="ME34" s="177"/>
      <c r="MF34" s="177"/>
      <c r="MG34" s="177"/>
      <c r="MH34" s="177"/>
      <c r="MI34" s="177"/>
      <c r="MJ34" s="177"/>
      <c r="MK34" s="177"/>
      <c r="ML34" s="177"/>
      <c r="MM34" s="177"/>
      <c r="MN34" s="177"/>
      <c r="MO34" s="177"/>
      <c r="MP34" s="177"/>
      <c r="MQ34" s="177"/>
      <c r="MR34" s="177"/>
      <c r="MS34" s="177"/>
      <c r="MT34" s="177"/>
      <c r="MU34" s="177"/>
      <c r="MV34" s="177"/>
      <c r="MW34" s="177"/>
      <c r="MX34" s="177"/>
      <c r="MY34" s="177"/>
      <c r="MZ34" s="177"/>
      <c r="NA34" s="177"/>
      <c r="NB34" s="177"/>
      <c r="NC34" s="177"/>
      <c r="ND34" s="177"/>
      <c r="NE34" s="177"/>
      <c r="NF34" s="177"/>
      <c r="NG34" s="177"/>
      <c r="NH34" s="177"/>
      <c r="NI34" s="177"/>
      <c r="NJ34" s="177"/>
      <c r="NK34" s="177"/>
      <c r="NL34" s="177"/>
      <c r="NM34" s="177"/>
      <c r="NN34" s="177"/>
      <c r="NO34" s="177"/>
      <c r="NP34" s="177"/>
      <c r="NQ34" s="177"/>
      <c r="NR34" s="177"/>
      <c r="NS34" s="177"/>
      <c r="NT34" s="177"/>
      <c r="NU34" s="177"/>
      <c r="NV34" s="177"/>
      <c r="NW34" s="177"/>
      <c r="NX34" s="177"/>
      <c r="NY34" s="177"/>
      <c r="NZ34" s="177"/>
      <c r="OA34" s="177"/>
      <c r="OB34" s="177"/>
      <c r="OC34" s="177"/>
      <c r="OD34" s="177"/>
      <c r="OE34" s="177"/>
      <c r="OF34" s="177"/>
      <c r="OG34" s="177"/>
      <c r="OH34" s="177"/>
      <c r="OI34" s="177"/>
      <c r="OJ34" s="177"/>
      <c r="OK34" s="177"/>
      <c r="OL34" s="177"/>
      <c r="OM34" s="177"/>
      <c r="ON34" s="177"/>
      <c r="OO34" s="177"/>
      <c r="OP34" s="177"/>
      <c r="OQ34" s="177"/>
      <c r="OR34" s="177"/>
      <c r="OS34" s="177"/>
      <c r="OT34" s="177"/>
      <c r="OU34" s="177"/>
      <c r="OV34" s="177"/>
      <c r="OW34" s="177"/>
      <c r="OX34" s="177"/>
      <c r="OY34" s="177"/>
      <c r="OZ34" s="177"/>
      <c r="PA34" s="177"/>
      <c r="PB34" s="177"/>
      <c r="PC34" s="177"/>
      <c r="PD34" s="177"/>
      <c r="PE34" s="177"/>
      <c r="PF34" s="177"/>
      <c r="PG34" s="177"/>
      <c r="PH34" s="177"/>
      <c r="PI34" s="177"/>
      <c r="PJ34" s="177"/>
      <c r="PK34" s="177"/>
      <c r="PL34" s="177"/>
      <c r="PM34" s="177"/>
      <c r="PN34" s="177"/>
      <c r="PO34" s="177"/>
      <c r="PP34" s="177"/>
      <c r="PQ34" s="177"/>
      <c r="PR34" s="177"/>
      <c r="PS34" s="177"/>
      <c r="PT34" s="177"/>
      <c r="PU34" s="177"/>
      <c r="PV34" s="177"/>
      <c r="PW34" s="177"/>
      <c r="PX34" s="177"/>
      <c r="PY34" s="177"/>
      <c r="PZ34" s="177"/>
      <c r="QA34" s="177"/>
      <c r="QB34" s="177"/>
      <c r="QC34" s="177"/>
      <c r="QD34" s="177"/>
      <c r="QE34" s="177"/>
      <c r="QF34" s="177"/>
      <c r="QG34" s="177"/>
      <c r="QH34" s="177"/>
      <c r="QI34" s="177"/>
      <c r="QJ34" s="177"/>
      <c r="QK34" s="177"/>
      <c r="QL34" s="177"/>
      <c r="QM34" s="177"/>
      <c r="QN34" s="177"/>
      <c r="QO34" s="177"/>
      <c r="QP34" s="177"/>
      <c r="QQ34" s="177"/>
      <c r="QR34" s="177"/>
      <c r="QS34" s="177"/>
      <c r="QT34" s="177"/>
      <c r="QU34" s="177"/>
      <c r="QV34" s="177"/>
      <c r="QW34" s="177"/>
      <c r="QX34" s="177"/>
      <c r="QY34" s="177"/>
      <c r="QZ34" s="177"/>
      <c r="RA34" s="177"/>
      <c r="RB34" s="177"/>
      <c r="RC34" s="177"/>
      <c r="RD34" s="177"/>
      <c r="RE34" s="177"/>
      <c r="RF34" s="177"/>
      <c r="RG34" s="177"/>
      <c r="RH34" s="177"/>
      <c r="RI34" s="177"/>
      <c r="RJ34" s="177"/>
      <c r="RK34" s="177"/>
      <c r="RL34" s="177"/>
      <c r="RM34" s="177"/>
      <c r="RN34" s="177"/>
      <c r="RO34" s="177"/>
      <c r="RP34" s="177"/>
      <c r="RQ34" s="177"/>
      <c r="RR34" s="177"/>
      <c r="RS34" s="177"/>
      <c r="RT34" s="177"/>
      <c r="RU34" s="177"/>
      <c r="RV34" s="177"/>
      <c r="RW34" s="177"/>
      <c r="RX34" s="177"/>
      <c r="RY34" s="177"/>
      <c r="RZ34" s="177"/>
      <c r="SA34" s="177"/>
      <c r="SB34" s="177"/>
      <c r="SC34" s="177"/>
      <c r="SD34" s="177"/>
      <c r="SE34" s="177"/>
      <c r="SF34" s="177"/>
      <c r="SG34" s="177"/>
      <c r="SH34" s="177"/>
      <c r="SI34" s="177"/>
      <c r="SJ34" s="177"/>
      <c r="SK34" s="177"/>
      <c r="SL34" s="177"/>
      <c r="SM34" s="177"/>
      <c r="SN34" s="177"/>
      <c r="SO34" s="177"/>
      <c r="SP34" s="177"/>
      <c r="SQ34" s="177"/>
      <c r="SR34" s="177"/>
      <c r="SS34" s="177"/>
      <c r="ST34" s="164"/>
      <c r="SU34" s="214"/>
      <c r="SV34" s="101"/>
      <c r="SW34" s="102"/>
      <c r="SX34" s="102"/>
      <c r="SY34" s="102"/>
      <c r="SZ34" s="102"/>
      <c r="TA34" s="102"/>
      <c r="TB34" s="214"/>
      <c r="TC34" s="101"/>
      <c r="TD34" s="102"/>
      <c r="TE34" s="102"/>
      <c r="TF34" s="102"/>
      <c r="TG34" s="102"/>
      <c r="TH34" s="102"/>
      <c r="TI34" s="214"/>
      <c r="TJ34" s="101"/>
      <c r="TK34" s="102"/>
      <c r="TL34" s="102"/>
      <c r="TM34" s="102"/>
      <c r="TN34" s="102"/>
      <c r="TO34" s="102"/>
      <c r="TP34" s="214"/>
      <c r="TQ34" s="101"/>
      <c r="TR34" s="102"/>
      <c r="TS34" s="102"/>
      <c r="TT34" s="102"/>
      <c r="TU34" s="102"/>
      <c r="TV34" s="102"/>
      <c r="TW34" s="214"/>
      <c r="TX34" s="101"/>
      <c r="TY34" s="102"/>
      <c r="TZ34" s="102"/>
      <c r="UA34" s="102"/>
      <c r="UB34" s="102"/>
      <c r="UC34" s="102"/>
      <c r="UD34" s="214"/>
      <c r="UE34" s="101"/>
      <c r="UF34" s="102"/>
      <c r="UG34" s="102"/>
      <c r="UH34" s="102"/>
      <c r="UI34" s="102"/>
      <c r="UJ34" s="102"/>
      <c r="UK34" s="110"/>
      <c r="UL34" s="110"/>
      <c r="UM34" s="102"/>
      <c r="UN34" s="102"/>
      <c r="UO34" s="102"/>
      <c r="UP34" s="102"/>
      <c r="UQ34" s="102"/>
      <c r="UR34" s="110"/>
      <c r="US34" s="110"/>
      <c r="UT34" s="102"/>
      <c r="UU34" s="102"/>
      <c r="UV34" s="102"/>
      <c r="UW34" s="102"/>
      <c r="UX34" s="102"/>
      <c r="UY34" s="110"/>
      <c r="UZ34" s="110"/>
      <c r="VA34" s="102"/>
      <c r="VB34" s="102"/>
      <c r="VC34" s="102"/>
      <c r="VD34" s="102"/>
      <c r="VE34" s="102"/>
      <c r="VF34" s="110"/>
      <c r="VG34" s="110"/>
      <c r="VH34" s="102"/>
      <c r="VI34" s="102"/>
      <c r="VJ34" s="102"/>
      <c r="VK34" s="102"/>
      <c r="VL34" s="102"/>
      <c r="VM34" s="110"/>
      <c r="VN34" s="110"/>
      <c r="VO34" s="102"/>
      <c r="VP34" s="102"/>
      <c r="VQ34" s="102"/>
      <c r="VR34" s="102"/>
      <c r="VS34" s="102"/>
      <c r="VT34" s="110"/>
      <c r="VU34" s="110"/>
      <c r="VV34" s="102"/>
      <c r="VW34" s="102"/>
      <c r="VX34" s="102"/>
      <c r="VY34" s="102"/>
      <c r="VZ34" s="102"/>
      <c r="WA34" s="110"/>
      <c r="WB34" s="110"/>
      <c r="WC34" s="102"/>
      <c r="WD34" s="102"/>
      <c r="WE34" s="102"/>
      <c r="WF34" s="102"/>
      <c r="WG34" s="102"/>
      <c r="WH34" s="110"/>
      <c r="WI34" s="110"/>
    </row>
    <row r="35" spans="1:607" ht="43.5" customHeight="1">
      <c r="A35" s="10" t="s">
        <v>105</v>
      </c>
      <c r="B35" s="50" t="s">
        <v>410</v>
      </c>
      <c r="C35" s="49" t="s">
        <v>411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4"/>
      <c r="CW35" s="44"/>
      <c r="CX35" s="45"/>
      <c r="CY35" s="45"/>
      <c r="CZ35" s="45"/>
      <c r="DA35" s="45"/>
      <c r="DB35" s="45"/>
      <c r="DC35" s="44"/>
      <c r="DD35" s="44"/>
      <c r="DE35" s="45"/>
      <c r="DF35" s="45"/>
      <c r="DG35" s="45"/>
      <c r="DH35" s="45"/>
      <c r="DI35" s="45"/>
      <c r="DJ35" s="44"/>
      <c r="DK35" s="44"/>
      <c r="DL35" s="44"/>
      <c r="DM35" s="44"/>
      <c r="DN35" s="44"/>
      <c r="DO35" s="45"/>
      <c r="DP35" s="45"/>
      <c r="DQ35" s="44"/>
      <c r="DR35" s="44"/>
      <c r="DS35" s="45"/>
      <c r="DT35" s="45"/>
      <c r="DU35" s="45"/>
      <c r="DV35" s="45"/>
      <c r="DW35" s="45"/>
      <c r="DX35" s="59"/>
      <c r="DY35" s="76"/>
      <c r="DZ35" s="76"/>
      <c r="EA35" s="77"/>
      <c r="EB35" s="59"/>
      <c r="EC35" s="59"/>
      <c r="ED35" s="59"/>
      <c r="EE35" s="78"/>
      <c r="EF35" s="77"/>
      <c r="EG35" s="77"/>
      <c r="EH35" s="77"/>
      <c r="EI35" s="59"/>
      <c r="EJ35" s="59"/>
      <c r="EK35" s="59"/>
      <c r="EL35" s="78"/>
      <c r="EM35" s="77"/>
      <c r="EN35" s="77"/>
      <c r="EO35" s="59"/>
      <c r="EP35" s="59"/>
      <c r="EQ35" s="59"/>
      <c r="ER35" s="59"/>
      <c r="ES35" s="59"/>
      <c r="ET35" s="77"/>
      <c r="EU35" s="77"/>
      <c r="EV35" s="58"/>
      <c r="EW35" s="59"/>
      <c r="EX35" s="65"/>
      <c r="EY35" s="65"/>
      <c r="EZ35" s="59"/>
      <c r="FA35" s="74"/>
      <c r="FB35" s="74"/>
      <c r="FC35" s="59"/>
      <c r="FD35" s="59"/>
      <c r="FE35" s="59"/>
      <c r="FF35" s="61"/>
      <c r="FG35" s="45"/>
      <c r="FH35" s="53"/>
      <c r="FI35" s="53"/>
      <c r="FJ35" s="45"/>
      <c r="FK35" s="45"/>
      <c r="FL35" s="45"/>
      <c r="FM35" s="45"/>
      <c r="FN35" s="72"/>
      <c r="FO35" s="73"/>
      <c r="FP35" s="73"/>
      <c r="FQ35" s="72"/>
      <c r="FR35" s="72"/>
      <c r="FS35" s="72"/>
      <c r="FT35" s="72"/>
      <c r="FU35" s="72"/>
      <c r="FV35" s="73"/>
      <c r="FW35" s="73"/>
      <c r="FX35" s="72"/>
      <c r="FY35" s="72"/>
      <c r="FZ35" s="72"/>
      <c r="GA35" s="72"/>
      <c r="GB35" s="72"/>
      <c r="GC35" s="73"/>
      <c r="GD35" s="73"/>
      <c r="GE35" s="72"/>
      <c r="GF35" s="72"/>
      <c r="GG35" s="72"/>
      <c r="GH35" s="72"/>
      <c r="GI35" s="72"/>
      <c r="GJ35" s="72"/>
      <c r="GK35" s="73"/>
      <c r="GL35" s="101"/>
      <c r="GM35" s="72"/>
      <c r="GN35" s="9"/>
      <c r="GO35" s="9"/>
      <c r="GP35" s="9"/>
      <c r="GQ35" s="9"/>
      <c r="GR35" s="55"/>
      <c r="GS35" s="101"/>
      <c r="GT35" s="9"/>
      <c r="GU35" s="9"/>
      <c r="GV35" s="9"/>
      <c r="GW35" s="9"/>
      <c r="GX35" s="9"/>
      <c r="GY35" s="55"/>
      <c r="GZ35" s="101"/>
      <c r="HA35" s="9"/>
      <c r="HB35" s="9"/>
      <c r="HC35" s="9"/>
      <c r="HD35" s="9"/>
      <c r="HE35" s="9"/>
      <c r="HF35" s="55"/>
      <c r="HG35" s="101"/>
      <c r="HH35" s="9"/>
      <c r="HI35" s="100"/>
      <c r="HJ35" s="100"/>
      <c r="HK35" s="121"/>
      <c r="HM35" s="110"/>
      <c r="HN35" s="101"/>
      <c r="HO35" s="121"/>
      <c r="HP35" s="100"/>
      <c r="HQ35" s="121"/>
      <c r="HR35" s="150"/>
      <c r="HS35" s="121"/>
      <c r="HT35" s="110"/>
      <c r="HU35" s="101"/>
      <c r="HW35" s="9"/>
      <c r="HY35" s="9"/>
      <c r="IA35" s="54"/>
      <c r="IB35" s="101"/>
      <c r="ID35" s="9"/>
      <c r="IF35" s="9"/>
      <c r="IH35" s="54"/>
      <c r="II35" s="101"/>
      <c r="IK35" s="9"/>
      <c r="IM35" s="9"/>
      <c r="IO35" s="54"/>
      <c r="IP35" s="101"/>
      <c r="IV35" s="54"/>
      <c r="IW35" s="54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50"/>
      <c r="LQ35" s="150"/>
      <c r="LR35" s="150"/>
      <c r="LS35" s="150"/>
      <c r="LT35" s="150"/>
      <c r="LU35" s="150"/>
      <c r="LV35" s="148"/>
      <c r="LW35" s="148"/>
      <c r="LX35" s="148"/>
      <c r="LY35" s="148"/>
      <c r="LZ35" s="148"/>
      <c r="MA35" s="148"/>
      <c r="MB35" s="148"/>
      <c r="MC35" s="148"/>
      <c r="MD35" s="148"/>
      <c r="ME35" s="148"/>
      <c r="MF35" s="148"/>
      <c r="MG35" s="148"/>
      <c r="MH35" s="148"/>
      <c r="MI35" s="148"/>
      <c r="MJ35" s="148"/>
      <c r="MK35" s="150"/>
      <c r="ML35" s="148"/>
      <c r="MM35" s="150"/>
      <c r="MN35" s="194"/>
      <c r="MO35" s="123"/>
      <c r="MP35" s="123"/>
      <c r="MQ35" s="123"/>
      <c r="MR35" s="123"/>
      <c r="MS35" s="150"/>
      <c r="MT35" s="123"/>
      <c r="MU35" s="123"/>
      <c r="MV35" s="123"/>
      <c r="MW35" s="150"/>
      <c r="MX35" s="123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75"/>
      <c r="OI35" s="175"/>
      <c r="OJ35" s="175"/>
      <c r="OK35" s="175"/>
      <c r="OL35" s="210"/>
      <c r="OM35" s="175"/>
      <c r="ON35" s="175"/>
      <c r="OO35" s="175"/>
      <c r="OP35" s="175"/>
      <c r="OQ35" s="175"/>
      <c r="OR35" s="175"/>
      <c r="OS35" s="210"/>
      <c r="OT35" s="121"/>
      <c r="OU35" s="121"/>
      <c r="OV35" s="121"/>
      <c r="OW35" s="121"/>
      <c r="OX35" s="175"/>
      <c r="OY35" s="175"/>
      <c r="OZ35" s="175"/>
      <c r="PA35" s="121"/>
      <c r="PB35" s="121"/>
      <c r="PC35" s="121"/>
      <c r="PD35" s="175"/>
      <c r="PE35" s="175"/>
      <c r="PF35" s="121"/>
      <c r="PG35" s="175"/>
      <c r="PH35" s="175"/>
      <c r="PI35" s="121"/>
      <c r="PJ35" s="121"/>
      <c r="PK35" s="175"/>
      <c r="PL35" s="121"/>
      <c r="PM35" s="175"/>
      <c r="PN35" s="121"/>
      <c r="PO35" s="175"/>
      <c r="PP35" s="121"/>
      <c r="PQ35" s="121"/>
      <c r="PR35" s="175"/>
      <c r="PS35" s="121"/>
      <c r="PT35" s="175"/>
      <c r="PU35" s="174"/>
      <c r="PV35" s="174"/>
      <c r="PW35" s="174"/>
      <c r="PX35" s="174"/>
      <c r="PY35" s="174"/>
      <c r="PZ35" s="175"/>
      <c r="QA35" s="174"/>
      <c r="QB35" s="174"/>
      <c r="QC35" s="174"/>
      <c r="QD35" s="174"/>
      <c r="QE35" s="174"/>
      <c r="QF35" s="174"/>
      <c r="QG35" s="175"/>
      <c r="QH35" s="175"/>
      <c r="QI35" s="175"/>
      <c r="QJ35" s="175"/>
      <c r="QK35" s="175"/>
      <c r="QL35" s="175"/>
      <c r="QM35" s="175"/>
      <c r="QN35" s="175"/>
      <c r="QO35" s="175"/>
      <c r="QP35" s="175"/>
      <c r="QQ35" s="175"/>
      <c r="QR35" s="175"/>
      <c r="QS35" s="175"/>
      <c r="QT35" s="175"/>
      <c r="QU35" s="175"/>
      <c r="QV35" s="175"/>
      <c r="QW35" s="175"/>
      <c r="QX35" s="175"/>
      <c r="QY35" s="175"/>
      <c r="QZ35" s="175"/>
      <c r="RA35" s="175"/>
      <c r="RB35" s="175"/>
      <c r="RC35" s="175"/>
      <c r="RD35" s="175"/>
      <c r="RE35" s="175"/>
      <c r="RF35" s="175"/>
      <c r="RG35" s="175"/>
      <c r="RH35" s="175"/>
      <c r="RI35" s="175"/>
      <c r="RJ35" s="175"/>
      <c r="RK35" s="175"/>
      <c r="RL35" s="175"/>
      <c r="RM35" s="175"/>
      <c r="RN35" s="175"/>
      <c r="RO35" s="175"/>
      <c r="RP35" s="175"/>
      <c r="RQ35" s="175"/>
      <c r="RR35" s="175"/>
      <c r="RS35" s="175"/>
      <c r="RT35" s="175"/>
      <c r="RU35" s="175"/>
      <c r="RV35" s="164"/>
      <c r="RW35" s="102"/>
      <c r="RX35" s="102"/>
      <c r="RY35" s="102"/>
      <c r="RZ35" s="214"/>
      <c r="SA35" s="214"/>
      <c r="SB35" s="102"/>
      <c r="SC35" s="102"/>
      <c r="SD35" s="102"/>
      <c r="SE35" s="102"/>
      <c r="SF35" s="102"/>
      <c r="SG35" s="214"/>
      <c r="SH35" s="214"/>
      <c r="SI35" s="102"/>
      <c r="SJ35" s="102"/>
      <c r="SK35" s="102"/>
      <c r="SL35" s="102"/>
      <c r="SM35" s="102"/>
      <c r="SN35" s="214"/>
      <c r="SO35" s="214"/>
      <c r="SP35" s="102"/>
      <c r="SQ35" s="102"/>
      <c r="SR35" s="102"/>
      <c r="SS35" s="102"/>
      <c r="ST35" s="102"/>
      <c r="SU35" s="214"/>
      <c r="SV35" s="110" t="s">
        <v>261</v>
      </c>
      <c r="SW35" s="102"/>
      <c r="SX35" s="102"/>
      <c r="SY35" s="102"/>
      <c r="SZ35" s="102"/>
      <c r="TA35" s="102"/>
      <c r="TB35" s="214"/>
      <c r="TC35" s="214"/>
      <c r="TD35" s="102"/>
      <c r="TE35" s="102"/>
      <c r="TF35" s="102"/>
      <c r="TG35" s="102"/>
      <c r="TH35" s="102"/>
      <c r="TI35" s="214"/>
      <c r="TJ35" s="110" t="s">
        <v>261</v>
      </c>
      <c r="TK35" s="102"/>
      <c r="TL35" s="102"/>
      <c r="TM35" s="102"/>
      <c r="TN35" s="102"/>
      <c r="TO35" s="102"/>
      <c r="TP35" s="214"/>
      <c r="TQ35" s="214"/>
      <c r="TR35" s="102"/>
      <c r="TS35" s="102"/>
      <c r="TT35" s="102"/>
      <c r="TU35" s="102"/>
      <c r="TV35" s="102"/>
      <c r="TW35" s="214"/>
      <c r="TX35" s="110" t="s">
        <v>261</v>
      </c>
      <c r="TY35" s="102"/>
      <c r="TZ35" s="102"/>
      <c r="UA35" s="102"/>
      <c r="UB35" s="102"/>
      <c r="UC35" s="102"/>
      <c r="UD35" s="110" t="s">
        <v>261</v>
      </c>
      <c r="UE35" s="214"/>
      <c r="UF35" s="102"/>
      <c r="UG35" s="102"/>
      <c r="UH35" s="102"/>
      <c r="UI35" s="102"/>
      <c r="UJ35" s="102"/>
      <c r="UK35" s="110"/>
      <c r="UL35" s="110"/>
      <c r="UM35" s="102"/>
      <c r="UN35" s="102"/>
      <c r="UO35" s="102"/>
      <c r="UP35" s="102"/>
      <c r="UQ35" s="102"/>
      <c r="UR35" s="110"/>
      <c r="US35" s="110"/>
      <c r="UT35" s="102"/>
      <c r="UU35" s="102"/>
      <c r="UV35" s="102"/>
      <c r="UW35" s="102"/>
      <c r="UX35" s="102"/>
      <c r="UY35" s="110"/>
      <c r="UZ35" s="110"/>
      <c r="VA35" s="102"/>
      <c r="VB35" s="102"/>
      <c r="VC35" s="102"/>
      <c r="VD35" s="102"/>
      <c r="VE35" s="102"/>
      <c r="VF35" s="110"/>
      <c r="VG35" s="110"/>
      <c r="VH35" s="102"/>
      <c r="VI35" s="102"/>
      <c r="VJ35" s="102"/>
      <c r="VK35" s="102"/>
      <c r="VL35" s="102"/>
      <c r="VM35" s="110"/>
      <c r="VN35" s="110"/>
      <c r="VO35" s="102"/>
      <c r="VP35" s="102"/>
      <c r="VQ35" s="102"/>
      <c r="VR35" s="102"/>
      <c r="VS35" s="102"/>
      <c r="VT35" s="110"/>
      <c r="VU35" s="110"/>
      <c r="VV35" s="102"/>
      <c r="VW35" s="102"/>
      <c r="VX35" s="102"/>
      <c r="VY35" s="102"/>
      <c r="VZ35" s="102"/>
      <c r="WA35" s="110"/>
      <c r="WB35" s="110"/>
      <c r="WC35" s="102"/>
      <c r="WD35" s="102"/>
      <c r="WE35" s="102"/>
      <c r="WF35" s="102"/>
      <c r="WG35" s="102"/>
      <c r="WH35" s="110"/>
      <c r="WI35" s="110"/>
    </row>
    <row r="36" spans="1:607" ht="43.5" customHeight="1">
      <c r="A36" s="211" t="s">
        <v>144</v>
      </c>
      <c r="B36" s="213" t="s">
        <v>412</v>
      </c>
      <c r="C36" s="211" t="s">
        <v>127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11"/>
      <c r="DB36" s="211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11"/>
      <c r="DO36" s="211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11"/>
      <c r="EB36" s="211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11"/>
      <c r="EO36" s="211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11"/>
      <c r="FB36" s="211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11"/>
      <c r="FO36" s="211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11"/>
      <c r="GB36" s="211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11"/>
      <c r="GO36" s="211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11"/>
      <c r="HB36" s="211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11"/>
      <c r="HO36" s="211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11"/>
      <c r="IB36" s="211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11"/>
      <c r="IO36" s="211"/>
      <c r="IP36" s="211"/>
      <c r="IQ36" s="211"/>
      <c r="IR36" s="211"/>
      <c r="IS36" s="211"/>
      <c r="IT36" s="211"/>
      <c r="IU36" s="211"/>
      <c r="IV36" s="211"/>
      <c r="IW36" s="211"/>
      <c r="IX36" s="211"/>
      <c r="IY36" s="211"/>
      <c r="IZ36" s="211"/>
      <c r="JA36" s="211"/>
      <c r="JB36" s="211"/>
      <c r="JC36" s="211"/>
      <c r="JD36" s="211"/>
      <c r="JE36" s="211"/>
      <c r="JF36" s="211"/>
      <c r="JG36" s="211"/>
      <c r="JH36" s="211"/>
      <c r="JI36" s="211"/>
      <c r="JJ36" s="211"/>
      <c r="JK36" s="211"/>
      <c r="JL36" s="211"/>
      <c r="JM36" s="211"/>
      <c r="JN36" s="211"/>
      <c r="JO36" s="211"/>
      <c r="JP36" s="211"/>
      <c r="JQ36" s="211"/>
      <c r="JR36" s="211"/>
      <c r="JS36" s="211"/>
      <c r="JT36" s="211"/>
      <c r="JU36" s="211"/>
      <c r="JV36" s="211"/>
      <c r="JW36" s="211"/>
      <c r="JX36" s="211"/>
      <c r="JY36" s="211"/>
      <c r="JZ36" s="211"/>
      <c r="KA36" s="211"/>
      <c r="KB36" s="211"/>
      <c r="KC36" s="211"/>
      <c r="KD36" s="211"/>
      <c r="KE36" s="211"/>
      <c r="KF36" s="211"/>
      <c r="KG36" s="211"/>
      <c r="KH36" s="211"/>
      <c r="KI36" s="211"/>
      <c r="KJ36" s="211"/>
      <c r="KK36" s="211"/>
      <c r="KL36" s="211"/>
      <c r="KM36" s="211"/>
      <c r="KN36" s="211"/>
      <c r="KO36" s="211"/>
      <c r="KP36" s="211"/>
      <c r="KQ36" s="211"/>
      <c r="KR36" s="211"/>
      <c r="KS36" s="211"/>
      <c r="KT36" s="211"/>
      <c r="KU36" s="211"/>
      <c r="KV36" s="211"/>
      <c r="KW36" s="211"/>
      <c r="KX36" s="211"/>
      <c r="KY36" s="211"/>
      <c r="KZ36" s="211"/>
      <c r="LA36" s="211"/>
      <c r="LB36" s="211"/>
      <c r="LC36" s="211"/>
      <c r="LD36" s="211"/>
      <c r="LE36" s="211"/>
      <c r="LF36" s="211"/>
      <c r="LG36" s="211"/>
      <c r="LH36" s="211"/>
      <c r="LI36" s="211"/>
      <c r="LJ36" s="211"/>
      <c r="LK36" s="211"/>
      <c r="LL36" s="211"/>
      <c r="LM36" s="211"/>
      <c r="LN36" s="211"/>
      <c r="LO36" s="211"/>
      <c r="LP36" s="211"/>
      <c r="LQ36" s="211"/>
      <c r="LR36" s="211"/>
      <c r="LS36" s="211"/>
      <c r="LT36" s="211"/>
      <c r="LU36" s="211"/>
      <c r="LV36" s="211"/>
      <c r="LW36" s="211"/>
      <c r="LX36" s="211"/>
      <c r="LY36" s="211"/>
      <c r="LZ36" s="211"/>
      <c r="MA36" s="211"/>
      <c r="MB36" s="211"/>
      <c r="MC36" s="211"/>
      <c r="MD36" s="211"/>
      <c r="ME36" s="211"/>
      <c r="MF36" s="211"/>
      <c r="MG36" s="211"/>
      <c r="MH36" s="211"/>
      <c r="MI36" s="211"/>
      <c r="MJ36" s="211"/>
      <c r="MK36" s="211"/>
      <c r="ML36" s="211"/>
      <c r="MM36" s="211"/>
      <c r="MN36" s="211"/>
      <c r="MO36" s="211"/>
      <c r="MP36" s="211"/>
      <c r="MQ36" s="211"/>
      <c r="MR36" s="211"/>
      <c r="MS36" s="211"/>
      <c r="MT36" s="211"/>
      <c r="MU36" s="211"/>
      <c r="MV36" s="211"/>
      <c r="MW36" s="211"/>
      <c r="MX36" s="211"/>
      <c r="MY36" s="211"/>
      <c r="MZ36" s="211"/>
      <c r="NA36" s="211"/>
      <c r="NB36" s="211"/>
      <c r="NC36" s="211"/>
      <c r="ND36" s="211"/>
      <c r="NE36" s="211"/>
      <c r="NF36" s="211"/>
      <c r="NG36" s="211"/>
      <c r="NH36" s="211"/>
      <c r="NI36" s="211"/>
      <c r="NJ36" s="211"/>
      <c r="NK36" s="211"/>
      <c r="NL36" s="211"/>
      <c r="NM36" s="211"/>
      <c r="NN36" s="211"/>
      <c r="NO36" s="211"/>
      <c r="NP36" s="211"/>
      <c r="NQ36" s="211"/>
      <c r="NR36" s="211"/>
      <c r="NS36" s="211"/>
      <c r="NT36" s="211"/>
      <c r="NU36" s="211"/>
      <c r="NV36" s="211"/>
      <c r="NW36" s="211"/>
      <c r="NX36" s="211"/>
      <c r="NY36" s="211"/>
      <c r="NZ36" s="211"/>
      <c r="OA36" s="211"/>
      <c r="OB36" s="211"/>
      <c r="OC36" s="211"/>
      <c r="OD36" s="211"/>
      <c r="OE36" s="211"/>
      <c r="OF36" s="211"/>
      <c r="OG36" s="211"/>
      <c r="OH36" s="211"/>
      <c r="OI36" s="211"/>
      <c r="OJ36" s="211"/>
      <c r="OK36" s="211"/>
      <c r="OL36" s="211"/>
      <c r="OM36" s="211"/>
      <c r="ON36" s="211"/>
      <c r="OO36" s="211"/>
      <c r="OP36" s="211"/>
      <c r="OQ36" s="211"/>
      <c r="OR36" s="211"/>
      <c r="OS36" s="211"/>
      <c r="OT36" s="211"/>
      <c r="OU36" s="211"/>
      <c r="OV36" s="211"/>
      <c r="OW36" s="211"/>
      <c r="OX36" s="211"/>
      <c r="OY36" s="211"/>
      <c r="OZ36" s="211"/>
      <c r="PA36" s="211"/>
      <c r="PB36" s="211"/>
      <c r="PC36" s="211"/>
      <c r="PD36" s="211"/>
      <c r="PE36" s="211"/>
      <c r="PF36" s="211"/>
      <c r="PG36" s="211"/>
      <c r="PH36" s="211"/>
      <c r="PI36" s="211"/>
      <c r="PJ36" s="211"/>
      <c r="PK36" s="211"/>
      <c r="PL36" s="211"/>
      <c r="PM36" s="211"/>
      <c r="PN36" s="211"/>
      <c r="PO36" s="211"/>
      <c r="PP36" s="211"/>
      <c r="PQ36" s="211"/>
      <c r="PR36" s="211"/>
      <c r="PS36" s="211"/>
      <c r="PT36" s="211"/>
      <c r="PU36" s="211"/>
      <c r="PV36" s="211"/>
      <c r="PW36" s="211"/>
      <c r="PX36" s="211"/>
      <c r="PY36" s="211"/>
      <c r="PZ36" s="211"/>
      <c r="QA36" s="211"/>
      <c r="QB36" s="211"/>
      <c r="QC36" s="211"/>
      <c r="QD36" s="211"/>
      <c r="QE36" s="211"/>
      <c r="QF36" s="211"/>
      <c r="QG36" s="211"/>
      <c r="QH36" s="211"/>
      <c r="QI36" s="211"/>
      <c r="QJ36" s="211"/>
      <c r="QK36" s="211"/>
      <c r="QL36" s="211"/>
      <c r="QM36" s="211"/>
      <c r="QN36" s="211"/>
      <c r="QO36" s="211"/>
      <c r="QP36" s="211"/>
      <c r="QQ36" s="211"/>
      <c r="QR36" s="211"/>
      <c r="QS36" s="211"/>
      <c r="QT36" s="211"/>
      <c r="QU36" s="211"/>
      <c r="QV36" s="211"/>
      <c r="QW36" s="211"/>
      <c r="QX36" s="211"/>
      <c r="QY36" s="211"/>
      <c r="QZ36" s="211"/>
      <c r="RA36" s="211"/>
      <c r="RB36" s="211"/>
      <c r="RC36" s="211"/>
      <c r="RD36" s="211"/>
      <c r="RE36" s="211"/>
      <c r="RF36" s="211"/>
      <c r="RG36" s="211"/>
      <c r="RH36" s="211"/>
      <c r="RI36" s="211"/>
      <c r="RJ36" s="211"/>
      <c r="RK36" s="211"/>
      <c r="RL36" s="211"/>
      <c r="RM36" s="211"/>
      <c r="RN36" s="211"/>
      <c r="RO36" s="211"/>
      <c r="RP36" s="211"/>
      <c r="RQ36" s="211"/>
      <c r="RR36" s="211"/>
      <c r="RS36" s="211"/>
      <c r="RT36" s="211"/>
      <c r="RU36" s="211"/>
      <c r="RV36" s="212"/>
      <c r="RW36" s="123"/>
      <c r="RX36" s="123"/>
      <c r="RY36" s="149" t="s">
        <v>261</v>
      </c>
      <c r="RZ36" s="149" t="s">
        <v>261</v>
      </c>
      <c r="SA36" s="149" t="s">
        <v>261</v>
      </c>
      <c r="SB36" s="123"/>
      <c r="SC36" s="123"/>
      <c r="SD36" s="149" t="s">
        <v>261</v>
      </c>
      <c r="SE36" s="123"/>
      <c r="SF36" s="123"/>
      <c r="SG36" s="123"/>
      <c r="SH36" s="123"/>
      <c r="SI36" s="123"/>
      <c r="SJ36" s="123"/>
      <c r="SK36" s="123"/>
      <c r="SL36" s="123"/>
      <c r="SM36" s="123"/>
      <c r="SN36" s="123"/>
      <c r="SO36" s="123"/>
      <c r="SP36" s="123"/>
      <c r="SQ36" s="149" t="s">
        <v>261</v>
      </c>
      <c r="SR36" s="149" t="s">
        <v>261</v>
      </c>
      <c r="SS36" s="149" t="s">
        <v>261</v>
      </c>
      <c r="ST36" s="149" t="s">
        <v>261</v>
      </c>
      <c r="SU36" s="149" t="s">
        <v>261</v>
      </c>
      <c r="SV36" s="123"/>
      <c r="SW36" s="123"/>
      <c r="SX36" s="149" t="s">
        <v>261</v>
      </c>
      <c r="SY36" s="149" t="s">
        <v>261</v>
      </c>
      <c r="SZ36" s="149" t="s">
        <v>261</v>
      </c>
      <c r="TA36" s="149" t="s">
        <v>261</v>
      </c>
      <c r="TB36" s="149" t="s">
        <v>261</v>
      </c>
      <c r="TC36" s="149" t="s">
        <v>261</v>
      </c>
      <c r="TD36" s="149" t="s">
        <v>261</v>
      </c>
      <c r="TE36" s="149" t="s">
        <v>261</v>
      </c>
      <c r="TF36" s="149" t="s">
        <v>261</v>
      </c>
      <c r="TG36" s="149" t="s">
        <v>261</v>
      </c>
      <c r="TH36" s="149" t="s">
        <v>261</v>
      </c>
      <c r="TI36" s="149" t="s">
        <v>261</v>
      </c>
      <c r="TJ36" s="123"/>
      <c r="TK36" s="149" t="s">
        <v>261</v>
      </c>
      <c r="TL36" s="149" t="s">
        <v>261</v>
      </c>
      <c r="TM36" s="149" t="s">
        <v>261</v>
      </c>
      <c r="TN36" s="149" t="s">
        <v>261</v>
      </c>
      <c r="TO36" s="149" t="s">
        <v>261</v>
      </c>
      <c r="TP36" s="149" t="s">
        <v>261</v>
      </c>
      <c r="TQ36" s="149" t="s">
        <v>261</v>
      </c>
      <c r="TR36" s="149" t="s">
        <v>261</v>
      </c>
      <c r="TS36" s="149" t="s">
        <v>261</v>
      </c>
      <c r="TT36" s="149" t="s">
        <v>261</v>
      </c>
      <c r="TU36" s="149" t="s">
        <v>261</v>
      </c>
      <c r="TV36" s="149" t="s">
        <v>261</v>
      </c>
      <c r="TW36" s="149" t="s">
        <v>261</v>
      </c>
      <c r="TX36" s="149" t="s">
        <v>261</v>
      </c>
      <c r="TY36" s="149" t="s">
        <v>261</v>
      </c>
      <c r="TZ36" s="123"/>
      <c r="UA36" s="149" t="s">
        <v>261</v>
      </c>
      <c r="UB36" s="149" t="s">
        <v>261</v>
      </c>
      <c r="UC36" s="149" t="s">
        <v>261</v>
      </c>
      <c r="UD36" s="123"/>
      <c r="UE36" s="149" t="s">
        <v>261</v>
      </c>
      <c r="UF36" s="149" t="s">
        <v>261</v>
      </c>
      <c r="UG36" s="211"/>
      <c r="UH36" s="211"/>
      <c r="UI36" s="211"/>
      <c r="UJ36" s="211"/>
      <c r="UK36" s="211"/>
      <c r="UL36" s="211"/>
      <c r="UM36" s="211"/>
      <c r="UN36" s="211"/>
      <c r="UO36" s="211"/>
      <c r="UP36" s="211"/>
      <c r="UQ36" s="211"/>
      <c r="UR36" s="211"/>
      <c r="US36" s="211"/>
      <c r="UT36" s="211"/>
      <c r="UU36" s="211"/>
      <c r="UV36" s="211"/>
      <c r="UW36" s="211"/>
      <c r="UX36" s="211"/>
      <c r="UY36" s="211"/>
      <c r="UZ36" s="211"/>
      <c r="VA36" s="211"/>
      <c r="VB36" s="211"/>
      <c r="VC36" s="211"/>
      <c r="VD36" s="211"/>
      <c r="VE36" s="211"/>
      <c r="VF36" s="211"/>
      <c r="VG36" s="211"/>
      <c r="VH36" s="211"/>
      <c r="VI36" s="211"/>
      <c r="VJ36" s="211"/>
      <c r="VK36" s="211"/>
      <c r="VL36" s="211"/>
      <c r="VM36" s="211"/>
      <c r="VN36" s="211"/>
      <c r="VO36" s="211"/>
      <c r="VP36" s="211"/>
      <c r="VQ36" s="211"/>
      <c r="VR36" s="211"/>
      <c r="VS36" s="211"/>
      <c r="VT36" s="211"/>
      <c r="VU36" s="211"/>
      <c r="VV36" s="211"/>
      <c r="VW36" s="211"/>
      <c r="VX36" s="211"/>
      <c r="VY36" s="211"/>
      <c r="VZ36" s="211"/>
      <c r="WA36" s="211"/>
      <c r="WB36" s="211"/>
      <c r="WC36" s="211"/>
      <c r="WD36" s="211"/>
      <c r="WE36" s="211"/>
      <c r="WF36" s="211"/>
      <c r="WG36" s="211"/>
      <c r="WH36" s="211"/>
      <c r="WI36" s="211"/>
    </row>
    <row r="37" spans="1:607" ht="43.5" customHeight="1">
      <c r="A37" s="178" t="s">
        <v>143</v>
      </c>
      <c r="B37" s="50" t="s">
        <v>314</v>
      </c>
      <c r="C37" s="49" t="s">
        <v>408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4"/>
      <c r="CW37" s="44"/>
      <c r="CX37" s="45"/>
      <c r="CY37" s="45"/>
      <c r="CZ37" s="45"/>
      <c r="DA37" s="45"/>
      <c r="DB37" s="45"/>
      <c r="DC37" s="44"/>
      <c r="DD37" s="44"/>
      <c r="DE37" s="45"/>
      <c r="DF37" s="45"/>
      <c r="DG37" s="45"/>
      <c r="DH37" s="45"/>
      <c r="DI37" s="45"/>
      <c r="DJ37" s="44"/>
      <c r="DK37" s="44"/>
      <c r="DL37" s="44"/>
      <c r="DM37" s="44"/>
      <c r="DN37" s="44"/>
      <c r="DO37" s="45"/>
      <c r="DP37" s="45"/>
      <c r="DQ37" s="44"/>
      <c r="DR37" s="44"/>
      <c r="DS37" s="45"/>
      <c r="DT37" s="45"/>
      <c r="DU37" s="45"/>
      <c r="DV37" s="45"/>
      <c r="DW37" s="45"/>
      <c r="DX37" s="59"/>
      <c r="DY37" s="76"/>
      <c r="DZ37" s="76"/>
      <c r="EA37" s="77"/>
      <c r="EB37" s="59"/>
      <c r="EC37" s="59"/>
      <c r="ED37" s="59"/>
      <c r="EE37" s="78"/>
      <c r="EF37" s="77"/>
      <c r="EG37" s="77"/>
      <c r="EH37" s="77"/>
      <c r="EI37" s="59"/>
      <c r="EJ37" s="59"/>
      <c r="EK37" s="59"/>
      <c r="EL37" s="78"/>
      <c r="EM37" s="77"/>
      <c r="EN37" s="77"/>
      <c r="EO37" s="59"/>
      <c r="EP37" s="59"/>
      <c r="EQ37" s="59"/>
      <c r="ER37" s="59"/>
      <c r="ES37" s="59"/>
      <c r="ET37" s="77"/>
      <c r="EU37" s="77"/>
      <c r="EV37" s="58"/>
      <c r="EW37" s="59"/>
      <c r="EX37" s="65"/>
      <c r="EY37" s="65"/>
      <c r="EZ37" s="59"/>
      <c r="FA37" s="74"/>
      <c r="FB37" s="74"/>
      <c r="FC37" s="59"/>
      <c r="FD37" s="59"/>
      <c r="FE37" s="59"/>
      <c r="FF37" s="61"/>
      <c r="FG37" s="45"/>
      <c r="FH37" s="53"/>
      <c r="FI37" s="53"/>
      <c r="FJ37" s="45"/>
      <c r="FK37" s="45"/>
      <c r="FL37" s="45"/>
      <c r="FM37" s="45"/>
      <c r="FN37" s="72"/>
      <c r="FO37" s="73"/>
      <c r="FP37" s="73"/>
      <c r="FQ37" s="72"/>
      <c r="FR37" s="72"/>
      <c r="FS37" s="72"/>
      <c r="FT37" s="72"/>
      <c r="FU37" s="72"/>
      <c r="FV37" s="73"/>
      <c r="FW37" s="73"/>
      <c r="FX37" s="72"/>
      <c r="FY37" s="72"/>
      <c r="FZ37" s="72"/>
      <c r="GA37" s="72"/>
      <c r="GB37" s="72"/>
      <c r="GC37" s="73"/>
      <c r="GD37" s="73"/>
      <c r="GE37" s="72"/>
      <c r="GF37" s="72"/>
      <c r="GG37" s="72"/>
      <c r="GH37" s="72"/>
      <c r="GI37" s="72"/>
      <c r="GJ37" s="72"/>
      <c r="GK37" s="73"/>
      <c r="GL37" s="101"/>
      <c r="GM37" s="72"/>
      <c r="GN37" s="9"/>
      <c r="GO37" s="9"/>
      <c r="GP37" s="9"/>
      <c r="GQ37" s="9"/>
      <c r="GR37" s="55"/>
      <c r="GS37" s="101"/>
      <c r="GT37" s="9"/>
      <c r="GU37" s="9"/>
      <c r="GV37" s="9"/>
      <c r="GW37" s="9"/>
      <c r="GX37" s="9"/>
      <c r="GY37" s="55"/>
      <c r="GZ37" s="101"/>
      <c r="HA37" s="9"/>
      <c r="HB37" s="9"/>
      <c r="HC37" s="9"/>
      <c r="HD37" s="9"/>
      <c r="HE37" s="9"/>
      <c r="HF37" s="55"/>
      <c r="HG37" s="101"/>
      <c r="HH37" s="9"/>
      <c r="HI37" s="100"/>
      <c r="HJ37" s="100"/>
      <c r="HK37" s="121"/>
      <c r="HM37" s="110"/>
      <c r="HN37" s="101"/>
      <c r="HO37" s="121"/>
      <c r="HP37" s="100"/>
      <c r="HQ37" s="121"/>
      <c r="HR37" s="150"/>
      <c r="HS37" s="121"/>
      <c r="HT37" s="110"/>
      <c r="HU37" s="101"/>
      <c r="HW37" s="9"/>
      <c r="HY37" s="9"/>
      <c r="IA37" s="54"/>
      <c r="IB37" s="101"/>
      <c r="ID37" s="9"/>
      <c r="IF37" s="9"/>
      <c r="IH37" s="54"/>
      <c r="II37" s="101"/>
      <c r="IK37" s="9"/>
      <c r="IM37" s="9"/>
      <c r="IO37" s="54"/>
      <c r="IP37" s="101"/>
      <c r="IV37" s="54"/>
      <c r="IW37" s="54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64"/>
      <c r="LQ37" s="100" t="s">
        <v>177</v>
      </c>
      <c r="LR37" s="100" t="s">
        <v>177</v>
      </c>
      <c r="LS37" s="100" t="s">
        <v>177</v>
      </c>
      <c r="LT37" s="100" t="s">
        <v>177</v>
      </c>
      <c r="LU37" s="100" t="s">
        <v>177</v>
      </c>
      <c r="LV37" s="123"/>
      <c r="LW37" s="123"/>
      <c r="LX37" s="123"/>
      <c r="LY37" s="123"/>
      <c r="LZ37" s="123"/>
      <c r="MA37" s="123"/>
      <c r="MB37" s="123"/>
      <c r="MC37" s="123"/>
      <c r="MD37" s="123"/>
      <c r="ME37" s="123"/>
      <c r="MF37" s="123"/>
      <c r="MG37" s="123"/>
      <c r="MH37" s="123"/>
      <c r="MI37" s="123"/>
      <c r="MJ37" s="123"/>
      <c r="MK37" s="100" t="s">
        <v>177</v>
      </c>
      <c r="ML37" s="123"/>
      <c r="MM37" s="100" t="s">
        <v>177</v>
      </c>
      <c r="MN37" s="123"/>
      <c r="MO37" s="123"/>
      <c r="MP37" s="123"/>
      <c r="MQ37" s="123"/>
      <c r="MR37" s="123"/>
      <c r="MS37" s="123"/>
      <c r="MT37" s="123"/>
      <c r="MU37" s="123"/>
      <c r="MV37" s="123"/>
      <c r="MW37" s="100" t="s">
        <v>177</v>
      </c>
      <c r="MX37" s="123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02"/>
      <c r="OI37" s="102"/>
      <c r="OJ37" s="102"/>
      <c r="OK37" s="102"/>
      <c r="OL37" s="102"/>
      <c r="OM37" s="110"/>
      <c r="ON37" s="110"/>
      <c r="OO37" s="102"/>
      <c r="OP37" s="102"/>
      <c r="OQ37" s="102"/>
      <c r="OR37" s="102"/>
      <c r="OS37" s="102"/>
      <c r="OT37" s="110"/>
      <c r="OU37" s="110"/>
      <c r="OV37" s="102"/>
      <c r="OW37" s="102"/>
      <c r="OX37" s="102"/>
      <c r="OY37" s="102"/>
      <c r="OZ37" s="102"/>
      <c r="PA37" s="110"/>
      <c r="PB37" s="110"/>
      <c r="PC37" s="102"/>
      <c r="PD37" s="102"/>
      <c r="PE37" s="102"/>
      <c r="PF37" s="102"/>
      <c r="PG37" s="102"/>
      <c r="PH37" s="110"/>
      <c r="PI37" s="110"/>
      <c r="PJ37" s="102"/>
      <c r="PK37" s="102"/>
      <c r="PL37" s="102"/>
      <c r="PM37" s="102"/>
      <c r="PN37" s="102"/>
      <c r="PO37" s="110"/>
      <c r="PP37" s="110"/>
      <c r="PQ37" s="102"/>
      <c r="PR37" s="102"/>
      <c r="PS37" s="102"/>
      <c r="PT37" s="102"/>
      <c r="PU37" s="102"/>
      <c r="PV37" s="110"/>
      <c r="PW37" s="110"/>
      <c r="PX37" s="102"/>
      <c r="PY37" s="102"/>
      <c r="PZ37" s="102"/>
      <c r="QA37" s="102"/>
      <c r="QB37" s="102"/>
      <c r="QC37" s="110"/>
      <c r="QD37" s="110"/>
      <c r="QE37" s="102"/>
      <c r="QF37" s="102"/>
      <c r="QG37" s="102"/>
      <c r="QH37" s="102"/>
      <c r="QI37" s="102"/>
      <c r="QJ37" s="110"/>
      <c r="QK37" s="110"/>
      <c r="QL37" s="102"/>
      <c r="QM37" s="102"/>
      <c r="QN37" s="102"/>
      <c r="QO37" s="102"/>
      <c r="QP37" s="102"/>
      <c r="QQ37" s="110"/>
      <c r="QR37" s="110"/>
      <c r="QS37" s="102"/>
      <c r="QT37" s="102"/>
      <c r="QU37" s="102"/>
      <c r="QV37" s="102"/>
      <c r="QW37" s="102"/>
      <c r="QX37" s="110"/>
      <c r="QY37" s="110"/>
      <c r="QZ37" s="102"/>
      <c r="RA37" s="102"/>
      <c r="RB37" s="102"/>
      <c r="RC37" s="102"/>
      <c r="RD37" s="102"/>
      <c r="RE37" s="110"/>
      <c r="RF37" s="110"/>
      <c r="RG37" s="102"/>
      <c r="RH37" s="102"/>
      <c r="RI37" s="102"/>
      <c r="RJ37" s="102"/>
      <c r="RK37" s="102"/>
      <c r="RL37" s="110"/>
      <c r="RM37" s="110"/>
      <c r="RN37" s="102"/>
      <c r="RO37" s="102"/>
      <c r="RP37" s="102"/>
      <c r="RQ37" s="102"/>
      <c r="RR37" s="102"/>
      <c r="RS37" s="110"/>
      <c r="RT37" s="110"/>
      <c r="RU37" s="102"/>
      <c r="RV37" s="102"/>
      <c r="RW37" s="102"/>
      <c r="RX37" s="102"/>
      <c r="RY37" s="102"/>
      <c r="RZ37" s="214"/>
      <c r="SA37" s="214"/>
      <c r="SB37" s="102"/>
      <c r="SC37" s="102"/>
      <c r="SD37" s="102"/>
      <c r="SE37" s="102"/>
      <c r="SF37" s="102"/>
      <c r="SG37" s="214"/>
      <c r="SH37" s="214"/>
      <c r="SI37" s="102"/>
      <c r="SJ37" s="102"/>
      <c r="SK37" s="102"/>
      <c r="SL37" s="102"/>
      <c r="SM37" s="102"/>
      <c r="SN37" s="214"/>
      <c r="SO37" s="214"/>
      <c r="SP37" s="102"/>
      <c r="SQ37" s="102"/>
      <c r="SR37" s="102"/>
      <c r="SS37" s="102"/>
      <c r="ST37" s="102"/>
      <c r="SU37" s="214"/>
      <c r="SV37" s="214"/>
      <c r="SW37" s="102"/>
      <c r="SX37" s="102"/>
      <c r="SY37" s="102"/>
      <c r="SZ37" s="102"/>
      <c r="TA37" s="102"/>
      <c r="TB37" s="214"/>
      <c r="TC37" s="214"/>
      <c r="TD37" s="102"/>
      <c r="TE37" s="102"/>
      <c r="TF37" s="102"/>
      <c r="TG37" s="102"/>
      <c r="TH37" s="102"/>
      <c r="TI37" s="214"/>
      <c r="TJ37" s="214"/>
      <c r="TK37" s="102"/>
      <c r="TL37" s="102"/>
      <c r="TM37" s="102"/>
      <c r="TN37" s="102"/>
      <c r="TO37" s="102"/>
      <c r="TP37" s="214"/>
      <c r="TQ37" s="214"/>
      <c r="TR37" s="102"/>
      <c r="TS37" s="102"/>
      <c r="TT37" s="102"/>
      <c r="TU37" s="102"/>
      <c r="TV37" s="102"/>
      <c r="TW37" s="214"/>
      <c r="TX37" s="164"/>
      <c r="TY37" s="102"/>
      <c r="TZ37" s="102"/>
      <c r="UA37" s="102"/>
      <c r="UB37" s="102"/>
      <c r="UC37" s="102"/>
      <c r="UD37" s="110"/>
      <c r="UE37" s="110"/>
      <c r="UF37" s="102"/>
      <c r="UG37" s="102"/>
      <c r="UH37" s="102"/>
      <c r="UI37" s="102"/>
      <c r="UJ37" s="102"/>
      <c r="UK37" s="110"/>
      <c r="UL37" s="110"/>
      <c r="UM37" s="102"/>
      <c r="UN37" s="102"/>
      <c r="UO37" s="102"/>
      <c r="UP37" s="102"/>
      <c r="UQ37" s="102"/>
      <c r="UR37" s="110"/>
      <c r="US37" s="110"/>
      <c r="UT37" s="102"/>
      <c r="UU37" s="102"/>
      <c r="UV37" s="102"/>
      <c r="UW37" s="102"/>
      <c r="UX37" s="102"/>
      <c r="UY37" s="110"/>
      <c r="UZ37" s="110"/>
      <c r="VA37" s="102"/>
      <c r="VB37" s="102"/>
      <c r="VC37" s="102"/>
      <c r="VD37" s="102"/>
      <c r="VE37" s="102"/>
      <c r="VF37" s="110"/>
      <c r="VG37" s="110"/>
    </row>
    <row r="38" spans="1:607" ht="43.5" customHeight="1">
      <c r="A38" s="10" t="s">
        <v>105</v>
      </c>
      <c r="B38" s="50" t="s">
        <v>417</v>
      </c>
      <c r="C38" s="49" t="s">
        <v>127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L38" s="100"/>
      <c r="FM38" s="100"/>
      <c r="FN38" s="10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J38" s="10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  <c r="KT38" s="100"/>
      <c r="KU38" s="100"/>
      <c r="KV38" s="100"/>
      <c r="KW38" s="100"/>
      <c r="KX38" s="100"/>
      <c r="KY38" s="100"/>
      <c r="KZ38" s="100"/>
      <c r="LA38" s="100"/>
      <c r="LB38" s="100"/>
      <c r="LC38" s="100"/>
      <c r="LD38" s="100"/>
      <c r="LE38" s="100"/>
      <c r="LF38" s="100"/>
      <c r="LG38" s="100"/>
      <c r="LH38" s="100"/>
      <c r="LI38" s="100"/>
      <c r="LJ38" s="100"/>
      <c r="LK38" s="100"/>
      <c r="LL38" s="100"/>
      <c r="LM38" s="100"/>
      <c r="LN38" s="100"/>
      <c r="LO38" s="100"/>
      <c r="LP38" s="100"/>
      <c r="LQ38" s="100"/>
      <c r="LR38" s="100"/>
      <c r="LS38" s="100"/>
      <c r="LT38" s="100"/>
      <c r="LU38" s="100"/>
      <c r="LV38" s="100"/>
      <c r="LW38" s="100"/>
      <c r="LX38" s="100"/>
      <c r="LY38" s="100"/>
      <c r="LZ38" s="100"/>
      <c r="MA38" s="100"/>
      <c r="MB38" s="100"/>
      <c r="MC38" s="100"/>
      <c r="MD38" s="100"/>
      <c r="ME38" s="100"/>
      <c r="MF38" s="100"/>
      <c r="MG38" s="100"/>
      <c r="MH38" s="100"/>
      <c r="MI38" s="100"/>
      <c r="MJ38" s="100"/>
      <c r="MK38" s="100"/>
      <c r="ML38" s="100"/>
      <c r="MM38" s="100"/>
      <c r="MN38" s="100"/>
      <c r="MO38" s="100"/>
      <c r="MP38" s="100"/>
      <c r="MQ38" s="100"/>
      <c r="MR38" s="100"/>
      <c r="MS38" s="100"/>
      <c r="MT38" s="100"/>
      <c r="MU38" s="100"/>
      <c r="MV38" s="100"/>
      <c r="MW38" s="100"/>
      <c r="MX38" s="100"/>
      <c r="MY38" s="100"/>
      <c r="MZ38" s="100"/>
      <c r="NA38" s="100"/>
      <c r="NB38" s="100"/>
      <c r="NC38" s="100"/>
      <c r="ND38" s="100"/>
      <c r="NE38" s="100"/>
      <c r="NF38" s="100"/>
      <c r="NG38" s="100"/>
      <c r="NH38" s="100"/>
      <c r="NI38" s="100"/>
      <c r="NJ38" s="100"/>
      <c r="NK38" s="100"/>
      <c r="NL38" s="100"/>
      <c r="NM38" s="100"/>
      <c r="NN38" s="100"/>
      <c r="NO38" s="100"/>
      <c r="NP38" s="100"/>
      <c r="NQ38" s="100"/>
      <c r="NR38" s="100"/>
      <c r="NS38" s="100"/>
      <c r="NT38" s="100"/>
      <c r="NU38" s="100"/>
      <c r="NV38" s="100"/>
      <c r="NW38" s="100"/>
      <c r="NX38" s="100"/>
      <c r="NY38" s="100"/>
      <c r="NZ38" s="100"/>
      <c r="OA38" s="100"/>
      <c r="OB38" s="100"/>
      <c r="OC38" s="100"/>
      <c r="OD38" s="100"/>
      <c r="OE38" s="100"/>
      <c r="OF38" s="100"/>
      <c r="OG38" s="100"/>
      <c r="OH38" s="100"/>
      <c r="OI38" s="100"/>
      <c r="OJ38" s="100"/>
      <c r="OK38" s="100"/>
      <c r="OL38" s="100"/>
      <c r="OM38" s="100"/>
      <c r="ON38" s="100"/>
      <c r="OO38" s="100"/>
      <c r="OP38" s="100"/>
      <c r="OQ38" s="100"/>
      <c r="OR38" s="100"/>
      <c r="OS38" s="100"/>
      <c r="OT38" s="100"/>
      <c r="OU38" s="100"/>
      <c r="OV38" s="100"/>
      <c r="OW38" s="100"/>
      <c r="OX38" s="100"/>
      <c r="OY38" s="100"/>
      <c r="OZ38" s="100"/>
      <c r="PA38" s="100"/>
      <c r="PB38" s="100"/>
      <c r="PC38" s="100"/>
      <c r="PD38" s="100"/>
      <c r="PE38" s="100"/>
      <c r="PF38" s="100"/>
      <c r="PG38" s="100"/>
      <c r="PH38" s="100"/>
      <c r="PI38" s="100"/>
      <c r="PJ38" s="100"/>
      <c r="PK38" s="100"/>
      <c r="PL38" s="100"/>
      <c r="PM38" s="100"/>
      <c r="PN38" s="100"/>
      <c r="PO38" s="100"/>
      <c r="PP38" s="100"/>
      <c r="PQ38" s="100"/>
      <c r="PR38" s="100"/>
      <c r="PS38" s="100"/>
      <c r="PT38" s="100"/>
      <c r="PU38" s="100"/>
      <c r="PV38" s="100"/>
      <c r="PW38" s="100"/>
      <c r="PX38" s="100"/>
      <c r="PY38" s="100"/>
      <c r="PZ38" s="100"/>
      <c r="QA38" s="100"/>
      <c r="QB38" s="100"/>
      <c r="QC38" s="100"/>
      <c r="QD38" s="100"/>
      <c r="QE38" s="100"/>
      <c r="QF38" s="100"/>
      <c r="QG38" s="100"/>
      <c r="QH38" s="100"/>
      <c r="QI38" s="100"/>
      <c r="QJ38" s="100"/>
      <c r="QK38" s="100"/>
      <c r="QL38" s="100"/>
      <c r="QM38" s="100"/>
      <c r="QN38" s="100"/>
      <c r="QO38" s="100"/>
      <c r="QP38" s="100"/>
      <c r="QQ38" s="100"/>
      <c r="QR38" s="100"/>
      <c r="QS38" s="100"/>
      <c r="QT38" s="100"/>
      <c r="QU38" s="100"/>
      <c r="QV38" s="100"/>
      <c r="QW38" s="100"/>
      <c r="QX38" s="100"/>
      <c r="QY38" s="100"/>
      <c r="QZ38" s="100"/>
      <c r="RA38" s="100"/>
      <c r="RB38" s="100"/>
      <c r="RC38" s="100"/>
      <c r="RD38" s="100"/>
      <c r="RE38" s="100"/>
      <c r="RF38" s="100"/>
      <c r="RG38" s="100"/>
      <c r="RH38" s="100"/>
      <c r="RI38" s="100"/>
      <c r="RJ38" s="100"/>
      <c r="RK38" s="100"/>
      <c r="RL38" s="100"/>
      <c r="RM38" s="100"/>
      <c r="RN38" s="100"/>
      <c r="RO38" s="100"/>
      <c r="RP38" s="100"/>
      <c r="RQ38" s="100"/>
      <c r="RR38" s="100"/>
      <c r="RS38" s="100"/>
      <c r="RT38" s="100"/>
      <c r="RU38" s="100"/>
      <c r="RV38" s="100"/>
      <c r="RW38" s="100"/>
      <c r="RX38" s="100"/>
      <c r="RY38" s="100"/>
      <c r="RZ38" s="100"/>
      <c r="SA38" s="100"/>
      <c r="SB38" s="100"/>
      <c r="SC38" s="100"/>
      <c r="SD38" s="100"/>
      <c r="SE38" s="100"/>
      <c r="SF38" s="100"/>
      <c r="SG38" s="100"/>
      <c r="SH38" s="100"/>
      <c r="SI38" s="100"/>
      <c r="SJ38" s="100"/>
      <c r="SK38" s="100"/>
      <c r="SL38" s="100"/>
      <c r="SM38" s="100"/>
      <c r="SN38" s="100"/>
      <c r="SO38" s="100"/>
      <c r="SP38" s="164"/>
      <c r="SQ38" s="100"/>
      <c r="SR38" s="100"/>
      <c r="SS38" s="100"/>
      <c r="ST38" s="100"/>
      <c r="SU38" s="100"/>
      <c r="SV38" s="100"/>
      <c r="SW38" s="100"/>
      <c r="SX38" s="100"/>
      <c r="SY38" s="100"/>
      <c r="SZ38" s="100"/>
      <c r="TA38" s="100"/>
      <c r="TB38" s="100"/>
      <c r="TC38" s="100"/>
      <c r="TD38" s="100"/>
      <c r="TE38" s="100"/>
      <c r="TF38" s="100"/>
      <c r="TG38" s="100"/>
      <c r="TH38" s="100"/>
      <c r="TI38" s="100"/>
      <c r="TJ38" s="100"/>
      <c r="TK38" s="100"/>
      <c r="TL38" s="100"/>
      <c r="TM38" s="100"/>
      <c r="TN38" s="100"/>
      <c r="TO38" s="100"/>
      <c r="TP38" s="100"/>
      <c r="TQ38" s="100"/>
      <c r="TR38" s="100"/>
      <c r="TS38" s="100"/>
      <c r="TT38" s="100"/>
      <c r="TU38" s="100"/>
      <c r="TV38" s="100"/>
      <c r="TW38" s="100"/>
      <c r="TX38" s="100"/>
      <c r="TY38" s="100"/>
      <c r="TZ38" s="100"/>
      <c r="UA38" s="100"/>
      <c r="UB38" s="100"/>
      <c r="UC38" s="100"/>
      <c r="UD38" s="100"/>
      <c r="UE38" s="100"/>
      <c r="UF38" s="100"/>
      <c r="UG38" s="100"/>
      <c r="UH38" s="100"/>
      <c r="UI38" s="100"/>
      <c r="UJ38" s="100"/>
      <c r="UK38" s="100"/>
      <c r="UL38" s="100"/>
      <c r="UM38" s="100"/>
      <c r="UN38" s="100"/>
      <c r="UO38" s="100"/>
      <c r="UP38" s="100"/>
      <c r="UQ38" s="100"/>
      <c r="UR38" s="100"/>
      <c r="US38" s="100"/>
      <c r="UT38" s="100"/>
      <c r="UU38" s="100"/>
      <c r="UV38" s="100"/>
      <c r="UW38" s="100"/>
      <c r="UX38" s="100"/>
      <c r="UY38" s="100"/>
    </row>
    <row r="39" spans="1:607" ht="43.5" customHeight="1">
      <c r="A39" s="10" t="s">
        <v>105</v>
      </c>
      <c r="B39" s="50" t="s">
        <v>409</v>
      </c>
      <c r="C39" s="49" t="s">
        <v>411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4"/>
      <c r="CW39" s="44"/>
      <c r="CX39" s="45"/>
      <c r="CY39" s="45"/>
      <c r="CZ39" s="45"/>
      <c r="DA39" s="45"/>
      <c r="DB39" s="45"/>
      <c r="DC39" s="44"/>
      <c r="DD39" s="44"/>
      <c r="DE39" s="45"/>
      <c r="DF39" s="45"/>
      <c r="DG39" s="45"/>
      <c r="DH39" s="45"/>
      <c r="DI39" s="45"/>
      <c r="DJ39" s="44"/>
      <c r="DK39" s="44"/>
      <c r="DL39" s="44"/>
      <c r="DM39" s="44"/>
      <c r="DN39" s="44"/>
      <c r="DO39" s="45"/>
      <c r="DP39" s="45"/>
      <c r="DQ39" s="44"/>
      <c r="DR39" s="44"/>
      <c r="DS39" s="45"/>
      <c r="DT39" s="45"/>
      <c r="DU39" s="45"/>
      <c r="DV39" s="45"/>
      <c r="DW39" s="45"/>
      <c r="DX39" s="59"/>
      <c r="DY39" s="76"/>
      <c r="DZ39" s="76"/>
      <c r="EA39" s="77"/>
      <c r="EB39" s="59"/>
      <c r="EC39" s="59"/>
      <c r="ED39" s="59"/>
      <c r="EE39" s="78"/>
      <c r="EF39" s="77"/>
      <c r="EG39" s="77"/>
      <c r="EH39" s="77"/>
      <c r="EI39" s="59"/>
      <c r="EJ39" s="59"/>
      <c r="EK39" s="59"/>
      <c r="EL39" s="78"/>
      <c r="EM39" s="77"/>
      <c r="EN39" s="77"/>
      <c r="EO39" s="59"/>
      <c r="EP39" s="59"/>
      <c r="EQ39" s="59"/>
      <c r="ER39" s="59"/>
      <c r="ES39" s="59"/>
      <c r="ET39" s="77"/>
      <c r="EU39" s="77"/>
      <c r="EV39" s="58"/>
      <c r="EW39" s="59"/>
      <c r="EX39" s="65"/>
      <c r="EY39" s="65"/>
      <c r="EZ39" s="59"/>
      <c r="FA39" s="74"/>
      <c r="FB39" s="74"/>
      <c r="FC39" s="59"/>
      <c r="FD39" s="59"/>
      <c r="FE39" s="59"/>
      <c r="FF39" s="61"/>
      <c r="FG39" s="45"/>
      <c r="FH39" s="53"/>
      <c r="FI39" s="53"/>
      <c r="FJ39" s="45"/>
      <c r="FK39" s="45"/>
      <c r="FL39" s="45"/>
      <c r="FM39" s="45"/>
      <c r="FN39" s="72"/>
      <c r="FO39" s="73"/>
      <c r="FP39" s="73"/>
      <c r="FQ39" s="72"/>
      <c r="FR39" s="72"/>
      <c r="FS39" s="72"/>
      <c r="FT39" s="72"/>
      <c r="FU39" s="72"/>
      <c r="FV39" s="73"/>
      <c r="FW39" s="73"/>
      <c r="FX39" s="72"/>
      <c r="FY39" s="72"/>
      <c r="FZ39" s="72"/>
      <c r="GA39" s="72"/>
      <c r="GB39" s="72"/>
      <c r="GC39" s="73"/>
      <c r="GD39" s="73"/>
      <c r="GE39" s="72"/>
      <c r="GF39" s="72"/>
      <c r="GG39" s="72"/>
      <c r="GH39" s="72"/>
      <c r="GI39" s="72"/>
      <c r="GJ39" s="72"/>
      <c r="GK39" s="73"/>
      <c r="GL39" s="101"/>
      <c r="GM39" s="72"/>
      <c r="GN39" s="9"/>
      <c r="GO39" s="9"/>
      <c r="GP39" s="9"/>
      <c r="GQ39" s="9"/>
      <c r="GR39" s="55"/>
      <c r="GS39" s="101"/>
      <c r="GT39" s="9"/>
      <c r="GU39" s="9"/>
      <c r="GV39" s="9"/>
      <c r="GW39" s="9"/>
      <c r="GX39" s="9"/>
      <c r="GY39" s="55"/>
      <c r="GZ39" s="101"/>
      <c r="HA39" s="9"/>
      <c r="HB39" s="9"/>
      <c r="HC39" s="9"/>
      <c r="HD39" s="9"/>
      <c r="HE39" s="9"/>
      <c r="HF39" s="55"/>
      <c r="HG39" s="101"/>
      <c r="HH39" s="9"/>
      <c r="HI39" s="100"/>
      <c r="HJ39" s="100"/>
      <c r="HK39" s="121"/>
      <c r="HM39" s="110"/>
      <c r="HN39" s="101"/>
      <c r="HO39" s="121"/>
      <c r="HP39" s="100"/>
      <c r="HQ39" s="121"/>
      <c r="HR39" s="150"/>
      <c r="HS39" s="121"/>
      <c r="HT39" s="110"/>
      <c r="HU39" s="101"/>
      <c r="HW39" s="9"/>
      <c r="HY39" s="9"/>
      <c r="IA39" s="54"/>
      <c r="IB39" s="101"/>
      <c r="ID39" s="9"/>
      <c r="IF39" s="9"/>
      <c r="IH39" s="54"/>
      <c r="II39" s="101"/>
      <c r="IK39" s="9"/>
      <c r="IM39" s="9"/>
      <c r="IO39" s="54"/>
      <c r="IP39" s="101"/>
      <c r="IV39" s="54"/>
      <c r="IW39" s="54"/>
      <c r="KY39" s="148"/>
      <c r="KZ39" s="148"/>
      <c r="LA39" s="148"/>
      <c r="LB39" s="148"/>
      <c r="LC39" s="148"/>
      <c r="LD39" s="148"/>
      <c r="LE39" s="148"/>
      <c r="LF39" s="148"/>
      <c r="LG39" s="148"/>
      <c r="LH39" s="148"/>
      <c r="LI39" s="148"/>
      <c r="LJ39" s="148"/>
      <c r="LK39" s="148"/>
      <c r="LL39" s="148"/>
      <c r="LM39" s="148"/>
      <c r="LN39" s="148"/>
      <c r="LO39" s="148"/>
      <c r="LP39" s="150"/>
      <c r="LQ39" s="150"/>
      <c r="LR39" s="150"/>
      <c r="LS39" s="150"/>
      <c r="LT39" s="150"/>
      <c r="LU39" s="150"/>
      <c r="LV39" s="148"/>
      <c r="LW39" s="148"/>
      <c r="LX39" s="148"/>
      <c r="LY39" s="148"/>
      <c r="LZ39" s="148"/>
      <c r="MA39" s="148"/>
      <c r="MB39" s="148"/>
      <c r="MC39" s="148"/>
      <c r="MD39" s="148"/>
      <c r="ME39" s="148"/>
      <c r="MF39" s="148"/>
      <c r="MG39" s="148"/>
      <c r="MH39" s="148"/>
      <c r="MI39" s="148"/>
      <c r="MJ39" s="148"/>
      <c r="MK39" s="150"/>
      <c r="ML39" s="148"/>
      <c r="MM39" s="150"/>
      <c r="MN39" s="194"/>
      <c r="MO39" s="123"/>
      <c r="MP39" s="123"/>
      <c r="MQ39" s="123"/>
      <c r="MR39" s="123"/>
      <c r="MS39" s="150"/>
      <c r="MT39" s="123"/>
      <c r="MU39" s="123"/>
      <c r="MV39" s="123"/>
      <c r="MW39" s="150"/>
      <c r="MX39" s="123"/>
      <c r="MY39" s="148"/>
      <c r="MZ39" s="148"/>
      <c r="NA39" s="148"/>
      <c r="NB39" s="148"/>
      <c r="NC39" s="148"/>
      <c r="ND39" s="148"/>
      <c r="NE39" s="148"/>
      <c r="NF39" s="148"/>
      <c r="NG39" s="148"/>
      <c r="NH39" s="148"/>
      <c r="NI39" s="148"/>
      <c r="NJ39" s="148"/>
      <c r="NK39" s="148"/>
      <c r="NL39" s="148"/>
      <c r="NM39" s="148"/>
      <c r="NN39" s="148"/>
      <c r="NO39" s="148"/>
      <c r="NP39" s="148"/>
      <c r="NQ39" s="148"/>
      <c r="NR39" s="148"/>
      <c r="NS39" s="148"/>
      <c r="NT39" s="148"/>
      <c r="NU39" s="148"/>
      <c r="NV39" s="148"/>
      <c r="NW39" s="148"/>
      <c r="NX39" s="148"/>
      <c r="NY39" s="148"/>
      <c r="NZ39" s="148"/>
      <c r="OA39" s="148"/>
      <c r="OB39" s="148"/>
      <c r="OC39" s="148"/>
      <c r="OD39" s="148"/>
      <c r="OE39" s="148"/>
      <c r="OF39" s="148"/>
      <c r="OG39" s="148"/>
      <c r="OH39" s="175"/>
      <c r="OI39" s="175"/>
      <c r="OJ39" s="175"/>
      <c r="OK39" s="175"/>
      <c r="OL39" s="210"/>
      <c r="OM39" s="175"/>
      <c r="ON39" s="175"/>
      <c r="OO39" s="175"/>
      <c r="OP39" s="175"/>
      <c r="OQ39" s="175"/>
      <c r="OR39" s="175"/>
      <c r="OS39" s="210"/>
      <c r="OT39" s="121"/>
      <c r="OU39" s="121"/>
      <c r="OV39" s="121"/>
      <c r="OW39" s="121"/>
      <c r="OX39" s="175"/>
      <c r="OY39" s="175"/>
      <c r="OZ39" s="175"/>
      <c r="PA39" s="121"/>
      <c r="PB39" s="121"/>
      <c r="PC39" s="121"/>
      <c r="PD39" s="175"/>
      <c r="PE39" s="175"/>
      <c r="PF39" s="121"/>
      <c r="PG39" s="175"/>
      <c r="PH39" s="175"/>
      <c r="PI39" s="121"/>
      <c r="PJ39" s="121"/>
      <c r="PK39" s="175"/>
      <c r="PL39" s="121"/>
      <c r="PM39" s="175"/>
      <c r="PN39" s="121"/>
      <c r="PO39" s="175"/>
      <c r="PP39" s="121"/>
      <c r="PQ39" s="121"/>
      <c r="PR39" s="175"/>
      <c r="PS39" s="121"/>
      <c r="PT39" s="175"/>
      <c r="PU39" s="174"/>
      <c r="PV39" s="174"/>
      <c r="PW39" s="174"/>
      <c r="PX39" s="174"/>
      <c r="PY39" s="174"/>
      <c r="PZ39" s="175"/>
      <c r="QA39" s="174"/>
      <c r="QB39" s="174"/>
      <c r="QC39" s="174"/>
      <c r="QD39" s="174"/>
      <c r="QE39" s="174"/>
      <c r="QF39" s="174"/>
      <c r="QG39" s="175"/>
      <c r="QH39" s="175"/>
      <c r="QI39" s="175"/>
      <c r="QJ39" s="175"/>
      <c r="QK39" s="175"/>
      <c r="QL39" s="175"/>
      <c r="QM39" s="175"/>
      <c r="QN39" s="175"/>
      <c r="QO39" s="175"/>
      <c r="QP39" s="175"/>
      <c r="QQ39" s="175"/>
      <c r="QR39" s="175"/>
      <c r="QS39" s="175"/>
      <c r="QT39" s="175"/>
      <c r="QU39" s="175"/>
      <c r="QV39" s="175"/>
      <c r="QW39" s="175"/>
      <c r="QX39" s="175"/>
      <c r="QY39" s="175"/>
      <c r="QZ39" s="175"/>
      <c r="RA39" s="175"/>
      <c r="RB39" s="175"/>
      <c r="RC39" s="175"/>
      <c r="RD39" s="175"/>
      <c r="RE39" s="175"/>
      <c r="RF39" s="175"/>
      <c r="RG39" s="175"/>
      <c r="RH39" s="175"/>
      <c r="RI39" s="175"/>
      <c r="RJ39" s="175"/>
      <c r="RK39" s="175"/>
      <c r="RL39" s="175"/>
      <c r="RM39" s="175"/>
      <c r="RN39" s="175"/>
      <c r="RO39" s="175"/>
      <c r="RP39" s="175"/>
      <c r="RQ39" s="175"/>
      <c r="RR39" s="175"/>
      <c r="RS39" s="175"/>
      <c r="RT39" s="175"/>
      <c r="RU39" s="175"/>
      <c r="RV39" s="164"/>
      <c r="RW39" s="102"/>
      <c r="RX39" s="102"/>
      <c r="RY39" s="102"/>
      <c r="RZ39" s="214"/>
      <c r="SA39" s="214"/>
      <c r="SB39" s="102"/>
      <c r="SC39" s="102"/>
      <c r="SD39" s="102"/>
      <c r="SE39" s="102"/>
      <c r="SF39" s="102"/>
      <c r="SG39" s="214"/>
      <c r="SH39" s="214"/>
      <c r="SI39" s="102"/>
      <c r="SJ39" s="102"/>
      <c r="SK39" s="102"/>
      <c r="SL39" s="102"/>
      <c r="SM39" s="102"/>
      <c r="SN39" s="214"/>
      <c r="SO39" s="214"/>
      <c r="SP39" s="102"/>
      <c r="SQ39" s="102"/>
      <c r="SR39" s="102"/>
      <c r="SS39" s="102"/>
      <c r="ST39" s="102"/>
      <c r="SU39" s="214"/>
      <c r="SV39" s="214"/>
      <c r="SW39" s="102"/>
      <c r="SX39" s="102"/>
      <c r="SY39" s="102"/>
      <c r="SZ39" s="102"/>
      <c r="TA39" s="102"/>
      <c r="TB39" s="214"/>
      <c r="TC39" s="214"/>
      <c r="TD39" s="102"/>
      <c r="TE39" s="102"/>
      <c r="TF39" s="102"/>
      <c r="TG39" s="102"/>
      <c r="TH39" s="102"/>
      <c r="TI39" s="214"/>
      <c r="TJ39" s="214"/>
      <c r="TK39" s="102"/>
      <c r="TL39" s="102"/>
      <c r="TM39" s="102"/>
      <c r="TN39" s="102"/>
      <c r="TO39" s="102"/>
      <c r="TP39" s="214"/>
      <c r="TQ39" s="214"/>
      <c r="TR39" s="102"/>
      <c r="TS39" s="102"/>
      <c r="TT39" s="102"/>
      <c r="TU39" s="102"/>
      <c r="TV39" s="102"/>
      <c r="TW39" s="214"/>
      <c r="TX39" s="164"/>
      <c r="TY39" s="102"/>
      <c r="TZ39" s="102"/>
      <c r="UA39" s="102"/>
      <c r="UB39" s="102"/>
      <c r="UC39" s="102"/>
      <c r="UD39" s="110"/>
      <c r="UE39" s="110"/>
      <c r="UF39" s="102"/>
      <c r="UG39" s="102"/>
      <c r="UH39" s="102"/>
      <c r="UI39" s="102"/>
      <c r="UJ39" s="102"/>
      <c r="UK39" s="110"/>
      <c r="UL39" s="110"/>
      <c r="UM39" s="102"/>
      <c r="UN39" s="102"/>
      <c r="UO39" s="102"/>
      <c r="UP39" s="102"/>
      <c r="UQ39" s="102"/>
      <c r="UR39" s="110"/>
      <c r="US39" s="110"/>
      <c r="UT39" s="102"/>
      <c r="UU39" s="102"/>
      <c r="UV39" s="102"/>
      <c r="UW39" s="102"/>
      <c r="UX39" s="102"/>
      <c r="UY39" s="110"/>
      <c r="UZ39" s="110"/>
      <c r="VA39" s="102"/>
      <c r="VB39" s="102"/>
      <c r="VC39" s="102"/>
      <c r="VD39" s="102"/>
      <c r="VE39" s="102"/>
      <c r="VF39" s="110"/>
      <c r="VG39" s="110"/>
    </row>
    <row r="40" spans="1:607" s="196" customFormat="1" ht="16">
      <c r="A40" s="195"/>
      <c r="C40" s="195"/>
      <c r="CV40" s="197"/>
      <c r="CW40" s="197"/>
      <c r="DC40" s="197"/>
      <c r="DD40" s="197"/>
      <c r="DJ40" s="197"/>
      <c r="DK40" s="197"/>
      <c r="DL40" s="197"/>
      <c r="DM40" s="197"/>
      <c r="DN40" s="197"/>
      <c r="DQ40" s="197"/>
      <c r="DR40" s="197"/>
      <c r="DY40" s="198"/>
      <c r="DZ40" s="198"/>
      <c r="EA40" s="199"/>
      <c r="EF40" s="199"/>
      <c r="EG40" s="199"/>
      <c r="EH40" s="199"/>
      <c r="EM40" s="199"/>
      <c r="EN40" s="199"/>
      <c r="ET40" s="199"/>
      <c r="EU40" s="199"/>
      <c r="FA40" s="200"/>
      <c r="FB40" s="200"/>
      <c r="FH40" s="200"/>
      <c r="FI40" s="200"/>
      <c r="FO40" s="200"/>
      <c r="FP40" s="200"/>
      <c r="FV40" s="200"/>
      <c r="FW40" s="200"/>
      <c r="GC40" s="200"/>
      <c r="GD40" s="200"/>
      <c r="GK40" s="200"/>
      <c r="GL40" s="200"/>
      <c r="GR40" s="200"/>
      <c r="GS40" s="200"/>
      <c r="GY40" s="200"/>
      <c r="GZ40" s="200"/>
      <c r="HF40" s="200"/>
      <c r="HG40" s="200"/>
      <c r="QC40" s="124"/>
      <c r="QD40"/>
    </row>
    <row r="41" spans="1:607">
      <c r="PW41" s="124"/>
      <c r="QC41" s="124"/>
    </row>
    <row r="42" spans="1:607">
      <c r="PW42" s="124"/>
    </row>
    <row r="45" spans="1:607">
      <c r="PW45" s="201"/>
    </row>
    <row r="47" spans="1:607">
      <c r="MW47" s="177"/>
    </row>
    <row r="50" spans="1:509" ht="43.5" customHeight="1">
      <c r="A50" s="10" t="s">
        <v>105</v>
      </c>
      <c r="B50" s="50" t="s">
        <v>346</v>
      </c>
      <c r="C50" s="49" t="s">
        <v>127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4"/>
      <c r="CW50" s="44"/>
      <c r="CX50" s="45"/>
      <c r="CY50" s="45"/>
      <c r="CZ50" s="45"/>
      <c r="DA50" s="45"/>
      <c r="DB50" s="45"/>
      <c r="DC50" s="44"/>
      <c r="DD50" s="44"/>
      <c r="DE50" s="45"/>
      <c r="DF50" s="45"/>
      <c r="DG50" s="45"/>
      <c r="DH50" s="45"/>
      <c r="DI50" s="45"/>
      <c r="DJ50" s="44"/>
      <c r="DK50" s="44"/>
      <c r="DL50" s="44"/>
      <c r="DM50" s="44"/>
      <c r="DN50" s="44"/>
      <c r="DO50" s="45"/>
      <c r="DP50" s="45"/>
      <c r="DQ50" s="44"/>
      <c r="DR50" s="44"/>
      <c r="DS50" s="45"/>
      <c r="DT50" s="45"/>
      <c r="DU50" s="45"/>
      <c r="DV50" s="45"/>
      <c r="DW50" s="45"/>
      <c r="DX50" s="59"/>
      <c r="DY50" s="76"/>
      <c r="DZ50" s="76"/>
      <c r="EA50" s="77"/>
      <c r="EB50" s="59"/>
      <c r="EC50" s="59"/>
      <c r="ED50" s="59"/>
      <c r="EE50" s="78"/>
      <c r="EF50" s="77"/>
      <c r="EG50" s="77"/>
      <c r="EH50" s="77"/>
      <c r="EI50" s="59"/>
      <c r="EJ50" s="59"/>
      <c r="EK50" s="59"/>
      <c r="EL50" s="78"/>
      <c r="EM50" s="77"/>
      <c r="EN50" s="77"/>
      <c r="EO50" s="59"/>
      <c r="EP50" s="59"/>
      <c r="EQ50" s="59"/>
      <c r="ER50" s="59"/>
      <c r="ES50" s="59"/>
      <c r="ET50" s="77"/>
      <c r="EU50" s="77"/>
      <c r="EV50" s="58"/>
      <c r="EW50" s="59"/>
      <c r="EX50" s="65"/>
      <c r="EY50" s="65"/>
      <c r="EZ50" s="59"/>
      <c r="FA50" s="74"/>
      <c r="FB50" s="74"/>
      <c r="FC50" s="59"/>
      <c r="FD50" s="59"/>
      <c r="FE50" s="59"/>
      <c r="FF50" s="61"/>
      <c r="FG50" s="45"/>
      <c r="FH50" s="53"/>
      <c r="FI50" s="53"/>
      <c r="FJ50" s="45"/>
      <c r="FK50" s="45"/>
      <c r="FL50" s="45"/>
      <c r="FM50" s="45"/>
      <c r="FN50" s="72"/>
      <c r="FO50" s="73"/>
      <c r="FP50" s="73"/>
      <c r="FQ50" s="72"/>
      <c r="FR50" s="72"/>
      <c r="FS50" s="72"/>
      <c r="FT50" s="72"/>
      <c r="FU50" s="72"/>
      <c r="FV50" s="73"/>
      <c r="FW50" s="73"/>
      <c r="FX50" s="72"/>
      <c r="FY50" s="72"/>
      <c r="FZ50" s="72"/>
      <c r="GA50" s="72"/>
      <c r="GB50" s="72"/>
      <c r="GC50" s="73"/>
      <c r="GD50" s="73"/>
      <c r="GE50" s="72"/>
      <c r="GF50" s="72"/>
      <c r="GG50" s="72"/>
      <c r="GH50" s="72"/>
      <c r="GI50" s="72"/>
      <c r="GJ50" s="72"/>
      <c r="GK50" s="73"/>
      <c r="GL50" s="101"/>
      <c r="GM50" s="72"/>
      <c r="GN50" s="9"/>
      <c r="GO50" s="9"/>
      <c r="GP50" s="9"/>
      <c r="GQ50" s="9"/>
      <c r="GR50" s="55"/>
      <c r="GS50" s="101"/>
      <c r="GT50" s="9"/>
      <c r="GU50" s="9"/>
      <c r="GV50" s="9"/>
      <c r="GW50" s="9"/>
      <c r="GX50" s="9"/>
      <c r="GY50" s="55"/>
      <c r="GZ50" s="101"/>
      <c r="HA50" s="9"/>
      <c r="HB50" s="9"/>
      <c r="HC50" s="9"/>
      <c r="HD50" s="9"/>
      <c r="HE50" s="9"/>
      <c r="HF50" s="55"/>
      <c r="HG50" s="101"/>
      <c r="HH50" s="9"/>
      <c r="HI50" s="100"/>
      <c r="HJ50" s="100"/>
      <c r="HK50" s="121"/>
      <c r="HM50" s="110"/>
      <c r="HN50" s="101"/>
      <c r="HO50" s="121"/>
      <c r="HP50" s="100"/>
      <c r="HQ50" s="121"/>
      <c r="HR50" s="150"/>
      <c r="HS50" s="121"/>
      <c r="HT50" s="110"/>
      <c r="HU50" s="101"/>
      <c r="HW50" s="9"/>
      <c r="HY50" s="9"/>
      <c r="IA50" s="54"/>
      <c r="IB50" s="101"/>
      <c r="ID50" s="9"/>
      <c r="IF50" s="9"/>
      <c r="IH50" s="54"/>
      <c r="II50" s="101"/>
      <c r="IK50" s="9"/>
      <c r="IM50" s="9"/>
      <c r="IO50" s="54"/>
      <c r="IP50" s="101"/>
      <c r="IV50" s="54"/>
      <c r="IW50" s="54"/>
      <c r="KY50" s="148"/>
      <c r="KZ50" s="148"/>
      <c r="LA50" s="148"/>
      <c r="LB50" s="148"/>
      <c r="LC50" s="148"/>
      <c r="LD50" s="148"/>
      <c r="LE50" s="148"/>
      <c r="LF50" s="148"/>
      <c r="LG50" s="148"/>
      <c r="LH50" s="148"/>
      <c r="LI50" s="148"/>
      <c r="LJ50" s="148"/>
      <c r="LK50" s="148"/>
      <c r="LL50" s="148"/>
      <c r="LM50" s="148"/>
      <c r="LN50" s="148"/>
      <c r="LO50" s="148"/>
      <c r="LP50" s="148"/>
      <c r="LQ50" s="148"/>
      <c r="LR50" s="148"/>
      <c r="LS50" s="148"/>
      <c r="LT50" s="148"/>
      <c r="LU50" s="148"/>
      <c r="LV50" s="148"/>
      <c r="LW50" s="148"/>
      <c r="LX50" s="148"/>
      <c r="LY50" s="148"/>
      <c r="LZ50" s="148"/>
      <c r="MA50" s="148"/>
      <c r="MB50" s="148"/>
      <c r="MC50" s="148"/>
      <c r="MD50" s="148"/>
      <c r="ME50" s="148"/>
      <c r="MF50" s="148"/>
      <c r="MG50" s="148"/>
      <c r="MH50" s="148"/>
      <c r="MI50" s="148"/>
      <c r="MJ50" s="148"/>
      <c r="MK50" s="148"/>
      <c r="ML50" s="148"/>
      <c r="MM50" s="148"/>
      <c r="MN50" s="164"/>
      <c r="MO50" s="123"/>
      <c r="MP50" s="123"/>
      <c r="MQ50" s="123"/>
      <c r="MR50" s="123"/>
      <c r="MS50" s="100" t="s">
        <v>177</v>
      </c>
      <c r="MT50" s="123"/>
      <c r="MU50" s="123"/>
      <c r="MV50" s="123"/>
      <c r="MW50" s="123"/>
      <c r="MX50" s="123"/>
      <c r="MY50" s="148"/>
      <c r="MZ50" s="148"/>
      <c r="NA50" s="148"/>
      <c r="NB50" s="148"/>
      <c r="NC50" s="148"/>
      <c r="ND50" s="148"/>
      <c r="NE50" s="148"/>
      <c r="NF50" s="148"/>
      <c r="NG50" s="148"/>
      <c r="NH50" s="148"/>
      <c r="NI50" s="148"/>
      <c r="NJ50" s="148"/>
      <c r="NK50" s="148"/>
      <c r="NL50" s="148"/>
      <c r="NM50" s="148"/>
      <c r="NN50" s="148"/>
      <c r="NO50" s="148"/>
      <c r="NP50" s="148"/>
      <c r="NQ50" s="148"/>
      <c r="NR50" s="148"/>
      <c r="NS50" s="148"/>
      <c r="NT50" s="148"/>
      <c r="NU50" s="148"/>
      <c r="NV50" s="148"/>
      <c r="NW50" s="148"/>
      <c r="NX50" s="148"/>
      <c r="NY50" s="148"/>
      <c r="NZ50" s="148"/>
      <c r="OA50" s="148"/>
      <c r="OB50" s="148"/>
      <c r="OC50" s="148"/>
      <c r="OD50" s="148"/>
      <c r="OE50" s="148"/>
      <c r="OF50" s="148"/>
      <c r="OG50" s="148"/>
      <c r="OH50" s="148"/>
      <c r="OI50" s="148"/>
      <c r="OJ50" s="148"/>
      <c r="OK50" s="148"/>
      <c r="OL50" s="164"/>
      <c r="OM50" s="148"/>
      <c r="ON50" s="148"/>
      <c r="OO50" s="148"/>
      <c r="OP50" s="148"/>
      <c r="OQ50" s="148"/>
      <c r="OR50" s="148"/>
      <c r="OS50" s="164"/>
      <c r="OT50" s="100" t="s">
        <v>177</v>
      </c>
      <c r="OU50" s="100" t="s">
        <v>177</v>
      </c>
      <c r="OV50" s="123"/>
      <c r="OW50" s="123"/>
      <c r="OX50" s="123"/>
      <c r="OY50" s="100" t="s">
        <v>177</v>
      </c>
      <c r="OZ50" s="123"/>
      <c r="PA50" s="100" t="s">
        <v>177</v>
      </c>
      <c r="PB50" s="100" t="s">
        <v>177</v>
      </c>
      <c r="PC50" s="100" t="s">
        <v>177</v>
      </c>
      <c r="PD50" s="123"/>
      <c r="PE50" s="100" t="s">
        <v>177</v>
      </c>
      <c r="PF50" s="123"/>
      <c r="PG50" s="123"/>
      <c r="PH50" s="100" t="s">
        <v>177</v>
      </c>
      <c r="PI50" s="100" t="s">
        <v>177</v>
      </c>
      <c r="PJ50" s="100" t="s">
        <v>177</v>
      </c>
      <c r="PK50" s="123"/>
      <c r="PL50" s="123"/>
      <c r="PM50" s="123"/>
      <c r="PN50" s="123"/>
      <c r="PO50" s="123"/>
      <c r="PP50" s="100" t="s">
        <v>177</v>
      </c>
      <c r="PQ50" s="123"/>
      <c r="PR50" s="123"/>
      <c r="PS50" s="100" t="s">
        <v>177</v>
      </c>
      <c r="PT50" s="123"/>
      <c r="PU50" s="149" t="s">
        <v>261</v>
      </c>
      <c r="PV50" s="149" t="s">
        <v>261</v>
      </c>
      <c r="PW50" s="149" t="s">
        <v>261</v>
      </c>
      <c r="PX50" s="149" t="s">
        <v>261</v>
      </c>
      <c r="PY50" s="149" t="s">
        <v>261</v>
      </c>
      <c r="PZ50" s="123"/>
      <c r="QA50" s="149" t="s">
        <v>261</v>
      </c>
      <c r="QB50" s="149" t="s">
        <v>261</v>
      </c>
      <c r="QC50" s="123"/>
      <c r="QD50" s="123"/>
      <c r="QE50" s="149" t="s">
        <v>261</v>
      </c>
      <c r="QF50" s="149" t="s">
        <v>261</v>
      </c>
      <c r="QG50" s="123"/>
      <c r="QH50" s="123"/>
      <c r="QI50" s="123"/>
      <c r="QJ50" s="123"/>
      <c r="QK50" s="123"/>
      <c r="QL50" s="123"/>
      <c r="QM50" s="123"/>
      <c r="QN50" s="123"/>
      <c r="QO50" s="123"/>
      <c r="QP50" s="123"/>
      <c r="QQ50" s="123"/>
      <c r="QR50" s="123"/>
      <c r="QS50" s="123"/>
      <c r="QT50" s="123"/>
      <c r="QU50" s="123"/>
      <c r="QV50" s="123"/>
      <c r="QW50" s="123"/>
      <c r="QX50" s="123"/>
      <c r="QY50" s="123"/>
      <c r="QZ50" s="123"/>
      <c r="RA50" s="123"/>
      <c r="RB50" s="123"/>
      <c r="RC50" s="123"/>
      <c r="RD50" s="123"/>
      <c r="RE50" s="123"/>
      <c r="RF50" s="123"/>
      <c r="RG50" s="123"/>
      <c r="RH50" s="123"/>
      <c r="RI50" s="123"/>
      <c r="RJ50" s="123"/>
      <c r="RK50" s="123"/>
      <c r="RL50" s="123"/>
      <c r="RM50" s="123"/>
      <c r="RN50" s="123"/>
      <c r="RO50" s="123"/>
      <c r="RP50" s="123"/>
      <c r="RQ50" s="123"/>
      <c r="RR50" s="123"/>
      <c r="RS50" s="123"/>
      <c r="RT50" s="123"/>
      <c r="RU50" s="123"/>
      <c r="RV50" s="123"/>
      <c r="RW50" s="148"/>
      <c r="RX50" s="148"/>
      <c r="RY50" s="148"/>
      <c r="RZ50" s="148"/>
      <c r="SA50" s="148"/>
      <c r="SB50" s="148"/>
      <c r="SC50" s="148"/>
      <c r="SD50" s="148"/>
      <c r="SE50" s="148"/>
      <c r="SF50" s="148"/>
      <c r="SG50" s="148"/>
      <c r="SH50" s="148"/>
      <c r="SI50" s="148"/>
      <c r="SJ50" s="148"/>
      <c r="SK50" s="148"/>
      <c r="SL50" s="148"/>
      <c r="SM50" s="148"/>
      <c r="SN50" s="148"/>
      <c r="SO50" s="148"/>
    </row>
    <row r="51" spans="1:509" ht="43.5" customHeight="1">
      <c r="A51" s="10" t="s">
        <v>105</v>
      </c>
      <c r="B51" s="50" t="s">
        <v>354</v>
      </c>
      <c r="C51" s="49" t="s">
        <v>127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4"/>
      <c r="CW51" s="44"/>
      <c r="CX51" s="45"/>
      <c r="CY51" s="45"/>
      <c r="CZ51" s="45"/>
      <c r="DA51" s="45"/>
      <c r="DB51" s="45"/>
      <c r="DC51" s="44"/>
      <c r="DD51" s="44"/>
      <c r="DE51" s="45"/>
      <c r="DF51" s="45"/>
      <c r="DG51" s="45"/>
      <c r="DH51" s="45"/>
      <c r="DI51" s="45"/>
      <c r="DJ51" s="44"/>
      <c r="DK51" s="44"/>
      <c r="DL51" s="44"/>
      <c r="DM51" s="44"/>
      <c r="DN51" s="44"/>
      <c r="DO51" s="45"/>
      <c r="DP51" s="45"/>
      <c r="DQ51" s="44"/>
      <c r="DR51" s="44"/>
      <c r="DS51" s="45"/>
      <c r="DT51" s="45"/>
      <c r="DU51" s="45"/>
      <c r="DV51" s="45"/>
      <c r="DW51" s="45"/>
      <c r="DX51" s="59"/>
      <c r="DY51" s="76"/>
      <c r="DZ51" s="76"/>
      <c r="EA51" s="77"/>
      <c r="EB51" s="59"/>
      <c r="EC51" s="59"/>
      <c r="ED51" s="59"/>
      <c r="EE51" s="78"/>
      <c r="EF51" s="77"/>
      <c r="EG51" s="77"/>
      <c r="EH51" s="77"/>
      <c r="EI51" s="59"/>
      <c r="EJ51" s="59"/>
      <c r="EK51" s="59"/>
      <c r="EL51" s="78"/>
      <c r="EM51" s="77"/>
      <c r="EN51" s="77"/>
      <c r="EO51" s="59"/>
      <c r="EP51" s="59"/>
      <c r="EQ51" s="59"/>
      <c r="ER51" s="59"/>
      <c r="ES51" s="59"/>
      <c r="ET51" s="77"/>
      <c r="EU51" s="77"/>
      <c r="EV51" s="58"/>
      <c r="EW51" s="59"/>
      <c r="EX51" s="65"/>
      <c r="EY51" s="65"/>
      <c r="EZ51" s="59"/>
      <c r="FA51" s="74"/>
      <c r="FB51" s="74"/>
      <c r="FC51" s="59"/>
      <c r="FD51" s="59"/>
      <c r="FE51" s="59"/>
      <c r="FF51" s="61"/>
      <c r="FG51" s="45"/>
      <c r="FH51" s="53"/>
      <c r="FI51" s="53"/>
      <c r="FJ51" s="45"/>
      <c r="FK51" s="45"/>
      <c r="FL51" s="45"/>
      <c r="FM51" s="45"/>
      <c r="FN51" s="72"/>
      <c r="FO51" s="73"/>
      <c r="FP51" s="73"/>
      <c r="FQ51" s="72"/>
      <c r="FR51" s="72"/>
      <c r="FS51" s="72"/>
      <c r="FT51" s="72"/>
      <c r="FU51" s="72"/>
      <c r="FV51" s="73"/>
      <c r="FW51" s="73"/>
      <c r="FX51" s="72"/>
      <c r="FY51" s="72"/>
      <c r="FZ51" s="72"/>
      <c r="GA51" s="72"/>
      <c r="GB51" s="72"/>
      <c r="GC51" s="73"/>
      <c r="GD51" s="73"/>
      <c r="GE51" s="72"/>
      <c r="GF51" s="72"/>
      <c r="GG51" s="72"/>
      <c r="GH51" s="72"/>
      <c r="GI51" s="72"/>
      <c r="GJ51" s="72"/>
      <c r="GK51" s="73"/>
      <c r="GL51" s="101"/>
      <c r="GM51" s="72"/>
      <c r="GN51" s="9"/>
      <c r="GO51" s="9"/>
      <c r="GP51" s="9"/>
      <c r="GQ51" s="9"/>
      <c r="GR51" s="55"/>
      <c r="GS51" s="101"/>
      <c r="GT51" s="9"/>
      <c r="GU51" s="9"/>
      <c r="GV51" s="9"/>
      <c r="GW51" s="9"/>
      <c r="GX51" s="9"/>
      <c r="GY51" s="55"/>
      <c r="GZ51" s="101"/>
      <c r="HA51" s="9"/>
      <c r="HB51" s="9"/>
      <c r="HC51" s="9"/>
      <c r="HD51" s="9"/>
      <c r="HE51" s="9"/>
      <c r="HF51" s="55"/>
      <c r="HG51" s="101"/>
      <c r="HH51" s="9"/>
      <c r="HI51" s="100"/>
      <c r="HJ51" s="100"/>
      <c r="HK51" s="121"/>
      <c r="HM51" s="110"/>
      <c r="HN51" s="101"/>
      <c r="HO51" s="121"/>
      <c r="HP51" s="100"/>
      <c r="HQ51" s="121"/>
      <c r="HR51" s="150"/>
      <c r="HS51" s="121"/>
      <c r="HT51" s="110"/>
      <c r="HU51" s="101"/>
      <c r="HW51" s="9"/>
      <c r="HY51" s="9"/>
      <c r="IA51" s="54"/>
      <c r="IB51" s="101"/>
      <c r="ID51" s="9"/>
      <c r="IF51" s="9"/>
      <c r="IH51" s="54"/>
      <c r="II51" s="101"/>
      <c r="IK51" s="9"/>
      <c r="IM51" s="9"/>
      <c r="IO51" s="54"/>
      <c r="IP51" s="101"/>
      <c r="IV51" s="54"/>
      <c r="IW51" s="54"/>
      <c r="KY51" s="148"/>
      <c r="KZ51" s="148"/>
      <c r="LA51" s="148"/>
      <c r="LB51" s="148"/>
      <c r="LC51" s="148"/>
      <c r="LD51" s="148"/>
      <c r="LE51" s="148"/>
      <c r="LF51" s="148"/>
      <c r="LG51" s="148"/>
      <c r="LH51" s="148"/>
      <c r="LI51" s="148"/>
      <c r="LJ51" s="148"/>
      <c r="LK51" s="148"/>
      <c r="LL51" s="148"/>
      <c r="LM51" s="148"/>
      <c r="LN51" s="148"/>
      <c r="LO51" s="148"/>
      <c r="LP51" s="148"/>
      <c r="LQ51" s="148"/>
      <c r="LR51" s="148"/>
      <c r="LS51" s="148"/>
      <c r="LT51" s="148"/>
      <c r="LU51" s="148"/>
      <c r="LV51" s="148"/>
      <c r="LW51" s="148"/>
      <c r="LX51" s="148"/>
      <c r="LY51" s="148"/>
      <c r="LZ51" s="148"/>
      <c r="MA51" s="148"/>
      <c r="MB51" s="148"/>
      <c r="MC51" s="148"/>
      <c r="MD51" s="148"/>
      <c r="ME51" s="148"/>
      <c r="MF51" s="148"/>
      <c r="MG51" s="148"/>
      <c r="MH51" s="148"/>
      <c r="MI51" s="148"/>
      <c r="MJ51" s="148"/>
      <c r="MK51" s="148"/>
      <c r="ML51" s="148"/>
      <c r="MM51" s="148"/>
      <c r="MN51" s="164"/>
      <c r="MO51" s="123"/>
      <c r="MP51" s="123"/>
      <c r="MQ51" s="123"/>
      <c r="MR51" s="123"/>
      <c r="MS51" s="100" t="s">
        <v>177</v>
      </c>
      <c r="MT51" s="100" t="s">
        <v>177</v>
      </c>
      <c r="MU51" s="123"/>
      <c r="MV51" s="100" t="s">
        <v>177</v>
      </c>
      <c r="MW51" s="123"/>
      <c r="MX51" s="123"/>
      <c r="MY51" s="148"/>
      <c r="MZ51" s="148"/>
      <c r="NA51" s="148"/>
      <c r="NB51" s="148"/>
      <c r="NC51" s="148"/>
      <c r="ND51" s="148"/>
      <c r="NE51" s="148"/>
      <c r="NF51" s="148"/>
      <c r="NG51" s="148"/>
      <c r="NH51" s="148"/>
      <c r="NI51" s="148"/>
      <c r="NJ51" s="148"/>
      <c r="NK51" s="148"/>
      <c r="NL51" s="148"/>
      <c r="NM51" s="148"/>
      <c r="NN51" s="148"/>
      <c r="NO51" s="148"/>
      <c r="NP51" s="148"/>
      <c r="NQ51" s="148"/>
      <c r="NR51" s="148"/>
      <c r="NS51" s="148"/>
      <c r="NT51" s="148"/>
      <c r="NU51" s="148"/>
      <c r="NV51" s="148"/>
      <c r="NW51" s="148"/>
      <c r="NX51" s="148"/>
      <c r="NY51" s="148"/>
      <c r="NZ51" s="148"/>
      <c r="OA51" s="148"/>
      <c r="OB51" s="148"/>
      <c r="OC51" s="148"/>
      <c r="OD51" s="148"/>
      <c r="OE51" s="148"/>
      <c r="OF51" s="148"/>
      <c r="OG51" s="148"/>
      <c r="OH51" s="148"/>
      <c r="OI51" s="148"/>
      <c r="OJ51" s="148"/>
      <c r="OK51" s="148"/>
      <c r="OL51" s="164"/>
      <c r="OM51" s="148"/>
      <c r="ON51" s="148"/>
      <c r="OO51" s="148"/>
      <c r="OP51" s="148"/>
      <c r="OQ51" s="148"/>
      <c r="OR51" s="148"/>
      <c r="OS51" s="164"/>
      <c r="OT51" s="100" t="s">
        <v>177</v>
      </c>
      <c r="OU51" s="100" t="s">
        <v>177</v>
      </c>
      <c r="OV51" s="100" t="s">
        <v>177</v>
      </c>
      <c r="OW51" s="100" t="s">
        <v>177</v>
      </c>
      <c r="OX51" s="123"/>
      <c r="OY51" s="123"/>
      <c r="OZ51" s="100" t="s">
        <v>177</v>
      </c>
      <c r="PA51" s="100" t="s">
        <v>177</v>
      </c>
      <c r="PB51" s="100" t="s">
        <v>177</v>
      </c>
      <c r="PC51" s="100" t="s">
        <v>177</v>
      </c>
      <c r="PD51" s="123"/>
      <c r="PE51" s="123"/>
      <c r="PF51" s="100" t="s">
        <v>177</v>
      </c>
      <c r="PG51" s="123"/>
      <c r="PH51" s="123"/>
      <c r="PI51" s="100" t="s">
        <v>177</v>
      </c>
      <c r="PJ51" s="100" t="s">
        <v>177</v>
      </c>
      <c r="PK51" s="123"/>
      <c r="PL51" s="100" t="s">
        <v>177</v>
      </c>
      <c r="PM51" s="123"/>
      <c r="PN51" s="100" t="s">
        <v>177</v>
      </c>
      <c r="PO51" s="123"/>
      <c r="PP51" s="100" t="s">
        <v>177</v>
      </c>
      <c r="PQ51" s="100" t="s">
        <v>177</v>
      </c>
      <c r="PR51" s="123"/>
      <c r="PS51" s="100" t="s">
        <v>177</v>
      </c>
      <c r="PT51" s="123"/>
      <c r="PU51" s="149" t="s">
        <v>261</v>
      </c>
      <c r="PV51" s="149" t="s">
        <v>261</v>
      </c>
      <c r="PW51" s="149" t="s">
        <v>261</v>
      </c>
      <c r="PX51" s="149" t="s">
        <v>261</v>
      </c>
      <c r="PY51" s="149" t="s">
        <v>261</v>
      </c>
      <c r="PZ51" s="123"/>
      <c r="QA51" s="149" t="s">
        <v>261</v>
      </c>
      <c r="QB51" s="149" t="s">
        <v>261</v>
      </c>
      <c r="QC51" s="149" t="s">
        <v>261</v>
      </c>
      <c r="QD51" s="149" t="s">
        <v>261</v>
      </c>
      <c r="QE51" s="149" t="s">
        <v>261</v>
      </c>
      <c r="QF51" s="149" t="s">
        <v>261</v>
      </c>
      <c r="QG51" s="164"/>
      <c r="QH51" s="148" t="s">
        <v>406</v>
      </c>
      <c r="QI51" s="148"/>
      <c r="QJ51" s="148"/>
      <c r="QK51" s="148"/>
      <c r="QL51" s="148"/>
      <c r="QM51" s="148"/>
      <c r="QN51" s="148"/>
      <c r="QO51" s="148"/>
      <c r="QP51" s="148"/>
      <c r="QQ51" s="148"/>
      <c r="QR51" s="148"/>
      <c r="QS51" s="148"/>
      <c r="QT51" s="148"/>
      <c r="QU51" s="148"/>
      <c r="QV51" s="148"/>
      <c r="QW51" s="148"/>
      <c r="QX51" s="148"/>
      <c r="QY51" s="148"/>
      <c r="QZ51" s="148"/>
      <c r="RA51" s="148"/>
      <c r="RB51" s="148"/>
      <c r="RC51" s="148"/>
      <c r="RD51" s="148"/>
      <c r="RE51" s="148"/>
      <c r="RF51" s="148"/>
      <c r="RG51" s="148"/>
      <c r="RH51" s="148"/>
      <c r="RI51" s="148"/>
      <c r="RJ51" s="148"/>
      <c r="RK51" s="148"/>
      <c r="RL51" s="148"/>
      <c r="RM51" s="148"/>
      <c r="RN51" s="148"/>
      <c r="RO51" s="148"/>
      <c r="RP51" s="148"/>
      <c r="RQ51" s="148"/>
      <c r="RR51" s="148"/>
      <c r="RS51" s="148"/>
      <c r="RT51" s="148"/>
      <c r="RU51" s="148"/>
      <c r="RV51" s="148"/>
      <c r="RW51" s="148"/>
      <c r="RX51" s="148"/>
      <c r="RY51" s="148"/>
      <c r="RZ51" s="148"/>
      <c r="SA51" s="148"/>
      <c r="SB51" s="148"/>
      <c r="SC51" s="148"/>
      <c r="SD51" s="148"/>
      <c r="SE51" s="148"/>
      <c r="SF51" s="148"/>
      <c r="SG51" s="148"/>
      <c r="SH51" s="148"/>
      <c r="SI51" s="148"/>
      <c r="SJ51" s="148"/>
      <c r="SK51" s="148"/>
      <c r="SL51" s="148"/>
      <c r="SM51" s="148"/>
      <c r="SN51" s="148"/>
      <c r="SO51" s="148"/>
    </row>
    <row r="52" spans="1:509" ht="43.5" customHeight="1">
      <c r="A52" s="115" t="s">
        <v>141</v>
      </c>
      <c r="B52" s="50" t="s">
        <v>241</v>
      </c>
      <c r="C52" s="49" t="s">
        <v>212</v>
      </c>
      <c r="D52" s="65"/>
      <c r="E52" s="68"/>
      <c r="F52" s="65"/>
      <c r="G52" s="65"/>
      <c r="H52" s="65"/>
      <c r="I52" s="68"/>
      <c r="J52" s="65"/>
      <c r="K52" s="68"/>
      <c r="L52" s="68"/>
      <c r="M52" s="65"/>
      <c r="N52" s="65"/>
      <c r="O52" s="65"/>
      <c r="P52" s="68"/>
      <c r="Q52" s="65"/>
      <c r="R52" s="68"/>
      <c r="S52" s="65"/>
      <c r="T52" s="65"/>
      <c r="U52" s="65"/>
      <c r="V52" s="65"/>
      <c r="W52" s="68"/>
      <c r="X52" s="68"/>
      <c r="Y52" s="65"/>
      <c r="Z52" s="65"/>
      <c r="AA52" s="65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70"/>
      <c r="CW52" s="70"/>
      <c r="CX52" s="69"/>
      <c r="CY52" s="69"/>
      <c r="CZ52" s="69"/>
      <c r="DA52" s="69"/>
      <c r="DB52" s="69"/>
      <c r="DC52" s="70"/>
      <c r="DD52" s="70"/>
      <c r="DE52" s="69"/>
      <c r="DF52" s="69"/>
      <c r="DG52" s="69"/>
      <c r="DH52" s="69"/>
      <c r="DI52" s="69"/>
      <c r="DJ52" s="70"/>
      <c r="DK52" s="70"/>
      <c r="DL52" s="70"/>
      <c r="DM52" s="70"/>
      <c r="DN52" s="70"/>
      <c r="DO52" s="69"/>
      <c r="DP52" s="69"/>
      <c r="DQ52" s="70"/>
      <c r="DR52" s="70"/>
      <c r="DS52" s="69"/>
      <c r="DT52" s="69"/>
      <c r="DU52" s="69"/>
      <c r="DV52" s="69"/>
      <c r="DW52" s="69"/>
      <c r="DX52" s="45"/>
      <c r="DY52" s="51"/>
      <c r="DZ52" s="51"/>
      <c r="EA52" s="52"/>
      <c r="EB52" s="45"/>
      <c r="EC52" s="45"/>
      <c r="ED52" s="45"/>
      <c r="EE52" s="48"/>
      <c r="EF52" s="52"/>
      <c r="EG52" s="52"/>
      <c r="EH52" s="52"/>
      <c r="EI52" s="58"/>
      <c r="EJ52" s="45"/>
      <c r="EK52" s="45"/>
      <c r="EL52" s="48"/>
      <c r="EM52" s="52"/>
      <c r="EN52" s="52"/>
      <c r="EO52" s="58"/>
      <c r="EP52" s="45"/>
      <c r="EQ52" s="45"/>
      <c r="ER52" s="45"/>
      <c r="ES52" s="45"/>
      <c r="ET52" s="71"/>
      <c r="EU52" s="52"/>
      <c r="EV52" s="45" t="s">
        <v>125</v>
      </c>
      <c r="EW52" s="58"/>
      <c r="EX52" s="45" t="s">
        <v>118</v>
      </c>
      <c r="EY52" s="45" t="s">
        <v>118</v>
      </c>
      <c r="EZ52" s="45" t="s">
        <v>118</v>
      </c>
      <c r="FA52" s="53" t="s">
        <v>130</v>
      </c>
      <c r="FB52" s="53" t="s">
        <v>130</v>
      </c>
      <c r="FC52" s="45" t="s">
        <v>130</v>
      </c>
      <c r="FD52" s="45" t="s">
        <v>130</v>
      </c>
      <c r="FE52" s="45" t="s">
        <v>133</v>
      </c>
      <c r="FF52" s="45" t="s">
        <v>133</v>
      </c>
      <c r="FG52" s="45" t="s">
        <v>133</v>
      </c>
      <c r="FH52" s="53" t="s">
        <v>133</v>
      </c>
      <c r="FI52" s="53" t="s">
        <v>133</v>
      </c>
      <c r="FJ52" s="45" t="s">
        <v>133</v>
      </c>
      <c r="FK52" s="45" t="s">
        <v>133</v>
      </c>
      <c r="FL52" s="45" t="s">
        <v>133</v>
      </c>
      <c r="FM52" s="45" t="s">
        <v>133</v>
      </c>
      <c r="FN52" s="45" t="s">
        <v>133</v>
      </c>
      <c r="FO52" s="53" t="s">
        <v>133</v>
      </c>
      <c r="FP52" s="65"/>
      <c r="FQ52" s="45" t="s">
        <v>133</v>
      </c>
      <c r="FR52" s="45" t="s">
        <v>133</v>
      </c>
      <c r="FS52" s="45" t="s">
        <v>133</v>
      </c>
      <c r="FT52" s="45" t="s">
        <v>133</v>
      </c>
      <c r="FU52" s="65"/>
      <c r="FV52" s="53" t="s">
        <v>133</v>
      </c>
      <c r="FW52" s="53" t="s">
        <v>133</v>
      </c>
      <c r="FX52" s="65"/>
      <c r="FY52" s="45" t="s">
        <v>133</v>
      </c>
      <c r="FZ52" s="45" t="s">
        <v>133</v>
      </c>
      <c r="GA52" s="45" t="s">
        <v>133</v>
      </c>
      <c r="GB52" s="65"/>
      <c r="GC52" s="53" t="s">
        <v>133</v>
      </c>
      <c r="GD52" s="53" t="s">
        <v>133</v>
      </c>
      <c r="GE52" s="45" t="s">
        <v>133</v>
      </c>
      <c r="GF52" s="45" t="s">
        <v>133</v>
      </c>
      <c r="GG52" s="75"/>
      <c r="GH52" s="104"/>
      <c r="GI52" s="105"/>
      <c r="GJ52" s="106"/>
      <c r="GK52" s="101"/>
      <c r="GL52" s="101">
        <v>11</v>
      </c>
      <c r="GM52" s="107"/>
      <c r="GN52" s="105"/>
      <c r="GO52" s="107"/>
      <c r="GP52" s="100" t="s">
        <v>177</v>
      </c>
      <c r="GQ52" s="100" t="s">
        <v>177</v>
      </c>
      <c r="GR52" s="110" t="s">
        <v>177</v>
      </c>
      <c r="GS52" s="101">
        <v>12</v>
      </c>
      <c r="GT52" s="100" t="s">
        <v>177</v>
      </c>
      <c r="GU52" s="100" t="s">
        <v>177</v>
      </c>
      <c r="GV52" s="100" t="s">
        <v>177</v>
      </c>
      <c r="GW52" s="108"/>
      <c r="GX52" s="108"/>
      <c r="GY52" s="109"/>
      <c r="GZ52" s="101">
        <v>13</v>
      </c>
      <c r="HA52" s="108"/>
      <c r="HB52" s="108"/>
      <c r="HC52" s="108"/>
      <c r="HD52" s="108"/>
      <c r="HE52" s="108"/>
      <c r="HF52" s="109"/>
      <c r="HG52" s="101">
        <v>14</v>
      </c>
      <c r="HH52" s="108"/>
      <c r="HI52" s="100" t="s">
        <v>177</v>
      </c>
      <c r="HJ52" s="100" t="s">
        <v>177</v>
      </c>
      <c r="HK52" s="100" t="s">
        <v>177</v>
      </c>
      <c r="HL52" s="108"/>
      <c r="HM52" s="110" t="s">
        <v>240</v>
      </c>
      <c r="HN52" s="114">
        <v>15</v>
      </c>
      <c r="HO52" s="100" t="s">
        <v>243</v>
      </c>
      <c r="HP52" s="100" t="s">
        <v>243</v>
      </c>
      <c r="HQ52" s="100" t="s">
        <v>243</v>
      </c>
      <c r="HR52" s="100" t="s">
        <v>243</v>
      </c>
      <c r="HS52" s="100" t="s">
        <v>243</v>
      </c>
      <c r="HT52" s="122"/>
      <c r="HU52" s="114">
        <v>16</v>
      </c>
      <c r="HV52" s="100" t="s">
        <v>177</v>
      </c>
      <c r="HW52" s="100" t="s">
        <v>177</v>
      </c>
      <c r="HX52" s="123"/>
      <c r="HY52" s="100" t="s">
        <v>177</v>
      </c>
      <c r="HZ52" s="123"/>
      <c r="IA52" s="110" t="s">
        <v>177</v>
      </c>
      <c r="IB52" s="114">
        <v>17</v>
      </c>
      <c r="IC52" s="100" t="s">
        <v>177</v>
      </c>
      <c r="ID52" s="100" t="s">
        <v>177</v>
      </c>
      <c r="IE52" s="100" t="s">
        <v>177</v>
      </c>
      <c r="IF52" s="100" t="s">
        <v>177</v>
      </c>
      <c r="IG52" s="100" t="s">
        <v>177</v>
      </c>
      <c r="IH52" s="110" t="s">
        <v>177</v>
      </c>
      <c r="II52" s="114">
        <v>18</v>
      </c>
      <c r="IJ52" s="100" t="s">
        <v>177</v>
      </c>
      <c r="IK52" s="100" t="s">
        <v>177</v>
      </c>
      <c r="IL52" s="123"/>
      <c r="IM52" s="100" t="s">
        <v>177</v>
      </c>
      <c r="IN52" s="100" t="s">
        <v>177</v>
      </c>
      <c r="IO52" s="110" t="s">
        <v>177</v>
      </c>
      <c r="IP52" s="114">
        <v>19</v>
      </c>
      <c r="IQ52" s="100" t="s">
        <v>177</v>
      </c>
      <c r="IR52" s="123"/>
      <c r="IS52" s="100" t="s">
        <v>177</v>
      </c>
      <c r="IT52" s="100" t="s">
        <v>177</v>
      </c>
      <c r="IU52" s="123"/>
      <c r="IV52" s="122"/>
      <c r="IW52" s="114">
        <v>20</v>
      </c>
      <c r="IX52" s="149" t="s">
        <v>261</v>
      </c>
      <c r="IY52" s="149" t="s">
        <v>261</v>
      </c>
      <c r="IZ52" s="149" t="s">
        <v>261</v>
      </c>
      <c r="JA52" s="123"/>
      <c r="JB52" s="149" t="s">
        <v>261</v>
      </c>
      <c r="JC52" s="122"/>
      <c r="JD52" s="114">
        <v>21</v>
      </c>
      <c r="JE52" s="149" t="s">
        <v>177</v>
      </c>
      <c r="JF52" s="149" t="s">
        <v>261</v>
      </c>
      <c r="JG52" s="149" t="s">
        <v>261</v>
      </c>
      <c r="JH52" s="149" t="s">
        <v>261</v>
      </c>
      <c r="JI52" s="123"/>
      <c r="JJ52" s="122"/>
      <c r="JK52" s="114">
        <v>22</v>
      </c>
      <c r="JL52" s="123"/>
      <c r="JM52" s="123"/>
      <c r="JN52" s="123"/>
      <c r="JO52" s="123"/>
      <c r="JP52" s="123"/>
      <c r="JQ52" s="122"/>
      <c r="JR52" s="114">
        <v>22</v>
      </c>
      <c r="JS52" s="100" t="s">
        <v>177</v>
      </c>
      <c r="JT52" s="100" t="s">
        <v>177</v>
      </c>
      <c r="JU52" s="123"/>
      <c r="JV52" s="123"/>
      <c r="JW52" s="123"/>
      <c r="JX52" s="122"/>
      <c r="JY52" s="114">
        <v>22</v>
      </c>
      <c r="JZ52" s="123"/>
      <c r="KA52" s="123"/>
      <c r="KB52" s="123"/>
      <c r="KC52" s="123"/>
      <c r="KD52" s="123"/>
      <c r="KE52" s="122"/>
      <c r="KF52" s="114">
        <v>22</v>
      </c>
      <c r="KG52" s="123"/>
      <c r="KH52" s="123"/>
      <c r="KI52" s="123"/>
      <c r="KJ52" s="123"/>
      <c r="KK52" s="123"/>
      <c r="KL52" s="122"/>
      <c r="KM52" s="114">
        <v>21</v>
      </c>
      <c r="KN52" s="123"/>
      <c r="KO52" s="123"/>
      <c r="KP52" s="123"/>
      <c r="KQ52" s="123"/>
      <c r="KR52" s="123"/>
      <c r="KS52" s="122"/>
      <c r="KT52" s="114">
        <v>20</v>
      </c>
      <c r="KU52" s="123"/>
      <c r="KV52" s="123"/>
      <c r="KW52" s="123"/>
      <c r="KX52" s="123"/>
      <c r="KY52" s="123"/>
      <c r="KZ52" s="122"/>
      <c r="LA52" s="162">
        <v>20</v>
      </c>
      <c r="LB52" s="164"/>
      <c r="LC52" s="100"/>
      <c r="LD52" s="100"/>
      <c r="LE52" s="100"/>
      <c r="LF52" s="100"/>
      <c r="LG52" s="110"/>
      <c r="LH52" s="162"/>
      <c r="LI52" s="100"/>
      <c r="LJ52" s="100"/>
      <c r="LK52" s="100"/>
      <c r="LL52" s="100"/>
      <c r="LM52" s="100"/>
      <c r="LN52" s="110"/>
      <c r="LO52" s="162"/>
      <c r="LP52" s="100"/>
      <c r="LQ52" s="100"/>
      <c r="LR52" s="100"/>
      <c r="LS52" s="100"/>
      <c r="LT52" s="100"/>
      <c r="LU52" s="110"/>
      <c r="LV52" s="162"/>
      <c r="LW52" s="100"/>
      <c r="LX52" s="100"/>
      <c r="LY52" s="100"/>
      <c r="LZ52" s="100"/>
      <c r="MA52" s="100"/>
      <c r="MB52" s="110"/>
      <c r="MC52" s="162"/>
      <c r="MD52" s="100"/>
      <c r="ME52" s="100"/>
      <c r="MF52" s="100"/>
      <c r="MG52" s="100"/>
      <c r="MH52" s="100"/>
      <c r="MI52" s="110"/>
      <c r="MJ52" s="162"/>
      <c r="MK52" s="100"/>
      <c r="ML52" s="100"/>
      <c r="MM52" s="100"/>
      <c r="MN52" s="100"/>
      <c r="MO52" s="100"/>
      <c r="MP52" s="110"/>
      <c r="MQ52" s="162"/>
    </row>
    <row r="53" spans="1:509" ht="43.5" customHeight="1">
      <c r="A53" s="115" t="s">
        <v>233</v>
      </c>
      <c r="B53" s="50" t="s">
        <v>205</v>
      </c>
      <c r="C53" s="49" t="s">
        <v>266</v>
      </c>
      <c r="D53" s="65"/>
      <c r="E53" s="68"/>
      <c r="F53" s="65"/>
      <c r="G53" s="65"/>
      <c r="H53" s="65"/>
      <c r="I53" s="68"/>
      <c r="J53" s="65"/>
      <c r="K53" s="68"/>
      <c r="L53" s="68"/>
      <c r="M53" s="65"/>
      <c r="N53" s="65"/>
      <c r="O53" s="65"/>
      <c r="P53" s="68"/>
      <c r="Q53" s="65"/>
      <c r="R53" s="68"/>
      <c r="S53" s="65"/>
      <c r="T53" s="65"/>
      <c r="U53" s="65"/>
      <c r="V53" s="65"/>
      <c r="W53" s="68"/>
      <c r="X53" s="68"/>
      <c r="Y53" s="65"/>
      <c r="Z53" s="65"/>
      <c r="AA53" s="65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70"/>
      <c r="CW53" s="70"/>
      <c r="CX53" s="69"/>
      <c r="CY53" s="69"/>
      <c r="CZ53" s="69"/>
      <c r="DA53" s="69"/>
      <c r="DB53" s="69"/>
      <c r="DC53" s="70"/>
      <c r="DD53" s="70"/>
      <c r="DE53" s="69"/>
      <c r="DF53" s="69"/>
      <c r="DG53" s="69"/>
      <c r="DH53" s="69"/>
      <c r="DI53" s="69"/>
      <c r="DJ53" s="70"/>
      <c r="DK53" s="70"/>
      <c r="DL53" s="70"/>
      <c r="DM53" s="70"/>
      <c r="DN53" s="70"/>
      <c r="DO53" s="69"/>
      <c r="DP53" s="69"/>
      <c r="DQ53" s="70"/>
      <c r="DR53" s="70"/>
      <c r="DS53" s="69"/>
      <c r="DT53" s="69"/>
      <c r="DU53" s="69"/>
      <c r="DV53" s="69"/>
      <c r="DW53" s="69"/>
      <c r="DX53" s="45"/>
      <c r="DY53" s="51"/>
      <c r="DZ53" s="51"/>
      <c r="EA53" s="52"/>
      <c r="EB53" s="45"/>
      <c r="EC53" s="45"/>
      <c r="ED53" s="45"/>
      <c r="EE53" s="48"/>
      <c r="EF53" s="52"/>
      <c r="EG53" s="52"/>
      <c r="EH53" s="52"/>
      <c r="EI53" s="58"/>
      <c r="EJ53" s="45"/>
      <c r="EK53" s="45"/>
      <c r="EL53" s="48"/>
      <c r="EM53" s="52"/>
      <c r="EN53" s="52"/>
      <c r="EO53" s="58"/>
      <c r="EP53" s="45"/>
      <c r="EQ53" s="45"/>
      <c r="ER53" s="45"/>
      <c r="ES53" s="45"/>
      <c r="ET53" s="71"/>
      <c r="EU53" s="52"/>
      <c r="EV53" s="45" t="s">
        <v>125</v>
      </c>
      <c r="EW53" s="58"/>
      <c r="EX53" s="45" t="s">
        <v>118</v>
      </c>
      <c r="EY53" s="45" t="s">
        <v>118</v>
      </c>
      <c r="EZ53" s="45" t="s">
        <v>118</v>
      </c>
      <c r="FA53" s="53" t="s">
        <v>118</v>
      </c>
      <c r="FB53" s="53" t="s">
        <v>118</v>
      </c>
      <c r="FC53" s="45" t="s">
        <v>118</v>
      </c>
      <c r="FD53" s="45" t="s">
        <v>118</v>
      </c>
      <c r="FE53" s="45" t="s">
        <v>118</v>
      </c>
      <c r="FF53" s="45" t="s">
        <v>118</v>
      </c>
      <c r="FG53" s="45" t="s">
        <v>118</v>
      </c>
      <c r="FH53" s="53" t="s">
        <v>118</v>
      </c>
      <c r="FI53" s="53" t="s">
        <v>118</v>
      </c>
      <c r="FJ53" s="45" t="s">
        <v>118</v>
      </c>
      <c r="FK53" s="45" t="s">
        <v>118</v>
      </c>
      <c r="FL53" s="45" t="s">
        <v>118</v>
      </c>
      <c r="FM53" s="45" t="s">
        <v>118</v>
      </c>
      <c r="FN53" s="45" t="s">
        <v>118</v>
      </c>
      <c r="FO53" s="53" t="s">
        <v>118</v>
      </c>
      <c r="FP53" s="65"/>
      <c r="FQ53" s="45" t="s">
        <v>118</v>
      </c>
      <c r="FR53" s="45" t="s">
        <v>118</v>
      </c>
      <c r="FS53" s="45" t="s">
        <v>118</v>
      </c>
      <c r="FT53" s="45" t="s">
        <v>118</v>
      </c>
      <c r="FU53" s="65"/>
      <c r="FV53" s="53" t="s">
        <v>118</v>
      </c>
      <c r="FW53" s="53" t="s">
        <v>118</v>
      </c>
      <c r="FX53" s="65"/>
      <c r="FY53" s="45" t="s">
        <v>118</v>
      </c>
      <c r="FZ53" s="45" t="s">
        <v>118</v>
      </c>
      <c r="GA53" s="45" t="s">
        <v>118</v>
      </c>
      <c r="GB53" s="65"/>
      <c r="GC53" s="53" t="s">
        <v>118</v>
      </c>
      <c r="GD53" s="53" t="s">
        <v>118</v>
      </c>
      <c r="GE53" s="45" t="s">
        <v>118</v>
      </c>
      <c r="GF53" s="45" t="s">
        <v>118</v>
      </c>
      <c r="GG53" s="75"/>
      <c r="GH53" s="104"/>
      <c r="GI53" s="105"/>
      <c r="GJ53" s="106"/>
      <c r="GK53" s="101"/>
      <c r="GL53" s="101"/>
      <c r="GM53" s="107"/>
      <c r="GN53" s="105"/>
      <c r="GO53" s="107"/>
      <c r="GP53" s="100" t="s">
        <v>177</v>
      </c>
      <c r="GQ53" s="100" t="s">
        <v>177</v>
      </c>
      <c r="GR53" s="109"/>
      <c r="GS53" s="101"/>
      <c r="GT53" s="100" t="s">
        <v>177</v>
      </c>
      <c r="GU53" s="100" t="s">
        <v>177</v>
      </c>
      <c r="GV53" s="100" t="s">
        <v>177</v>
      </c>
      <c r="GW53" s="108"/>
      <c r="GX53" s="108"/>
      <c r="GY53" s="110" t="s">
        <v>177</v>
      </c>
      <c r="GZ53" s="101"/>
      <c r="HA53" s="108"/>
      <c r="HB53" s="108"/>
      <c r="HC53" s="108"/>
      <c r="HD53" s="108"/>
      <c r="HE53" s="108"/>
      <c r="HF53" s="109"/>
      <c r="HG53" s="101"/>
      <c r="HH53" s="108"/>
      <c r="HI53" s="108"/>
      <c r="HJ53" s="100" t="s">
        <v>177</v>
      </c>
      <c r="HK53" s="100" t="s">
        <v>177</v>
      </c>
      <c r="HL53" s="100" t="s">
        <v>177</v>
      </c>
      <c r="HM53" s="110" t="s">
        <v>240</v>
      </c>
      <c r="HN53" s="101"/>
      <c r="HO53" s="100" t="s">
        <v>243</v>
      </c>
      <c r="HP53" s="100" t="s">
        <v>243</v>
      </c>
      <c r="HQ53" s="100" t="s">
        <v>243</v>
      </c>
      <c r="HR53" s="100" t="s">
        <v>243</v>
      </c>
      <c r="HS53" s="100" t="s">
        <v>243</v>
      </c>
      <c r="HT53" s="122"/>
      <c r="HU53" s="101"/>
      <c r="HV53" s="100" t="s">
        <v>243</v>
      </c>
      <c r="HW53" s="100" t="s">
        <v>177</v>
      </c>
      <c r="HX53" s="123"/>
      <c r="HY53" s="100" t="s">
        <v>177</v>
      </c>
      <c r="HZ53" s="100" t="s">
        <v>177</v>
      </c>
      <c r="IA53" s="122"/>
      <c r="IB53" s="101"/>
      <c r="IC53" s="100" t="s">
        <v>177</v>
      </c>
      <c r="ID53" s="123"/>
      <c r="IE53" s="123"/>
      <c r="IF53" s="123"/>
      <c r="IG53" s="123"/>
      <c r="IH53" s="122"/>
      <c r="II53" s="101"/>
      <c r="IJ53" s="123"/>
      <c r="IK53" s="123"/>
      <c r="IL53" s="123"/>
      <c r="IM53" s="123"/>
      <c r="IN53" s="123"/>
      <c r="IO53" s="122"/>
      <c r="IP53" s="101"/>
      <c r="IQ53" s="123"/>
      <c r="IR53" s="123"/>
      <c r="IS53" s="123"/>
      <c r="IT53" s="123"/>
      <c r="IU53" s="123"/>
      <c r="IV53" s="122"/>
      <c r="IW53" s="101"/>
      <c r="IX53" s="123"/>
      <c r="IY53" s="149" t="s">
        <v>261</v>
      </c>
      <c r="IZ53" s="123"/>
      <c r="JA53" s="123"/>
      <c r="JB53" s="149" t="s">
        <v>261</v>
      </c>
      <c r="JC53" s="101"/>
      <c r="JD53" s="101"/>
      <c r="JE53" s="149" t="s">
        <v>261</v>
      </c>
      <c r="JF53" s="102"/>
      <c r="JG53" s="149" t="s">
        <v>261</v>
      </c>
      <c r="JH53" s="102"/>
      <c r="JI53" s="149" t="s">
        <v>261</v>
      </c>
      <c r="JJ53" s="101"/>
      <c r="JK53" s="101"/>
      <c r="JL53" s="123"/>
      <c r="JM53" s="102"/>
      <c r="JN53" s="123"/>
      <c r="JO53" s="102"/>
      <c r="JP53" s="123"/>
      <c r="JQ53" s="101"/>
      <c r="JR53" s="101"/>
      <c r="JS53" s="100" t="s">
        <v>177</v>
      </c>
      <c r="JT53" s="102"/>
      <c r="JU53" s="100" t="s">
        <v>177</v>
      </c>
      <c r="JV53" s="102"/>
      <c r="JW53" s="123"/>
      <c r="JX53" s="101"/>
      <c r="JY53" s="101"/>
      <c r="JZ53" s="123"/>
      <c r="KA53" s="102"/>
      <c r="KB53" s="123"/>
      <c r="KC53" s="102"/>
      <c r="KD53" s="123"/>
      <c r="KE53" s="101"/>
      <c r="KF53" s="101"/>
      <c r="KG53" s="123"/>
      <c r="KH53" s="102"/>
      <c r="KI53" s="123"/>
      <c r="KJ53" s="102"/>
      <c r="KK53" s="123"/>
      <c r="KL53" s="101"/>
      <c r="KM53" s="101"/>
      <c r="KN53" s="123"/>
      <c r="KO53" s="102"/>
      <c r="KP53" s="123"/>
      <c r="KQ53" s="102"/>
      <c r="KR53" s="123"/>
      <c r="KS53" s="101"/>
      <c r="KT53" s="101"/>
      <c r="KU53" s="147"/>
      <c r="KV53" s="100" t="s">
        <v>177</v>
      </c>
      <c r="KW53" s="147"/>
      <c r="KX53" s="147"/>
      <c r="KY53" s="123"/>
      <c r="KZ53" s="123"/>
      <c r="LA53" s="123"/>
      <c r="LB53" s="100" t="s">
        <v>177</v>
      </c>
      <c r="LC53" s="164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</row>
    <row r="54" spans="1:509" ht="43.5" customHeight="1">
      <c r="A54" s="115" t="s">
        <v>141</v>
      </c>
      <c r="B54" s="50" t="s">
        <v>265</v>
      </c>
      <c r="C54" s="49" t="s">
        <v>266</v>
      </c>
      <c r="D54" s="65"/>
      <c r="E54" s="68"/>
      <c r="F54" s="65"/>
      <c r="G54" s="65"/>
      <c r="H54" s="65"/>
      <c r="I54" s="68"/>
      <c r="J54" s="65"/>
      <c r="K54" s="68"/>
      <c r="L54" s="68"/>
      <c r="M54" s="65"/>
      <c r="N54" s="65"/>
      <c r="O54" s="65"/>
      <c r="P54" s="68"/>
      <c r="Q54" s="65"/>
      <c r="R54" s="68"/>
      <c r="S54" s="65"/>
      <c r="T54" s="65"/>
      <c r="U54" s="65"/>
      <c r="V54" s="65"/>
      <c r="W54" s="68"/>
      <c r="X54" s="68"/>
      <c r="Y54" s="65"/>
      <c r="Z54" s="65"/>
      <c r="AA54" s="65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70"/>
      <c r="CW54" s="70"/>
      <c r="CX54" s="69"/>
      <c r="CY54" s="69"/>
      <c r="CZ54" s="69"/>
      <c r="DA54" s="69"/>
      <c r="DB54" s="69"/>
      <c r="DC54" s="70"/>
      <c r="DD54" s="70"/>
      <c r="DE54" s="69"/>
      <c r="DF54" s="69"/>
      <c r="DG54" s="69"/>
      <c r="DH54" s="69"/>
      <c r="DI54" s="69"/>
      <c r="DJ54" s="70"/>
      <c r="DK54" s="70"/>
      <c r="DL54" s="70"/>
      <c r="DM54" s="70"/>
      <c r="DN54" s="70"/>
      <c r="DO54" s="69"/>
      <c r="DP54" s="69"/>
      <c r="DQ54" s="70"/>
      <c r="DR54" s="70"/>
      <c r="DS54" s="69"/>
      <c r="DT54" s="69"/>
      <c r="DU54" s="69"/>
      <c r="DV54" s="69"/>
      <c r="DW54" s="69"/>
      <c r="DX54" s="45"/>
      <c r="DY54" s="51"/>
      <c r="DZ54" s="51"/>
      <c r="EA54" s="52"/>
      <c r="EB54" s="45"/>
      <c r="EC54" s="45"/>
      <c r="ED54" s="45"/>
      <c r="EE54" s="48"/>
      <c r="EF54" s="52"/>
      <c r="EG54" s="52"/>
      <c r="EH54" s="52"/>
      <c r="EI54" s="58"/>
      <c r="EJ54" s="45"/>
      <c r="EK54" s="45"/>
      <c r="EL54" s="48"/>
      <c r="EM54" s="52"/>
      <c r="EN54" s="52"/>
      <c r="EO54" s="58"/>
      <c r="EP54" s="45"/>
      <c r="EQ54" s="45"/>
      <c r="ER54" s="45"/>
      <c r="ES54" s="45"/>
      <c r="ET54" s="71"/>
      <c r="EU54" s="52"/>
      <c r="EV54" s="45"/>
      <c r="EW54" s="58"/>
      <c r="EX54" s="45"/>
      <c r="EY54" s="45"/>
      <c r="EZ54" s="45"/>
      <c r="FA54" s="53"/>
      <c r="FB54" s="53"/>
      <c r="FC54" s="45"/>
      <c r="FD54" s="45"/>
      <c r="FE54" s="45"/>
      <c r="FF54" s="45"/>
      <c r="FG54" s="45"/>
      <c r="FH54" s="53"/>
      <c r="FI54" s="53"/>
      <c r="FJ54" s="45"/>
      <c r="FK54" s="45"/>
      <c r="FL54" s="45"/>
      <c r="FM54" s="45"/>
      <c r="FN54" s="45"/>
      <c r="FO54" s="53"/>
      <c r="FP54" s="65"/>
      <c r="FQ54" s="45"/>
      <c r="FR54" s="45"/>
      <c r="FS54" s="45"/>
      <c r="FT54" s="45"/>
      <c r="FU54" s="65"/>
      <c r="FV54" s="53"/>
      <c r="FW54" s="53"/>
      <c r="FX54" s="65"/>
      <c r="FY54" s="45"/>
      <c r="FZ54" s="45"/>
      <c r="GA54" s="45"/>
      <c r="GB54" s="65"/>
      <c r="GC54" s="53"/>
      <c r="GD54" s="53"/>
      <c r="GE54" s="45"/>
      <c r="GF54" s="45"/>
      <c r="GG54" s="75"/>
      <c r="GH54" s="104"/>
      <c r="GI54" s="105"/>
      <c r="GJ54" s="106"/>
      <c r="GK54" s="101"/>
      <c r="GL54" s="101"/>
      <c r="GM54" s="107"/>
      <c r="GN54" s="105"/>
      <c r="GO54" s="107"/>
      <c r="GP54" s="100"/>
      <c r="GQ54" s="100"/>
      <c r="GR54" s="109"/>
      <c r="GS54" s="101"/>
      <c r="GT54" s="100"/>
      <c r="GU54" s="100"/>
      <c r="GV54" s="100"/>
      <c r="GW54" s="108"/>
      <c r="GX54" s="108"/>
      <c r="GY54" s="110"/>
      <c r="GZ54" s="101"/>
      <c r="HA54" s="108"/>
      <c r="HB54" s="108"/>
      <c r="HC54" s="108"/>
      <c r="HD54" s="108"/>
      <c r="HE54" s="108"/>
      <c r="HF54" s="109"/>
      <c r="HG54" s="101"/>
      <c r="HH54" s="108"/>
      <c r="HI54" s="145"/>
      <c r="HJ54" s="100"/>
      <c r="HK54" s="100"/>
      <c r="HL54" s="121"/>
      <c r="HM54" s="110"/>
      <c r="HN54" s="101"/>
      <c r="HO54" s="100"/>
      <c r="HP54" s="100"/>
      <c r="HQ54" s="100"/>
      <c r="HR54" s="100"/>
      <c r="HS54" s="100"/>
      <c r="HT54" s="146"/>
      <c r="HU54" s="101"/>
      <c r="HV54" s="100"/>
      <c r="HW54" s="100"/>
      <c r="HX54" s="148"/>
      <c r="HY54" s="100"/>
      <c r="HZ54" s="150"/>
      <c r="IA54" s="151"/>
      <c r="IB54" s="101"/>
      <c r="IC54" s="100"/>
      <c r="ID54" s="150"/>
      <c r="IE54" s="150"/>
      <c r="IF54" s="150"/>
      <c r="IG54" s="150"/>
      <c r="IH54" s="151"/>
      <c r="II54" s="101"/>
      <c r="IJ54" s="150"/>
      <c r="IK54" s="150"/>
      <c r="IL54" s="148"/>
      <c r="IM54" s="150"/>
      <c r="IN54" s="150"/>
      <c r="IO54" s="151"/>
      <c r="IP54" s="101"/>
      <c r="IQ54" s="150"/>
      <c r="IR54" s="148"/>
      <c r="IS54" s="150"/>
      <c r="IT54" s="150"/>
      <c r="IU54" s="148"/>
      <c r="IV54" s="146"/>
      <c r="IW54" s="152"/>
      <c r="IX54" s="102"/>
      <c r="IY54" s="149"/>
      <c r="IZ54" s="102"/>
      <c r="JA54" s="150"/>
      <c r="JB54" s="102"/>
      <c r="JC54" s="146"/>
      <c r="JD54" s="101"/>
      <c r="JE54" s="102"/>
      <c r="JF54" s="149" t="s">
        <v>261</v>
      </c>
      <c r="JG54" s="102"/>
      <c r="JH54" s="149" t="s">
        <v>261</v>
      </c>
      <c r="JI54" s="102"/>
      <c r="JJ54" s="122"/>
      <c r="JK54" s="101"/>
      <c r="JL54" s="102"/>
      <c r="JM54" s="123"/>
      <c r="JN54" s="102"/>
      <c r="JO54" s="123"/>
      <c r="JP54" s="102"/>
      <c r="JQ54" s="122"/>
      <c r="JR54" s="101"/>
      <c r="JS54" s="100" t="s">
        <v>177</v>
      </c>
      <c r="JT54" s="100" t="s">
        <v>177</v>
      </c>
      <c r="JU54" s="102"/>
      <c r="JV54" s="123"/>
      <c r="JW54" s="102"/>
      <c r="JX54" s="122"/>
      <c r="JY54" s="101"/>
      <c r="JZ54" s="102"/>
      <c r="KA54" s="123"/>
      <c r="KB54" s="102"/>
      <c r="KC54" s="123"/>
      <c r="KD54" s="102"/>
      <c r="KE54" s="122"/>
      <c r="KF54" s="101"/>
      <c r="KG54" s="102"/>
      <c r="KH54" s="123"/>
      <c r="KI54" s="102"/>
      <c r="KJ54" s="123"/>
      <c r="KK54" s="102"/>
      <c r="KL54" s="122"/>
      <c r="KM54" s="101"/>
      <c r="KN54" s="102"/>
      <c r="KO54" s="123"/>
      <c r="KP54" s="102"/>
      <c r="KQ54" s="123"/>
      <c r="KR54" s="102"/>
      <c r="KS54" s="110"/>
      <c r="KT54" s="101"/>
      <c r="KU54" s="100" t="s">
        <v>177</v>
      </c>
      <c r="KV54" s="147"/>
      <c r="KW54" s="147"/>
      <c r="KX54" s="100" t="s">
        <v>177</v>
      </c>
      <c r="KY54" s="123"/>
      <c r="KZ54" s="100" t="s">
        <v>177</v>
      </c>
      <c r="LA54" s="123"/>
      <c r="LB54" s="123"/>
      <c r="LC54" s="164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</row>
    <row r="55" spans="1:509" ht="43.5" customHeight="1">
      <c r="A55" s="10" t="s">
        <v>38</v>
      </c>
      <c r="B55" s="17" t="s">
        <v>4</v>
      </c>
      <c r="C55" s="10" t="s">
        <v>56</v>
      </c>
      <c r="D55" s="10"/>
      <c r="E55" s="10"/>
      <c r="F55" s="10"/>
      <c r="G55" s="10"/>
      <c r="H55" s="10"/>
      <c r="I55" s="3" t="s">
        <v>20</v>
      </c>
      <c r="J55" s="3"/>
      <c r="K55" s="3"/>
      <c r="L55" s="3"/>
      <c r="M55" s="3"/>
      <c r="N55" s="3"/>
      <c r="O55" s="10"/>
      <c r="P55" s="3" t="s">
        <v>20</v>
      </c>
      <c r="Q55" s="3"/>
      <c r="R55" s="3"/>
      <c r="S55" s="3"/>
      <c r="T55" s="3"/>
      <c r="U55" s="3"/>
      <c r="V55" s="10"/>
      <c r="W55" s="3" t="s">
        <v>20</v>
      </c>
      <c r="X55" s="3"/>
      <c r="Y55" s="3"/>
      <c r="Z55" s="3"/>
      <c r="AA55" s="3"/>
      <c r="AB55" s="3"/>
      <c r="AC55" s="10"/>
      <c r="AD55" s="3" t="s">
        <v>20</v>
      </c>
      <c r="AE55" s="3"/>
      <c r="AF55" s="3"/>
      <c r="AG55" s="3"/>
      <c r="AH55" s="3"/>
      <c r="AI55" s="3"/>
      <c r="AJ55" s="10"/>
      <c r="AK55" s="3" t="s">
        <v>20</v>
      </c>
      <c r="AL55" s="3"/>
      <c r="AM55" s="3"/>
      <c r="AN55" s="3"/>
      <c r="AO55" s="3"/>
      <c r="AP55" s="3"/>
      <c r="AQ55" s="10"/>
      <c r="AR55" s="3" t="s">
        <v>20</v>
      </c>
      <c r="AS55" s="3"/>
      <c r="AT55" s="3"/>
      <c r="AU55" s="3"/>
      <c r="AV55" s="3"/>
      <c r="AW55" s="3"/>
      <c r="AX55" s="10"/>
      <c r="AY55" s="3" t="s">
        <v>20</v>
      </c>
      <c r="AZ55" s="3"/>
      <c r="BA55" s="3"/>
      <c r="BB55" s="3"/>
      <c r="BC55" s="3"/>
      <c r="BD55" s="3"/>
      <c r="BE55" s="10"/>
      <c r="BF55" s="3" t="s">
        <v>20</v>
      </c>
      <c r="BG55" s="3"/>
      <c r="BH55" s="3"/>
      <c r="BI55" s="3"/>
      <c r="BJ55" s="3"/>
      <c r="BK55" s="3"/>
      <c r="BL55" s="10"/>
      <c r="BM55" s="3" t="s">
        <v>20</v>
      </c>
      <c r="BN55" s="3"/>
      <c r="BO55" s="3"/>
      <c r="BP55" s="3"/>
      <c r="BQ55" s="3"/>
      <c r="BR55" s="3"/>
      <c r="BS55" s="10"/>
      <c r="BT55" s="3" t="s">
        <v>20</v>
      </c>
      <c r="BU55" s="3"/>
      <c r="BV55" s="3"/>
      <c r="BW55" s="3"/>
      <c r="BX55" s="3"/>
      <c r="BY55" s="3"/>
      <c r="BZ55" s="10"/>
      <c r="CA55" s="3" t="s">
        <v>20</v>
      </c>
      <c r="CB55" s="3"/>
      <c r="CC55" s="3"/>
      <c r="CD55" s="3"/>
      <c r="CE55" s="3"/>
      <c r="CF55" s="3"/>
      <c r="CG55" s="10"/>
      <c r="CH55" s="3" t="s">
        <v>20</v>
      </c>
      <c r="CI55" s="3"/>
      <c r="CJ55" s="3"/>
      <c r="CK55" s="3"/>
      <c r="CL55" s="3"/>
      <c r="CM55" s="3"/>
      <c r="CN55" s="36"/>
      <c r="CO55" s="3" t="s">
        <v>20</v>
      </c>
      <c r="CP55" s="3"/>
      <c r="CQ55" s="3"/>
      <c r="CR55" s="3"/>
      <c r="CS55" s="3"/>
      <c r="CT55" s="3"/>
      <c r="CU55" s="36"/>
      <c r="CV55" s="3" t="s">
        <v>39</v>
      </c>
      <c r="CW55" s="3"/>
      <c r="CX55" s="3"/>
      <c r="CY55" s="3"/>
      <c r="CZ55" s="3"/>
      <c r="DA55" s="3"/>
      <c r="DB55" s="36"/>
      <c r="DC55" s="3" t="s">
        <v>39</v>
      </c>
      <c r="DD55" s="3"/>
      <c r="DE55" s="3"/>
      <c r="DF55" s="3"/>
      <c r="DG55" s="3"/>
      <c r="DH55" s="3"/>
      <c r="DI55" s="36"/>
      <c r="DJ55" s="37" t="s">
        <v>39</v>
      </c>
      <c r="DK55" s="47"/>
      <c r="DL55" s="36"/>
      <c r="DM55" s="287" t="s">
        <v>39</v>
      </c>
      <c r="DN55" s="287"/>
      <c r="DO55" s="287"/>
      <c r="DP55" s="287"/>
      <c r="DQ55" s="287"/>
      <c r="DR55" s="287"/>
      <c r="DS55" s="36"/>
      <c r="DT55" s="287" t="s">
        <v>39</v>
      </c>
      <c r="DU55" s="287"/>
      <c r="DV55" s="287"/>
      <c r="DW55" s="287"/>
      <c r="DX55" s="3"/>
      <c r="DY55" s="3"/>
      <c r="DZ55" s="56"/>
      <c r="EA55" s="3" t="s">
        <v>39</v>
      </c>
      <c r="EB55" s="3"/>
      <c r="EC55" s="3"/>
      <c r="ED55" s="3"/>
      <c r="EE55" s="3"/>
      <c r="EF55" s="3"/>
      <c r="EG55" s="56"/>
      <c r="EH55" s="3" t="s">
        <v>39</v>
      </c>
      <c r="EI55" s="3"/>
      <c r="EJ55" s="3"/>
      <c r="EK55" s="3"/>
      <c r="EL55" s="3"/>
      <c r="EM55" s="3"/>
      <c r="EN55" s="56"/>
      <c r="EO55" s="3" t="s">
        <v>39</v>
      </c>
      <c r="EP55" s="3"/>
      <c r="EQ55" s="3"/>
      <c r="ER55" s="3"/>
      <c r="ES55" s="3"/>
      <c r="ET55" s="3"/>
      <c r="EU55" s="56"/>
      <c r="EV55" s="3" t="s">
        <v>39</v>
      </c>
      <c r="EW55" s="3"/>
      <c r="EX55" s="3"/>
      <c r="EY55" s="3"/>
      <c r="EZ55" s="3"/>
      <c r="FA55" s="3"/>
      <c r="FB55" s="56"/>
      <c r="FC55" s="3" t="s">
        <v>39</v>
      </c>
      <c r="FD55" s="3"/>
      <c r="FE55" s="3"/>
      <c r="FF55" s="3"/>
      <c r="FG55" s="3"/>
      <c r="FH55" s="3"/>
      <c r="FI55" s="56"/>
      <c r="FJ55" s="3" t="s">
        <v>39</v>
      </c>
      <c r="FK55" s="3"/>
      <c r="FL55" s="3"/>
      <c r="FM55" s="3"/>
      <c r="FN55" s="3"/>
      <c r="FO55" s="3"/>
      <c r="FP55" s="56"/>
      <c r="FQ55" s="3" t="s">
        <v>39</v>
      </c>
      <c r="FR55" s="3"/>
      <c r="FS55" s="3"/>
      <c r="FT55" s="3"/>
      <c r="FU55" s="3"/>
      <c r="FV55" s="3"/>
      <c r="FW55" s="56"/>
      <c r="FX55" s="3" t="s">
        <v>39</v>
      </c>
      <c r="FY55" s="3"/>
      <c r="FZ55" s="3"/>
      <c r="GA55" s="3"/>
      <c r="GB55" s="3"/>
      <c r="GC55" s="3"/>
      <c r="GD55" s="56"/>
      <c r="GE55" s="3" t="s">
        <v>39</v>
      </c>
      <c r="GF55" s="3"/>
      <c r="GG55" s="3"/>
      <c r="GH55" s="303"/>
      <c r="GI55" s="303"/>
      <c r="GJ55" s="303"/>
      <c r="GK55" s="85"/>
      <c r="GL55" s="303" t="s">
        <v>39</v>
      </c>
      <c r="GM55" s="303"/>
      <c r="GN55" s="303"/>
      <c r="GO55" s="303"/>
      <c r="GP55" s="303"/>
      <c r="GQ55" s="303"/>
    </row>
    <row r="56" spans="1:509" ht="43.5" customHeight="1">
      <c r="A56" s="10"/>
      <c r="B56" s="9" t="s">
        <v>79</v>
      </c>
      <c r="C56" s="10" t="s">
        <v>90</v>
      </c>
      <c r="D56" s="302" t="s">
        <v>108</v>
      </c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 t="s">
        <v>3</v>
      </c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 t="s">
        <v>100</v>
      </c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277" t="s">
        <v>58</v>
      </c>
      <c r="CT56" s="277"/>
      <c r="CU56" s="277"/>
      <c r="CV56" s="277"/>
      <c r="CW56" s="277"/>
      <c r="CX56" s="277"/>
      <c r="CY56" s="277"/>
      <c r="CZ56" s="277"/>
      <c r="DA56" s="277"/>
      <c r="DB56" s="277"/>
      <c r="DC56" s="277"/>
      <c r="DD56" s="277"/>
      <c r="DE56" s="277"/>
      <c r="DF56" s="277"/>
      <c r="DG56" s="277"/>
      <c r="DH56" s="277"/>
      <c r="DI56" s="277"/>
      <c r="DJ56" s="277"/>
      <c r="DK56" s="277"/>
      <c r="DL56" s="277"/>
      <c r="DM56" s="277"/>
      <c r="DN56" s="277"/>
      <c r="DO56" s="277"/>
      <c r="DP56" s="277"/>
      <c r="DQ56" s="277"/>
      <c r="DR56" s="277"/>
      <c r="DS56" s="277"/>
      <c r="DT56" s="277"/>
      <c r="DU56" s="277"/>
      <c r="DV56" s="277"/>
      <c r="DW56" s="277"/>
      <c r="DX56" s="3" t="s">
        <v>126</v>
      </c>
      <c r="DY56" s="277"/>
      <c r="DZ56" s="277"/>
      <c r="EA56" s="277"/>
      <c r="EB56" s="277"/>
      <c r="EC56" s="277"/>
      <c r="ED56" s="277"/>
      <c r="EE56" s="277"/>
      <c r="EF56" s="277"/>
      <c r="EG56" s="277"/>
      <c r="EH56" s="277"/>
      <c r="EI56" s="277"/>
      <c r="EJ56" s="277"/>
      <c r="EK56" s="277"/>
      <c r="EL56" s="277"/>
      <c r="EM56" s="277"/>
      <c r="EN56" s="277"/>
      <c r="EO56" s="277"/>
      <c r="EP56" s="277"/>
      <c r="EQ56" s="277"/>
      <c r="ER56" s="277"/>
      <c r="ES56" s="277"/>
      <c r="ET56" s="277"/>
      <c r="EU56" s="277"/>
      <c r="EV56" s="277"/>
      <c r="EW56" s="277"/>
      <c r="EX56" s="277"/>
      <c r="EY56" s="277"/>
      <c r="EZ56" s="277"/>
      <c r="FA56" s="277"/>
      <c r="FB56" s="277"/>
      <c r="FC56" s="3"/>
      <c r="FD56" s="277"/>
      <c r="FE56" s="277"/>
      <c r="FF56" s="277"/>
      <c r="FG56" s="277"/>
      <c r="FH56" s="277"/>
      <c r="FI56" s="277"/>
      <c r="FJ56" s="277"/>
      <c r="FK56" s="277"/>
      <c r="FL56" s="277"/>
      <c r="FM56" s="277"/>
      <c r="FN56" s="277"/>
      <c r="FO56" s="277"/>
      <c r="FP56" s="277"/>
      <c r="FQ56" s="277"/>
      <c r="FR56" s="277"/>
      <c r="FS56" s="277"/>
      <c r="FT56" s="277"/>
      <c r="FU56" s="277"/>
      <c r="FV56" s="277"/>
      <c r="FW56" s="277"/>
      <c r="FX56" s="277"/>
      <c r="FY56" s="277"/>
      <c r="FZ56" s="277"/>
      <c r="GA56" s="277"/>
      <c r="GB56" s="277"/>
      <c r="GC56" s="277"/>
      <c r="GD56" s="277"/>
      <c r="GE56" s="277"/>
      <c r="GF56" s="277"/>
      <c r="GG56" s="277"/>
    </row>
    <row r="57" spans="1:509" ht="43.5" customHeight="1">
      <c r="A57" s="10"/>
      <c r="B57" s="9" t="s">
        <v>49</v>
      </c>
      <c r="C57" s="19" t="s">
        <v>5</v>
      </c>
      <c r="D57" s="3"/>
      <c r="E57" s="3"/>
      <c r="F57" s="3"/>
      <c r="G57" s="3"/>
      <c r="H57" s="3"/>
      <c r="I57" s="3"/>
      <c r="J57" s="3" t="s"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278"/>
      <c r="AJ57" s="278"/>
      <c r="AK57" s="278"/>
      <c r="AL57" s="278"/>
      <c r="AM57" s="278"/>
      <c r="AN57" s="278"/>
      <c r="AO57" s="3" t="s">
        <v>20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 t="s">
        <v>20</v>
      </c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 t="s">
        <v>39</v>
      </c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 t="s">
        <v>39</v>
      </c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 t="s">
        <v>39</v>
      </c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509" ht="43.5" customHeight="1">
      <c r="A58" s="10"/>
      <c r="B58" s="17" t="s">
        <v>51</v>
      </c>
      <c r="C58" s="19" t="s">
        <v>12</v>
      </c>
      <c r="D58" s="3" t="s">
        <v>20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78"/>
      <c r="AG58" s="278"/>
      <c r="AH58" s="278"/>
      <c r="AI58" s="3" t="s">
        <v>20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273"/>
      <c r="BL58" s="273"/>
      <c r="BM58" s="273"/>
      <c r="BN58" s="3" t="s">
        <v>20</v>
      </c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273"/>
      <c r="CQ58" s="273"/>
      <c r="CR58" s="273"/>
      <c r="CS58" s="3" t="s">
        <v>39</v>
      </c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273"/>
      <c r="DV58" s="273"/>
      <c r="DW58" s="273"/>
      <c r="DX58" s="3" t="s">
        <v>39</v>
      </c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273"/>
      <c r="FA58" s="273"/>
      <c r="FB58" s="273"/>
      <c r="FC58" s="3" t="s">
        <v>39</v>
      </c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273"/>
      <c r="GF58" s="273"/>
      <c r="GG58" s="273"/>
    </row>
    <row r="59" spans="1:509" ht="43.5" customHeight="1">
      <c r="A59" s="10"/>
      <c r="B59" s="17" t="s">
        <v>99</v>
      </c>
      <c r="C59" s="19" t="s">
        <v>82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6"/>
      <c r="AG59" s="3" t="s">
        <v>20</v>
      </c>
      <c r="AH59" s="3"/>
      <c r="AI59" s="3" t="s">
        <v>20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6"/>
      <c r="BK59" s="3" t="s">
        <v>20</v>
      </c>
      <c r="BL59" s="3"/>
      <c r="BM59" s="3"/>
      <c r="BN59" s="3" t="s">
        <v>20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10"/>
      <c r="CP59" s="3" t="s">
        <v>20</v>
      </c>
      <c r="CQ59" s="3"/>
      <c r="CR59" s="3"/>
      <c r="CS59" s="3" t="s">
        <v>39</v>
      </c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10"/>
      <c r="DU59" s="3" t="s">
        <v>39</v>
      </c>
      <c r="DV59" s="3"/>
      <c r="DW59" s="3"/>
      <c r="DX59" s="3" t="s">
        <v>39</v>
      </c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10"/>
      <c r="EZ59" s="3" t="s">
        <v>39</v>
      </c>
      <c r="FA59" s="3"/>
      <c r="FB59" s="3"/>
      <c r="FC59" s="3" t="s">
        <v>39</v>
      </c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10"/>
      <c r="GE59" s="3" t="s">
        <v>39</v>
      </c>
      <c r="GF59" s="3"/>
      <c r="GG59" s="3"/>
    </row>
    <row r="60" spans="1:509" ht="43.5" customHeight="1">
      <c r="A60" s="10" t="s">
        <v>50</v>
      </c>
      <c r="B60" s="9" t="s">
        <v>55</v>
      </c>
      <c r="C60" s="10"/>
      <c r="D60" s="41"/>
      <c r="E60" s="41"/>
      <c r="F60" s="41"/>
      <c r="G60" s="41"/>
      <c r="H60" s="41"/>
      <c r="I60" s="41"/>
      <c r="J60" s="41"/>
      <c r="K60" s="42"/>
      <c r="L60" s="42"/>
      <c r="M60" s="42"/>
      <c r="N60" s="42"/>
      <c r="O60" s="42"/>
      <c r="P60" s="42"/>
      <c r="Q60" s="42"/>
      <c r="R60" s="41"/>
      <c r="S60" s="41"/>
      <c r="T60" s="41"/>
      <c r="U60" s="41"/>
      <c r="V60" s="41"/>
      <c r="W60" s="41"/>
      <c r="X60" s="41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 spans="1:509">
      <c r="A61" s="10" t="s">
        <v>18</v>
      </c>
      <c r="B61" s="9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1"/>
      <c r="S61" s="11"/>
      <c r="T61" s="11"/>
      <c r="U61" s="11"/>
      <c r="V61" s="11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509">
      <c r="A62" s="10"/>
      <c r="B62" s="9" t="s">
        <v>22</v>
      </c>
      <c r="C62" s="10" t="s">
        <v>31</v>
      </c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1"/>
      <c r="S62" s="11"/>
      <c r="T62" s="11"/>
      <c r="U62" s="11"/>
      <c r="V62" s="11"/>
      <c r="W62" s="11"/>
      <c r="X62" s="11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509" ht="17">
      <c r="A63" s="153" t="s">
        <v>268</v>
      </c>
      <c r="B63" s="9" t="s">
        <v>31</v>
      </c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1"/>
      <c r="S63" s="11"/>
      <c r="T63" s="11"/>
      <c r="U63" s="11"/>
      <c r="V63" s="11"/>
      <c r="W63" s="11"/>
      <c r="X63" s="11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EN63" s="46"/>
    </row>
    <row r="64" spans="1:509">
      <c r="A64" s="10" t="s">
        <v>109</v>
      </c>
      <c r="B64" s="9" t="s">
        <v>31</v>
      </c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1"/>
      <c r="S64" s="11"/>
      <c r="T64" s="11"/>
      <c r="U64" s="11"/>
      <c r="V64" s="11"/>
      <c r="W64" s="11"/>
      <c r="X64" s="11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EN64" s="46"/>
    </row>
    <row r="65" spans="1:162">
      <c r="A65" s="10" t="s">
        <v>23</v>
      </c>
      <c r="EN65" s="46"/>
    </row>
    <row r="66" spans="1:162">
      <c r="B66" s="9" t="s">
        <v>101</v>
      </c>
    </row>
    <row r="67" spans="1:162" ht="43.5" customHeight="1">
      <c r="A67" s="10" t="s">
        <v>105</v>
      </c>
      <c r="B67" s="9" t="s">
        <v>48</v>
      </c>
      <c r="C67" s="10" t="s">
        <v>10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0"/>
      <c r="AG67" s="10"/>
      <c r="AH67" s="10"/>
      <c r="AI67" s="10"/>
      <c r="AJ67" s="10"/>
      <c r="AK67" s="10"/>
      <c r="AL67" s="10"/>
      <c r="AM67" s="1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36"/>
      <c r="AZ67" s="36"/>
      <c r="BA67" s="281"/>
      <c r="BB67" s="281"/>
      <c r="BC67" s="281"/>
      <c r="BD67" s="281"/>
      <c r="BE67" s="281"/>
      <c r="BF67" s="36"/>
      <c r="BG67" s="36"/>
      <c r="BH67" s="281"/>
      <c r="BI67" s="281"/>
      <c r="BJ67" s="281"/>
      <c r="BK67" s="281"/>
      <c r="BL67" s="281"/>
      <c r="BM67" s="36"/>
      <c r="BN67" s="36"/>
      <c r="BO67" s="273"/>
      <c r="BP67" s="273"/>
      <c r="BQ67" s="273"/>
      <c r="BR67" s="273"/>
      <c r="BS67" s="273"/>
      <c r="BT67" s="36"/>
      <c r="BU67" s="36"/>
      <c r="BV67" s="273"/>
      <c r="BW67" s="273"/>
      <c r="BX67" s="273"/>
      <c r="BY67" s="273"/>
      <c r="BZ67" s="273"/>
      <c r="CA67" s="35"/>
      <c r="CB67" s="273"/>
      <c r="CC67" s="273"/>
      <c r="CD67" s="273"/>
      <c r="CE67" s="273"/>
      <c r="CF67" s="273"/>
      <c r="CG67" s="273"/>
      <c r="CH67" s="36"/>
      <c r="CI67" s="36"/>
      <c r="CJ67" s="273"/>
      <c r="CK67" s="273"/>
      <c r="CL67" s="273"/>
      <c r="CM67" s="273"/>
      <c r="CN67" s="273"/>
      <c r="CO67" s="36"/>
      <c r="CP67" s="36"/>
      <c r="CQ67" s="273"/>
      <c r="CR67" s="273"/>
      <c r="CS67" s="273"/>
      <c r="CT67" s="273"/>
      <c r="CU67" s="273"/>
      <c r="CV67" s="31"/>
      <c r="CW67" s="31"/>
      <c r="CX67" s="273"/>
      <c r="CY67" s="273"/>
      <c r="CZ67" s="273"/>
      <c r="DA67" s="273"/>
      <c r="DB67" s="273"/>
      <c r="DC67" s="31"/>
      <c r="DD67" s="31"/>
      <c r="DE67" s="273"/>
      <c r="DF67" s="273"/>
      <c r="DG67" s="273"/>
      <c r="DH67" s="273"/>
      <c r="DI67" s="273"/>
      <c r="DJ67" s="31"/>
      <c r="DK67" s="31"/>
      <c r="DL67" s="273"/>
      <c r="DM67" s="273"/>
      <c r="DN67" s="273"/>
      <c r="DO67" s="273"/>
      <c r="DP67" s="273"/>
      <c r="DQ67" s="31"/>
      <c r="DR67" s="31"/>
      <c r="DS67" s="10" t="s">
        <v>39</v>
      </c>
      <c r="DT67" s="10" t="s">
        <v>39</v>
      </c>
      <c r="DU67" s="10" t="s">
        <v>39</v>
      </c>
      <c r="DV67" s="10" t="s">
        <v>39</v>
      </c>
      <c r="DW67" s="10" t="s">
        <v>39</v>
      </c>
      <c r="DX67" s="9"/>
      <c r="DY67" s="43"/>
      <c r="DZ67" s="43"/>
      <c r="EA67" s="39"/>
      <c r="EB67" s="9"/>
      <c r="EC67" s="9"/>
      <c r="ED67" s="9"/>
      <c r="EE67" s="9"/>
      <c r="EF67" s="39"/>
      <c r="EG67" s="39"/>
      <c r="EH67" s="39"/>
      <c r="EI67" s="9"/>
      <c r="EJ67" s="9"/>
      <c r="EK67" s="9"/>
      <c r="EL67" s="9"/>
      <c r="EM67" s="39"/>
      <c r="EN67" s="39"/>
      <c r="EO67" s="9"/>
      <c r="EP67" s="9"/>
      <c r="EQ67" s="9"/>
      <c r="ER67" s="9"/>
      <c r="ES67" s="9"/>
      <c r="ET67" s="39"/>
      <c r="EU67" s="39"/>
      <c r="EV67" s="9"/>
      <c r="EW67" s="9"/>
      <c r="EX67" s="9"/>
      <c r="EY67" s="9"/>
      <c r="EZ67" s="9"/>
      <c r="FA67" s="55"/>
      <c r="FB67" s="55"/>
      <c r="FC67" s="9"/>
      <c r="FD67" s="9"/>
      <c r="FE67" s="9"/>
      <c r="FF67" s="9"/>
    </row>
    <row r="68" spans="1:162">
      <c r="B68" s="57" t="s">
        <v>129</v>
      </c>
    </row>
  </sheetData>
  <mergeCells count="283">
    <mergeCell ref="VQ13:VW13"/>
    <mergeCell ref="VX13:WD13"/>
    <mergeCell ref="WE13:WK13"/>
    <mergeCell ref="VH17:VN17"/>
    <mergeCell ref="VO17:VU17"/>
    <mergeCell ref="VV17:WB17"/>
    <mergeCell ref="WC17:WI17"/>
    <mergeCell ref="UV13:VB13"/>
    <mergeCell ref="SD13:SJ13"/>
    <mergeCell ref="SK13:SQ13"/>
    <mergeCell ref="RS17:RY17"/>
    <mergeCell ref="RZ17:SF17"/>
    <mergeCell ref="SG17:SM17"/>
    <mergeCell ref="SN17:ST17"/>
    <mergeCell ref="SR13:SX13"/>
    <mergeCell ref="UT17:UZ17"/>
    <mergeCell ref="VA17:VG17"/>
    <mergeCell ref="VC13:VI13"/>
    <mergeCell ref="QC17:QI17"/>
    <mergeCell ref="QJ17:QP17"/>
    <mergeCell ref="QQ17:QW17"/>
    <mergeCell ref="QX17:RD17"/>
    <mergeCell ref="RE17:RK17"/>
    <mergeCell ref="RL17:RR17"/>
    <mergeCell ref="QG13:QM13"/>
    <mergeCell ref="QN13:QT13"/>
    <mergeCell ref="QU13:RA13"/>
    <mergeCell ref="RB13:RH13"/>
    <mergeCell ref="RI13:RO13"/>
    <mergeCell ref="KY2:MB2"/>
    <mergeCell ref="LN17:LT17"/>
    <mergeCell ref="LU17:MA17"/>
    <mergeCell ref="MB17:MH17"/>
    <mergeCell ref="MC2:NG2"/>
    <mergeCell ref="MU13:NA13"/>
    <mergeCell ref="NB13:NH13"/>
    <mergeCell ref="JA13:JG13"/>
    <mergeCell ref="JH13:JN13"/>
    <mergeCell ref="JO13:JU13"/>
    <mergeCell ref="JV13:KB13"/>
    <mergeCell ref="KC13:KI13"/>
    <mergeCell ref="KZ17:LF17"/>
    <mergeCell ref="LG17:LM17"/>
    <mergeCell ref="KJ13:KP13"/>
    <mergeCell ref="KQ13:KW13"/>
    <mergeCell ref="MW17:NC17"/>
    <mergeCell ref="ND17:NJ17"/>
    <mergeCell ref="IR2:JS2"/>
    <mergeCell ref="JT2:KX2"/>
    <mergeCell ref="KL17:KR17"/>
    <mergeCell ref="KS17:KY17"/>
    <mergeCell ref="JX17:KD17"/>
    <mergeCell ref="KE17:KK17"/>
    <mergeCell ref="GL55:GQ55"/>
    <mergeCell ref="HM17:HS17"/>
    <mergeCell ref="IV17:JB17"/>
    <mergeCell ref="JC17:JI17"/>
    <mergeCell ref="JJ17:JP17"/>
    <mergeCell ref="GH1:HL1"/>
    <mergeCell ref="GH2:HL2"/>
    <mergeCell ref="GK17:GQ17"/>
    <mergeCell ref="GR17:GX17"/>
    <mergeCell ref="GY17:HE17"/>
    <mergeCell ref="HF17:HL17"/>
    <mergeCell ref="GN13:GT13"/>
    <mergeCell ref="GU13:HA13"/>
    <mergeCell ref="HB13:HH13"/>
    <mergeCell ref="HI13:HQ13"/>
    <mergeCell ref="HM1:IQ1"/>
    <mergeCell ref="HM2:IQ2"/>
    <mergeCell ref="HT17:HZ17"/>
    <mergeCell ref="IA17:IG17"/>
    <mergeCell ref="IH17:IN17"/>
    <mergeCell ref="IO17:IU17"/>
    <mergeCell ref="FC59:GC59"/>
    <mergeCell ref="GE59:GG59"/>
    <mergeCell ref="FC55:FH55"/>
    <mergeCell ref="FJ55:FO55"/>
    <mergeCell ref="FQ55:FV55"/>
    <mergeCell ref="FX55:GC55"/>
    <mergeCell ref="FC56:GG56"/>
    <mergeCell ref="FC57:FH57"/>
    <mergeCell ref="FI57:GG57"/>
    <mergeCell ref="FC58:GD58"/>
    <mergeCell ref="GE58:GG58"/>
    <mergeCell ref="GE55:GJ55"/>
    <mergeCell ref="BN57:BS57"/>
    <mergeCell ref="J57:AH57"/>
    <mergeCell ref="CS57:CX57"/>
    <mergeCell ref="D59:AE59"/>
    <mergeCell ref="D57:I57"/>
    <mergeCell ref="AF58:AH58"/>
    <mergeCell ref="CP58:CR58"/>
    <mergeCell ref="AO57:BM57"/>
    <mergeCell ref="I55:N55"/>
    <mergeCell ref="BN56:CR56"/>
    <mergeCell ref="W55:AB55"/>
    <mergeCell ref="P55:U55"/>
    <mergeCell ref="AY55:BD55"/>
    <mergeCell ref="AI56:BM56"/>
    <mergeCell ref="AD55:AI55"/>
    <mergeCell ref="D56:AH56"/>
    <mergeCell ref="D67:AE67"/>
    <mergeCell ref="CS58:DT58"/>
    <mergeCell ref="DU58:DW58"/>
    <mergeCell ref="CS59:DS59"/>
    <mergeCell ref="BA67:BE67"/>
    <mergeCell ref="BH67:BL67"/>
    <mergeCell ref="BO67:BS67"/>
    <mergeCell ref="BV67:BZ67"/>
    <mergeCell ref="CJ67:CN67"/>
    <mergeCell ref="CQ67:CU67"/>
    <mergeCell ref="DE67:DI67"/>
    <mergeCell ref="DL67:DP67"/>
    <mergeCell ref="CB67:CG67"/>
    <mergeCell ref="CX67:DB67"/>
    <mergeCell ref="BK58:BM58"/>
    <mergeCell ref="AG59:AH59"/>
    <mergeCell ref="BN1:CR1"/>
    <mergeCell ref="BN2:CR2"/>
    <mergeCell ref="BT55:BY55"/>
    <mergeCell ref="CA55:CF55"/>
    <mergeCell ref="CH55:CM55"/>
    <mergeCell ref="CO55:CT55"/>
    <mergeCell ref="CF13:CL13"/>
    <mergeCell ref="CM13:CS13"/>
    <mergeCell ref="BR13:BX13"/>
    <mergeCell ref="BY13:CE13"/>
    <mergeCell ref="BO17:BU17"/>
    <mergeCell ref="BV17:CB17"/>
    <mergeCell ref="BK13:BQ13"/>
    <mergeCell ref="BF55:BK55"/>
    <mergeCell ref="CC17:CI17"/>
    <mergeCell ref="CJ17:CP17"/>
    <mergeCell ref="FC1:GG1"/>
    <mergeCell ref="GG13:GM13"/>
    <mergeCell ref="FI17:FO17"/>
    <mergeCell ref="FP17:FV17"/>
    <mergeCell ref="FW17:GC17"/>
    <mergeCell ref="GD17:GJ17"/>
    <mergeCell ref="DX57:EC57"/>
    <mergeCell ref="ED57:FB57"/>
    <mergeCell ref="DZ17:EF17"/>
    <mergeCell ref="DX1:FB1"/>
    <mergeCell ref="DX2:FB2"/>
    <mergeCell ref="EN17:ET17"/>
    <mergeCell ref="EU17:FA17"/>
    <mergeCell ref="FB17:FH17"/>
    <mergeCell ref="DV13:EB13"/>
    <mergeCell ref="EO55:ET55"/>
    <mergeCell ref="EG17:EM17"/>
    <mergeCell ref="FC2:GG2"/>
    <mergeCell ref="CS1:DW1"/>
    <mergeCell ref="CS2:DW2"/>
    <mergeCell ref="DO13:DU13"/>
    <mergeCell ref="DC55:DH55"/>
    <mergeCell ref="DT55:DY55"/>
    <mergeCell ref="CY57:DW57"/>
    <mergeCell ref="EH55:EM55"/>
    <mergeCell ref="CS56:DW56"/>
    <mergeCell ref="CQ17:CW17"/>
    <mergeCell ref="DH13:DN13"/>
    <mergeCell ref="DS17:DY17"/>
    <mergeCell ref="DM55:DR55"/>
    <mergeCell ref="CT13:CZ13"/>
    <mergeCell ref="DA13:DG13"/>
    <mergeCell ref="CV55:DA55"/>
    <mergeCell ref="CX17:DD17"/>
    <mergeCell ref="DE17:DK17"/>
    <mergeCell ref="DL17:DR17"/>
    <mergeCell ref="A1:A3"/>
    <mergeCell ref="B1:B3"/>
    <mergeCell ref="C1:C3"/>
    <mergeCell ref="E2:AH2"/>
    <mergeCell ref="D17:J17"/>
    <mergeCell ref="K17:Q17"/>
    <mergeCell ref="R17:X17"/>
    <mergeCell ref="Y17:AE17"/>
    <mergeCell ref="G13:M13"/>
    <mergeCell ref="D13:F13"/>
    <mergeCell ref="N13:T13"/>
    <mergeCell ref="U13:AA13"/>
    <mergeCell ref="AB13:AH13"/>
    <mergeCell ref="AF17:AL17"/>
    <mergeCell ref="AI2:BM2"/>
    <mergeCell ref="D1:AH1"/>
    <mergeCell ref="AI1:BM1"/>
    <mergeCell ref="AI13:AO13"/>
    <mergeCell ref="AP13:AV13"/>
    <mergeCell ref="AW13:BC13"/>
    <mergeCell ref="BD13:BJ13"/>
    <mergeCell ref="AM17:AS17"/>
    <mergeCell ref="BA17:BG17"/>
    <mergeCell ref="BH17:BN17"/>
    <mergeCell ref="FZ13:GF13"/>
    <mergeCell ref="DX56:FB56"/>
    <mergeCell ref="FL13:FR13"/>
    <mergeCell ref="FS13:FY13"/>
    <mergeCell ref="EJ13:EP13"/>
    <mergeCell ref="EQ13:EW13"/>
    <mergeCell ref="BN59:CN59"/>
    <mergeCell ref="D58:AE58"/>
    <mergeCell ref="BN58:CO58"/>
    <mergeCell ref="CP59:CR59"/>
    <mergeCell ref="AI58:BJ58"/>
    <mergeCell ref="BK59:BM59"/>
    <mergeCell ref="AI59:BI59"/>
    <mergeCell ref="DU59:DW59"/>
    <mergeCell ref="BT57:CR57"/>
    <mergeCell ref="DX58:EY58"/>
    <mergeCell ref="EC13:EI13"/>
    <mergeCell ref="EA55:EF55"/>
    <mergeCell ref="BM55:BR55"/>
    <mergeCell ref="AK55:AP55"/>
    <mergeCell ref="AR55:AW55"/>
    <mergeCell ref="AI57:AN57"/>
    <mergeCell ref="AT17:AZ17"/>
    <mergeCell ref="FE13:FK13"/>
    <mergeCell ref="OK13:OQ13"/>
    <mergeCell ref="NR17:NX17"/>
    <mergeCell ref="EZ59:FB59"/>
    <mergeCell ref="EX13:FD13"/>
    <mergeCell ref="EZ58:FB58"/>
    <mergeCell ref="EV55:FA55"/>
    <mergeCell ref="OR13:OX13"/>
    <mergeCell ref="NK17:NQ17"/>
    <mergeCell ref="MI17:MO17"/>
    <mergeCell ref="LL13:LR13"/>
    <mergeCell ref="LS13:LY13"/>
    <mergeCell ref="LZ13:MF13"/>
    <mergeCell ref="MG13:MM13"/>
    <mergeCell ref="MN13:MT13"/>
    <mergeCell ref="MP17:MV17"/>
    <mergeCell ref="JQ17:JW17"/>
    <mergeCell ref="HY13:IE13"/>
    <mergeCell ref="IF13:IL13"/>
    <mergeCell ref="IM13:IS13"/>
    <mergeCell ref="HR13:HX13"/>
    <mergeCell ref="IT13:IZ13"/>
    <mergeCell ref="DX59:EX59"/>
    <mergeCell ref="KX13:LD13"/>
    <mergeCell ref="LE13:LK13"/>
    <mergeCell ref="QV2:RY2"/>
    <mergeCell ref="OT17:OZ17"/>
    <mergeCell ref="PA17:PG17"/>
    <mergeCell ref="PH17:PN17"/>
    <mergeCell ref="PO17:PU17"/>
    <mergeCell ref="PV17:QB17"/>
    <mergeCell ref="NY17:OE17"/>
    <mergeCell ref="OF17:OL17"/>
    <mergeCell ref="OM17:OS17"/>
    <mergeCell ref="OL2:PP2"/>
    <mergeCell ref="PQ2:QU2"/>
    <mergeCell ref="PZ13:QF13"/>
    <mergeCell ref="PS13:PY13"/>
    <mergeCell ref="RP13:RV13"/>
    <mergeCell ref="RW13:SC13"/>
    <mergeCell ref="NH2:OK2"/>
    <mergeCell ref="NP13:NV13"/>
    <mergeCell ref="RZ2:TD2"/>
    <mergeCell ref="NI13:NO13"/>
    <mergeCell ref="OY13:PD13"/>
    <mergeCell ref="PE13:PK13"/>
    <mergeCell ref="PL13:PR13"/>
    <mergeCell ref="NW13:OC13"/>
    <mergeCell ref="OD13:OJ13"/>
    <mergeCell ref="TE2:UH2"/>
    <mergeCell ref="SY13:TE13"/>
    <mergeCell ref="TF13:TL13"/>
    <mergeCell ref="TM13:TS13"/>
    <mergeCell ref="TT13:TZ13"/>
    <mergeCell ref="SU17:TA17"/>
    <mergeCell ref="UA13:UG13"/>
    <mergeCell ref="UH13:UN13"/>
    <mergeCell ref="TB17:TJ17"/>
    <mergeCell ref="TK17:TQ17"/>
    <mergeCell ref="TR17:TX17"/>
    <mergeCell ref="TY17:UE17"/>
    <mergeCell ref="UF17:UL17"/>
    <mergeCell ref="UM17:US17"/>
    <mergeCell ref="UO13:UU13"/>
    <mergeCell ref="UI2:VM2"/>
    <mergeCell ref="VJ13:VP13"/>
  </mergeCells>
  <phoneticPr fontId="7" type="noConversion"/>
  <printOptions horizontalCentered="1" verticalCentered="1"/>
  <pageMargins left="0.25" right="0.25" top="0.25" bottom="0.25" header="0" footer="0"/>
  <pageSetup paperSize="9" scale="49" orientation="landscape" r:id="rId1"/>
  <colBreaks count="7" manualBreakCount="7">
    <brk id="279" max="35" man="1"/>
    <brk id="310" max="35" man="1"/>
    <brk id="332" max="35" man="1"/>
    <brk id="362" max="35" man="1"/>
    <brk id="401" max="35" man="1"/>
    <brk id="481" max="35" man="1"/>
    <brk id="524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K27" sqref="K27"/>
    </sheetView>
  </sheetViews>
  <sheetFormatPr baseColWidth="10" defaultColWidth="9.1640625" defaultRowHeight="20" customHeight="1" outlineLevelCol="1"/>
  <cols>
    <col min="1" max="1" width="14.5" style="79" customWidth="1"/>
    <col min="2" max="2" width="35.5" style="79" customWidth="1"/>
    <col min="3" max="3" width="26.5" style="79" customWidth="1"/>
    <col min="4" max="5" width="7.33203125" style="79" hidden="1" customWidth="1"/>
    <col min="6" max="6" width="24.33203125" style="79" customWidth="1"/>
    <col min="7" max="7" width="16.6640625" style="86" hidden="1" customWidth="1" outlineLevel="1"/>
    <col min="8" max="10" width="15.5" style="79" hidden="1" customWidth="1" outlineLevel="1"/>
    <col min="11" max="11" width="16.6640625" style="86" customWidth="1" collapsed="1"/>
    <col min="12" max="14" width="15.5" style="79" customWidth="1"/>
    <col min="15" max="15" width="9.1640625" style="79"/>
    <col min="16" max="16" width="4" style="79" customWidth="1"/>
    <col min="17" max="17" width="36.83203125" style="79" customWidth="1"/>
    <col min="18" max="18" width="28.5" style="79" bestFit="1" customWidth="1"/>
    <col min="19" max="19" width="16.5" style="79" customWidth="1"/>
    <col min="20" max="20" width="18.33203125" style="79" customWidth="1"/>
    <col min="21" max="26" width="26" style="79" customWidth="1"/>
    <col min="27" max="16384" width="9.1640625" style="79"/>
  </cols>
  <sheetData>
    <row r="1" spans="1:20" ht="20" customHeight="1">
      <c r="G1" s="97" t="s">
        <v>172</v>
      </c>
      <c r="I1" s="99">
        <v>44347</v>
      </c>
      <c r="J1" s="99">
        <v>44561</v>
      </c>
      <c r="K1" s="97" t="s">
        <v>175</v>
      </c>
      <c r="M1" s="99">
        <v>44562</v>
      </c>
      <c r="N1" s="99">
        <v>44926</v>
      </c>
    </row>
    <row r="2" spans="1:20" ht="20" customHeight="1">
      <c r="A2" s="87"/>
      <c r="I2" s="99">
        <v>44494</v>
      </c>
      <c r="J2" s="99"/>
      <c r="L2" s="99">
        <v>44621</v>
      </c>
      <c r="M2" s="99">
        <v>44682</v>
      </c>
      <c r="N2" s="99">
        <v>44743</v>
      </c>
      <c r="O2" s="113"/>
    </row>
    <row r="3" spans="1:20" ht="20" customHeight="1">
      <c r="A3" s="89" t="s">
        <v>155</v>
      </c>
      <c r="B3" s="90" t="s">
        <v>201</v>
      </c>
      <c r="C3" s="90" t="s">
        <v>197</v>
      </c>
      <c r="D3" s="90" t="s">
        <v>198</v>
      </c>
      <c r="E3" s="90" t="s">
        <v>199</v>
      </c>
      <c r="F3" s="90" t="s">
        <v>200</v>
      </c>
      <c r="G3" s="91" t="s">
        <v>156</v>
      </c>
      <c r="H3" s="92" t="s">
        <v>157</v>
      </c>
      <c r="I3" s="92" t="s">
        <v>158</v>
      </c>
      <c r="J3" s="93" t="s">
        <v>159</v>
      </c>
      <c r="K3" s="91" t="s">
        <v>156</v>
      </c>
      <c r="L3" s="92" t="s">
        <v>157</v>
      </c>
      <c r="M3" s="92" t="s">
        <v>158</v>
      </c>
      <c r="N3" s="93" t="s">
        <v>159</v>
      </c>
      <c r="O3" s="113" t="s">
        <v>176</v>
      </c>
      <c r="Q3" s="79" t="s">
        <v>229</v>
      </c>
      <c r="R3" s="79" t="s">
        <v>193</v>
      </c>
      <c r="S3" s="79" t="s">
        <v>195</v>
      </c>
      <c r="T3" s="79" t="s">
        <v>196</v>
      </c>
    </row>
    <row r="4" spans="1:20" ht="20" customHeight="1">
      <c r="A4" s="3" t="s">
        <v>141</v>
      </c>
      <c r="B4" s="88" t="s">
        <v>180</v>
      </c>
      <c r="C4" s="103" t="s">
        <v>202</v>
      </c>
      <c r="D4" s="103"/>
      <c r="E4" s="103"/>
      <c r="F4" s="88" t="s">
        <v>153</v>
      </c>
      <c r="G4" s="98" t="s">
        <v>161</v>
      </c>
      <c r="H4" s="94">
        <f>ROUND((J1-I1+1)/7*3,0)</f>
        <v>92</v>
      </c>
      <c r="I4" s="94">
        <v>24</v>
      </c>
      <c r="J4" s="95">
        <f>I4/H4</f>
        <v>0.2608695652173913</v>
      </c>
      <c r="K4" s="98" t="s">
        <v>161</v>
      </c>
      <c r="L4" s="94">
        <f>ROUND((N1-L2+1)/7*3,0)</f>
        <v>131</v>
      </c>
      <c r="M4" s="79">
        <f>COUNTA('3. 일간 목표&amp;실천'!$HM$18:$OK$18)</f>
        <v>28</v>
      </c>
      <c r="N4" s="95">
        <f t="shared" ref="N4:N15" si="0">M4/L4</f>
        <v>0.21374045801526717</v>
      </c>
      <c r="O4" s="113">
        <v>80</v>
      </c>
      <c r="P4" s="157" t="s">
        <v>272</v>
      </c>
      <c r="R4" s="79" t="s">
        <v>194</v>
      </c>
    </row>
    <row r="5" spans="1:20" ht="20" customHeight="1">
      <c r="A5" s="3"/>
      <c r="B5" s="88" t="s">
        <v>180</v>
      </c>
      <c r="C5" s="103" t="s">
        <v>203</v>
      </c>
      <c r="D5" s="88"/>
      <c r="E5" s="88"/>
      <c r="F5" s="88" t="s">
        <v>128</v>
      </c>
      <c r="G5" s="98" t="s">
        <v>160</v>
      </c>
      <c r="H5" s="94">
        <f>ROUND((J1-I2+1)/7*6,0)</f>
        <v>58</v>
      </c>
      <c r="I5" s="94">
        <f>H5-15-6+ROUND((J1-I2+1)/7,0)</f>
        <v>47</v>
      </c>
      <c r="J5" s="95">
        <f>I5/H5</f>
        <v>0.81034482758620685</v>
      </c>
      <c r="K5" s="98" t="s">
        <v>160</v>
      </c>
      <c r="L5" s="94">
        <f>ROUND((N1-M1+1)/7*6,0)</f>
        <v>313</v>
      </c>
      <c r="M5" s="94">
        <f>COUNTA('3. 일간 목표&amp;실천'!$HM$19:$OK$19)</f>
        <v>102</v>
      </c>
      <c r="N5" s="95">
        <f t="shared" si="0"/>
        <v>0.32587859424920129</v>
      </c>
      <c r="O5" s="113">
        <v>90</v>
      </c>
    </row>
    <row r="6" spans="1:20" ht="20" customHeight="1">
      <c r="A6" s="3"/>
      <c r="B6" s="88" t="s">
        <v>181</v>
      </c>
      <c r="C6" s="103" t="s">
        <v>204</v>
      </c>
      <c r="D6" s="88"/>
      <c r="E6" s="88"/>
      <c r="F6" s="88" t="s">
        <v>154</v>
      </c>
      <c r="G6" s="98" t="s">
        <v>125</v>
      </c>
      <c r="H6" s="94"/>
      <c r="I6" s="94"/>
      <c r="J6" s="96"/>
      <c r="K6" s="98" t="s">
        <v>160</v>
      </c>
      <c r="L6" s="94">
        <f>ROUND((N1-M1+1)/7*6,0)</f>
        <v>313</v>
      </c>
      <c r="M6" s="94">
        <f>COUNTA('3. 일간 목표&amp;실천'!$HM$52:$KX$52)</f>
        <v>47</v>
      </c>
      <c r="N6" s="95">
        <f t="shared" ref="N6:N7" si="1">M6/L6</f>
        <v>0.15015974440894569</v>
      </c>
      <c r="O6" s="113">
        <v>90</v>
      </c>
      <c r="P6" s="79" t="s">
        <v>167</v>
      </c>
    </row>
    <row r="7" spans="1:20" ht="20" customHeight="1">
      <c r="A7" s="3"/>
      <c r="B7" s="88" t="s">
        <v>180</v>
      </c>
      <c r="C7" s="103" t="s">
        <v>218</v>
      </c>
      <c r="D7" s="88"/>
      <c r="E7" s="88"/>
      <c r="F7" s="88" t="s">
        <v>154</v>
      </c>
      <c r="G7" s="98" t="s">
        <v>125</v>
      </c>
      <c r="H7" s="94"/>
      <c r="I7" s="94"/>
      <c r="J7" s="96"/>
      <c r="K7" s="98" t="s">
        <v>160</v>
      </c>
      <c r="L7" s="94">
        <f>ROUND((N1-M2+1)/7*6,0)</f>
        <v>210</v>
      </c>
      <c r="M7" s="111" t="s">
        <v>219</v>
      </c>
      <c r="N7" s="95" t="e">
        <f t="shared" si="1"/>
        <v>#VALUE!</v>
      </c>
      <c r="O7" s="113">
        <v>90</v>
      </c>
      <c r="P7" s="79" t="s">
        <v>167</v>
      </c>
      <c r="Q7" s="79" t="s">
        <v>208</v>
      </c>
    </row>
    <row r="8" spans="1:20" ht="20" customHeight="1">
      <c r="A8" s="3"/>
      <c r="B8" s="88" t="s">
        <v>181</v>
      </c>
      <c r="C8" s="103" t="s">
        <v>205</v>
      </c>
      <c r="D8" s="88"/>
      <c r="E8" s="88"/>
      <c r="F8" s="88" t="s">
        <v>192</v>
      </c>
      <c r="G8" s="98" t="s">
        <v>125</v>
      </c>
      <c r="H8" s="94"/>
      <c r="I8" s="94"/>
      <c r="J8" s="96"/>
      <c r="K8" s="98" t="s">
        <v>161</v>
      </c>
      <c r="L8" s="94">
        <f>ROUND((N1-M1+1)/7*3,0)</f>
        <v>156</v>
      </c>
      <c r="M8" s="94">
        <f>COUNTA('3. 일간 목표&amp;실천'!$HM$53:$KX$53)</f>
        <v>19</v>
      </c>
      <c r="N8" s="95">
        <f t="shared" si="0"/>
        <v>0.12179487179487179</v>
      </c>
      <c r="O8" s="113">
        <v>90</v>
      </c>
      <c r="P8" s="79" t="s">
        <v>167</v>
      </c>
      <c r="Q8" s="79" t="s">
        <v>208</v>
      </c>
    </row>
    <row r="9" spans="1:20" ht="20" customHeight="1">
      <c r="A9" s="3" t="s">
        <v>142</v>
      </c>
      <c r="B9" s="88" t="s">
        <v>179</v>
      </c>
      <c r="C9" s="103" t="s">
        <v>206</v>
      </c>
      <c r="D9" s="88"/>
      <c r="E9" s="88"/>
      <c r="F9" s="88" t="s">
        <v>173</v>
      </c>
      <c r="G9" s="98" t="s">
        <v>160</v>
      </c>
      <c r="H9" s="94">
        <f>ROUND((J1-I1+1)/7*6,0)</f>
        <v>184</v>
      </c>
      <c r="I9" s="94">
        <f>H9-67-12+ROUND((J1-I1+1)/7,0)</f>
        <v>136</v>
      </c>
      <c r="J9" s="95">
        <f>I9/H9</f>
        <v>0.73913043478260865</v>
      </c>
      <c r="K9" s="98" t="s">
        <v>160</v>
      </c>
      <c r="L9" s="94">
        <f>ROUND((N1-M1+1)/7*6,0)</f>
        <v>313</v>
      </c>
      <c r="M9" s="94">
        <f>COUNTA('3. 일간 목표&amp;실천'!$HM$4:$OK$4)</f>
        <v>119</v>
      </c>
      <c r="N9" s="95">
        <f t="shared" si="0"/>
        <v>0.38019169329073482</v>
      </c>
      <c r="O9" s="113">
        <v>100</v>
      </c>
      <c r="Q9" s="79" t="s">
        <v>207</v>
      </c>
    </row>
    <row r="10" spans="1:20" ht="20" customHeight="1">
      <c r="A10" s="3"/>
      <c r="B10" s="88" t="s">
        <v>182</v>
      </c>
      <c r="C10" s="103"/>
      <c r="D10" s="88"/>
      <c r="E10" s="88"/>
      <c r="F10" s="88" t="s">
        <v>168</v>
      </c>
      <c r="G10" s="98" t="s">
        <v>125</v>
      </c>
      <c r="H10" s="94"/>
      <c r="I10" s="94"/>
      <c r="J10" s="96"/>
      <c r="K10" s="98" t="s">
        <v>161</v>
      </c>
      <c r="L10" s="94">
        <f>ROUND((N1-N2+1)/7*3,0)</f>
        <v>79</v>
      </c>
      <c r="M10" s="111" t="s">
        <v>220</v>
      </c>
      <c r="N10" s="95" t="e">
        <f t="shared" si="0"/>
        <v>#VALUE!</v>
      </c>
      <c r="O10" s="113">
        <v>80</v>
      </c>
      <c r="Q10" s="79" t="s">
        <v>190</v>
      </c>
    </row>
    <row r="11" spans="1:20" ht="20" customHeight="1">
      <c r="A11" s="3" t="s">
        <v>143</v>
      </c>
      <c r="B11" s="88" t="s">
        <v>183</v>
      </c>
      <c r="C11" s="103" t="s">
        <v>210</v>
      </c>
      <c r="D11" s="88"/>
      <c r="E11" s="88"/>
      <c r="F11" s="88" t="s">
        <v>145</v>
      </c>
      <c r="G11" s="98" t="s">
        <v>162</v>
      </c>
      <c r="H11" s="94">
        <f>ROUND((J1-I1+1)/7*5,0)</f>
        <v>154</v>
      </c>
      <c r="I11" s="94">
        <f>H11-9-6</f>
        <v>139</v>
      </c>
      <c r="J11" s="95">
        <f>I11/H11</f>
        <v>0.90259740259740262</v>
      </c>
      <c r="K11" s="98" t="s">
        <v>162</v>
      </c>
      <c r="L11" s="94">
        <f>ROUND((N1-M1+1)/7*5,0)</f>
        <v>261</v>
      </c>
      <c r="M11" s="94">
        <f>COUNTA('3. 일간 목표&amp;실천'!$HM$16:$OK$16)</f>
        <v>112</v>
      </c>
      <c r="N11" s="95">
        <f t="shared" si="0"/>
        <v>0.42911877394636017</v>
      </c>
      <c r="O11" s="113">
        <v>100</v>
      </c>
      <c r="Q11" s="79" t="s">
        <v>191</v>
      </c>
    </row>
    <row r="12" spans="1:20" ht="20" customHeight="1">
      <c r="A12" s="3"/>
      <c r="B12" s="88" t="s">
        <v>183</v>
      </c>
      <c r="C12" s="103" t="s">
        <v>210</v>
      </c>
      <c r="D12" s="88"/>
      <c r="E12" s="88"/>
      <c r="F12" s="88" t="s">
        <v>146</v>
      </c>
      <c r="G12" s="98" t="s">
        <v>163</v>
      </c>
      <c r="H12" s="94">
        <f>ROUND((J1-I1+1)/7,0)</f>
        <v>31</v>
      </c>
      <c r="I12" s="94">
        <f>H12</f>
        <v>31</v>
      </c>
      <c r="J12" s="95">
        <f>I12/H12</f>
        <v>1</v>
      </c>
      <c r="K12" s="98" t="s">
        <v>163</v>
      </c>
      <c r="L12" s="94">
        <v>52</v>
      </c>
      <c r="M12" s="94">
        <f>COUNTA('3. 일간 목표&amp;실천'!$HM$13:$OK$13)</f>
        <v>26</v>
      </c>
      <c r="N12" s="95">
        <f t="shared" si="0"/>
        <v>0.5</v>
      </c>
      <c r="O12" s="113">
        <v>100</v>
      </c>
      <c r="Q12" s="79" t="s">
        <v>209</v>
      </c>
    </row>
    <row r="13" spans="1:20" ht="20" customHeight="1">
      <c r="A13" s="3"/>
      <c r="B13" s="88" t="s">
        <v>184</v>
      </c>
      <c r="C13" s="103" t="s">
        <v>221</v>
      </c>
      <c r="D13" s="88"/>
      <c r="E13" s="88"/>
      <c r="F13" s="88" t="s">
        <v>131</v>
      </c>
      <c r="G13" s="98" t="s">
        <v>163</v>
      </c>
      <c r="H13" s="94">
        <f>ROUND((J1-I1+1)/7,0)</f>
        <v>31</v>
      </c>
      <c r="I13" s="94">
        <f>H13-4-3</f>
        <v>24</v>
      </c>
      <c r="J13" s="95">
        <f>I13/H13</f>
        <v>0.77419354838709675</v>
      </c>
      <c r="K13" s="98" t="s">
        <v>222</v>
      </c>
      <c r="L13" s="94">
        <v>70</v>
      </c>
      <c r="M13" s="94">
        <f>COUNTA('3. 일간 목표&amp;실천'!$HM$17:$OK$17)</f>
        <v>14</v>
      </c>
      <c r="N13" s="95">
        <f t="shared" si="0"/>
        <v>0.2</v>
      </c>
      <c r="O13" s="113">
        <v>100</v>
      </c>
      <c r="Q13" s="79" t="s">
        <v>223</v>
      </c>
    </row>
    <row r="14" spans="1:20" ht="20" customHeight="1">
      <c r="A14" s="3"/>
      <c r="B14" s="88" t="s">
        <v>185</v>
      </c>
      <c r="C14" s="103"/>
      <c r="D14" s="88"/>
      <c r="E14" s="88"/>
      <c r="F14" s="88" t="s">
        <v>292</v>
      </c>
      <c r="G14" s="98" t="s">
        <v>164</v>
      </c>
      <c r="H14" s="94">
        <v>7</v>
      </c>
      <c r="I14" s="94">
        <v>4</v>
      </c>
      <c r="J14" s="95">
        <f>I14/H14</f>
        <v>0.5714285714285714</v>
      </c>
      <c r="K14" s="98" t="s">
        <v>166</v>
      </c>
      <c r="L14" s="94">
        <v>4</v>
      </c>
      <c r="M14" s="111" t="s">
        <v>220</v>
      </c>
      <c r="N14" s="95" t="e">
        <f t="shared" si="0"/>
        <v>#VALUE!</v>
      </c>
      <c r="O14" s="113">
        <v>100</v>
      </c>
      <c r="Q14" s="79" t="s">
        <v>190</v>
      </c>
    </row>
    <row r="15" spans="1:20" ht="20" customHeight="1">
      <c r="A15" s="3"/>
      <c r="B15" s="88" t="s">
        <v>185</v>
      </c>
      <c r="C15" s="103"/>
      <c r="D15" s="88"/>
      <c r="E15" s="88"/>
      <c r="F15" s="88" t="s">
        <v>152</v>
      </c>
      <c r="G15" s="98" t="s">
        <v>125</v>
      </c>
      <c r="H15" s="94"/>
      <c r="I15" s="94"/>
      <c r="J15" s="96"/>
      <c r="K15" s="98" t="s">
        <v>225</v>
      </c>
      <c r="L15" s="94">
        <f>ROUND((N1-N2+1)/7*2,0)</f>
        <v>53</v>
      </c>
      <c r="M15" s="111" t="s">
        <v>220</v>
      </c>
      <c r="N15" s="95" t="e">
        <f t="shared" si="0"/>
        <v>#VALUE!</v>
      </c>
      <c r="O15" s="113"/>
      <c r="Q15" s="79" t="s">
        <v>190</v>
      </c>
    </row>
    <row r="16" spans="1:20" ht="20" customHeight="1">
      <c r="A16" s="3"/>
      <c r="B16" s="88" t="s">
        <v>186</v>
      </c>
      <c r="C16" s="103"/>
      <c r="D16" s="88"/>
      <c r="E16" s="88"/>
      <c r="F16" s="88" t="s">
        <v>151</v>
      </c>
      <c r="G16" s="98" t="s">
        <v>125</v>
      </c>
      <c r="H16" s="94"/>
      <c r="I16" s="94"/>
      <c r="J16" s="96"/>
      <c r="K16" s="98" t="s">
        <v>167</v>
      </c>
      <c r="L16" s="94" t="s">
        <v>125</v>
      </c>
      <c r="M16" s="111" t="s">
        <v>224</v>
      </c>
      <c r="N16" s="96" t="s">
        <v>125</v>
      </c>
      <c r="O16" s="113"/>
      <c r="Q16" s="79" t="s">
        <v>190</v>
      </c>
    </row>
    <row r="17" spans="1:17" ht="20" customHeight="1">
      <c r="A17" s="3" t="s">
        <v>174</v>
      </c>
      <c r="B17" s="88"/>
      <c r="C17" s="103"/>
      <c r="D17" s="88"/>
      <c r="E17" s="88"/>
      <c r="F17" s="88" t="s">
        <v>147</v>
      </c>
      <c r="G17" s="98" t="s">
        <v>169</v>
      </c>
      <c r="H17" s="94">
        <v>1</v>
      </c>
      <c r="I17" s="94">
        <v>0</v>
      </c>
      <c r="J17" s="95">
        <f>I17/H17</f>
        <v>0</v>
      </c>
      <c r="K17" s="98" t="s">
        <v>169</v>
      </c>
      <c r="L17" s="94">
        <v>1</v>
      </c>
      <c r="M17" s="94"/>
      <c r="N17" s="95">
        <f>M17/L17</f>
        <v>0</v>
      </c>
      <c r="O17" s="113">
        <v>100</v>
      </c>
    </row>
    <row r="18" spans="1:17" ht="20" customHeight="1">
      <c r="A18" s="3"/>
      <c r="B18" s="88" t="s">
        <v>189</v>
      </c>
      <c r="C18" s="103"/>
      <c r="D18" s="88"/>
      <c r="E18" s="88"/>
      <c r="F18" s="88" t="s">
        <v>148</v>
      </c>
      <c r="G18" s="98" t="s">
        <v>170</v>
      </c>
      <c r="H18" s="94">
        <v>1</v>
      </c>
      <c r="I18" s="94">
        <v>1</v>
      </c>
      <c r="J18" s="95">
        <f>I18/H18</f>
        <v>1</v>
      </c>
      <c r="K18" s="98" t="s">
        <v>171</v>
      </c>
      <c r="L18" s="94">
        <v>1</v>
      </c>
      <c r="M18" s="94"/>
      <c r="N18" s="95">
        <f>M18/L18</f>
        <v>0</v>
      </c>
      <c r="O18" s="113">
        <v>100</v>
      </c>
      <c r="Q18" s="79" t="s">
        <v>190</v>
      </c>
    </row>
    <row r="19" spans="1:17" ht="20" customHeight="1">
      <c r="A19" s="3"/>
      <c r="B19" s="88" t="s">
        <v>187</v>
      </c>
      <c r="C19" s="103"/>
      <c r="D19" s="88"/>
      <c r="E19" s="88"/>
      <c r="F19" s="88" t="s">
        <v>149</v>
      </c>
      <c r="G19" s="98" t="s">
        <v>125</v>
      </c>
      <c r="H19" s="94"/>
      <c r="I19" s="94"/>
      <c r="J19" s="96"/>
      <c r="K19" s="98" t="s">
        <v>160</v>
      </c>
      <c r="L19" s="94">
        <f>ROUND((N1-M2+1)/7*6,0)</f>
        <v>210</v>
      </c>
      <c r="M19" s="111" t="s">
        <v>224</v>
      </c>
      <c r="N19" s="95" t="e">
        <f>M19/L19</f>
        <v>#VALUE!</v>
      </c>
      <c r="O19" s="113">
        <v>100</v>
      </c>
      <c r="Q19" s="79" t="s">
        <v>190</v>
      </c>
    </row>
    <row r="20" spans="1:17" ht="20" customHeight="1">
      <c r="A20" s="3"/>
      <c r="B20" s="88" t="s">
        <v>188</v>
      </c>
      <c r="C20" s="103"/>
      <c r="D20" s="88"/>
      <c r="E20" s="88"/>
      <c r="F20" s="88" t="s">
        <v>150</v>
      </c>
      <c r="G20" s="98" t="s">
        <v>125</v>
      </c>
      <c r="H20" s="94"/>
      <c r="I20" s="94"/>
      <c r="J20" s="96"/>
      <c r="K20" s="98" t="s">
        <v>167</v>
      </c>
      <c r="L20" s="94"/>
      <c r="M20" s="111" t="s">
        <v>224</v>
      </c>
      <c r="N20" s="96"/>
      <c r="O20" s="113"/>
      <c r="Q20" s="79" t="s">
        <v>190</v>
      </c>
    </row>
    <row r="21" spans="1:17" ht="20" customHeight="1">
      <c r="A21" s="49" t="s">
        <v>144</v>
      </c>
      <c r="B21" s="88"/>
      <c r="C21" s="103"/>
      <c r="D21" s="88"/>
      <c r="E21" s="88"/>
      <c r="F21" s="88"/>
      <c r="G21" s="98" t="s">
        <v>125</v>
      </c>
      <c r="H21" s="94"/>
      <c r="I21" s="94"/>
      <c r="J21" s="96"/>
      <c r="K21" s="98" t="s">
        <v>167</v>
      </c>
      <c r="L21" s="94"/>
      <c r="M21" s="94"/>
      <c r="N21" s="96"/>
      <c r="O21" s="113"/>
    </row>
    <row r="22" spans="1:17" ht="20" customHeight="1">
      <c r="M22" s="79" t="s">
        <v>348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9"/>
  <sheetViews>
    <sheetView zoomScale="115" zoomScaleSheetLayoutView="75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Y15" sqref="Y15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" customWidth="1"/>
    <col min="17" max="24" width="13.83203125" customWidth="1"/>
  </cols>
  <sheetData>
    <row r="1" spans="1:24">
      <c r="A1" s="5" t="s">
        <v>107</v>
      </c>
      <c r="B1" s="5" t="s">
        <v>103</v>
      </c>
      <c r="C1" s="5" t="s">
        <v>16</v>
      </c>
      <c r="D1" s="5" t="s">
        <v>37</v>
      </c>
      <c r="E1" s="8">
        <v>44377</v>
      </c>
      <c r="F1" s="8">
        <v>44408</v>
      </c>
      <c r="G1" s="8">
        <v>44439</v>
      </c>
      <c r="H1" s="8">
        <v>44469</v>
      </c>
      <c r="I1" s="8">
        <v>44500</v>
      </c>
      <c r="J1" s="8">
        <v>44530</v>
      </c>
      <c r="K1" s="8">
        <v>44561</v>
      </c>
      <c r="L1" s="8">
        <v>44592</v>
      </c>
      <c r="M1" s="8">
        <v>44620</v>
      </c>
      <c r="N1" s="8">
        <v>44651</v>
      </c>
      <c r="O1" s="8">
        <v>44681</v>
      </c>
      <c r="P1" s="8">
        <v>44712</v>
      </c>
      <c r="Q1" s="8">
        <v>44742</v>
      </c>
      <c r="R1" s="8">
        <v>44773</v>
      </c>
      <c r="S1" s="8">
        <v>44804</v>
      </c>
      <c r="T1" s="8">
        <v>44834</v>
      </c>
      <c r="U1" s="8">
        <v>44865</v>
      </c>
      <c r="V1" s="8">
        <v>44895</v>
      </c>
      <c r="W1" s="8">
        <v>44926</v>
      </c>
    </row>
    <row r="2" spans="1:24">
      <c r="A2" s="2" t="s">
        <v>70</v>
      </c>
      <c r="B2" s="2" t="s">
        <v>34</v>
      </c>
      <c r="C2" s="2" t="s">
        <v>34</v>
      </c>
      <c r="E2" s="13">
        <f t="shared" ref="E2:O2" si="0">1336670000-E18</f>
        <v>872081641</v>
      </c>
      <c r="F2" s="13">
        <f t="shared" si="0"/>
        <v>872831641</v>
      </c>
      <c r="G2" s="13">
        <f t="shared" si="0"/>
        <v>873581641</v>
      </c>
      <c r="H2" s="13">
        <f t="shared" si="0"/>
        <v>874331641</v>
      </c>
      <c r="I2" s="13">
        <f t="shared" si="0"/>
        <v>875081641</v>
      </c>
      <c r="J2" s="13">
        <f t="shared" si="0"/>
        <v>875831641</v>
      </c>
      <c r="K2" s="13">
        <f t="shared" si="0"/>
        <v>876581641</v>
      </c>
      <c r="L2" s="13">
        <f t="shared" si="0"/>
        <v>877331641</v>
      </c>
      <c r="M2" s="13">
        <f t="shared" si="0"/>
        <v>878081641</v>
      </c>
      <c r="N2" s="13">
        <f t="shared" si="0"/>
        <v>878831641</v>
      </c>
      <c r="O2" s="13">
        <f t="shared" si="0"/>
        <v>879581641</v>
      </c>
      <c r="P2" s="13">
        <f t="shared" ref="P2:W2" si="1">1336670000-P18</f>
        <v>880331641</v>
      </c>
      <c r="Q2" s="13">
        <f t="shared" si="1"/>
        <v>881081641</v>
      </c>
      <c r="R2" s="13">
        <f t="shared" si="1"/>
        <v>881831641</v>
      </c>
      <c r="S2" s="13">
        <f t="shared" si="1"/>
        <v>882581641</v>
      </c>
      <c r="T2" s="13">
        <f t="shared" si="1"/>
        <v>883331641</v>
      </c>
      <c r="U2" s="13">
        <f t="shared" si="1"/>
        <v>884081641</v>
      </c>
      <c r="V2" s="13">
        <f t="shared" si="1"/>
        <v>884831641</v>
      </c>
      <c r="W2" s="13">
        <f t="shared" si="1"/>
        <v>885581641</v>
      </c>
    </row>
    <row r="3" spans="1:24" ht="17">
      <c r="A3" s="2" t="s">
        <v>70</v>
      </c>
      <c r="B3" s="158" t="s">
        <v>440</v>
      </c>
      <c r="C3" s="2" t="s">
        <v>83</v>
      </c>
      <c r="E3" s="13">
        <v>1771864</v>
      </c>
      <c r="F3" s="13">
        <v>1425586</v>
      </c>
      <c r="G3" s="13">
        <v>1240658</v>
      </c>
      <c r="H3" s="13">
        <v>1072209</v>
      </c>
      <c r="I3" s="13">
        <v>1133591</v>
      </c>
      <c r="J3" s="13">
        <v>886173</v>
      </c>
      <c r="K3" s="13">
        <v>1487854</v>
      </c>
      <c r="L3" s="13">
        <v>951892</v>
      </c>
      <c r="M3" s="13">
        <f>2176146+37333000</f>
        <v>39509146</v>
      </c>
      <c r="N3" s="13">
        <f>34580000+1243000</f>
        <v>35823000</v>
      </c>
      <c r="O3" s="13">
        <v>37000000</v>
      </c>
      <c r="P3" s="13">
        <f>87434000+745122+5000000</f>
        <v>93179122</v>
      </c>
      <c r="Q3" s="13">
        <v>24000000</v>
      </c>
      <c r="R3" s="13">
        <f>1000000+500000+2000000+9000000+5000000</f>
        <v>17500000</v>
      </c>
      <c r="S3" s="13">
        <v>19500000</v>
      </c>
      <c r="T3" s="13">
        <f t="shared" ref="T3:W3" si="2">S3</f>
        <v>19500000</v>
      </c>
      <c r="U3" s="13">
        <f>10500000</f>
        <v>10500000</v>
      </c>
      <c r="V3" s="13">
        <v>6600000</v>
      </c>
      <c r="W3" s="20">
        <f t="shared" si="2"/>
        <v>6600000</v>
      </c>
      <c r="X3" s="21" t="s">
        <v>88</v>
      </c>
    </row>
    <row r="4" spans="1:24" s="217" customFormat="1">
      <c r="A4" s="215" t="s">
        <v>70</v>
      </c>
      <c r="B4" s="215" t="s">
        <v>111</v>
      </c>
      <c r="C4" s="215" t="s">
        <v>83</v>
      </c>
      <c r="D4" s="215"/>
      <c r="E4" s="216">
        <v>102721811</v>
      </c>
      <c r="F4" s="216">
        <v>74308398</v>
      </c>
      <c r="G4" s="216">
        <v>54784496</v>
      </c>
      <c r="H4" s="216">
        <v>50124362</v>
      </c>
      <c r="I4" s="216">
        <v>41601938</v>
      </c>
      <c r="J4" s="216">
        <v>1822659</v>
      </c>
      <c r="K4" s="216">
        <v>10223179</v>
      </c>
      <c r="L4" s="216">
        <f>30596000-30000000</f>
        <v>596000</v>
      </c>
      <c r="M4" s="216">
        <v>1670606</v>
      </c>
      <c r="N4" s="216">
        <v>2710000</v>
      </c>
      <c r="O4" s="216">
        <v>2134862</v>
      </c>
      <c r="P4" s="216">
        <v>1381547</v>
      </c>
      <c r="Q4" s="216">
        <f t="shared" ref="Q4" si="3">P4</f>
        <v>1381547</v>
      </c>
      <c r="R4" s="216">
        <f t="shared" ref="R4" si="4">Q4</f>
        <v>1381547</v>
      </c>
      <c r="S4" s="216">
        <f t="shared" ref="S4" si="5">R4</f>
        <v>1381547</v>
      </c>
      <c r="T4" s="216">
        <f t="shared" ref="T4" si="6">S4</f>
        <v>1381547</v>
      </c>
      <c r="U4" s="216">
        <v>0</v>
      </c>
      <c r="V4" s="216">
        <f>U4</f>
        <v>0</v>
      </c>
      <c r="W4" s="216">
        <f t="shared" ref="W4" si="7">V4</f>
        <v>0</v>
      </c>
      <c r="X4" s="215"/>
    </row>
    <row r="5" spans="1:24" ht="17">
      <c r="A5" s="2" t="s">
        <v>70</v>
      </c>
      <c r="B5" s="158" t="s">
        <v>441</v>
      </c>
      <c r="C5" s="2" t="s">
        <v>83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v>300000</v>
      </c>
      <c r="V5" s="13">
        <f>U5</f>
        <v>300000</v>
      </c>
      <c r="W5" s="218">
        <f>V5</f>
        <v>300000</v>
      </c>
      <c r="X5" s="21" t="s">
        <v>88</v>
      </c>
    </row>
    <row r="6" spans="1:24">
      <c r="A6" s="2" t="s">
        <v>70</v>
      </c>
      <c r="B6" s="2" t="s">
        <v>113</v>
      </c>
      <c r="C6" s="2" t="s">
        <v>83</v>
      </c>
      <c r="E6" s="13">
        <v>5672856</v>
      </c>
      <c r="F6" s="13">
        <v>3928870</v>
      </c>
      <c r="G6" s="13">
        <v>2187553</v>
      </c>
      <c r="H6" s="13">
        <v>451261</v>
      </c>
      <c r="I6" s="13">
        <v>510506</v>
      </c>
      <c r="J6" s="13">
        <v>60000</v>
      </c>
      <c r="K6" s="13">
        <v>328082</v>
      </c>
      <c r="L6" s="13">
        <v>91457</v>
      </c>
      <c r="M6" s="13">
        <v>64132</v>
      </c>
      <c r="N6" s="13">
        <v>89807</v>
      </c>
      <c r="O6" s="13">
        <v>106582</v>
      </c>
      <c r="P6" s="13">
        <v>130257</v>
      </c>
      <c r="Q6" s="13">
        <v>156000</v>
      </c>
      <c r="R6" s="13">
        <v>100000</v>
      </c>
      <c r="S6" s="13">
        <f t="shared" ref="S6:W6" si="8">R6</f>
        <v>100000</v>
      </c>
      <c r="T6" s="13">
        <f t="shared" si="8"/>
        <v>100000</v>
      </c>
      <c r="U6" s="13">
        <v>410000</v>
      </c>
      <c r="V6" s="13">
        <v>100000</v>
      </c>
      <c r="W6" s="20">
        <f t="shared" si="8"/>
        <v>100000</v>
      </c>
      <c r="X6" s="21" t="s">
        <v>88</v>
      </c>
    </row>
    <row r="7" spans="1:24" ht="17">
      <c r="A7" s="2" t="s">
        <v>70</v>
      </c>
      <c r="B7" s="112" t="s">
        <v>438</v>
      </c>
      <c r="C7" s="158" t="s">
        <v>439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5000000</v>
      </c>
      <c r="V7" s="13">
        <f>U7</f>
        <v>5000000</v>
      </c>
      <c r="W7" s="13">
        <f>V7</f>
        <v>5000000</v>
      </c>
      <c r="X7" s="2"/>
    </row>
    <row r="8" spans="1:24">
      <c r="A8" s="2" t="s">
        <v>70</v>
      </c>
      <c r="B8" s="2" t="s">
        <v>71</v>
      </c>
      <c r="C8" s="2" t="s">
        <v>7</v>
      </c>
      <c r="E8" s="13">
        <v>1540000</v>
      </c>
      <c r="F8" s="13">
        <v>1540000</v>
      </c>
      <c r="G8" s="13">
        <v>1540000</v>
      </c>
      <c r="H8" s="13">
        <v>1540000</v>
      </c>
      <c r="I8" s="13">
        <v>1714965</v>
      </c>
      <c r="J8" s="13">
        <v>1714965</v>
      </c>
      <c r="K8" s="13">
        <v>1714965</v>
      </c>
      <c r="L8" s="13">
        <v>1714965</v>
      </c>
      <c r="M8" s="13">
        <v>1714965</v>
      </c>
      <c r="N8" s="13">
        <v>1714965</v>
      </c>
      <c r="O8" s="13">
        <v>1714965</v>
      </c>
      <c r="P8" s="13">
        <v>1714965</v>
      </c>
      <c r="Q8" s="13">
        <v>1714965</v>
      </c>
      <c r="R8" s="13">
        <v>2000000</v>
      </c>
      <c r="S8" s="13">
        <v>2000000</v>
      </c>
      <c r="T8" s="13">
        <v>2000000</v>
      </c>
      <c r="U8" s="13">
        <v>2000000</v>
      </c>
      <c r="V8" s="13">
        <v>2000000</v>
      </c>
      <c r="W8" s="13">
        <v>2000000</v>
      </c>
      <c r="X8" s="2"/>
    </row>
    <row r="9" spans="1:24">
      <c r="A9" s="2" t="s">
        <v>70</v>
      </c>
      <c r="B9" s="2" t="s">
        <v>2</v>
      </c>
      <c r="C9" s="2" t="s">
        <v>102</v>
      </c>
      <c r="E9" s="13">
        <v>5000000</v>
      </c>
      <c r="F9" s="13">
        <v>5000000</v>
      </c>
      <c r="G9" s="13">
        <v>5000000</v>
      </c>
      <c r="H9" s="13">
        <v>5000000</v>
      </c>
      <c r="I9" s="13">
        <v>5600000</v>
      </c>
      <c r="J9" s="13">
        <v>5600000</v>
      </c>
      <c r="K9" s="13">
        <v>5600000</v>
      </c>
      <c r="L9" s="13">
        <v>5600000</v>
      </c>
      <c r="M9" s="13">
        <v>5600000</v>
      </c>
      <c r="N9" s="13">
        <v>5600000</v>
      </c>
      <c r="O9" s="13">
        <v>5600000</v>
      </c>
      <c r="P9" s="13">
        <v>5600000</v>
      </c>
      <c r="Q9" s="13">
        <v>5600000</v>
      </c>
      <c r="R9" s="13">
        <v>5600000</v>
      </c>
      <c r="S9" s="13">
        <v>5600000</v>
      </c>
      <c r="T9" s="13">
        <v>5600000</v>
      </c>
      <c r="U9" s="13">
        <v>5600000</v>
      </c>
      <c r="V9" s="13">
        <v>5600000</v>
      </c>
      <c r="W9" s="13">
        <v>5600000</v>
      </c>
      <c r="X9" s="2"/>
    </row>
    <row r="10" spans="1:24" s="217" customFormat="1">
      <c r="A10" s="215" t="s">
        <v>70</v>
      </c>
      <c r="B10" s="215" t="s">
        <v>111</v>
      </c>
      <c r="C10" s="215" t="s">
        <v>83</v>
      </c>
      <c r="D10" s="215" t="s">
        <v>92</v>
      </c>
      <c r="E10" s="216">
        <v>0</v>
      </c>
      <c r="F10" s="216">
        <v>0</v>
      </c>
      <c r="G10" s="216">
        <v>0</v>
      </c>
      <c r="H10" s="216">
        <v>0</v>
      </c>
      <c r="I10" s="216">
        <v>0</v>
      </c>
      <c r="J10" s="216">
        <v>0</v>
      </c>
      <c r="K10" s="216">
        <v>0</v>
      </c>
      <c r="L10" s="216">
        <v>0</v>
      </c>
      <c r="M10" s="216">
        <v>0</v>
      </c>
      <c r="N10" s="216">
        <v>0</v>
      </c>
      <c r="O10" s="216">
        <v>90000000</v>
      </c>
      <c r="P10" s="216">
        <v>0</v>
      </c>
      <c r="Q10" s="216">
        <v>0</v>
      </c>
      <c r="R10" s="216">
        <v>0</v>
      </c>
      <c r="S10" s="216">
        <v>0</v>
      </c>
      <c r="T10" s="216">
        <v>0</v>
      </c>
      <c r="U10" s="216">
        <v>0</v>
      </c>
      <c r="V10" s="216">
        <v>0</v>
      </c>
      <c r="W10" s="216">
        <v>0</v>
      </c>
      <c r="X10" s="215"/>
    </row>
    <row r="11" spans="1:24">
      <c r="A11" s="2" t="s">
        <v>70</v>
      </c>
      <c r="B11" s="2" t="s">
        <v>57</v>
      </c>
      <c r="C11" s="2" t="s">
        <v>26</v>
      </c>
      <c r="D11" s="2" t="s">
        <v>112</v>
      </c>
      <c r="E11" s="13">
        <f>62340836-2000000</f>
        <v>60340836</v>
      </c>
      <c r="F11" s="13">
        <v>84709937</v>
      </c>
      <c r="G11" s="13">
        <v>84871684</v>
      </c>
      <c r="H11" s="13">
        <v>79399582</v>
      </c>
      <c r="I11" s="13">
        <v>85773980</v>
      </c>
      <c r="J11" s="13">
        <v>81599714</v>
      </c>
      <c r="K11" s="13">
        <v>75060555</v>
      </c>
      <c r="L11" s="13">
        <v>49332485</v>
      </c>
      <c r="M11" s="13">
        <v>26503501</v>
      </c>
      <c r="N11" s="13">
        <v>23166014</v>
      </c>
      <c r="O11" s="13">
        <v>19963295</v>
      </c>
      <c r="P11" s="13">
        <v>19316323</v>
      </c>
      <c r="Q11" s="13">
        <v>19245618</v>
      </c>
      <c r="R11" s="13">
        <v>21695219</v>
      </c>
      <c r="S11" s="13">
        <v>27055347</v>
      </c>
      <c r="T11" s="13">
        <v>31394760</v>
      </c>
      <c r="U11" s="13">
        <v>34594677</v>
      </c>
      <c r="V11" s="13">
        <v>36847349</v>
      </c>
      <c r="W11" s="20">
        <f t="shared" ref="W11:W13" si="9">V11</f>
        <v>36847349</v>
      </c>
      <c r="X11" s="21" t="s">
        <v>88</v>
      </c>
    </row>
    <row r="12" spans="1:24">
      <c r="A12" s="2" t="s">
        <v>70</v>
      </c>
      <c r="B12" s="2" t="s">
        <v>57</v>
      </c>
      <c r="C12" s="2" t="s">
        <v>26</v>
      </c>
      <c r="D12" s="2" t="s">
        <v>32</v>
      </c>
      <c r="E12" s="13">
        <v>10342250</v>
      </c>
      <c r="F12" s="13">
        <v>19779900</v>
      </c>
      <c r="G12" s="13">
        <v>27562716</v>
      </c>
      <c r="H12" s="13">
        <v>30755433</v>
      </c>
      <c r="I12" s="13">
        <v>31656306</v>
      </c>
      <c r="J12" s="13">
        <v>36066005</v>
      </c>
      <c r="K12" s="13">
        <v>32635858</v>
      </c>
      <c r="L12" s="13">
        <v>31650435</v>
      </c>
      <c r="M12" s="13">
        <v>25337290</v>
      </c>
      <c r="N12" s="13">
        <v>26457955</v>
      </c>
      <c r="O12" s="13">
        <v>32622526</v>
      </c>
      <c r="P12" s="13">
        <v>34383636</v>
      </c>
      <c r="Q12" s="13">
        <v>47190247</v>
      </c>
      <c r="R12" s="13">
        <v>55473217</v>
      </c>
      <c r="S12" s="13">
        <v>55219473</v>
      </c>
      <c r="T12" s="13">
        <v>53304273</v>
      </c>
      <c r="U12" s="13">
        <v>59293084</v>
      </c>
      <c r="V12" s="13">
        <v>65135319</v>
      </c>
      <c r="W12" s="20">
        <f t="shared" si="9"/>
        <v>65135319</v>
      </c>
      <c r="X12" s="21" t="s">
        <v>88</v>
      </c>
    </row>
    <row r="13" spans="1:24">
      <c r="A13" s="2" t="s">
        <v>70</v>
      </c>
      <c r="B13" s="2" t="s">
        <v>57</v>
      </c>
      <c r="C13" s="2" t="s">
        <v>26</v>
      </c>
      <c r="D13" s="2" t="s">
        <v>42</v>
      </c>
      <c r="E13" s="13">
        <f>11949692+14331*1130</f>
        <v>28143722</v>
      </c>
      <c r="F13" s="13">
        <f>12460303+1681663</f>
        <v>14141966</v>
      </c>
      <c r="G13" s="13">
        <f>19093342+5000000</f>
        <v>24093342</v>
      </c>
      <c r="H13" s="13">
        <v>19349901</v>
      </c>
      <c r="I13" s="13">
        <v>13357280</v>
      </c>
      <c r="J13" s="13">
        <v>3865095</v>
      </c>
      <c r="K13" s="13">
        <v>7144677</v>
      </c>
      <c r="L13" s="13">
        <v>1463106</v>
      </c>
      <c r="M13" s="13">
        <v>2021393</v>
      </c>
      <c r="N13" s="13">
        <v>4816157</v>
      </c>
      <c r="O13" s="13">
        <v>2433440</v>
      </c>
      <c r="P13" s="13">
        <v>23468382</v>
      </c>
      <c r="Q13" s="13">
        <v>34254314</v>
      </c>
      <c r="R13" s="13">
        <v>34500527</v>
      </c>
      <c r="S13" s="13">
        <v>16302229</v>
      </c>
      <c r="T13" s="13">
        <v>14707740</v>
      </c>
      <c r="U13" s="13">
        <v>7620196</v>
      </c>
      <c r="V13" s="13">
        <v>7325165</v>
      </c>
      <c r="W13" s="20">
        <f t="shared" si="9"/>
        <v>7325165</v>
      </c>
      <c r="X13" s="21" t="s">
        <v>88</v>
      </c>
    </row>
    <row r="14" spans="1:24">
      <c r="A14" s="2" t="s">
        <v>70</v>
      </c>
      <c r="B14" s="112" t="s">
        <v>334</v>
      </c>
      <c r="C14" s="2" t="s">
        <v>52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35000000</v>
      </c>
      <c r="R14" s="13">
        <f t="shared" ref="R14:W14" si="10">Q14</f>
        <v>35000000</v>
      </c>
      <c r="S14" s="13">
        <f t="shared" si="10"/>
        <v>35000000</v>
      </c>
      <c r="T14" s="13">
        <f t="shared" si="10"/>
        <v>35000000</v>
      </c>
      <c r="U14" s="13">
        <f t="shared" si="10"/>
        <v>35000000</v>
      </c>
      <c r="V14" s="13">
        <f t="shared" si="10"/>
        <v>35000000</v>
      </c>
      <c r="W14" s="13">
        <f t="shared" si="10"/>
        <v>35000000</v>
      </c>
    </row>
    <row r="15" spans="1:24">
      <c r="A15" s="2" t="s">
        <v>70</v>
      </c>
      <c r="B15" s="2" t="s">
        <v>114</v>
      </c>
      <c r="C15" s="2" t="s">
        <v>52</v>
      </c>
      <c r="E15" s="13">
        <v>30800000</v>
      </c>
      <c r="F15" s="13">
        <v>30800000</v>
      </c>
      <c r="G15" s="13">
        <v>30800000</v>
      </c>
      <c r="H15" s="13">
        <v>30800000</v>
      </c>
      <c r="I15" s="13">
        <v>30800000</v>
      </c>
      <c r="J15" s="13">
        <f t="shared" ref="J15:W15" si="11">15400000*5</f>
        <v>77000000</v>
      </c>
      <c r="K15" s="13">
        <f t="shared" si="11"/>
        <v>77000000</v>
      </c>
      <c r="L15" s="13">
        <f t="shared" si="11"/>
        <v>77000000</v>
      </c>
      <c r="M15" s="13">
        <f t="shared" si="11"/>
        <v>77000000</v>
      </c>
      <c r="N15" s="13">
        <f t="shared" si="11"/>
        <v>77000000</v>
      </c>
      <c r="O15" s="13">
        <f t="shared" si="11"/>
        <v>77000000</v>
      </c>
      <c r="P15" s="13">
        <f t="shared" si="11"/>
        <v>77000000</v>
      </c>
      <c r="Q15" s="13">
        <f t="shared" si="11"/>
        <v>77000000</v>
      </c>
      <c r="R15" s="13">
        <f t="shared" si="11"/>
        <v>77000000</v>
      </c>
      <c r="S15" s="13">
        <f t="shared" si="11"/>
        <v>77000000</v>
      </c>
      <c r="T15" s="13">
        <f t="shared" si="11"/>
        <v>77000000</v>
      </c>
      <c r="U15" s="13">
        <f t="shared" si="11"/>
        <v>77000000</v>
      </c>
      <c r="V15" s="13">
        <f t="shared" si="11"/>
        <v>77000000</v>
      </c>
      <c r="W15" s="13">
        <f t="shared" si="11"/>
        <v>77000000</v>
      </c>
    </row>
    <row r="16" spans="1:24">
      <c r="A16" s="321" t="s">
        <v>28</v>
      </c>
      <c r="B16" s="321"/>
      <c r="C16" s="321"/>
      <c r="D16" s="1"/>
      <c r="E16" s="6">
        <f t="shared" ref="E16:W16" si="12">SUM(E2:E15)-E20</f>
        <v>1008414980</v>
      </c>
      <c r="F16" s="6">
        <f t="shared" si="12"/>
        <v>998916298</v>
      </c>
      <c r="G16" s="6">
        <f t="shared" si="12"/>
        <v>996562090</v>
      </c>
      <c r="H16" s="6">
        <f t="shared" si="12"/>
        <v>984174389</v>
      </c>
      <c r="I16" s="6">
        <f t="shared" si="12"/>
        <v>979030207</v>
      </c>
      <c r="J16" s="6">
        <f t="shared" si="12"/>
        <v>976696252</v>
      </c>
      <c r="K16" s="6">
        <f t="shared" si="12"/>
        <v>980476811</v>
      </c>
      <c r="L16" s="6">
        <f t="shared" si="12"/>
        <v>968881981</v>
      </c>
      <c r="M16" s="6">
        <f t="shared" si="12"/>
        <v>981102674</v>
      </c>
      <c r="N16" s="6">
        <f t="shared" si="12"/>
        <v>980259539</v>
      </c>
      <c r="O16" s="6">
        <f t="shared" si="12"/>
        <v>1072657311</v>
      </c>
      <c r="P16" s="6">
        <f t="shared" si="12"/>
        <v>1061455873</v>
      </c>
      <c r="Q16" s="6">
        <f t="shared" si="12"/>
        <v>1052024332</v>
      </c>
      <c r="R16" s="6">
        <f t="shared" si="12"/>
        <v>1057482151</v>
      </c>
      <c r="S16" s="6">
        <f t="shared" si="12"/>
        <v>1047140237</v>
      </c>
      <c r="T16" s="6">
        <f t="shared" si="12"/>
        <v>1048719961</v>
      </c>
      <c r="U16" s="6">
        <f t="shared" si="12"/>
        <v>1046799598</v>
      </c>
      <c r="V16" s="6">
        <f t="shared" si="12"/>
        <v>1051139474</v>
      </c>
      <c r="W16" s="6">
        <f t="shared" si="12"/>
        <v>1051889474</v>
      </c>
    </row>
    <row r="17" spans="1:23">
      <c r="A17" s="1"/>
      <c r="B17" s="23" t="s">
        <v>21</v>
      </c>
      <c r="C17" s="1"/>
      <c r="D17" s="1"/>
      <c r="E17" s="6"/>
      <c r="F17" s="26">
        <f t="shared" ref="F17:W17" si="13">F16/E16-1</f>
        <v>-9.4194177877048313E-3</v>
      </c>
      <c r="G17" s="26">
        <f t="shared" si="13"/>
        <v>-2.3567620277229473E-3</v>
      </c>
      <c r="H17" s="26">
        <f t="shared" si="13"/>
        <v>-1.2430435719263611E-2</v>
      </c>
      <c r="I17" s="26">
        <f t="shared" si="13"/>
        <v>-5.2269009003850231E-3</v>
      </c>
      <c r="J17" s="26">
        <f t="shared" si="13"/>
        <v>-2.383945851019087E-3</v>
      </c>
      <c r="K17" s="26">
        <f t="shared" si="13"/>
        <v>3.870762268472383E-3</v>
      </c>
      <c r="L17" s="26">
        <f t="shared" si="13"/>
        <v>-1.1825705483206939E-2</v>
      </c>
      <c r="M17" s="26">
        <f t="shared" si="13"/>
        <v>1.261319050168197E-2</v>
      </c>
      <c r="N17" s="26">
        <f t="shared" si="13"/>
        <v>-8.5937488740350787E-4</v>
      </c>
      <c r="O17" s="26">
        <f t="shared" si="13"/>
        <v>9.4258477805029495E-2</v>
      </c>
      <c r="P17" s="26">
        <f t="shared" si="13"/>
        <v>-1.0442699532395183E-2</v>
      </c>
      <c r="Q17" s="26">
        <f t="shared" si="13"/>
        <v>-8.8854762971385393E-3</v>
      </c>
      <c r="R17" s="26">
        <f t="shared" si="13"/>
        <v>5.1879208816627553E-3</v>
      </c>
      <c r="S17" s="26">
        <f t="shared" si="13"/>
        <v>-9.7797527742858881E-3</v>
      </c>
      <c r="T17" s="26">
        <f t="shared" si="13"/>
        <v>1.5086078675821124E-3</v>
      </c>
      <c r="U17" s="26">
        <f t="shared" si="13"/>
        <v>-1.8311494692718755E-3</v>
      </c>
      <c r="V17" s="26">
        <f t="shared" si="13"/>
        <v>4.1458518022854385E-3</v>
      </c>
      <c r="W17" s="26">
        <f t="shared" si="13"/>
        <v>7.1351140219855225E-4</v>
      </c>
    </row>
    <row r="18" spans="1:23">
      <c r="A18" s="2" t="s">
        <v>94</v>
      </c>
      <c r="B18" s="2" t="s">
        <v>25</v>
      </c>
      <c r="C18" s="2" t="s">
        <v>52</v>
      </c>
      <c r="E18" s="4">
        <v>464588359</v>
      </c>
      <c r="F18" s="4">
        <f>E18-750000</f>
        <v>463838359</v>
      </c>
      <c r="G18" s="4">
        <f t="shared" ref="G18:W18" si="14">F18-750000</f>
        <v>463088359</v>
      </c>
      <c r="H18" s="4">
        <f t="shared" si="14"/>
        <v>462338359</v>
      </c>
      <c r="I18" s="4">
        <f t="shared" si="14"/>
        <v>461588359</v>
      </c>
      <c r="J18" s="4">
        <f t="shared" si="14"/>
        <v>460838359</v>
      </c>
      <c r="K18" s="4">
        <f t="shared" si="14"/>
        <v>460088359</v>
      </c>
      <c r="L18" s="4">
        <f t="shared" si="14"/>
        <v>459338359</v>
      </c>
      <c r="M18" s="4">
        <f t="shared" si="14"/>
        <v>458588359</v>
      </c>
      <c r="N18" s="4">
        <f t="shared" si="14"/>
        <v>457838359</v>
      </c>
      <c r="O18" s="4">
        <f t="shared" si="14"/>
        <v>457088359</v>
      </c>
      <c r="P18" s="4">
        <f t="shared" si="14"/>
        <v>456338359</v>
      </c>
      <c r="Q18" s="4">
        <f t="shared" si="14"/>
        <v>455588359</v>
      </c>
      <c r="R18" s="4">
        <f t="shared" si="14"/>
        <v>454838359</v>
      </c>
      <c r="S18" s="4">
        <f t="shared" si="14"/>
        <v>454088359</v>
      </c>
      <c r="T18" s="4">
        <f t="shared" si="14"/>
        <v>453338359</v>
      </c>
      <c r="U18" s="4">
        <f t="shared" si="14"/>
        <v>452588359</v>
      </c>
      <c r="V18" s="4">
        <f t="shared" si="14"/>
        <v>451838359</v>
      </c>
      <c r="W18" s="4">
        <f t="shared" si="14"/>
        <v>451088359</v>
      </c>
    </row>
    <row r="19" spans="1:23">
      <c r="A19" s="2" t="s">
        <v>94</v>
      </c>
      <c r="B19" s="2" t="s">
        <v>114</v>
      </c>
      <c r="C19" s="2" t="s">
        <v>52</v>
      </c>
      <c r="E19" s="4">
        <f>15400000*5</f>
        <v>77000000</v>
      </c>
      <c r="F19" s="4">
        <f t="shared" ref="F19:I19" si="15">15400000*5</f>
        <v>77000000</v>
      </c>
      <c r="G19" s="4">
        <f t="shared" si="15"/>
        <v>77000000</v>
      </c>
      <c r="H19" s="4">
        <f t="shared" si="15"/>
        <v>77000000</v>
      </c>
      <c r="I19" s="4">
        <f t="shared" si="15"/>
        <v>77000000</v>
      </c>
      <c r="J19" s="4">
        <v>78000000</v>
      </c>
      <c r="K19" s="4">
        <v>78000000</v>
      </c>
      <c r="L19" s="4">
        <v>78000000</v>
      </c>
      <c r="M19" s="4">
        <v>78000000</v>
      </c>
      <c r="N19" s="4">
        <v>78000000</v>
      </c>
      <c r="O19" s="4">
        <v>78000000</v>
      </c>
      <c r="P19" s="4">
        <v>78000000</v>
      </c>
      <c r="Q19" s="4">
        <v>78000000</v>
      </c>
      <c r="R19" s="4">
        <v>78000000</v>
      </c>
      <c r="S19" s="4">
        <v>78000000</v>
      </c>
      <c r="T19" s="4">
        <v>78000000</v>
      </c>
      <c r="U19" s="4">
        <v>78000000</v>
      </c>
      <c r="V19" s="4">
        <v>78000000</v>
      </c>
      <c r="W19" s="4">
        <v>78000000</v>
      </c>
    </row>
    <row r="20" spans="1:23">
      <c r="A20" s="2" t="s">
        <v>94</v>
      </c>
      <c r="B20" s="2" t="s">
        <v>19</v>
      </c>
      <c r="C20" s="2" t="s">
        <v>8</v>
      </c>
      <c r="E20" s="4">
        <v>110000000</v>
      </c>
      <c r="F20" s="4">
        <f>E20-450000</f>
        <v>109550000</v>
      </c>
      <c r="G20" s="4">
        <f t="shared" ref="G20:Q20" si="16">F20-450000</f>
        <v>109100000</v>
      </c>
      <c r="H20" s="4">
        <f t="shared" si="16"/>
        <v>108650000</v>
      </c>
      <c r="I20" s="4">
        <f t="shared" si="16"/>
        <v>108200000</v>
      </c>
      <c r="J20" s="4">
        <f t="shared" si="16"/>
        <v>107750000</v>
      </c>
      <c r="K20" s="4">
        <f t="shared" si="16"/>
        <v>107300000</v>
      </c>
      <c r="L20" s="4">
        <f>K20-450000-30000000</f>
        <v>76850000</v>
      </c>
      <c r="M20" s="4">
        <f t="shared" si="16"/>
        <v>76400000</v>
      </c>
      <c r="N20" s="4">
        <f t="shared" si="16"/>
        <v>75950000</v>
      </c>
      <c r="O20" s="4">
        <f t="shared" si="16"/>
        <v>75500000</v>
      </c>
      <c r="P20" s="4">
        <f t="shared" si="16"/>
        <v>75050000</v>
      </c>
      <c r="Q20" s="4">
        <f t="shared" si="16"/>
        <v>74600000</v>
      </c>
      <c r="R20" s="4">
        <f t="shared" ref="R20:W20" si="17">Q20</f>
        <v>74600000</v>
      </c>
      <c r="S20" s="4">
        <f t="shared" si="17"/>
        <v>74600000</v>
      </c>
      <c r="T20" s="4">
        <f t="shared" si="17"/>
        <v>74600000</v>
      </c>
      <c r="U20" s="4">
        <f t="shared" si="17"/>
        <v>74600000</v>
      </c>
      <c r="V20" s="4">
        <f t="shared" si="17"/>
        <v>74600000</v>
      </c>
      <c r="W20" s="4">
        <f t="shared" si="17"/>
        <v>74600000</v>
      </c>
    </row>
    <row r="21" spans="1:23">
      <c r="A21" s="2" t="s">
        <v>94</v>
      </c>
      <c r="B21" s="2" t="s">
        <v>36</v>
      </c>
      <c r="C21" s="2" t="s">
        <v>8</v>
      </c>
      <c r="E21" s="4">
        <v>64000000</v>
      </c>
      <c r="F21" s="4">
        <v>64000000</v>
      </c>
      <c r="G21" s="4">
        <v>64000000</v>
      </c>
      <c r="H21" s="4">
        <v>64000000</v>
      </c>
      <c r="I21" s="4">
        <v>54000000</v>
      </c>
      <c r="J21" s="4">
        <v>54000000</v>
      </c>
      <c r="K21" s="4">
        <v>54000000</v>
      </c>
      <c r="L21" s="4">
        <v>54000000</v>
      </c>
      <c r="M21" s="4">
        <v>54000000</v>
      </c>
      <c r="N21" s="4">
        <v>54000000</v>
      </c>
      <c r="O21" s="4">
        <v>54000000</v>
      </c>
      <c r="P21" s="4">
        <v>54000000</v>
      </c>
      <c r="Q21" s="4">
        <v>54000000</v>
      </c>
      <c r="R21" s="4">
        <v>57600000</v>
      </c>
      <c r="S21" s="4">
        <f>R21</f>
        <v>57600000</v>
      </c>
      <c r="T21" s="4">
        <f>S21</f>
        <v>57600000</v>
      </c>
      <c r="U21" s="4">
        <f>T21</f>
        <v>57600000</v>
      </c>
      <c r="V21" s="4">
        <f>U21</f>
        <v>57600000</v>
      </c>
      <c r="W21" s="4">
        <f>V21</f>
        <v>57600000</v>
      </c>
    </row>
    <row r="22" spans="1:23">
      <c r="A22" s="321" t="s">
        <v>6</v>
      </c>
      <c r="B22" s="321"/>
      <c r="C22" s="321"/>
      <c r="D22" s="1"/>
      <c r="E22" s="6">
        <f>SUM(E18:E21)</f>
        <v>715588359</v>
      </c>
      <c r="F22" s="6">
        <f t="shared" ref="F22:K22" si="18">SUM(F18:F21)</f>
        <v>714388359</v>
      </c>
      <c r="G22" s="6">
        <f t="shared" si="18"/>
        <v>713188359</v>
      </c>
      <c r="H22" s="6">
        <f t="shared" si="18"/>
        <v>711988359</v>
      </c>
      <c r="I22" s="6">
        <f t="shared" si="18"/>
        <v>700788359</v>
      </c>
      <c r="J22" s="6">
        <f t="shared" si="18"/>
        <v>700588359</v>
      </c>
      <c r="K22" s="6">
        <f t="shared" si="18"/>
        <v>699388359</v>
      </c>
      <c r="L22" s="6">
        <f t="shared" ref="L22:W22" si="19">SUM(L18:L21)</f>
        <v>668188359</v>
      </c>
      <c r="M22" s="6">
        <f t="shared" si="19"/>
        <v>666988359</v>
      </c>
      <c r="N22" s="6">
        <f t="shared" si="19"/>
        <v>665788359</v>
      </c>
      <c r="O22" s="6">
        <f t="shared" si="19"/>
        <v>664588359</v>
      </c>
      <c r="P22" s="6">
        <f t="shared" si="19"/>
        <v>663388359</v>
      </c>
      <c r="Q22" s="6">
        <f t="shared" si="19"/>
        <v>662188359</v>
      </c>
      <c r="R22" s="6">
        <f t="shared" si="19"/>
        <v>665038359</v>
      </c>
      <c r="S22" s="6">
        <f t="shared" si="19"/>
        <v>664288359</v>
      </c>
      <c r="T22" s="6">
        <f t="shared" si="19"/>
        <v>663538359</v>
      </c>
      <c r="U22" s="6">
        <f t="shared" si="19"/>
        <v>662788359</v>
      </c>
      <c r="V22" s="6">
        <f t="shared" si="19"/>
        <v>662038359</v>
      </c>
      <c r="W22" s="6">
        <f t="shared" si="19"/>
        <v>661288359</v>
      </c>
    </row>
    <row r="23" spans="1:23">
      <c r="A23" s="321" t="s">
        <v>9</v>
      </c>
      <c r="B23" s="321"/>
      <c r="C23" s="321"/>
      <c r="D23" s="1"/>
      <c r="E23" s="7">
        <f>E16+E22</f>
        <v>1724003339</v>
      </c>
      <c r="F23" s="7">
        <f t="shared" ref="F23:K23" si="20">F16+F22</f>
        <v>1713304657</v>
      </c>
      <c r="G23" s="7">
        <f t="shared" si="20"/>
        <v>1709750449</v>
      </c>
      <c r="H23" s="7">
        <f t="shared" si="20"/>
        <v>1696162748</v>
      </c>
      <c r="I23" s="7">
        <f t="shared" si="20"/>
        <v>1679818566</v>
      </c>
      <c r="J23" s="7">
        <f t="shared" si="20"/>
        <v>1677284611</v>
      </c>
      <c r="K23" s="7">
        <f t="shared" si="20"/>
        <v>1679865170</v>
      </c>
      <c r="L23" s="7">
        <f t="shared" ref="L23:W23" si="21">L16+L22</f>
        <v>1637070340</v>
      </c>
      <c r="M23" s="7">
        <f t="shared" si="21"/>
        <v>1648091033</v>
      </c>
      <c r="N23" s="7">
        <f t="shared" si="21"/>
        <v>1646047898</v>
      </c>
      <c r="O23" s="7">
        <f t="shared" si="21"/>
        <v>1737245670</v>
      </c>
      <c r="P23" s="7">
        <f t="shared" si="21"/>
        <v>1724844232</v>
      </c>
      <c r="Q23" s="7">
        <f t="shared" si="21"/>
        <v>1714212691</v>
      </c>
      <c r="R23" s="7">
        <f t="shared" si="21"/>
        <v>1722520510</v>
      </c>
      <c r="S23" s="7">
        <f t="shared" si="21"/>
        <v>1711428596</v>
      </c>
      <c r="T23" s="7">
        <f t="shared" si="21"/>
        <v>1712258320</v>
      </c>
      <c r="U23" s="7">
        <f t="shared" si="21"/>
        <v>1709587957</v>
      </c>
      <c r="V23" s="7">
        <f t="shared" si="21"/>
        <v>1713177833</v>
      </c>
      <c r="W23" s="7">
        <f t="shared" si="21"/>
        <v>1713177833</v>
      </c>
    </row>
    <row r="24" spans="1:23" s="25" customFormat="1">
      <c r="A24" s="22"/>
      <c r="B24" s="23" t="s">
        <v>84</v>
      </c>
      <c r="C24" s="22"/>
      <c r="D24" s="22"/>
      <c r="E24" s="24"/>
      <c r="F24" s="26">
        <f>F23/E23-1</f>
        <v>-6.2057199994784984E-3</v>
      </c>
      <c r="G24" s="26">
        <f t="shared" ref="G24:W24" si="22">G23/F23-1</f>
        <v>-2.0744751877482814E-3</v>
      </c>
      <c r="H24" s="26">
        <f t="shared" si="22"/>
        <v>-7.9471837588621641E-3</v>
      </c>
      <c r="I24" s="26">
        <f t="shared" si="22"/>
        <v>-9.6359750968897373E-3</v>
      </c>
      <c r="J24" s="26">
        <f t="shared" si="22"/>
        <v>-1.5084694569330592E-3</v>
      </c>
      <c r="K24" s="26">
        <f t="shared" si="22"/>
        <v>1.5385337605056115E-3</v>
      </c>
      <c r="L24" s="26">
        <f t="shared" si="22"/>
        <v>-2.5475157628275569E-2</v>
      </c>
      <c r="M24" s="26">
        <f t="shared" si="22"/>
        <v>6.7319605827078632E-3</v>
      </c>
      <c r="N24" s="26">
        <f t="shared" si="22"/>
        <v>-1.2396979044785317E-3</v>
      </c>
      <c r="O24" s="26">
        <f t="shared" si="22"/>
        <v>5.5404081564581542E-2</v>
      </c>
      <c r="P24" s="26">
        <f t="shared" si="22"/>
        <v>-7.1385631946919714E-3</v>
      </c>
      <c r="Q24" s="26">
        <f t="shared" si="22"/>
        <v>-6.1637687640190286E-3</v>
      </c>
      <c r="R24" s="26">
        <f t="shared" si="22"/>
        <v>4.8464341931535593E-3</v>
      </c>
      <c r="S24" s="26">
        <f t="shared" si="22"/>
        <v>-6.4393509021265505E-3</v>
      </c>
      <c r="T24" s="26">
        <f t="shared" si="22"/>
        <v>4.8481368252195622E-4</v>
      </c>
      <c r="U24" s="26">
        <f t="shared" si="22"/>
        <v>-1.5595561538869207E-3</v>
      </c>
      <c r="V24" s="26">
        <f t="shared" si="22"/>
        <v>2.09984867131352E-3</v>
      </c>
      <c r="W24" s="26">
        <f t="shared" si="22"/>
        <v>0</v>
      </c>
    </row>
    <row r="25" spans="1:23" ht="17">
      <c r="E25" s="32"/>
      <c r="F25" s="33"/>
      <c r="G25" s="33"/>
      <c r="H25" s="33"/>
      <c r="I25" s="33"/>
      <c r="J25" s="34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spans="1:23">
      <c r="F26" s="2"/>
      <c r="G26" s="2"/>
      <c r="H26" s="2"/>
      <c r="I26" s="2"/>
      <c r="K26" s="2"/>
      <c r="L26" s="2"/>
      <c r="M26" s="2"/>
      <c r="N26" s="2"/>
      <c r="O26" s="2"/>
      <c r="Q26" s="2"/>
      <c r="R26" s="5" t="s">
        <v>98</v>
      </c>
      <c r="S26" s="125">
        <f>SUM(S27:S38)</f>
        <v>6930000</v>
      </c>
      <c r="T26" s="4"/>
      <c r="U26" s="4"/>
      <c r="V26" s="4"/>
      <c r="W26" s="4"/>
    </row>
    <row r="27" spans="1:23">
      <c r="F27" s="2"/>
      <c r="G27" s="2"/>
      <c r="H27" s="2"/>
      <c r="I27" s="2"/>
      <c r="K27" s="2"/>
      <c r="L27" s="2"/>
      <c r="M27" s="2"/>
      <c r="N27" s="2"/>
      <c r="O27" s="2"/>
      <c r="Q27" s="2"/>
      <c r="R27" s="2" t="s">
        <v>61</v>
      </c>
      <c r="S27" s="125">
        <v>1750000</v>
      </c>
      <c r="T27" s="4"/>
      <c r="U27" s="4"/>
      <c r="V27" s="4"/>
      <c r="W27" s="4"/>
    </row>
    <row r="28" spans="1:23">
      <c r="F28" s="2"/>
      <c r="G28" s="2"/>
      <c r="H28" s="2"/>
      <c r="I28" s="2"/>
      <c r="K28" s="2"/>
      <c r="L28" s="2"/>
      <c r="M28" s="2"/>
      <c r="N28" s="2"/>
      <c r="O28" s="2"/>
      <c r="Q28" s="2"/>
      <c r="R28" s="112" t="s">
        <v>357</v>
      </c>
      <c r="S28" s="125">
        <v>300000</v>
      </c>
      <c r="T28" s="4"/>
      <c r="U28" s="4"/>
      <c r="V28" s="4"/>
      <c r="W28" s="4"/>
    </row>
    <row r="29" spans="1:23">
      <c r="F29" s="2"/>
      <c r="G29" s="2"/>
      <c r="H29" s="2"/>
      <c r="I29" s="2"/>
      <c r="K29" s="2"/>
      <c r="L29" s="2"/>
      <c r="M29" s="2"/>
      <c r="N29" s="2"/>
      <c r="O29" s="2"/>
      <c r="Q29" s="2"/>
      <c r="R29" s="190" t="s">
        <v>356</v>
      </c>
      <c r="S29" s="125">
        <v>300000</v>
      </c>
      <c r="T29" s="4"/>
      <c r="U29" s="4"/>
      <c r="V29" s="4"/>
      <c r="W29" s="4"/>
    </row>
    <row r="30" spans="1:23" ht="17">
      <c r="F30" s="2"/>
      <c r="G30" s="2"/>
      <c r="H30" s="2"/>
      <c r="I30" s="2"/>
      <c r="K30" s="2"/>
      <c r="L30" s="2"/>
      <c r="M30" s="2"/>
      <c r="N30" s="2"/>
      <c r="O30" s="2"/>
      <c r="Q30" s="2"/>
      <c r="R30" s="158" t="s">
        <v>358</v>
      </c>
      <c r="S30" s="125">
        <v>50000</v>
      </c>
      <c r="T30" s="4"/>
      <c r="U30" s="4"/>
      <c r="V30" s="4"/>
      <c r="W30" s="4"/>
    </row>
    <row r="31" spans="1:23">
      <c r="F31" s="2"/>
      <c r="G31" s="2"/>
      <c r="H31" s="2"/>
      <c r="I31" s="2"/>
      <c r="K31" s="2"/>
      <c r="L31" s="2"/>
      <c r="M31" s="2"/>
      <c r="N31" s="2"/>
      <c r="O31" s="2"/>
      <c r="Q31" s="2"/>
      <c r="R31" s="2" t="s">
        <v>13</v>
      </c>
      <c r="S31" s="125">
        <v>150000</v>
      </c>
      <c r="T31" s="4"/>
      <c r="U31" s="4"/>
      <c r="V31" s="4"/>
      <c r="W31" s="4"/>
    </row>
    <row r="32" spans="1:23" ht="17">
      <c r="F32" s="2"/>
      <c r="G32" s="2"/>
      <c r="H32" s="2"/>
      <c r="I32" s="2"/>
      <c r="K32" s="2"/>
      <c r="L32" s="2"/>
      <c r="M32" s="2"/>
      <c r="N32" s="2"/>
      <c r="O32" s="2"/>
      <c r="Q32" s="2"/>
      <c r="R32" s="158" t="s">
        <v>359</v>
      </c>
      <c r="S32" s="125">
        <v>130000</v>
      </c>
      <c r="T32" s="4"/>
      <c r="U32" s="4"/>
      <c r="V32" s="4"/>
      <c r="W32" s="4"/>
    </row>
    <row r="33" spans="3:23">
      <c r="F33" s="2"/>
      <c r="G33" s="2"/>
      <c r="H33" s="2"/>
      <c r="I33" s="2"/>
      <c r="K33" s="2"/>
      <c r="L33" s="2"/>
      <c r="M33" s="2"/>
      <c r="N33" s="2"/>
      <c r="O33" s="2"/>
      <c r="Q33" s="2"/>
      <c r="R33" s="112" t="s">
        <v>149</v>
      </c>
      <c r="S33" s="125">
        <v>400000</v>
      </c>
      <c r="T33" s="4"/>
      <c r="U33" s="4"/>
      <c r="V33" s="4"/>
      <c r="W33" s="4"/>
    </row>
    <row r="34" spans="3:23">
      <c r="F34" s="2"/>
      <c r="G34" s="2"/>
      <c r="H34" s="2"/>
      <c r="I34" s="2"/>
      <c r="K34" s="2"/>
      <c r="L34" s="2"/>
      <c r="M34" s="2"/>
      <c r="N34" s="2"/>
      <c r="O34" s="2"/>
      <c r="Q34" s="2"/>
      <c r="R34" s="112" t="s">
        <v>362</v>
      </c>
      <c r="S34" s="125">
        <v>3000000</v>
      </c>
      <c r="T34" s="4"/>
      <c r="U34" s="4"/>
      <c r="V34" s="4"/>
      <c r="W34" s="4"/>
    </row>
    <row r="35" spans="3:23">
      <c r="F35" s="2"/>
      <c r="G35" s="2"/>
      <c r="H35" s="2"/>
      <c r="I35" s="2"/>
      <c r="K35" s="2"/>
      <c r="L35" s="2"/>
      <c r="M35" s="2"/>
      <c r="N35" s="2"/>
      <c r="O35" s="2"/>
      <c r="Q35" s="2"/>
      <c r="R35" s="112" t="s">
        <v>363</v>
      </c>
      <c r="S35" s="125">
        <v>500000</v>
      </c>
      <c r="T35" s="4"/>
      <c r="U35" s="4"/>
      <c r="V35" s="4"/>
      <c r="W35" s="4"/>
    </row>
    <row r="36" spans="3:23">
      <c r="F36" s="2"/>
      <c r="G36" s="2"/>
      <c r="H36" s="2"/>
      <c r="I36" s="2"/>
      <c r="K36" s="2"/>
      <c r="L36" s="2"/>
      <c r="M36" s="2"/>
      <c r="N36" s="2"/>
      <c r="O36" s="2"/>
      <c r="Q36" s="2"/>
      <c r="R36" s="2" t="s">
        <v>30</v>
      </c>
      <c r="S36" s="125">
        <v>100000</v>
      </c>
      <c r="T36" s="3"/>
      <c r="U36" s="3"/>
      <c r="V36" s="3"/>
      <c r="W36" s="3"/>
    </row>
    <row r="37" spans="3:23">
      <c r="F37" s="2"/>
      <c r="G37" s="2"/>
      <c r="H37" s="2"/>
      <c r="I37" s="2"/>
      <c r="K37" s="2"/>
      <c r="L37" s="2"/>
      <c r="M37" s="2"/>
      <c r="N37" s="2"/>
      <c r="O37" s="2"/>
      <c r="Q37" s="2"/>
      <c r="R37" s="2" t="s">
        <v>104</v>
      </c>
      <c r="S37" s="125">
        <v>200000</v>
      </c>
      <c r="T37" s="3"/>
      <c r="U37" s="3"/>
      <c r="V37" s="3"/>
      <c r="W37" s="3"/>
    </row>
    <row r="38" spans="3:23">
      <c r="F38" s="2"/>
      <c r="G38" s="2"/>
      <c r="H38" s="2"/>
      <c r="I38" s="2"/>
      <c r="K38" s="2"/>
      <c r="L38" s="2"/>
      <c r="M38" s="2"/>
      <c r="N38" s="2"/>
      <c r="O38" s="2"/>
      <c r="Q38" s="2"/>
      <c r="R38" s="2" t="s">
        <v>364</v>
      </c>
      <c r="S38" s="125">
        <v>50000</v>
      </c>
      <c r="T38" s="3"/>
      <c r="U38" s="3"/>
      <c r="V38" s="3"/>
      <c r="W38" s="3"/>
    </row>
    <row r="39" spans="3:23" ht="17">
      <c r="F39" s="2"/>
      <c r="G39" s="2"/>
      <c r="H39" s="2"/>
      <c r="I39" s="2"/>
      <c r="K39" s="2"/>
      <c r="L39" s="2"/>
      <c r="M39" s="2"/>
      <c r="N39" s="2"/>
      <c r="O39" s="2"/>
      <c r="Q39" s="2"/>
      <c r="R39" s="191" t="s">
        <v>360</v>
      </c>
      <c r="S39" s="125">
        <f>SUM(S40:S51)</f>
        <v>7645000</v>
      </c>
      <c r="T39" s="3"/>
      <c r="U39" s="3"/>
      <c r="V39" s="3"/>
      <c r="W39" s="3"/>
    </row>
    <row r="40" spans="3:23">
      <c r="F40" s="2"/>
      <c r="G40" s="2"/>
      <c r="H40" s="2"/>
      <c r="I40" s="2"/>
      <c r="K40" s="2"/>
      <c r="L40" s="2"/>
      <c r="M40" s="2"/>
      <c r="N40" s="2"/>
      <c r="O40" s="2"/>
      <c r="Q40" s="2"/>
      <c r="R40" s="2" t="s">
        <v>361</v>
      </c>
      <c r="S40" s="125">
        <v>4800000</v>
      </c>
    </row>
    <row r="41" spans="3:23">
      <c r="F41" s="2"/>
      <c r="G41" s="2"/>
      <c r="H41" s="2"/>
      <c r="I41" s="2"/>
      <c r="K41" s="2"/>
      <c r="L41" s="2"/>
      <c r="M41" s="2"/>
      <c r="N41" s="2"/>
      <c r="O41" s="2"/>
      <c r="Q41" s="2"/>
      <c r="R41" s="112" t="s">
        <v>227</v>
      </c>
      <c r="S41" s="125">
        <v>645000</v>
      </c>
    </row>
    <row r="42" spans="3:23">
      <c r="C42" s="3"/>
      <c r="F42" s="2"/>
      <c r="G42" s="2"/>
      <c r="H42" s="2"/>
      <c r="I42" s="2"/>
      <c r="K42" s="2"/>
      <c r="L42" s="2"/>
      <c r="M42" s="2"/>
      <c r="N42" s="2"/>
      <c r="O42" s="2"/>
      <c r="Q42" s="2"/>
      <c r="R42" s="112" t="s">
        <v>353</v>
      </c>
      <c r="S42" s="125">
        <v>2200000</v>
      </c>
    </row>
    <row r="43" spans="3:23">
      <c r="C43" s="3"/>
      <c r="P43"/>
      <c r="R43" s="112" t="s">
        <v>365</v>
      </c>
      <c r="S43" s="125"/>
    </row>
    <row r="44" spans="3:23">
      <c r="C44" s="3"/>
      <c r="P44"/>
      <c r="S44" s="125"/>
    </row>
    <row r="45" spans="3:23">
      <c r="C45" s="3"/>
      <c r="P45"/>
      <c r="S45" s="125"/>
    </row>
    <row r="46" spans="3:23">
      <c r="C46" s="3"/>
      <c r="P46"/>
      <c r="S46" s="125"/>
    </row>
    <row r="47" spans="3:23">
      <c r="S47" s="125"/>
    </row>
    <row r="48" spans="3:23">
      <c r="S48" s="125"/>
    </row>
    <row r="49" spans="19:19">
      <c r="S49" s="125"/>
    </row>
  </sheetData>
  <mergeCells count="3">
    <mergeCell ref="A16:C16"/>
    <mergeCell ref="A22:C22"/>
    <mergeCell ref="A23:C23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2" zoomScale="90" zoomScaleSheetLayoutView="75" workbookViewId="0">
      <selection activeCell="R21" sqref="R21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96</v>
      </c>
      <c r="B1" s="4">
        <v>650</v>
      </c>
      <c r="C1" t="s">
        <v>72</v>
      </c>
      <c r="D1" t="s">
        <v>33</v>
      </c>
      <c r="E1" s="12">
        <v>0.02</v>
      </c>
      <c r="M1" s="124" t="s">
        <v>249</v>
      </c>
    </row>
    <row r="2" spans="1:14">
      <c r="A2" t="s">
        <v>17</v>
      </c>
      <c r="B2" s="4">
        <f>B1*(1+E1)^(COUNT(C9:C19))</f>
        <v>808.19330045652384</v>
      </c>
      <c r="C2" t="s">
        <v>72</v>
      </c>
      <c r="D2" t="s">
        <v>43</v>
      </c>
      <c r="E2" s="12">
        <v>0.08</v>
      </c>
      <c r="F2" t="s">
        <v>63</v>
      </c>
      <c r="M2" s="124" t="s">
        <v>250</v>
      </c>
    </row>
    <row r="3" spans="1:14">
      <c r="A3" t="s">
        <v>89</v>
      </c>
      <c r="B3" s="4">
        <f>B2*12</f>
        <v>9698.3196054782857</v>
      </c>
      <c r="C3" t="s">
        <v>72</v>
      </c>
      <c r="D3" t="s">
        <v>91</v>
      </c>
      <c r="E3" s="16">
        <v>0.08</v>
      </c>
    </row>
    <row r="4" spans="1:14">
      <c r="D4" t="s">
        <v>54</v>
      </c>
      <c r="E4" s="16">
        <v>0.4</v>
      </c>
      <c r="M4" s="125">
        <f>SUM(M5:M15)</f>
        <v>650</v>
      </c>
      <c r="N4" s="18" t="s">
        <v>259</v>
      </c>
    </row>
    <row r="5" spans="1:14">
      <c r="A5" t="s">
        <v>70</v>
      </c>
      <c r="B5" s="13">
        <f>B3/10%</f>
        <v>96983.196054782849</v>
      </c>
      <c r="C5" t="s">
        <v>72</v>
      </c>
      <c r="D5" t="s">
        <v>11</v>
      </c>
      <c r="E5" s="16">
        <v>-0.05</v>
      </c>
      <c r="I5" s="4"/>
      <c r="J5" s="4"/>
      <c r="M5" s="125">
        <v>20</v>
      </c>
      <c r="N5" t="s">
        <v>251</v>
      </c>
    </row>
    <row r="6" spans="1:14">
      <c r="I6" s="4"/>
      <c r="J6" s="4"/>
      <c r="M6" s="125">
        <v>6</v>
      </c>
      <c r="N6" t="s">
        <v>252</v>
      </c>
    </row>
    <row r="7" spans="1:14">
      <c r="E7" s="2" t="s">
        <v>26</v>
      </c>
      <c r="F7" s="2" t="s">
        <v>97</v>
      </c>
      <c r="G7" s="2" t="s">
        <v>46</v>
      </c>
      <c r="H7" s="2" t="s">
        <v>35</v>
      </c>
      <c r="I7" s="14" t="s">
        <v>44</v>
      </c>
      <c r="J7" s="4"/>
      <c r="M7" s="125">
        <v>10</v>
      </c>
      <c r="N7" t="s">
        <v>253</v>
      </c>
    </row>
    <row r="8" spans="1:14">
      <c r="B8" s="4"/>
      <c r="D8" s="27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4">
        <v>15</v>
      </c>
      <c r="J8" s="4"/>
      <c r="K8" s="15"/>
      <c r="M8" s="125">
        <v>20</v>
      </c>
      <c r="N8" t="s">
        <v>254</v>
      </c>
    </row>
    <row r="9" spans="1:14">
      <c r="A9">
        <v>2021</v>
      </c>
      <c r="B9">
        <v>37</v>
      </c>
      <c r="C9">
        <v>7</v>
      </c>
      <c r="D9" s="4">
        <f t="shared" ref="D9:D19" si="0">SUM(E9:H9)</f>
        <v>12950</v>
      </c>
      <c r="E9" s="4">
        <f>E8*(1+$E$2)</f>
        <v>7020.0000000000009</v>
      </c>
      <c r="F9" s="4">
        <f>3080</f>
        <v>3080</v>
      </c>
      <c r="G9" s="4">
        <v>0</v>
      </c>
      <c r="H9" s="4">
        <f>H8*(1+$E$5)</f>
        <v>2850</v>
      </c>
      <c r="I9" s="14">
        <v>30</v>
      </c>
      <c r="J9" s="4"/>
      <c r="M9" s="125">
        <v>159</v>
      </c>
      <c r="N9" t="s">
        <v>255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4">
        <v>50</v>
      </c>
      <c r="J10" s="4"/>
      <c r="M10" s="125">
        <f>(250+50)/12</f>
        <v>25</v>
      </c>
      <c r="N10" t="s">
        <v>256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4">
        <v>70</v>
      </c>
      <c r="J11" s="4"/>
      <c r="M11" s="125">
        <v>70</v>
      </c>
      <c r="N11" t="s">
        <v>257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4">
        <v>100</v>
      </c>
      <c r="J12" s="4"/>
      <c r="M12" s="125">
        <v>250</v>
      </c>
      <c r="N12" t="s">
        <v>258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4">
        <v>150</v>
      </c>
      <c r="J13" s="4"/>
      <c r="M13" s="125">
        <v>30</v>
      </c>
      <c r="N13" s="124" t="s">
        <v>350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4">
        <v>200</v>
      </c>
      <c r="J14" s="4"/>
      <c r="M14" s="125">
        <v>10</v>
      </c>
      <c r="N14" s="124" t="s">
        <v>351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4">
        <v>270</v>
      </c>
      <c r="J15" s="4"/>
      <c r="M15" s="125">
        <v>50</v>
      </c>
      <c r="N15" s="124" t="s">
        <v>352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4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4">
        <v>450</v>
      </c>
      <c r="J17" s="4"/>
      <c r="M17" s="125">
        <f>M4*12*25</f>
        <v>195000</v>
      </c>
      <c r="N17" s="124" t="s">
        <v>260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4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4">
        <v>650</v>
      </c>
      <c r="J19" s="4"/>
      <c r="M19">
        <f>2600*0.75</f>
        <v>1950</v>
      </c>
    </row>
    <row r="20" spans="1:17">
      <c r="M20">
        <f>M19/12</f>
        <v>162.5</v>
      </c>
    </row>
    <row r="21" spans="1:17" ht="17">
      <c r="D21" s="28"/>
      <c r="E21" s="13"/>
      <c r="K21" s="112" t="s">
        <v>262</v>
      </c>
      <c r="L21" s="112" t="s">
        <v>273</v>
      </c>
      <c r="M21" s="158" t="s">
        <v>289</v>
      </c>
      <c r="N21" s="112" t="s">
        <v>288</v>
      </c>
      <c r="O21" s="112" t="s">
        <v>290</v>
      </c>
      <c r="P21" s="158" t="s">
        <v>353</v>
      </c>
      <c r="Q21" s="112"/>
    </row>
    <row r="22" spans="1:17">
      <c r="I22" s="159">
        <v>2022.3</v>
      </c>
      <c r="J22" s="29">
        <v>7500</v>
      </c>
      <c r="K22" s="125">
        <v>700</v>
      </c>
      <c r="L22" s="125">
        <f>SUM(M22:P22)</f>
        <v>212.5</v>
      </c>
      <c r="M22" s="125">
        <v>110</v>
      </c>
      <c r="N22" s="125">
        <v>40</v>
      </c>
      <c r="O22" s="125">
        <f>J22*0.1/12</f>
        <v>62.5</v>
      </c>
      <c r="P22" s="125"/>
    </row>
    <row r="23" spans="1:17">
      <c r="H23" s="161">
        <f>J23/J22-1</f>
        <v>-6.4999999999999947E-2</v>
      </c>
      <c r="I23" s="159">
        <v>2022.4</v>
      </c>
      <c r="J23" s="125">
        <f>J22-K22+L22</f>
        <v>7012.5</v>
      </c>
      <c r="K23" s="125">
        <v>700</v>
      </c>
      <c r="L23" s="125">
        <f t="shared" ref="L23:L43" si="3">SUM(M23:P23)</f>
        <v>98.4375</v>
      </c>
      <c r="M23" s="125">
        <v>0</v>
      </c>
      <c r="N23" s="125">
        <v>40</v>
      </c>
      <c r="O23" s="125">
        <f t="shared" ref="O23:O55" si="4">J23*0.1/12</f>
        <v>58.4375</v>
      </c>
      <c r="P23" s="125"/>
    </row>
    <row r="24" spans="1:17">
      <c r="H24" s="161">
        <f t="shared" ref="H24:H55" si="5">J24/J23-1</f>
        <v>-8.5784313725490224E-2</v>
      </c>
      <c r="I24" s="159">
        <v>2022.5</v>
      </c>
      <c r="J24" s="125">
        <f t="shared" ref="J24:J43" si="6">J23-K23+L23</f>
        <v>6410.9375</v>
      </c>
      <c r="K24" s="125">
        <v>700</v>
      </c>
      <c r="L24" s="125">
        <f t="shared" si="3"/>
        <v>93.424479166666657</v>
      </c>
      <c r="M24" s="125">
        <v>0</v>
      </c>
      <c r="N24" s="125">
        <v>40</v>
      </c>
      <c r="O24" s="125">
        <f t="shared" si="4"/>
        <v>53.424479166666664</v>
      </c>
      <c r="P24" s="125"/>
      <c r="Q24" s="125"/>
    </row>
    <row r="25" spans="1:17">
      <c r="H25" s="161">
        <f t="shared" si="5"/>
        <v>-9.4615728328865001E-2</v>
      </c>
      <c r="I25" s="159">
        <v>2022.6</v>
      </c>
      <c r="J25" s="125">
        <f t="shared" si="6"/>
        <v>5804.361979166667</v>
      </c>
      <c r="K25" s="125">
        <v>700</v>
      </c>
      <c r="L25" s="125">
        <f t="shared" si="3"/>
        <v>288.36968315972223</v>
      </c>
      <c r="M25" s="125">
        <v>200</v>
      </c>
      <c r="N25" s="125">
        <v>40</v>
      </c>
      <c r="O25" s="125">
        <f t="shared" si="4"/>
        <v>48.369683159722229</v>
      </c>
      <c r="P25" s="125"/>
      <c r="Q25" s="125"/>
    </row>
    <row r="26" spans="1:17">
      <c r="H26" s="161">
        <f t="shared" si="5"/>
        <v>-7.09174097545473E-2</v>
      </c>
      <c r="I26" s="159">
        <v>2022.7</v>
      </c>
      <c r="J26" s="125">
        <f t="shared" si="6"/>
        <v>5392.7316623263896</v>
      </c>
      <c r="K26" s="125">
        <v>700</v>
      </c>
      <c r="L26" s="125">
        <f t="shared" si="3"/>
        <v>584.93943051938663</v>
      </c>
      <c r="M26" s="125">
        <v>500</v>
      </c>
      <c r="N26" s="125">
        <v>40</v>
      </c>
      <c r="O26" s="125">
        <f t="shared" si="4"/>
        <v>44.939430519386583</v>
      </c>
      <c r="P26" s="125"/>
      <c r="Q26" s="125"/>
    </row>
    <row r="27" spans="1:17">
      <c r="H27" s="161">
        <f t="shared" si="5"/>
        <v>-2.1336231187697785E-2</v>
      </c>
      <c r="I27" s="159">
        <v>2022.8</v>
      </c>
      <c r="J27" s="125">
        <f t="shared" si="6"/>
        <v>5277.671092845776</v>
      </c>
      <c r="K27" s="125">
        <v>700</v>
      </c>
      <c r="L27" s="125">
        <f t="shared" si="3"/>
        <v>583.98059244038143</v>
      </c>
      <c r="M27" s="125">
        <v>500</v>
      </c>
      <c r="N27" s="125">
        <v>40</v>
      </c>
      <c r="O27" s="125">
        <f t="shared" si="4"/>
        <v>43.980592440381464</v>
      </c>
      <c r="P27" s="125"/>
      <c r="Q27" s="125"/>
    </row>
    <row r="28" spans="1:17">
      <c r="H28" s="161">
        <f t="shared" si="5"/>
        <v>-2.1983068955716112E-2</v>
      </c>
      <c r="I28" s="159">
        <v>2022.9</v>
      </c>
      <c r="J28" s="125">
        <f t="shared" si="6"/>
        <v>5161.6516852861578</v>
      </c>
      <c r="K28" s="125">
        <v>700</v>
      </c>
      <c r="L28" s="125">
        <f t="shared" si="3"/>
        <v>583.0137640440513</v>
      </c>
      <c r="M28" s="125">
        <v>500</v>
      </c>
      <c r="N28" s="125">
        <v>40</v>
      </c>
      <c r="O28" s="125">
        <f t="shared" si="4"/>
        <v>43.013764044051321</v>
      </c>
      <c r="P28" s="125"/>
      <c r="Q28" s="125"/>
    </row>
    <row r="29" spans="1:17">
      <c r="H29" s="161">
        <f t="shared" si="5"/>
        <v>-2.2664496383866806E-2</v>
      </c>
      <c r="I29" s="160" t="s">
        <v>274</v>
      </c>
      <c r="J29" s="125">
        <f t="shared" si="6"/>
        <v>5044.6654493302094</v>
      </c>
      <c r="K29" s="125">
        <v>700</v>
      </c>
      <c r="L29" s="125">
        <f t="shared" si="3"/>
        <v>1382.0388787444185</v>
      </c>
      <c r="M29" s="125">
        <v>500</v>
      </c>
      <c r="N29" s="125">
        <v>40</v>
      </c>
      <c r="O29" s="125">
        <f t="shared" si="4"/>
        <v>42.038878744418412</v>
      </c>
      <c r="P29" s="125">
        <v>800</v>
      </c>
      <c r="Q29" s="125"/>
    </row>
    <row r="30" spans="1:17">
      <c r="H30" s="161">
        <f t="shared" si="5"/>
        <v>0.13520002180421575</v>
      </c>
      <c r="I30" s="159">
        <v>2022.11</v>
      </c>
      <c r="J30" s="125">
        <f t="shared" si="6"/>
        <v>5726.7043280746275</v>
      </c>
      <c r="K30" s="125">
        <v>700</v>
      </c>
      <c r="L30" s="125">
        <f t="shared" si="3"/>
        <v>587.72253606728862</v>
      </c>
      <c r="M30" s="125">
        <v>500</v>
      </c>
      <c r="N30" s="125">
        <v>40</v>
      </c>
      <c r="O30" s="125">
        <f t="shared" si="4"/>
        <v>47.722536067288566</v>
      </c>
      <c r="P30" s="125"/>
      <c r="Q30" s="125"/>
    </row>
    <row r="31" spans="1:17">
      <c r="H31" s="161">
        <f t="shared" si="5"/>
        <v>-1.9605947417659086E-2</v>
      </c>
      <c r="I31" s="160" t="s">
        <v>275</v>
      </c>
      <c r="J31" s="125">
        <f t="shared" si="6"/>
        <v>5614.4268641419158</v>
      </c>
      <c r="K31" s="125">
        <v>700</v>
      </c>
      <c r="L31" s="125">
        <f t="shared" si="3"/>
        <v>586.78689053451592</v>
      </c>
      <c r="M31" s="125">
        <v>500</v>
      </c>
      <c r="N31" s="125">
        <v>40</v>
      </c>
      <c r="O31" s="125">
        <f t="shared" si="4"/>
        <v>46.786890534515969</v>
      </c>
      <c r="P31" s="125"/>
      <c r="Q31" s="125"/>
    </row>
    <row r="32" spans="1:17">
      <c r="F32" s="124"/>
      <c r="H32" s="161">
        <f t="shared" si="5"/>
        <v>-2.0164677927955732E-2</v>
      </c>
      <c r="I32" s="160" t="s">
        <v>276</v>
      </c>
      <c r="J32" s="125">
        <f t="shared" si="6"/>
        <v>5501.2137546764316</v>
      </c>
      <c r="K32" s="125">
        <v>700</v>
      </c>
      <c r="L32" s="125">
        <f t="shared" si="3"/>
        <v>1385.843447955637</v>
      </c>
      <c r="M32" s="125">
        <v>500</v>
      </c>
      <c r="N32" s="125">
        <v>40</v>
      </c>
      <c r="O32" s="125">
        <f t="shared" si="4"/>
        <v>45.843447955636925</v>
      </c>
      <c r="P32" s="125">
        <v>800</v>
      </c>
      <c r="Q32" s="125"/>
    </row>
    <row r="33" spans="6:19">
      <c r="H33" s="161">
        <f t="shared" si="5"/>
        <v>0.12467129592494386</v>
      </c>
      <c r="I33" s="160" t="s">
        <v>277</v>
      </c>
      <c r="J33" s="125">
        <f t="shared" si="6"/>
        <v>6187.0572026320688</v>
      </c>
      <c r="K33" s="125">
        <v>700</v>
      </c>
      <c r="L33" s="125">
        <f t="shared" si="3"/>
        <v>591.55881002193394</v>
      </c>
      <c r="M33" s="125">
        <v>500</v>
      </c>
      <c r="N33" s="125">
        <v>40</v>
      </c>
      <c r="O33" s="125">
        <f t="shared" si="4"/>
        <v>51.558810021933908</v>
      </c>
      <c r="P33" s="125"/>
      <c r="Q33" s="125"/>
    </row>
    <row r="34" spans="6:19">
      <c r="H34" s="161">
        <f t="shared" si="5"/>
        <v>-1.7527103181126824E-2</v>
      </c>
      <c r="I34" s="160" t="s">
        <v>278</v>
      </c>
      <c r="J34" s="125">
        <f t="shared" si="6"/>
        <v>6078.6160126540026</v>
      </c>
      <c r="K34" s="125">
        <v>700</v>
      </c>
      <c r="L34" s="125">
        <f t="shared" si="3"/>
        <v>590.65513343878331</v>
      </c>
      <c r="M34" s="125">
        <v>500</v>
      </c>
      <c r="N34" s="125">
        <v>40</v>
      </c>
      <c r="O34" s="125">
        <f t="shared" si="4"/>
        <v>50.655133438783359</v>
      </c>
      <c r="P34" s="125"/>
      <c r="Q34" s="125"/>
    </row>
    <row r="35" spans="6:19">
      <c r="H35" s="161">
        <f t="shared" si="5"/>
        <v>-1.798844775415831E-2</v>
      </c>
      <c r="I35" s="160" t="s">
        <v>279</v>
      </c>
      <c r="J35" s="125">
        <f t="shared" si="6"/>
        <v>5969.2711460927858</v>
      </c>
      <c r="K35" s="125">
        <v>700</v>
      </c>
      <c r="L35" s="125">
        <f t="shared" si="3"/>
        <v>1389.7439262174398</v>
      </c>
      <c r="M35" s="125">
        <v>500</v>
      </c>
      <c r="N35" s="125">
        <v>40</v>
      </c>
      <c r="O35" s="125">
        <f t="shared" si="4"/>
        <v>49.743926217439885</v>
      </c>
      <c r="P35" s="125">
        <v>800</v>
      </c>
      <c r="Q35" s="125"/>
    </row>
    <row r="36" spans="6:19">
      <c r="H36" s="161">
        <f t="shared" si="5"/>
        <v>0.11554910295353471</v>
      </c>
      <c r="I36" s="160" t="s">
        <v>280</v>
      </c>
      <c r="J36" s="125">
        <f t="shared" si="6"/>
        <v>6659.0150723102252</v>
      </c>
      <c r="K36" s="125">
        <v>700</v>
      </c>
      <c r="L36" s="125">
        <f t="shared" si="3"/>
        <v>595.49179226925185</v>
      </c>
      <c r="M36" s="125">
        <v>500</v>
      </c>
      <c r="N36" s="125">
        <v>40</v>
      </c>
      <c r="O36" s="125">
        <f t="shared" si="4"/>
        <v>55.491792269251881</v>
      </c>
      <c r="P36" s="125"/>
      <c r="Q36" s="125"/>
    </row>
    <row r="37" spans="6:19">
      <c r="F37" s="124"/>
      <c r="H37" s="161">
        <f t="shared" si="5"/>
        <v>-1.5694244058001572E-2</v>
      </c>
      <c r="I37" s="160" t="s">
        <v>281</v>
      </c>
      <c r="J37" s="125">
        <f t="shared" si="6"/>
        <v>6554.5068645794772</v>
      </c>
      <c r="K37" s="125">
        <v>700</v>
      </c>
      <c r="L37" s="125">
        <f t="shared" si="3"/>
        <v>594.62089053816226</v>
      </c>
      <c r="M37" s="125">
        <v>500</v>
      </c>
      <c r="N37" s="125">
        <v>40</v>
      </c>
      <c r="O37" s="125">
        <f t="shared" si="4"/>
        <v>54.620890538162314</v>
      </c>
      <c r="P37" s="125"/>
      <c r="Q37" s="125"/>
    </row>
    <row r="38" spans="6:19">
      <c r="H38" s="161">
        <f t="shared" si="5"/>
        <v>-1.6077351300264331E-2</v>
      </c>
      <c r="I38" s="160" t="s">
        <v>282</v>
      </c>
      <c r="J38" s="125">
        <f t="shared" si="6"/>
        <v>6449.127755117639</v>
      </c>
      <c r="K38" s="125">
        <v>700</v>
      </c>
      <c r="L38" s="125">
        <f t="shared" si="3"/>
        <v>1393.742731292647</v>
      </c>
      <c r="M38" s="125">
        <v>500</v>
      </c>
      <c r="N38" s="125">
        <v>40</v>
      </c>
      <c r="O38" s="125">
        <f t="shared" si="4"/>
        <v>53.742731292646994</v>
      </c>
      <c r="P38" s="125">
        <v>800</v>
      </c>
      <c r="Q38" s="125"/>
    </row>
    <row r="39" spans="6:19">
      <c r="H39" s="161">
        <f t="shared" si="5"/>
        <v>0.10757155969536103</v>
      </c>
      <c r="I39" s="160" t="s">
        <v>283</v>
      </c>
      <c r="J39" s="125">
        <f t="shared" si="6"/>
        <v>7142.8704864102856</v>
      </c>
      <c r="K39" s="125">
        <v>700</v>
      </c>
      <c r="L39" s="125">
        <f t="shared" si="3"/>
        <v>599.5239207200857</v>
      </c>
      <c r="M39" s="125">
        <v>500</v>
      </c>
      <c r="N39" s="125">
        <v>40</v>
      </c>
      <c r="O39" s="125">
        <f t="shared" si="4"/>
        <v>59.523920720085719</v>
      </c>
      <c r="P39" s="125"/>
      <c r="Q39" s="125"/>
      <c r="S39" s="125"/>
    </row>
    <row r="40" spans="6:19">
      <c r="H40" s="161">
        <f t="shared" si="5"/>
        <v>-1.4066624821362228E-2</v>
      </c>
      <c r="I40" s="160" t="s">
        <v>284</v>
      </c>
      <c r="J40" s="125">
        <f t="shared" si="6"/>
        <v>7042.3944071303713</v>
      </c>
      <c r="K40" s="125">
        <v>700</v>
      </c>
      <c r="L40" s="125">
        <f t="shared" si="3"/>
        <v>598.68662005941974</v>
      </c>
      <c r="M40" s="125">
        <v>500</v>
      </c>
      <c r="N40" s="125">
        <v>40</v>
      </c>
      <c r="O40" s="125">
        <f t="shared" si="4"/>
        <v>58.686620059419766</v>
      </c>
      <c r="P40" s="125"/>
      <c r="Q40" s="125"/>
      <c r="S40" s="125"/>
    </row>
    <row r="41" spans="6:19">
      <c r="H41" s="161">
        <f t="shared" si="5"/>
        <v>-1.4386212143699506E-2</v>
      </c>
      <c r="I41" s="160" t="s">
        <v>285</v>
      </c>
      <c r="J41" s="125">
        <f t="shared" si="6"/>
        <v>6941.0810271897908</v>
      </c>
      <c r="K41" s="125">
        <v>700</v>
      </c>
      <c r="L41" s="125">
        <f t="shared" si="3"/>
        <v>1397.8423418932482</v>
      </c>
      <c r="M41" s="125">
        <v>500</v>
      </c>
      <c r="N41" s="125">
        <v>40</v>
      </c>
      <c r="O41" s="125">
        <f t="shared" si="4"/>
        <v>57.84234189324826</v>
      </c>
      <c r="P41" s="125">
        <v>800</v>
      </c>
      <c r="Q41" s="125"/>
      <c r="S41" s="125"/>
    </row>
    <row r="42" spans="6:19">
      <c r="H42" s="161">
        <f t="shared" si="5"/>
        <v>0.10053799100740091</v>
      </c>
      <c r="I42" s="160" t="s">
        <v>286</v>
      </c>
      <c r="J42" s="125">
        <f t="shared" si="6"/>
        <v>7638.9233690830388</v>
      </c>
      <c r="K42" s="125">
        <v>700</v>
      </c>
      <c r="L42" s="125">
        <f t="shared" si="3"/>
        <v>603.65769474235867</v>
      </c>
      <c r="M42" s="125">
        <v>500</v>
      </c>
      <c r="N42" s="125">
        <v>40</v>
      </c>
      <c r="O42" s="125">
        <f t="shared" si="4"/>
        <v>63.657694742358665</v>
      </c>
      <c r="P42" s="125"/>
      <c r="Q42" s="125"/>
      <c r="S42" s="125"/>
    </row>
    <row r="43" spans="6:19">
      <c r="H43" s="161">
        <f t="shared" si="5"/>
        <v>-1.2612026669565402E-2</v>
      </c>
      <c r="I43" s="160" t="s">
        <v>287</v>
      </c>
      <c r="J43" s="125">
        <f t="shared" si="6"/>
        <v>7542.581063825397</v>
      </c>
      <c r="K43" s="125">
        <v>700</v>
      </c>
      <c r="L43" s="125">
        <f t="shared" si="3"/>
        <v>602.85484219854493</v>
      </c>
      <c r="M43" s="125">
        <v>500</v>
      </c>
      <c r="N43" s="125">
        <v>40</v>
      </c>
      <c r="O43" s="125">
        <f t="shared" si="4"/>
        <v>62.854842198544979</v>
      </c>
      <c r="P43" s="125"/>
      <c r="Q43" s="125"/>
      <c r="S43" s="125"/>
    </row>
    <row r="44" spans="6:19">
      <c r="F44" s="124"/>
      <c r="H44" s="161">
        <f t="shared" si="5"/>
        <v>-1.2879564300258939E-2</v>
      </c>
      <c r="I44" s="160">
        <v>2024.1</v>
      </c>
      <c r="J44" s="125">
        <f t="shared" ref="J44:J55" si="7">J43-K43+L43</f>
        <v>7445.4359060239422</v>
      </c>
      <c r="K44" s="125">
        <v>700</v>
      </c>
      <c r="L44" s="125">
        <f t="shared" ref="L44:L55" si="8">SUM(M44:P44)</f>
        <v>1402.0452992168662</v>
      </c>
      <c r="M44" s="125">
        <v>500</v>
      </c>
      <c r="N44" s="125">
        <v>40</v>
      </c>
      <c r="O44" s="125">
        <f t="shared" si="4"/>
        <v>62.045299216866191</v>
      </c>
      <c r="P44" s="125">
        <v>800</v>
      </c>
      <c r="Q44" s="125"/>
      <c r="S44" s="125"/>
    </row>
    <row r="45" spans="6:19">
      <c r="H45" s="161">
        <f t="shared" si="5"/>
        <v>9.4292034486370024E-2</v>
      </c>
      <c r="I45" s="160">
        <v>2024.2</v>
      </c>
      <c r="J45" s="125">
        <f t="shared" si="7"/>
        <v>8147.4812052408088</v>
      </c>
      <c r="K45" s="125">
        <v>700</v>
      </c>
      <c r="L45" s="125">
        <f t="shared" si="8"/>
        <v>607.89567671034013</v>
      </c>
      <c r="M45" s="125">
        <v>500</v>
      </c>
      <c r="N45" s="125">
        <v>40</v>
      </c>
      <c r="O45" s="125">
        <f t="shared" si="4"/>
        <v>67.895676710340084</v>
      </c>
      <c r="P45" s="125"/>
      <c r="Q45" s="125"/>
      <c r="S45" s="125"/>
    </row>
    <row r="46" spans="6:19">
      <c r="H46" s="161">
        <f t="shared" si="5"/>
        <v>-1.13046377118875E-2</v>
      </c>
      <c r="I46" s="160">
        <v>2024.3</v>
      </c>
      <c r="J46" s="125">
        <f t="shared" si="7"/>
        <v>8055.3768819511488</v>
      </c>
      <c r="K46" s="125">
        <v>700</v>
      </c>
      <c r="L46" s="125">
        <f t="shared" si="8"/>
        <v>607.12814068292619</v>
      </c>
      <c r="M46" s="125">
        <v>500</v>
      </c>
      <c r="N46" s="125">
        <v>40</v>
      </c>
      <c r="O46" s="125">
        <f t="shared" si="4"/>
        <v>67.128140682926244</v>
      </c>
      <c r="P46" s="125"/>
      <c r="Q46" s="125"/>
    </row>
    <row r="47" spans="6:19">
      <c r="H47" s="161">
        <f t="shared" si="5"/>
        <v>-1.1529176186053092E-2</v>
      </c>
      <c r="I47" s="160">
        <v>2024.4</v>
      </c>
      <c r="J47" s="125">
        <f t="shared" si="7"/>
        <v>7962.5050226340754</v>
      </c>
      <c r="K47" s="125">
        <v>700</v>
      </c>
      <c r="L47" s="125">
        <f t="shared" si="8"/>
        <v>1406.3542085219506</v>
      </c>
      <c r="M47" s="125">
        <v>500</v>
      </c>
      <c r="N47" s="125">
        <v>40</v>
      </c>
      <c r="O47" s="125">
        <f t="shared" si="4"/>
        <v>66.354208521950639</v>
      </c>
      <c r="P47" s="125">
        <v>800</v>
      </c>
      <c r="Q47" s="125"/>
    </row>
    <row r="48" spans="6:19">
      <c r="H48" s="161">
        <f t="shared" si="5"/>
        <v>8.8710048723872781E-2</v>
      </c>
      <c r="I48" s="160">
        <v>2024.5</v>
      </c>
      <c r="J48" s="125">
        <f t="shared" si="7"/>
        <v>8668.859231156026</v>
      </c>
      <c r="K48" s="125">
        <v>700</v>
      </c>
      <c r="L48" s="125">
        <f t="shared" si="8"/>
        <v>612.24049359296691</v>
      </c>
      <c r="M48" s="125">
        <v>500</v>
      </c>
      <c r="N48" s="125">
        <v>40</v>
      </c>
      <c r="O48" s="125">
        <f t="shared" si="4"/>
        <v>72.240493592966885</v>
      </c>
      <c r="P48" s="125"/>
      <c r="Q48" s="125"/>
    </row>
    <row r="49" spans="8:17">
      <c r="H49" s="161">
        <f t="shared" si="5"/>
        <v>-1.0123535757925906E-2</v>
      </c>
      <c r="I49" s="160">
        <v>2024.6</v>
      </c>
      <c r="J49" s="125">
        <f t="shared" si="7"/>
        <v>8581.0997247489922</v>
      </c>
      <c r="K49" s="125">
        <v>700</v>
      </c>
      <c r="L49" s="125">
        <f t="shared" si="8"/>
        <v>611.50916437290823</v>
      </c>
      <c r="M49" s="125">
        <v>500</v>
      </c>
      <c r="N49" s="125">
        <v>40</v>
      </c>
      <c r="O49" s="125">
        <f t="shared" si="4"/>
        <v>71.509164372908273</v>
      </c>
      <c r="P49" s="125"/>
      <c r="Q49" s="125"/>
    </row>
    <row r="50" spans="8:17">
      <c r="H50" s="161">
        <f t="shared" si="5"/>
        <v>-1.0312295447618802E-2</v>
      </c>
      <c r="I50" s="160">
        <v>2024.7</v>
      </c>
      <c r="J50" s="125">
        <f t="shared" si="7"/>
        <v>8492.6088891219006</v>
      </c>
      <c r="K50" s="125">
        <v>700</v>
      </c>
      <c r="L50" s="125">
        <f t="shared" si="8"/>
        <v>1410.7717407426826</v>
      </c>
      <c r="M50" s="125">
        <v>500</v>
      </c>
      <c r="N50" s="125">
        <v>40</v>
      </c>
      <c r="O50" s="125">
        <f t="shared" si="4"/>
        <v>70.77174074268251</v>
      </c>
      <c r="P50" s="125">
        <v>800</v>
      </c>
      <c r="Q50" s="125"/>
    </row>
    <row r="51" spans="8:17">
      <c r="H51" s="161">
        <f t="shared" si="5"/>
        <v>8.3692979392127942E-2</v>
      </c>
      <c r="I51" s="160">
        <v>2024.8</v>
      </c>
      <c r="J51" s="125">
        <f t="shared" si="7"/>
        <v>9203.3806298645832</v>
      </c>
      <c r="K51" s="125">
        <v>700</v>
      </c>
      <c r="L51" s="125">
        <f t="shared" si="8"/>
        <v>616.69483858220485</v>
      </c>
      <c r="M51" s="125">
        <v>500</v>
      </c>
      <c r="N51" s="125">
        <v>40</v>
      </c>
      <c r="O51" s="125">
        <f t="shared" si="4"/>
        <v>76.694838582204866</v>
      </c>
      <c r="P51" s="125"/>
      <c r="Q51" s="125"/>
    </row>
    <row r="52" spans="8:17">
      <c r="H52" s="161">
        <f t="shared" si="5"/>
        <v>-9.0515827572612562E-3</v>
      </c>
      <c r="I52" s="160">
        <v>2024.9</v>
      </c>
      <c r="J52" s="125">
        <f t="shared" si="7"/>
        <v>9120.0754684467884</v>
      </c>
      <c r="K52" s="125">
        <v>700</v>
      </c>
      <c r="L52" s="125">
        <f t="shared" si="8"/>
        <v>616.00062890372328</v>
      </c>
      <c r="M52" s="125">
        <v>500</v>
      </c>
      <c r="N52" s="125">
        <v>40</v>
      </c>
      <c r="O52" s="125">
        <f t="shared" si="4"/>
        <v>76.000628903723239</v>
      </c>
      <c r="P52" s="125"/>
      <c r="Q52" s="125"/>
    </row>
    <row r="53" spans="8:17">
      <c r="H53" s="161">
        <f t="shared" si="5"/>
        <v>-9.210381140692725E-3</v>
      </c>
      <c r="I53" s="160" t="s">
        <v>291</v>
      </c>
      <c r="J53" s="125">
        <f t="shared" si="7"/>
        <v>9036.0760973505112</v>
      </c>
      <c r="K53" s="125">
        <v>700</v>
      </c>
      <c r="L53" s="125">
        <f t="shared" si="8"/>
        <v>1415.3006341445875</v>
      </c>
      <c r="M53" s="125">
        <v>500</v>
      </c>
      <c r="N53" s="125">
        <v>40</v>
      </c>
      <c r="O53" s="125">
        <f t="shared" si="4"/>
        <v>75.30063414458759</v>
      </c>
      <c r="P53" s="125">
        <v>800</v>
      </c>
      <c r="Q53" s="125"/>
    </row>
    <row r="54" spans="8:17">
      <c r="H54" s="161">
        <f t="shared" si="5"/>
        <v>7.9160536768202006E-2</v>
      </c>
      <c r="I54" s="160">
        <v>2024.11</v>
      </c>
      <c r="J54" s="125">
        <f t="shared" si="7"/>
        <v>9751.3767314950983</v>
      </c>
      <c r="K54" s="125">
        <v>700</v>
      </c>
      <c r="L54" s="125">
        <f t="shared" si="8"/>
        <v>621.26147276245911</v>
      </c>
      <c r="M54" s="125">
        <v>500</v>
      </c>
      <c r="N54" s="125">
        <v>40</v>
      </c>
      <c r="O54" s="125">
        <f t="shared" si="4"/>
        <v>81.26147276245915</v>
      </c>
      <c r="P54" s="125"/>
      <c r="Q54" s="125"/>
    </row>
    <row r="55" spans="8:17">
      <c r="H55" s="161">
        <f t="shared" si="5"/>
        <v>-8.0746062228558291E-3</v>
      </c>
      <c r="I55" s="160">
        <v>2024.12</v>
      </c>
      <c r="J55" s="125">
        <f t="shared" si="7"/>
        <v>9672.6382042575569</v>
      </c>
      <c r="K55" s="125">
        <v>700</v>
      </c>
      <c r="L55" s="125">
        <f t="shared" si="8"/>
        <v>620.60531836881296</v>
      </c>
      <c r="M55" s="125">
        <v>500</v>
      </c>
      <c r="N55" s="125">
        <v>40</v>
      </c>
      <c r="O55" s="125">
        <f t="shared" si="4"/>
        <v>80.605318368812974</v>
      </c>
      <c r="P55" s="125"/>
      <c r="Q55" s="125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22"/>
  <sheetViews>
    <sheetView view="pageBreakPreview" zoomScale="137" zoomScaleNormal="100" workbookViewId="0">
      <selection activeCell="A6" sqref="A6:C6"/>
    </sheetView>
  </sheetViews>
  <sheetFormatPr baseColWidth="10" defaultRowHeight="15"/>
  <cols>
    <col min="1" max="2" width="7.33203125" style="2" customWidth="1"/>
    <col min="3" max="3" width="67.5" customWidth="1"/>
    <col min="4" max="4" width="15.1640625" style="2" customWidth="1"/>
    <col min="5" max="13" width="7.1640625" customWidth="1"/>
  </cols>
  <sheetData>
    <row r="1" spans="1:4" ht="29" customHeight="1">
      <c r="A1" s="185" t="s">
        <v>320</v>
      </c>
      <c r="B1" s="185" t="s">
        <v>321</v>
      </c>
      <c r="C1" s="185" t="s">
        <v>322</v>
      </c>
      <c r="D1" s="185" t="s">
        <v>319</v>
      </c>
    </row>
    <row r="2" spans="1:4" ht="29" customHeight="1">
      <c r="A2" s="186">
        <v>0.20833333333333334</v>
      </c>
      <c r="B2" s="186">
        <v>0.25</v>
      </c>
      <c r="C2" s="184" t="s">
        <v>419</v>
      </c>
      <c r="D2" s="183"/>
    </row>
    <row r="3" spans="1:4" ht="29" customHeight="1">
      <c r="A3" s="186">
        <v>0.25</v>
      </c>
      <c r="B3" s="186">
        <v>0.26041666666666669</v>
      </c>
      <c r="C3" s="187" t="s">
        <v>430</v>
      </c>
      <c r="D3" s="183"/>
    </row>
    <row r="4" spans="1:4" ht="29" customHeight="1">
      <c r="A4" s="186">
        <v>0.26041666666666669</v>
      </c>
      <c r="B4" s="186">
        <v>0.2986111111111111</v>
      </c>
      <c r="C4" s="188" t="s">
        <v>431</v>
      </c>
      <c r="D4" s="183"/>
    </row>
    <row r="5" spans="1:4" ht="29" customHeight="1">
      <c r="A5" s="186">
        <v>0.2986111111111111</v>
      </c>
      <c r="B5" s="186">
        <v>0.77083333333333337</v>
      </c>
      <c r="C5" s="187" t="s">
        <v>432</v>
      </c>
      <c r="D5" s="184"/>
    </row>
    <row r="6" spans="1:4" ht="29" customHeight="1">
      <c r="A6" s="186">
        <v>0.77083333333333337</v>
      </c>
      <c r="B6" s="186">
        <v>0.83333333333333337</v>
      </c>
      <c r="C6" s="188" t="s">
        <v>429</v>
      </c>
      <c r="D6" s="183"/>
    </row>
    <row r="7" spans="1:4" ht="29" customHeight="1">
      <c r="A7" s="186">
        <v>0.83333333333333337</v>
      </c>
      <c r="B7" s="186">
        <v>0.875</v>
      </c>
      <c r="C7" s="188" t="s">
        <v>433</v>
      </c>
      <c r="D7" s="183"/>
    </row>
    <row r="8" spans="1:4" ht="29" customHeight="1">
      <c r="A8" s="186">
        <v>0.875</v>
      </c>
      <c r="B8" s="186">
        <v>0.89583333333333337</v>
      </c>
      <c r="C8" s="188" t="s">
        <v>421</v>
      </c>
      <c r="D8" s="183"/>
    </row>
    <row r="9" spans="1:4" ht="29" customHeight="1">
      <c r="A9" s="186">
        <v>0.89583333333333337</v>
      </c>
      <c r="B9" s="186">
        <v>0.9375</v>
      </c>
      <c r="C9" s="188" t="s">
        <v>422</v>
      </c>
      <c r="D9" s="183"/>
    </row>
    <row r="11" spans="1:4" ht="29" customHeight="1">
      <c r="A11" s="186">
        <v>0.20833333333333334</v>
      </c>
      <c r="B11" s="186">
        <v>0.25</v>
      </c>
      <c r="C11" s="184" t="s">
        <v>419</v>
      </c>
      <c r="D11" s="183"/>
    </row>
    <row r="12" spans="1:4" ht="29" customHeight="1">
      <c r="A12" s="186">
        <v>0.25</v>
      </c>
      <c r="B12" s="186">
        <v>0.27083333333333331</v>
      </c>
      <c r="C12" s="188" t="s">
        <v>424</v>
      </c>
      <c r="D12" s="183"/>
    </row>
    <row r="13" spans="1:4" ht="29" customHeight="1">
      <c r="A13" s="186">
        <v>0.27083333333333331</v>
      </c>
      <c r="B13" s="186">
        <v>0.33333333333333331</v>
      </c>
      <c r="C13" s="188" t="s">
        <v>420</v>
      </c>
      <c r="D13" s="183"/>
    </row>
    <row r="14" spans="1:4" ht="29" customHeight="1">
      <c r="A14" s="186">
        <v>0.33333333333333331</v>
      </c>
      <c r="B14" s="186">
        <v>0.375</v>
      </c>
      <c r="C14" s="188" t="s">
        <v>423</v>
      </c>
      <c r="D14" s="183"/>
    </row>
    <row r="15" spans="1:4" ht="29" customHeight="1">
      <c r="A15" s="186"/>
      <c r="B15" s="186"/>
      <c r="C15" s="188"/>
      <c r="D15" s="183"/>
    </row>
    <row r="16" spans="1:4" ht="29" customHeight="1">
      <c r="A16" s="186"/>
      <c r="B16" s="186"/>
      <c r="C16" s="188" t="s">
        <v>427</v>
      </c>
      <c r="D16" s="183"/>
    </row>
    <row r="17" spans="1:4" ht="29" customHeight="1">
      <c r="A17" s="186"/>
      <c r="B17" s="186"/>
      <c r="C17" s="188" t="s">
        <v>425</v>
      </c>
      <c r="D17" s="183"/>
    </row>
    <row r="18" spans="1:4" ht="29" customHeight="1">
      <c r="A18" s="186"/>
      <c r="B18" s="186"/>
      <c r="C18" s="188" t="s">
        <v>366</v>
      </c>
      <c r="D18" s="183"/>
    </row>
    <row r="19" spans="1:4" ht="29" customHeight="1">
      <c r="A19" s="186"/>
      <c r="B19" s="186"/>
      <c r="C19" s="188" t="s">
        <v>428</v>
      </c>
      <c r="D19" s="183"/>
    </row>
    <row r="20" spans="1:4" ht="29" customHeight="1">
      <c r="A20" s="186"/>
      <c r="B20" s="186"/>
      <c r="C20" s="188" t="s">
        <v>421</v>
      </c>
      <c r="D20" s="183"/>
    </row>
    <row r="21" spans="1:4" ht="29" customHeight="1">
      <c r="A21" s="186"/>
      <c r="B21" s="186"/>
      <c r="C21" s="188" t="s">
        <v>422</v>
      </c>
      <c r="D21" s="183"/>
    </row>
    <row r="22" spans="1:4" ht="29" customHeight="1">
      <c r="A22" s="186"/>
      <c r="B22" s="186"/>
      <c r="C22" s="188" t="s">
        <v>426</v>
      </c>
      <c r="D22" s="183"/>
    </row>
  </sheetData>
  <phoneticPr fontId="3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0. 마음가짐</vt:lpstr>
      <vt:lpstr>1. Timeline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'0. 마음가짐'!Print_Area</vt:lpstr>
      <vt:lpstr>'1. Timeline'!Print_Area</vt:lpstr>
      <vt:lpstr>'3. 일간 목표&amp;실천'!Print_Area</vt:lpstr>
      <vt:lpstr>일과!Print_Area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2022-11-29T04:53:24Z</dcterms:modified>
  <cp:version>1100.0100.06</cp:version>
</cp:coreProperties>
</file>