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E522415E-7F79-7945-97FB-68A199D3E023}" xr6:coauthVersionLast="47" xr6:coauthVersionMax="47" xr10:uidLastSave="{00000000-0000-0000-0000-000000000000}"/>
  <bookViews>
    <workbookView xWindow="1040" yWindow="1240" windowWidth="27500" windowHeight="14700" xr2:uid="{256BC231-1F22-FE47-BA2E-444669BC9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3" i="1"/>
  <c r="F4" i="1" s="1"/>
  <c r="F9" i="1" s="1"/>
  <c r="F8" i="1"/>
  <c r="F10" i="1"/>
  <c r="D10" i="1"/>
  <c r="D3" i="1"/>
  <c r="E8" i="1"/>
  <c r="D8" i="1"/>
  <c r="E3" i="1"/>
  <c r="E4" i="1" s="1"/>
  <c r="E6" i="1" s="1"/>
  <c r="E10" i="1"/>
  <c r="F6" i="1" l="1"/>
  <c r="F11" i="1"/>
  <c r="E11" i="1"/>
  <c r="E12" i="1"/>
  <c r="D4" i="1"/>
  <c r="F12" i="1" l="1"/>
  <c r="D9" i="1"/>
  <c r="D6" i="1"/>
  <c r="D11" i="1"/>
  <c r="D12" i="1" l="1"/>
</calcChain>
</file>

<file path=xl/sharedStrings.xml><?xml version="1.0" encoding="utf-8"?>
<sst xmlns="http://schemas.openxmlformats.org/spreadsheetml/2006/main" count="24" uniqueCount="24">
  <si>
    <t>영향요소 (최소 6%)</t>
    <phoneticPr fontId="2" type="noConversion"/>
  </si>
  <si>
    <t>(3) 이자율 : 3.5% 이하</t>
    <phoneticPr fontId="2" type="noConversion"/>
  </si>
  <si>
    <t>(4) 월세 : 1000/70 유지</t>
    <phoneticPr fontId="2" type="noConversion"/>
  </si>
  <si>
    <t>영향요소 (최소 5%)</t>
    <phoneticPr fontId="2" type="noConversion"/>
  </si>
  <si>
    <t>매매가</t>
    <phoneticPr fontId="2" type="noConversion"/>
  </si>
  <si>
    <t>대출한도</t>
    <phoneticPr fontId="2" type="noConversion"/>
  </si>
  <si>
    <t>실 대출금액(한도-방공제)</t>
    <phoneticPr fontId="2" type="noConversion"/>
  </si>
  <si>
    <t>실 투자금(매매가 - 실 대출 - 보증금)</t>
    <phoneticPr fontId="2" type="noConversion"/>
  </si>
  <si>
    <t>대출이자</t>
    <phoneticPr fontId="2" type="noConversion"/>
  </si>
  <si>
    <t>연 월세</t>
    <phoneticPr fontId="2" type="noConversion"/>
  </si>
  <si>
    <t>실 수익금</t>
    <phoneticPr fontId="2" type="noConversion"/>
  </si>
  <si>
    <t>투자 수익률</t>
    <phoneticPr fontId="2" type="noConversion"/>
  </si>
  <si>
    <t>오벨리스크</t>
    <phoneticPr fontId="2" type="noConversion"/>
  </si>
  <si>
    <t>스칸센</t>
    <phoneticPr fontId="2" type="noConversion"/>
  </si>
  <si>
    <t>항목</t>
    <phoneticPr fontId="2" type="noConversion"/>
  </si>
  <si>
    <t>송도캐슬센트럴파크</t>
    <phoneticPr fontId="2" type="noConversion"/>
  </si>
  <si>
    <t>(1) 매매가 : 14,000 이하</t>
    <phoneticPr fontId="2" type="noConversion"/>
  </si>
  <si>
    <t>(4) 월세 : 500/55 유지</t>
    <phoneticPr fontId="2" type="noConversion"/>
  </si>
  <si>
    <t>취득세</t>
    <phoneticPr fontId="2" type="noConversion"/>
  </si>
  <si>
    <t>(2) 대출가능 비율 : 75% 이상</t>
    <phoneticPr fontId="2" type="noConversion"/>
  </si>
  <si>
    <t>(1) 매매가 : 20,000 이하</t>
    <phoneticPr fontId="2" type="noConversion"/>
  </si>
  <si>
    <t>(3) 이자율 : 3.3% 이하</t>
    <phoneticPr fontId="2" type="noConversion"/>
  </si>
  <si>
    <t>(2) 대출가능 비율 : 80% 이상</t>
    <phoneticPr fontId="2" type="noConversion"/>
  </si>
  <si>
    <t>보증금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</si>
</sst>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%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2" applyNumberFormat="1" applyFont="1">
      <alignment vertical="center"/>
    </xf>
    <xf numFmtId="0" fontId="0" fillId="0" borderId="0" xfId="0" applyAlignment="1">
      <alignment horizontal="center" vertical="center"/>
    </xf>
    <xf numFmtId="41" fontId="0" fillId="2" borderId="0" xfId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9A-8F3E-7D49-8CB1-F45A3AEEB7F1}">
  <dimension ref="A1:G27"/>
  <sheetViews>
    <sheetView tabSelected="1" workbookViewId="0">
      <selection activeCell="F21" sqref="F21"/>
    </sheetView>
  </sheetViews>
  <sheetFormatPr baseColWidth="10" defaultRowHeight="18"/>
  <cols>
    <col min="1" max="1" width="26.7109375" customWidth="1"/>
    <col min="3" max="3" width="30.85546875" customWidth="1"/>
    <col min="4" max="4" width="13.42578125" customWidth="1"/>
    <col min="5" max="5" width="13.28515625" customWidth="1"/>
    <col min="6" max="6" width="17.5703125" customWidth="1"/>
  </cols>
  <sheetData>
    <row r="1" spans="1:7">
      <c r="A1" t="s">
        <v>3</v>
      </c>
      <c r="C1" t="s">
        <v>14</v>
      </c>
      <c r="D1" s="3" t="s">
        <v>12</v>
      </c>
      <c r="E1" s="3" t="s">
        <v>13</v>
      </c>
      <c r="F1" s="3" t="s">
        <v>15</v>
      </c>
    </row>
    <row r="2" spans="1:7">
      <c r="A2" t="s">
        <v>20</v>
      </c>
      <c r="C2" t="s">
        <v>4</v>
      </c>
      <c r="D2" s="1">
        <v>24000</v>
      </c>
      <c r="E2" s="1">
        <v>15400</v>
      </c>
      <c r="F2" s="1">
        <v>14000</v>
      </c>
    </row>
    <row r="3" spans="1:7">
      <c r="A3" t="s">
        <v>22</v>
      </c>
      <c r="C3" t="s">
        <v>5</v>
      </c>
      <c r="D3" s="1">
        <f>D2*0.8</f>
        <v>19200</v>
      </c>
      <c r="E3" s="1">
        <f>E2*0.79</f>
        <v>12166</v>
      </c>
      <c r="F3" s="1">
        <f>F2*0.55</f>
        <v>7700.0000000000009</v>
      </c>
    </row>
    <row r="4" spans="1:7">
      <c r="A4" t="s">
        <v>21</v>
      </c>
      <c r="C4" t="s">
        <v>6</v>
      </c>
      <c r="D4" s="1">
        <f>D3-4300</f>
        <v>14900</v>
      </c>
      <c r="E4" s="1">
        <f>E3-4300</f>
        <v>7866</v>
      </c>
      <c r="F4" s="1">
        <f>F3-2000</f>
        <v>5700.0000000000009</v>
      </c>
    </row>
    <row r="5" spans="1:7">
      <c r="A5" t="s">
        <v>2</v>
      </c>
      <c r="C5" t="s">
        <v>23</v>
      </c>
      <c r="D5" s="1">
        <v>1000</v>
      </c>
      <c r="E5" s="1">
        <v>1000</v>
      </c>
      <c r="F5" s="1">
        <v>500</v>
      </c>
      <c r="G5" s="1"/>
    </row>
    <row r="6" spans="1:7">
      <c r="C6" t="s">
        <v>7</v>
      </c>
      <c r="D6" s="4">
        <f>D2-D4-D5</f>
        <v>8100</v>
      </c>
      <c r="E6" s="4">
        <f t="shared" ref="E6:F6" si="0">E2-E4-E5</f>
        <v>6534</v>
      </c>
      <c r="F6" s="4">
        <f t="shared" si="0"/>
        <v>7800</v>
      </c>
    </row>
    <row r="7" spans="1:7">
      <c r="A7" t="s">
        <v>0</v>
      </c>
      <c r="D7" s="1"/>
      <c r="E7" s="1"/>
      <c r="F7" s="1"/>
    </row>
    <row r="8" spans="1:7">
      <c r="A8" t="s">
        <v>16</v>
      </c>
      <c r="C8" t="s">
        <v>18</v>
      </c>
      <c r="D8" s="1">
        <f>D2*0.046/10</f>
        <v>110.4</v>
      </c>
      <c r="E8" s="1">
        <f>E2*0.046/10*0.15</f>
        <v>10.625999999999999</v>
      </c>
      <c r="F8" s="1">
        <f>F2*0.046/10</f>
        <v>64.400000000000006</v>
      </c>
    </row>
    <row r="9" spans="1:7">
      <c r="A9" t="s">
        <v>19</v>
      </c>
      <c r="C9" t="s">
        <v>8</v>
      </c>
      <c r="D9" s="1">
        <f>D4*0.035</f>
        <v>521.5</v>
      </c>
      <c r="E9" s="1">
        <f>E4*0.05</f>
        <v>393.3</v>
      </c>
      <c r="F9" s="1">
        <f>F4*0.05</f>
        <v>285.00000000000006</v>
      </c>
    </row>
    <row r="10" spans="1:7">
      <c r="A10" t="s">
        <v>1</v>
      </c>
      <c r="C10" t="s">
        <v>9</v>
      </c>
      <c r="D10" s="1">
        <f>70*12</f>
        <v>840</v>
      </c>
      <c r="E10" s="1">
        <f>65*12</f>
        <v>780</v>
      </c>
      <c r="F10" s="1">
        <f>60*12</f>
        <v>720</v>
      </c>
    </row>
    <row r="11" spans="1:7">
      <c r="A11" t="s">
        <v>17</v>
      </c>
      <c r="C11" t="s">
        <v>10</v>
      </c>
      <c r="D11" s="1">
        <f>D10-D8-D9</f>
        <v>208.10000000000002</v>
      </c>
      <c r="E11" s="1">
        <f>E10-E8-E9</f>
        <v>376.07400000000001</v>
      </c>
      <c r="F11" s="1">
        <f>F10-F8-F9</f>
        <v>370.59999999999997</v>
      </c>
    </row>
    <row r="12" spans="1:7">
      <c r="C12" t="s">
        <v>11</v>
      </c>
      <c r="D12" s="2">
        <f>D11/D6</f>
        <v>2.5691358024691361E-2</v>
      </c>
      <c r="E12" s="2">
        <f>E11/E6</f>
        <v>5.7556473829201101E-2</v>
      </c>
      <c r="F12" s="2">
        <f>F11/F6</f>
        <v>4.7512820512820506E-2</v>
      </c>
    </row>
    <row r="16" spans="1:7">
      <c r="C16" s="1"/>
      <c r="D16" s="1"/>
      <c r="E16" s="1"/>
      <c r="F16" s="1"/>
    </row>
    <row r="17" spans="3:6">
      <c r="C17" s="1"/>
      <c r="D17" s="1"/>
      <c r="E17" s="1"/>
      <c r="F17" s="1"/>
    </row>
    <row r="18" spans="3:6">
      <c r="C18" s="1"/>
      <c r="D18" s="1"/>
      <c r="E18" s="1"/>
      <c r="F18" s="1"/>
    </row>
    <row r="19" spans="3:6">
      <c r="C19" s="1"/>
      <c r="D19" s="1"/>
      <c r="E19" s="1"/>
      <c r="F19" s="1"/>
    </row>
    <row r="20" spans="3:6">
      <c r="C20" s="1"/>
      <c r="D20" s="1"/>
      <c r="E20" s="1"/>
      <c r="F20" s="1"/>
    </row>
    <row r="21" spans="3:6">
      <c r="C21" s="1"/>
      <c r="D21" s="1"/>
      <c r="E21" s="1"/>
      <c r="F21" s="1"/>
    </row>
    <row r="22" spans="3:6">
      <c r="C22" s="1"/>
      <c r="D22" s="1"/>
      <c r="E22" s="1"/>
      <c r="F22" s="1"/>
    </row>
    <row r="23" spans="3:6">
      <c r="C23" s="1"/>
      <c r="D23" s="1"/>
      <c r="E23" s="1"/>
      <c r="F23" s="1"/>
    </row>
    <row r="24" spans="3:6">
      <c r="C24" s="1"/>
      <c r="D24" s="1"/>
      <c r="E24" s="1"/>
      <c r="F24" s="1"/>
    </row>
    <row r="25" spans="3:6">
      <c r="C25" s="1"/>
      <c r="D25" s="1"/>
      <c r="E25" s="1"/>
      <c r="F25" s="1"/>
    </row>
    <row r="26" spans="3:6">
      <c r="C26" s="1"/>
      <c r="D26" s="1"/>
      <c r="E26" s="1"/>
      <c r="F26" s="1"/>
    </row>
    <row r="27" spans="3:6">
      <c r="C27" s="1"/>
      <c r="D27" s="1"/>
      <c r="E27" s="1"/>
      <c r="F2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dcterms:created xsi:type="dcterms:W3CDTF">2022-03-14T02:55:41Z</dcterms:created>
  <dcterms:modified xsi:type="dcterms:W3CDTF">2022-11-26T09:13:46Z</dcterms:modified>
</cp:coreProperties>
</file>