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ocuments\chico\ses\"/>
    </mc:Choice>
  </mc:AlternateContent>
  <bookViews>
    <workbookView xWindow="0" yWindow="0" windowWidth="16815" windowHeight="904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E238" i="2" l="1"/>
  <c r="G237" i="2"/>
  <c r="G219" i="2"/>
  <c r="G207" i="2"/>
  <c r="G202" i="2"/>
  <c r="G187" i="2"/>
  <c r="G172" i="2"/>
  <c r="G159" i="2"/>
  <c r="G141" i="2"/>
  <c r="G127" i="2"/>
  <c r="G110" i="2"/>
  <c r="G104" i="2"/>
  <c r="G89" i="2"/>
  <c r="G73" i="2"/>
  <c r="G66" i="2"/>
  <c r="G52" i="2"/>
  <c r="G44" i="2"/>
  <c r="G29" i="2"/>
  <c r="G17" i="2"/>
  <c r="G10" i="2"/>
  <c r="G238" i="2" l="1"/>
  <c r="I9" i="2" l="1"/>
  <c r="I5" i="2"/>
  <c r="I227" i="2"/>
  <c r="I223" i="2"/>
  <c r="I236" i="2"/>
  <c r="I232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8" i="2"/>
  <c r="I4" i="2"/>
  <c r="I226" i="2"/>
  <c r="I222" i="2"/>
  <c r="I235" i="2"/>
  <c r="I231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7" i="2"/>
  <c r="I3" i="2"/>
  <c r="I225" i="2"/>
  <c r="I221" i="2"/>
  <c r="I234" i="2"/>
  <c r="I230" i="2"/>
  <c r="I12" i="2"/>
  <c r="I16" i="2"/>
  <c r="I20" i="2"/>
  <c r="I24" i="2"/>
  <c r="I28" i="2"/>
  <c r="I32" i="2"/>
  <c r="I36" i="2"/>
  <c r="I40" i="2"/>
  <c r="I44" i="2"/>
  <c r="I48" i="2"/>
  <c r="I52" i="2"/>
  <c r="I56" i="2"/>
  <c r="I60" i="2"/>
  <c r="I64" i="2"/>
  <c r="I68" i="2"/>
  <c r="I72" i="2"/>
  <c r="I76" i="2"/>
  <c r="I80" i="2"/>
  <c r="I84" i="2"/>
  <c r="I88" i="2"/>
  <c r="I92" i="2"/>
  <c r="I96" i="2"/>
  <c r="I100" i="2"/>
  <c r="I104" i="2"/>
  <c r="I108" i="2"/>
  <c r="I112" i="2"/>
  <c r="I116" i="2"/>
  <c r="I120" i="2"/>
  <c r="I124" i="2"/>
  <c r="I128" i="2"/>
  <c r="I132" i="2"/>
  <c r="I136" i="2"/>
  <c r="I140" i="2"/>
  <c r="I144" i="2"/>
  <c r="I148" i="2"/>
  <c r="I152" i="2"/>
  <c r="I156" i="2"/>
  <c r="I160" i="2"/>
  <c r="I164" i="2"/>
  <c r="I168" i="2"/>
  <c r="I172" i="2"/>
  <c r="I176" i="2"/>
  <c r="I180" i="2"/>
  <c r="I184" i="2"/>
  <c r="I188" i="2"/>
  <c r="I192" i="2"/>
  <c r="I196" i="2"/>
  <c r="I200" i="2"/>
  <c r="I204" i="2"/>
  <c r="I208" i="2"/>
  <c r="I212" i="2"/>
  <c r="I216" i="2"/>
  <c r="I228" i="2"/>
  <c r="I6" i="2"/>
  <c r="I2" i="2"/>
  <c r="I224" i="2"/>
  <c r="I220" i="2"/>
  <c r="I233" i="2"/>
  <c r="I22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37" i="2"/>
  <c r="H82" i="2"/>
  <c r="H76" i="2"/>
  <c r="H161" i="2"/>
  <c r="H77" i="2"/>
  <c r="H166" i="2"/>
  <c r="H191" i="2"/>
  <c r="H128" i="2"/>
  <c r="H195" i="2"/>
  <c r="H133" i="2"/>
  <c r="H197" i="2"/>
  <c r="H152" i="2"/>
  <c r="H93" i="2"/>
  <c r="H204" i="2"/>
  <c r="H6" i="2"/>
  <c r="H136" i="2"/>
  <c r="H213" i="2"/>
  <c r="H170" i="2"/>
  <c r="H5" i="2"/>
  <c r="H120" i="2"/>
  <c r="H90" i="2"/>
  <c r="H13" i="2"/>
  <c r="H41" i="2"/>
  <c r="H101" i="2"/>
  <c r="H144" i="2"/>
  <c r="H183" i="2"/>
  <c r="H224" i="2"/>
  <c r="H222" i="2"/>
  <c r="H234" i="2"/>
  <c r="H129" i="2"/>
  <c r="H226" i="2"/>
  <c r="H187" i="2"/>
  <c r="H173" i="2"/>
  <c r="H196" i="2"/>
  <c r="H59" i="2"/>
  <c r="H111" i="2"/>
  <c r="H154" i="2"/>
  <c r="H189" i="2"/>
  <c r="H235" i="2"/>
  <c r="H98" i="2"/>
  <c r="H44" i="2"/>
  <c r="H156" i="2"/>
  <c r="H163" i="2"/>
  <c r="H217" i="2"/>
  <c r="H207" i="2"/>
  <c r="H127" i="2"/>
  <c r="H104" i="2"/>
  <c r="H205" i="2"/>
  <c r="H85" i="2"/>
  <c r="H167" i="2"/>
  <c r="H231" i="2"/>
  <c r="H68" i="2"/>
  <c r="H75" i="2"/>
  <c r="H176" i="2"/>
  <c r="H115" i="2"/>
  <c r="H81" i="2"/>
  <c r="H54" i="2"/>
  <c r="H131" i="2"/>
  <c r="H70" i="2"/>
  <c r="H221" i="2"/>
  <c r="H155" i="2"/>
  <c r="H78" i="2"/>
  <c r="H193" i="2"/>
  <c r="H123" i="2"/>
  <c r="H124" i="2"/>
  <c r="H36" i="2"/>
  <c r="H122" i="2"/>
  <c r="H39" i="2"/>
  <c r="H203" i="2"/>
  <c r="H134" i="2"/>
  <c r="H34" i="2"/>
  <c r="H37" i="2"/>
  <c r="H33" i="2"/>
  <c r="H169" i="2"/>
  <c r="H199" i="2"/>
  <c r="H27" i="2"/>
  <c r="H92" i="2"/>
  <c r="H22" i="2"/>
  <c r="H198" i="2"/>
  <c r="H113" i="2"/>
  <c r="H25" i="2"/>
  <c r="H58" i="2"/>
  <c r="H10" i="2"/>
  <c r="H100" i="2"/>
  <c r="H48" i="2"/>
  <c r="H225" i="2"/>
  <c r="H181" i="2"/>
  <c r="H130" i="2"/>
  <c r="H60" i="2"/>
  <c r="H3" i="2"/>
  <c r="H151" i="2"/>
  <c r="H99" i="2"/>
  <c r="H56" i="2"/>
  <c r="H2" i="2"/>
  <c r="H12" i="2"/>
  <c r="H38" i="2"/>
  <c r="H64" i="2"/>
  <c r="H91" i="2"/>
  <c r="H117" i="2"/>
  <c r="H138" i="2"/>
  <c r="H164" i="2"/>
  <c r="H185" i="2"/>
  <c r="H208" i="2"/>
  <c r="H233" i="2"/>
  <c r="H26" i="2"/>
  <c r="H53" i="2"/>
  <c r="H83" i="2"/>
  <c r="H105" i="2"/>
  <c r="H135" i="2"/>
  <c r="H19" i="2"/>
  <c r="H40" i="2"/>
  <c r="H62" i="2"/>
  <c r="H165" i="2"/>
  <c r="H20" i="2"/>
  <c r="H157" i="2"/>
  <c r="H97" i="2"/>
  <c r="H15" i="2"/>
  <c r="H159" i="2"/>
  <c r="H227" i="2"/>
  <c r="H17" i="2"/>
  <c r="H220" i="2"/>
  <c r="H179" i="2"/>
  <c r="H150" i="2"/>
  <c r="H112" i="2"/>
  <c r="H46" i="2"/>
  <c r="H188" i="2"/>
  <c r="H73" i="2"/>
  <c r="H180" i="2"/>
  <c r="H230" i="2"/>
  <c r="H200" i="2"/>
  <c r="H178" i="2"/>
  <c r="H149" i="2"/>
  <c r="H119" i="2"/>
  <c r="H84" i="2"/>
  <c r="H24" i="2"/>
  <c r="H21" i="2"/>
  <c r="H42" i="2"/>
  <c r="H74" i="2"/>
  <c r="H95" i="2"/>
  <c r="H121" i="2"/>
  <c r="H147" i="2"/>
  <c r="H168" i="2"/>
  <c r="H190" i="2"/>
  <c r="H216" i="2"/>
  <c r="H8" i="2"/>
  <c r="H31" i="2"/>
  <c r="H61" i="2"/>
  <c r="H87" i="2"/>
  <c r="H114" i="2"/>
  <c r="H4" i="2"/>
  <c r="H23" i="2"/>
  <c r="H45" i="2"/>
  <c r="H71" i="2"/>
  <c r="H148" i="2"/>
  <c r="H232" i="2"/>
  <c r="H132" i="2"/>
  <c r="H80" i="2"/>
  <c r="H228" i="2"/>
  <c r="H116" i="2"/>
  <c r="H210" i="2"/>
  <c r="H66" i="2"/>
  <c r="H209" i="2"/>
  <c r="H174" i="2"/>
  <c r="H145" i="2"/>
  <c r="H94" i="2"/>
  <c r="H192" i="2"/>
  <c r="H55" i="2"/>
  <c r="H153" i="2"/>
  <c r="H223" i="2"/>
  <c r="H63" i="2"/>
  <c r="H102" i="2"/>
  <c r="H137" i="2"/>
  <c r="H162" i="2"/>
  <c r="H184" i="2"/>
  <c r="H214" i="2"/>
  <c r="H110" i="2"/>
  <c r="H175" i="2"/>
  <c r="H52" i="2"/>
  <c r="H142" i="2"/>
  <c r="H211" i="2"/>
  <c r="H50" i="2"/>
  <c r="H106" i="2"/>
  <c r="H146" i="2"/>
  <c r="H215" i="2"/>
  <c r="H107" i="2"/>
  <c r="H182" i="2"/>
  <c r="H67" i="2"/>
  <c r="H49" i="2"/>
  <c r="H32" i="2"/>
  <c r="H14" i="2"/>
  <c r="H139" i="2"/>
  <c r="H118" i="2"/>
  <c r="H96" i="2"/>
  <c r="H79" i="2"/>
  <c r="H57" i="2"/>
  <c r="H35" i="2"/>
  <c r="H18" i="2"/>
  <c r="H229" i="2"/>
  <c r="H212" i="2"/>
  <c r="H194" i="2"/>
  <c r="H177" i="2"/>
  <c r="H160" i="2"/>
  <c r="H143" i="2"/>
  <c r="H125" i="2"/>
  <c r="H108" i="2"/>
  <c r="H86" i="2"/>
  <c r="H69" i="2"/>
  <c r="H47" i="2"/>
  <c r="H30" i="2"/>
  <c r="H7" i="2"/>
  <c r="H237" i="2"/>
  <c r="H29" i="2"/>
  <c r="H219" i="2"/>
  <c r="H202" i="2"/>
  <c r="H11" i="2"/>
  <c r="H172" i="2"/>
  <c r="H141" i="2"/>
  <c r="H89" i="2"/>
  <c r="I238" i="2" l="1"/>
</calcChain>
</file>

<file path=xl/sharedStrings.xml><?xml version="1.0" encoding="utf-8"?>
<sst xmlns="http://schemas.openxmlformats.org/spreadsheetml/2006/main" count="463" uniqueCount="246">
  <si>
    <t>Lago dos Rodrigues</t>
  </si>
  <si>
    <t>Regional</t>
  </si>
  <si>
    <t>Município</t>
  </si>
  <si>
    <t>AÇAILÂNDIA</t>
  </si>
  <si>
    <t>ALCÂNTARA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</si>
  <si>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</si>
  <si>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</si>
  <si>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</si>
  <si>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</si>
  <si>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</si>
  <si>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</si>
  <si>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</si>
  <si>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</si>
  <si>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</si>
  <si>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</si>
  <si>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</si>
  <si>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</si>
  <si>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</si>
  <si>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GRAJAU</t>
  </si>
  <si>
    <t>BARREIRINHAS</t>
  </si>
  <si>
    <t>BELAGUA</t>
  </si>
  <si>
    <t>BEQUIMAO</t>
  </si>
  <si>
    <t>BREJO</t>
  </si>
  <si>
    <t>BURITI</t>
  </si>
  <si>
    <t>BURITICUPU</t>
  </si>
  <si>
    <t>BURITIRANA</t>
  </si>
  <si>
    <t>CAJAPIO</t>
  </si>
  <si>
    <t>CAJARI</t>
  </si>
  <si>
    <t>CANTANHEDE</t>
  </si>
  <si>
    <t>CAROLINA</t>
  </si>
  <si>
    <t>CARUTAPERA</t>
  </si>
  <si>
    <t>CAXIAS</t>
  </si>
  <si>
    <t>CEDRAL</t>
  </si>
  <si>
    <t>CHAPADINHA</t>
  </si>
  <si>
    <t>CIDELANDIA</t>
  </si>
  <si>
    <t>CODO</t>
  </si>
  <si>
    <t>COLINAS</t>
  </si>
  <si>
    <t>COROATA</t>
  </si>
  <si>
    <t>CURURUPU</t>
  </si>
  <si>
    <t>DAVINOPOLIS</t>
  </si>
  <si>
    <t>ESPERANTINOPOLIS</t>
  </si>
  <si>
    <t>ESTREITO</t>
  </si>
  <si>
    <t>FORTUNA</t>
  </si>
  <si>
    <t>VIANA</t>
  </si>
  <si>
    <t>GUIMARAES</t>
  </si>
  <si>
    <t>ICATU</t>
  </si>
  <si>
    <t>IMPERATRIZ</t>
  </si>
  <si>
    <t>JATOBA</t>
  </si>
  <si>
    <t>JOSELANDIA</t>
  </si>
  <si>
    <t>LORETO</t>
  </si>
  <si>
    <t>MARACACUME</t>
  </si>
  <si>
    <t>MARANHAOZINHO</t>
  </si>
  <si>
    <t>MATINHA</t>
  </si>
  <si>
    <t>MATOES</t>
  </si>
  <si>
    <t>MIRADOR</t>
  </si>
  <si>
    <t>MIRINZAL</t>
  </si>
  <si>
    <t>MONCAO</t>
  </si>
  <si>
    <t>MORROS</t>
  </si>
  <si>
    <t>PALMEIRANDIA</t>
  </si>
  <si>
    <t>PARAIBANO</t>
  </si>
  <si>
    <t>PARNARAMA</t>
  </si>
  <si>
    <t>PEDREIRAS</t>
  </si>
  <si>
    <t>ROSARIO</t>
  </si>
  <si>
    <t>PENALVA</t>
  </si>
  <si>
    <t>PERITORO</t>
  </si>
  <si>
    <t>PINHEIRO</t>
  </si>
  <si>
    <t>PIRAPEMAS</t>
  </si>
  <si>
    <t>RAPOSA</t>
  </si>
  <si>
    <t>RIACHAO</t>
  </si>
  <si>
    <t>SAMBAIBA</t>
  </si>
  <si>
    <t>SATUBINHA</t>
  </si>
  <si>
    <t>TIMBIRAS</t>
  </si>
  <si>
    <t>TIMON</t>
  </si>
  <si>
    <t>TUFILANDIA</t>
  </si>
  <si>
    <t>TUNTUM</t>
  </si>
  <si>
    <t>TURIACU</t>
  </si>
  <si>
    <t>TURILANDIA</t>
  </si>
  <si>
    <t>TUTOIA</t>
  </si>
  <si>
    <t>AFONSO CUNHA</t>
  </si>
  <si>
    <t>ÁGUA DOCE DO MARANHAO</t>
  </si>
  <si>
    <t>ALDEIAS ALTAS</t>
  </si>
  <si>
    <t>ALTAMIRA DO MARANHÃO</t>
  </si>
  <si>
    <t>ALTO ALEGRE DO MARANHÃO</t>
  </si>
  <si>
    <t>ALTO ALEGRE DO PINDARÉ</t>
  </si>
  <si>
    <t>ALTO PARNAIBA</t>
  </si>
  <si>
    <t>AMAPÁ DO MARANHÃO</t>
  </si>
  <si>
    <t>AMARANTE DO MARANHÃO</t>
  </si>
  <si>
    <t>BARAO DE GRAJAU</t>
  </si>
  <si>
    <t>BARRA DO CORDA</t>
  </si>
  <si>
    <t>BELA VISTA DO MARANHAO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</si>
  <si>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</si>
  <si>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</si>
  <si>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</si>
  <si>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</si>
  <si>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</si>
  <si>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</si>
  <si>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</si>
  <si>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</si>
  <si>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CACHOEIRA GRANDE</t>
  </si>
  <si>
    <t>CAMPESTRE DO MARANHAO</t>
  </si>
  <si>
    <t>CANDIDO MENDES</t>
  </si>
  <si>
    <t>CAPINZAL DO NORTE</t>
  </si>
  <si>
    <t>CENTRAL DO MARANHAO</t>
  </si>
  <si>
    <t>CENTRO DO GUILHERME</t>
  </si>
  <si>
    <t>CENTRO NOVO DO MARANHAO</t>
  </si>
  <si>
    <t>COELHO NETO</t>
  </si>
  <si>
    <t>CONCEICAO DO LAGO-ACU</t>
  </si>
  <si>
    <t>DOM PEDRO</t>
  </si>
  <si>
    <t>DUQUE BACELAR</t>
  </si>
  <si>
    <t>FEIRA NOVA DO MARANHAO</t>
  </si>
  <si>
    <t>FERNANDO FALCAO</t>
  </si>
  <si>
    <t>FORMOSA DA SERRA NEGRA</t>
  </si>
  <si>
    <t>FORTALEZA DOS NOGUEIRAS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</si>
  <si>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</si>
  <si>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</si>
  <si>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</si>
  <si>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</si>
  <si>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</si>
  <si>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</si>
  <si>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</si>
  <si>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</si>
  <si>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</si>
  <si>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HUMBERTO DE CAMPOS</t>
  </si>
  <si>
    <t>IGARAPE DO MEIO</t>
  </si>
  <si>
    <t>IGARAPE GRANDE</t>
  </si>
  <si>
    <t>ITAIPAVA DO GRAJAU</t>
  </si>
  <si>
    <t>ITAPECURU MIRIM</t>
  </si>
  <si>
    <t>ITINGA DO MARANHAO</t>
  </si>
  <si>
    <t>JENIPAPO DOS VIEIRAS</t>
  </si>
  <si>
    <t>JOAO LISBOA</t>
  </si>
  <si>
    <t>JUNCO DO MARANHAO</t>
  </si>
  <si>
    <t>LAGO DA PEDRA</t>
  </si>
  <si>
    <t>LAGO DO JUNCO</t>
  </si>
  <si>
    <t>LAGO VERDE</t>
  </si>
  <si>
    <t>LAGOA DO MATO</t>
  </si>
  <si>
    <t>LAGOA GRANDE DO MARANHAO</t>
  </si>
  <si>
    <t>LAJEADO NOVO</t>
  </si>
  <si>
    <t>LIMA CAMPOS</t>
  </si>
  <si>
    <t>LUIS DOMINGUES</t>
  </si>
  <si>
    <t>MAGALHAES DE ALMEIDA</t>
  </si>
  <si>
    <t>MARAJA DO SENA</t>
  </si>
  <si>
    <t>MATA ROMA</t>
  </si>
  <si>
    <t>MATOES DO NORTE</t>
  </si>
  <si>
    <t>MILAGRES DO MARANHAO</t>
  </si>
  <si>
    <t>MIRANDA DO NORTE</t>
  </si>
  <si>
    <t>MONTES ALTOS</t>
  </si>
  <si>
    <t>NINA RODRIGUES</t>
  </si>
  <si>
    <t>NOVA COLINAS</t>
  </si>
  <si>
    <t>NOVA IORQUE</t>
  </si>
  <si>
    <t>NOVA OLINDA DO MARANHAO</t>
  </si>
  <si>
    <t>OLHO D'AGUA DAS CUNHAS</t>
  </si>
  <si>
    <t>OLINDA NOVA DO MARANHÃO</t>
  </si>
  <si>
    <t>PACO DO LUMIAR</t>
  </si>
  <si>
    <t>PASSAGEM FRANCA</t>
  </si>
  <si>
    <t>PASTOS BONS</t>
  </si>
  <si>
    <t>PAULINO NEVES</t>
  </si>
  <si>
    <t>PAULO RAMOS</t>
  </si>
  <si>
    <t>PEDRO DO ROSARIO</t>
  </si>
  <si>
    <t>PERI MIRIM</t>
  </si>
  <si>
    <t>PINDARE MIRIM</t>
  </si>
  <si>
    <t>PIO XII</t>
  </si>
  <si>
    <t>POCAO DE PEDRAS</t>
  </si>
  <si>
    <t>PORTO FRANCO</t>
  </si>
  <si>
    <t>PORTO RICO DO MARANHAO</t>
  </si>
  <si>
    <t>PRESIDENTE DUTRA</t>
  </si>
  <si>
    <t>PRESIDENTE JUSCELINO</t>
  </si>
  <si>
    <t>PRESIDENTE MEDICI</t>
  </si>
  <si>
    <t>PRESIDENTE SARNEY</t>
  </si>
  <si>
    <t>PRESIDENTE VARGAS</t>
  </si>
  <si>
    <t>PRIMEIRA CRUZ</t>
  </si>
  <si>
    <t>RIBAMAR FIQUENE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</si>
  <si>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</si>
  <si>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</si>
  <si>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</si>
  <si>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</si>
  <si>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</si>
  <si>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</si>
  <si>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</si>
  <si>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</si>
  <si>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</si>
  <si>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</si>
  <si>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</si>
  <si>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</si>
  <si>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</si>
  <si>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</si>
  <si>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</si>
  <si>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</si>
  <si>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</si>
  <si>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</si>
  <si>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</si>
  <si>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</si>
  <si>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</si>
  <si>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</si>
  <si>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</si>
  <si>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</si>
  <si>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</si>
  <si>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</si>
  <si>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</si>
  <si>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</si>
  <si>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</si>
  <si>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</si>
  <si>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</si>
  <si>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</si>
  <si>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</si>
  <si>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</si>
  <si>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</si>
  <si>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</si>
  <si>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</si>
  <si>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</si>
  <si>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</si>
  <si>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</si>
  <si>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</si>
  <si>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TRIZIDELA DO VALE</t>
  </si>
  <si>
    <t>URBANO SANTOS</t>
  </si>
  <si>
    <t>VARGEM GRANDE</t>
  </si>
  <si>
    <t>VILA NOVA DOS MARTIRIOS</t>
  </si>
  <si>
    <t>VITORIA DO MEARIM</t>
  </si>
  <si>
    <t>VITORINO FREIRE</t>
  </si>
  <si>
    <t>ZE DOCA</t>
  </si>
  <si>
    <t>Gestantes</t>
  </si>
  <si>
    <t>frascos por gestante</t>
  </si>
  <si>
    <t>73.950</t>
  </si>
  <si>
    <t>REGIONAL AÇAILÂNDIA</t>
  </si>
  <si>
    <t>REGIONAL BARRA DO CORDA</t>
  </si>
  <si>
    <t>REGIONAL BACABAL</t>
  </si>
  <si>
    <t>REGIONAL CAXIAS</t>
  </si>
  <si>
    <t>REGIONAL CHAPADINHA</t>
  </si>
  <si>
    <t>REGIONAL CODÓ</t>
  </si>
  <si>
    <t>REGIONAL IMPERATRIZ</t>
  </si>
  <si>
    <t>REGIONAL ITAPECURU</t>
  </si>
  <si>
    <t>REGIONAL METROPOLITANA</t>
  </si>
  <si>
    <t>REGIONAL PRESIDENTE DUTRA</t>
  </si>
  <si>
    <t>REGIONAL PINHEIRO</t>
  </si>
  <si>
    <t>REGIONAL SANTA INÊS</t>
  </si>
  <si>
    <t>REGIONAL TIMON</t>
  </si>
  <si>
    <t>REGIONAL VIANA</t>
  </si>
  <si>
    <t>REGIONAL ZÉ DOCA</t>
  </si>
  <si>
    <t>PRIMEIRA ENTREGA PARA REGIONAL</t>
  </si>
  <si>
    <t>PRIMEIRA ENTREGA PARA MUNICÍPIO</t>
  </si>
  <si>
    <t>REGIONAL BALSAS</t>
  </si>
  <si>
    <t>REGINAL ROSÁRIO</t>
  </si>
  <si>
    <t>REGIONAL SÃO JOÃO DOS PATOS</t>
  </si>
  <si>
    <t>REGIONAL PEDREIRAS</t>
  </si>
  <si>
    <t>Subtotal por Regional</t>
  </si>
  <si>
    <t>Frascos por mês para município</t>
  </si>
  <si>
    <t>ESTIMATIVA MENSAL PARA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</si>
</sst>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18" fillId="0" borderId="0" xfId="0" applyNumberFormat="1" applyFon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38" totalsRowCount="1" headerRowDxfId="9">
  <autoFilter ref="A1:I237"/>
  <sortState ref="A2:F218">
    <sortCondition ref="F1:F218"/>
  </sortState>
  <tableColumns count="9">
    <tableColumn id="1" name="Município"/>
    <tableColumn id="9" name="Subtotal por Regional"/>
    <tableColumn id="2" name="Gestantes"/>
    <tableColumn id="3" name="frascos por gestante"/>
    <tableColumn id="4" name="Frascos por mês para município" totalsRowFunction="sum" dataDxfId="8" totalsRowDxfId="4" dataCellStyle="Comma"/>
    <tableColumn id="5" name="Regional" totalsRowDxfId="3"/>
    <tableColumn id="6" name="ESTIMATIVA MENSAL PARA REGIONAL" totalsRowFunction="sum" dataDxfId="7" totalsRowDxfId="2" dataCellStyle="Comma"/>
    <tableColumn id="7" name="PRIMEIRA ENTREGA PARA REGIONAL" totalsRowLabel="73.950" dataDxfId="6" totalsRowDxfId="1" dataCellStyle="Comma">
      <calculatedColumnFormula>Table2[[#This Row],[ESTIMATIVA MENSAL PARA REGIONAL]]/Table2[[#Totals],[ESTIMATIVA MENSAL PARA REGIONAL]]*Table2[[#Totals],[PRIMEIRA ENTREGA PARA REGIONAL]]</calculatedColumnFormula>
    </tableColumn>
    <tableColumn id="8" name="PRIMEIRA ENTREGA PARA MUNICÍPIO" totalsRowFunction="sum" dataDxfId="5" totalsRowDxfId="0" dataCellStyle="Comma">
      <calculatedColumnFormula>ROUND(Table2[[#This Row],[Frascos por mês para município]]/Table2[[#Totals],[ESTIMATIVA MENSAL PARA REGIONAL]]*Table2[[#Totals],[PRIMEIRA ENTREGA PARA REGIONAL]],0)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workbookViewId="0">
      <pane ySplit="1" topLeftCell="A53" activePane="bottomLeft" state="frozen"/>
      <selection pane="bottomLeft" activeCell="H1" sqref="H1"/>
    </sheetView>
  </sheetViews>
  <sheetFormatPr defaultRowHeight="15" x14ac:dyDescent="0.25"/>
  <cols>
    <col min="1" max="1" width="33.5703125" bestFit="1" customWidth="1"/>
    <col min="2" max="2" width="29.140625" customWidth="1"/>
    <col min="3" max="3" width="12" hidden="1" customWidth="1"/>
    <col min="4" max="4" width="11" hidden="1" customWidth="1"/>
    <col min="5" max="5" width="17.140625" customWidth="1"/>
    <col min="6" max="6" width="26.5703125" customWidth="1"/>
    <col min="7" max="7" width="22.28515625" style="1" customWidth="1"/>
    <col min="8" max="8" width="18.85546875" style="1" customWidth="1"/>
    <col min="9" max="9" width="21.140625" style="1" customWidth="1"/>
  </cols>
  <sheetData>
    <row r="1" spans="1:9" ht="27.75" customHeight="1" x14ac:dyDescent="0.25">
      <c r="A1" s="3" t="s">
        <v>2</v>
      </c>
      <c r="B1" s="3" t="s">
        <v>243</v>
      </c>
      <c r="C1" s="3" t="s">
        <v>219</v>
      </c>
      <c r="D1" s="3" t="s">
        <v>220</v>
      </c>
      <c r="E1" s="3" t="s">
        <v>244</v>
      </c>
      <c r="F1" s="3" t="s">
        <v>1</v>
      </c>
      <c r="G1" s="4" t="s">
        <v>245</v>
      </c>
      <c r="H1" s="4" t="s">
        <v>237</v>
      </c>
      <c r="I1" s="4" t="s">
        <v>238</v>
      </c>
    </row>
    <row r="2" spans="1:9" x14ac:dyDescent="0.25">
      <c r="A2" t="s">
        <v>3</v>
      </c>
      <c r="C2">
        <v>544</v>
      </c>
      <c r="D2">
        <v>2</v>
      </c>
      <c r="E2" s="1">
        <v>1088</v>
      </c>
      <c r="F2" t="s">
        <v>222</v>
      </c>
      <c r="H2" s="1">
        <f>Table2[[#This Row],[ESTIMATIVA MENSAL PARA REGIONAL]]/Table2[[#Totals],[ESTIMATIVA MENSAL PARA REGIONAL]]*Table2[[#Totals],[PRIMEIRA ENTREGA PARA REGIONAL]]</f>
        <v>0</v>
      </c>
      <c r="I2" s="1">
        <f>ROUND(Table2[[#This Row],[Frascos por mês para município]]/Table2[[#Totals],[ESTIMATIVA MENSAL PARA REGIONAL]]*Table2[[#Totals],[PRIMEIRA ENTREGA PARA REGIONAL]],0)</f>
        <v>1041</v>
      </c>
    </row>
    <row r="3" spans="1:9" x14ac:dyDescent="0.25">
      <c r="A3" t="s">
        <v>94</v>
      </c>
      <c r="C3">
        <v>197</v>
      </c>
      <c r="D3">
        <v>2</v>
      </c>
      <c r="E3" s="1">
        <v>394</v>
      </c>
      <c r="F3" t="s">
        <v>222</v>
      </c>
      <c r="H3" s="1">
        <f>Table2[[#This Row],[ESTIMATIVA MENSAL PARA REGIONAL]]/Table2[[#Totals],[ESTIMATIVA MENSAL PARA REGIONAL]]*Table2[[#Totals],[PRIMEIRA ENTREGA PARA REGIONAL]]</f>
        <v>0</v>
      </c>
      <c r="I3" s="1">
        <f>ROUND(Table2[[#This Row],[Frascos por mês para município]]/Table2[[#Totals],[ESTIMATIVA MENSAL PARA REGIONAL]]*Table2[[#Totals],[PRIMEIRA ENTREGA PARA REGIONAL]],0)</f>
        <v>377</v>
      </c>
    </row>
    <row r="4" spans="1:9" x14ac:dyDescent="0.25">
      <c r="A4" t="s">
        <v>24</v>
      </c>
      <c r="C4">
        <v>372</v>
      </c>
      <c r="D4">
        <v>2</v>
      </c>
      <c r="E4" s="1">
        <v>744</v>
      </c>
      <c r="F4" t="s">
        <v>222</v>
      </c>
      <c r="H4" s="1">
        <f>Table2[[#This Row],[ESTIMATIVA MENSAL PARA REGIONAL]]/Table2[[#Totals],[ESTIMATIVA MENSAL PARA REGIONAL]]*Table2[[#Totals],[PRIMEIRA ENTREGA PARA REGIONAL]]</f>
        <v>0</v>
      </c>
      <c r="I4" s="1">
        <f>ROUND(Table2[[#This Row],[Frascos por mês para município]]/Table2[[#Totals],[ESTIMATIVA MENSAL PARA REGIONAL]]*Table2[[#Totals],[PRIMEIRA ENTREGA PARA REGIONAL]],0)</f>
        <v>712</v>
      </c>
    </row>
    <row r="5" spans="1:9" x14ac:dyDescent="0.25">
      <c r="A5" t="s">
        <v>34</v>
      </c>
      <c r="C5">
        <v>71</v>
      </c>
      <c r="D5">
        <v>2</v>
      </c>
      <c r="E5" s="1">
        <v>142</v>
      </c>
      <c r="F5" t="s">
        <v>222</v>
      </c>
      <c r="H5" s="1">
        <f>Table2[[#This Row],[ESTIMATIVA MENSAL PARA REGIONAL]]/Table2[[#Totals],[ESTIMATIVA MENSAL PARA REGIONAL]]*Table2[[#Totals],[PRIMEIRA ENTREGA PARA REGIONAL]]</f>
        <v>0</v>
      </c>
      <c r="I5" s="1">
        <f>ROUND(Table2[[#This Row],[Frascos por mês para município]]/Table2[[#Totals],[ESTIMATIVA MENSAL PARA REGIONAL]]*Table2[[#Totals],[PRIMEIRA ENTREGA PARA REGIONAL]],0)</f>
        <v>136</v>
      </c>
    </row>
    <row r="6" spans="1:9" x14ac:dyDescent="0.25">
      <c r="A6" t="s">
        <v>127</v>
      </c>
      <c r="C6">
        <v>108</v>
      </c>
      <c r="D6">
        <v>2</v>
      </c>
      <c r="E6" s="1">
        <v>216</v>
      </c>
      <c r="F6" t="s">
        <v>222</v>
      </c>
      <c r="H6" s="1">
        <f>Table2[[#This Row],[ESTIMATIVA MENSAL PARA REGIONAL]]/Table2[[#Totals],[ESTIMATIVA MENSAL PARA REGIONAL]]*Table2[[#Totals],[PRIMEIRA ENTREGA PARA REGIONAL]]</f>
        <v>0</v>
      </c>
      <c r="I6" s="1">
        <f>ROUND(Table2[[#This Row],[Frascos por mês para município]]/Table2[[#Totals],[ESTIMATIVA MENSAL PARA REGIONAL]]*Table2[[#Totals],[PRIMEIRA ENTREGA PARA REGIONAL]],0)</f>
        <v>207</v>
      </c>
    </row>
    <row r="7" spans="1:9" x14ac:dyDescent="0.25">
      <c r="A7" t="s">
        <v>187</v>
      </c>
      <c r="C7">
        <v>41</v>
      </c>
      <c r="D7">
        <v>2</v>
      </c>
      <c r="E7" s="1">
        <v>82</v>
      </c>
      <c r="F7" t="s">
        <v>222</v>
      </c>
      <c r="H7" s="1">
        <f>Table2[[#This Row],[ESTIMATIVA MENSAL PARA REGIONAL]]/Table2[[#Totals],[ESTIMATIVA MENSAL PARA REGIONAL]]*Table2[[#Totals],[PRIMEIRA ENTREGA PARA REGIONAL]]</f>
        <v>0</v>
      </c>
      <c r="I7" s="1">
        <f>ROUND(Table2[[#This Row],[Frascos por mês para município]]/Table2[[#Totals],[ESTIMATIVA MENSAL PARA REGIONAL]]*Table2[[#Totals],[PRIMEIRA ENTREGA PARA REGIONAL]],0)</f>
        <v>78</v>
      </c>
    </row>
    <row r="8" spans="1:9" x14ac:dyDescent="0.25">
      <c r="A8" t="s">
        <v>199</v>
      </c>
      <c r="C8">
        <v>64</v>
      </c>
      <c r="D8">
        <v>2</v>
      </c>
      <c r="E8" s="1">
        <v>128</v>
      </c>
      <c r="F8" t="s">
        <v>222</v>
      </c>
      <c r="H8" s="1">
        <f>Table2[[#This Row],[ESTIMATIVA MENSAL PARA REGIONAL]]/Table2[[#Totals],[ESTIMATIVA MENSAL PARA REGIONAL]]*Table2[[#Totals],[PRIMEIRA ENTREGA PARA REGIONAL]]</f>
        <v>0</v>
      </c>
      <c r="I8" s="1">
        <f>ROUND(Table2[[#This Row],[Frascos por mês para município]]/Table2[[#Totals],[ESTIMATIVA MENSAL PARA REGIONAL]]*Table2[[#Totals],[PRIMEIRA ENTREGA PARA REGIONAL]],0)</f>
        <v>122</v>
      </c>
    </row>
    <row r="9" spans="1:9" x14ac:dyDescent="0.25">
      <c r="A9" t="s">
        <v>215</v>
      </c>
      <c r="C9">
        <v>27</v>
      </c>
      <c r="D9">
        <v>2</v>
      </c>
      <c r="E9" s="1">
        <v>54</v>
      </c>
      <c r="F9" t="s">
        <v>222</v>
      </c>
      <c r="I9" s="1">
        <f>ROUND(Table2[[#This Row],[Frascos por mês para município]]/Table2[[#Totals],[ESTIMATIVA MENSAL PARA REGIONAL]]*Table2[[#Totals],[PRIMEIRA ENTREGA PARA REGIONAL]],0)</f>
        <v>52</v>
      </c>
    </row>
    <row r="10" spans="1:9" x14ac:dyDescent="0.25">
      <c r="B10" t="s">
        <v>222</v>
      </c>
      <c r="E10" s="1"/>
      <c r="G10" s="1">
        <f>SUM(E2:E9)</f>
        <v>2848</v>
      </c>
      <c r="H10" s="1">
        <f>Table2[[#This Row],[ESTIMATIVA MENSAL PARA REGIONAL]]/Table2[[#Totals],[ESTIMATIVA MENSAL PARA REGIONAL]]*Table2[[#Totals],[PRIMEIRA ENTREGA PARA REGIONAL]]</f>
        <v>2725.0679295085788</v>
      </c>
      <c r="I10" s="1">
        <f>ROUND(Table2[[#This Row],[Frascos por mês para município]]/Table2[[#Totals],[ESTIMATIVA MENSAL PARA REGIONAL]]*Table2[[#Totals],[PRIMEIRA ENTREGA PARA REGIONAL]],0)</f>
        <v>0</v>
      </c>
    </row>
    <row r="11" spans="1:9" x14ac:dyDescent="0.25">
      <c r="A11" t="s">
        <v>10</v>
      </c>
      <c r="C11">
        <v>250</v>
      </c>
      <c r="D11">
        <v>2</v>
      </c>
      <c r="E11" s="1">
        <v>500</v>
      </c>
      <c r="F11" t="s">
        <v>223</v>
      </c>
      <c r="H11" s="1">
        <f>Table2[[#This Row],[ESTIMATIVA MENSAL PARA REGIONAL]]/Table2[[#Totals],[ESTIMATIVA MENSAL PARA REGIONAL]]*Table2[[#Totals],[PRIMEIRA ENTREGA PARA REGIONAL]]</f>
        <v>0</v>
      </c>
      <c r="I11" s="1">
        <f>ROUND(Table2[[#This Row],[Frascos por mês para município]]/Table2[[#Totals],[ESTIMATIVA MENSAL PARA REGIONAL]]*Table2[[#Totals],[PRIMEIRA ENTREGA PARA REGIONAL]],0)</f>
        <v>478</v>
      </c>
    </row>
    <row r="12" spans="1:9" x14ac:dyDescent="0.25">
      <c r="A12" t="s">
        <v>88</v>
      </c>
      <c r="C12">
        <v>530</v>
      </c>
      <c r="D12">
        <v>2</v>
      </c>
      <c r="E12" s="1">
        <v>1060</v>
      </c>
      <c r="F12" t="s">
        <v>223</v>
      </c>
      <c r="H12" s="1">
        <f>Table2[[#This Row],[ESTIMATIVA MENSAL PARA REGIONAL]]/Table2[[#Totals],[ESTIMATIVA MENSAL PARA REGIONAL]]*Table2[[#Totals],[PRIMEIRA ENTREGA PARA REGIONAL]]</f>
        <v>0</v>
      </c>
      <c r="I12" s="1">
        <f>ROUND(Table2[[#This Row],[Frascos por mês para município]]/Table2[[#Totals],[ESTIMATIVA MENSAL PARA REGIONAL]]*Table2[[#Totals],[PRIMEIRA ENTREGA PARA REGIONAL]],0)</f>
        <v>1014</v>
      </c>
    </row>
    <row r="13" spans="1:9" x14ac:dyDescent="0.25">
      <c r="A13" t="s">
        <v>110</v>
      </c>
      <c r="C13">
        <v>91</v>
      </c>
      <c r="D13">
        <v>2</v>
      </c>
      <c r="E13" s="1">
        <v>182</v>
      </c>
      <c r="F13" t="s">
        <v>223</v>
      </c>
      <c r="H13" s="1">
        <f>Table2[[#This Row],[ESTIMATIVA MENSAL PARA REGIONAL]]/Table2[[#Totals],[ESTIMATIVA MENSAL PARA REGIONAL]]*Table2[[#Totals],[PRIMEIRA ENTREGA PARA REGIONAL]]</f>
        <v>0</v>
      </c>
      <c r="I13" s="1">
        <f>ROUND(Table2[[#This Row],[Frascos por mês para município]]/Table2[[#Totals],[ESTIMATIVA MENSAL PARA REGIONAL]]*Table2[[#Totals],[PRIMEIRA ENTREGA PARA REGIONAL]],0)</f>
        <v>174</v>
      </c>
    </row>
    <row r="14" spans="1:9" x14ac:dyDescent="0.25">
      <c r="A14" t="s">
        <v>18</v>
      </c>
      <c r="C14">
        <v>588</v>
      </c>
      <c r="D14">
        <v>2</v>
      </c>
      <c r="E14" s="1">
        <v>1176</v>
      </c>
      <c r="F14" t="s">
        <v>223</v>
      </c>
      <c r="H14" s="1">
        <f>Table2[[#This Row],[ESTIMATIVA MENSAL PARA REGIONAL]]/Table2[[#Totals],[ESTIMATIVA MENSAL PARA REGIONAL]]*Table2[[#Totals],[PRIMEIRA ENTREGA PARA REGIONAL]]</f>
        <v>0</v>
      </c>
      <c r="I14" s="1">
        <f>ROUND(Table2[[#This Row],[Frascos por mês para município]]/Table2[[#Totals],[ESTIMATIVA MENSAL PARA REGIONAL]]*Table2[[#Totals],[PRIMEIRA ENTREGA PARA REGIONAL]],0)</f>
        <v>1125</v>
      </c>
    </row>
    <row r="15" spans="1:9" x14ac:dyDescent="0.25">
      <c r="A15" t="s">
        <v>125</v>
      </c>
      <c r="C15">
        <v>130</v>
      </c>
      <c r="D15">
        <v>2</v>
      </c>
      <c r="E15" s="1">
        <v>260</v>
      </c>
      <c r="F15" t="s">
        <v>223</v>
      </c>
      <c r="H15" s="1">
        <f>Table2[[#This Row],[ESTIMATIVA MENSAL PARA REGIONAL]]/Table2[[#Totals],[ESTIMATIVA MENSAL PARA REGIONAL]]*Table2[[#Totals],[PRIMEIRA ENTREGA PARA REGIONAL]]</f>
        <v>0</v>
      </c>
      <c r="I15" s="1">
        <f>ROUND(Table2[[#This Row],[Frascos por mês para município]]/Table2[[#Totals],[ESTIMATIVA MENSAL PARA REGIONAL]]*Table2[[#Totals],[PRIMEIRA ENTREGA PARA REGIONAL]],0)</f>
        <v>249</v>
      </c>
    </row>
    <row r="16" spans="1:9" x14ac:dyDescent="0.25">
      <c r="A16" t="s">
        <v>128</v>
      </c>
      <c r="C16">
        <v>124</v>
      </c>
      <c r="D16">
        <v>2</v>
      </c>
      <c r="E16" s="1">
        <v>248</v>
      </c>
      <c r="F16" t="s">
        <v>223</v>
      </c>
      <c r="I16" s="1">
        <f>ROUND(Table2[[#This Row],[Frascos por mês para município]]/Table2[[#Totals],[ESTIMATIVA MENSAL PARA REGIONAL]]*Table2[[#Totals],[PRIMEIRA ENTREGA PARA REGIONAL]],0)</f>
        <v>237</v>
      </c>
    </row>
    <row r="17" spans="1:9" x14ac:dyDescent="0.25">
      <c r="B17" t="s">
        <v>223</v>
      </c>
      <c r="E17" s="1"/>
      <c r="G17" s="1">
        <f>SUM(E11:E16)</f>
        <v>3426</v>
      </c>
      <c r="H17" s="1">
        <f>Table2[[#This Row],[ESTIMATIVA MENSAL PARA REGIONAL]]/Table2[[#Totals],[ESTIMATIVA MENSAL PARA REGIONAL]]*Table2[[#Totals],[PRIMEIRA ENTREGA PARA REGIONAL]]</f>
        <v>3278.1189348653052</v>
      </c>
      <c r="I17" s="1">
        <f>ROUND(Table2[[#This Row],[Frascos por mês para município]]/Table2[[#Totals],[ESTIMATIVA MENSAL PARA REGIONAL]]*Table2[[#Totals],[PRIMEIRA ENTREGA PARA REGIONAL]],0)</f>
        <v>0</v>
      </c>
    </row>
    <row r="18" spans="1:9" x14ac:dyDescent="0.25">
      <c r="A18" t="s">
        <v>81</v>
      </c>
      <c r="C18">
        <v>21</v>
      </c>
      <c r="D18">
        <v>2</v>
      </c>
      <c r="E18" s="1">
        <v>42</v>
      </c>
      <c r="F18" t="s">
        <v>224</v>
      </c>
      <c r="H18" s="1">
        <f>Table2[[#This Row],[ESTIMATIVA MENSAL PARA REGIONAL]]/Table2[[#Totals],[ESTIMATIVA MENSAL PARA REGIONAL]]*Table2[[#Totals],[PRIMEIRA ENTREGA PARA REGIONAL]]</f>
        <v>0</v>
      </c>
      <c r="I18" s="1">
        <f>ROUND(Table2[[#This Row],[Frascos por mês para município]]/Table2[[#Totals],[ESTIMATIVA MENSAL PARA REGIONAL]]*Table2[[#Totals],[PRIMEIRA ENTREGA PARA REGIONAL]],0)</f>
        <v>40</v>
      </c>
    </row>
    <row r="19" spans="1:9" x14ac:dyDescent="0.25">
      <c r="A19" t="s">
        <v>95</v>
      </c>
      <c r="C19">
        <v>47</v>
      </c>
      <c r="D19">
        <v>2</v>
      </c>
      <c r="E19" s="1">
        <v>94</v>
      </c>
      <c r="F19" t="s">
        <v>224</v>
      </c>
      <c r="H19" s="1">
        <f>Table2[[#This Row],[ESTIMATIVA MENSAL PARA REGIONAL]]/Table2[[#Totals],[ESTIMATIVA MENSAL PARA REGIONAL]]*Table2[[#Totals],[PRIMEIRA ENTREGA PARA REGIONAL]]</f>
        <v>0</v>
      </c>
      <c r="I19" s="1">
        <f>ROUND(Table2[[#This Row],[Frascos por mês para município]]/Table2[[#Totals],[ESTIMATIVA MENSAL PARA REGIONAL]]*Table2[[#Totals],[PRIMEIRA ENTREGA PARA REGIONAL]],0)</f>
        <v>90</v>
      </c>
    </row>
    <row r="20" spans="1:9" x14ac:dyDescent="0.25">
      <c r="A20" t="s">
        <v>13</v>
      </c>
      <c r="C20">
        <v>517</v>
      </c>
      <c r="D20">
        <v>2</v>
      </c>
      <c r="E20" s="1">
        <v>1034</v>
      </c>
      <c r="F20" t="s">
        <v>224</v>
      </c>
      <c r="H20" s="1">
        <f>Table2[[#This Row],[ESTIMATIVA MENSAL PARA REGIONAL]]/Table2[[#Totals],[ESTIMATIVA MENSAL PARA REGIONAL]]*Table2[[#Totals],[PRIMEIRA ENTREGA PARA REGIONAL]]</f>
        <v>0</v>
      </c>
      <c r="I20" s="1">
        <f>ROUND(Table2[[#This Row],[Frascos por mês para município]]/Table2[[#Totals],[ESTIMATIVA MENSAL PARA REGIONAL]]*Table2[[#Totals],[PRIMEIRA ENTREGA PARA REGIONAL]],0)</f>
        <v>989</v>
      </c>
    </row>
    <row r="21" spans="1:9" x14ac:dyDescent="0.25">
      <c r="A21" t="s">
        <v>96</v>
      </c>
      <c r="C21">
        <v>70</v>
      </c>
      <c r="D21">
        <v>2</v>
      </c>
      <c r="E21" s="1">
        <v>140</v>
      </c>
      <c r="F21" t="s">
        <v>224</v>
      </c>
      <c r="H21" s="1">
        <f>Table2[[#This Row],[ESTIMATIVA MENSAL PARA REGIONAL]]/Table2[[#Totals],[ESTIMATIVA MENSAL PARA REGIONAL]]*Table2[[#Totals],[PRIMEIRA ENTREGA PARA REGIONAL]]</f>
        <v>0</v>
      </c>
      <c r="I21" s="1">
        <f>ROUND(Table2[[#This Row],[Frascos por mês para município]]/Table2[[#Totals],[ESTIMATIVA MENSAL PARA REGIONAL]]*Table2[[#Totals],[PRIMEIRA ENTREGA PARA REGIONAL]],0)</f>
        <v>134</v>
      </c>
    </row>
    <row r="22" spans="1:9" x14ac:dyDescent="0.25">
      <c r="A22" t="s">
        <v>106</v>
      </c>
      <c r="C22">
        <v>149</v>
      </c>
      <c r="D22">
        <v>2</v>
      </c>
      <c r="E22" s="1">
        <v>298</v>
      </c>
      <c r="F22" t="s">
        <v>224</v>
      </c>
      <c r="H22" s="1">
        <f>Table2[[#This Row],[ESTIMATIVA MENSAL PARA REGIONAL]]/Table2[[#Totals],[ESTIMATIVA MENSAL PARA REGIONAL]]*Table2[[#Totals],[PRIMEIRA ENTREGA PARA REGIONAL]]</f>
        <v>0</v>
      </c>
      <c r="I22" s="1">
        <f>ROUND(Table2[[#This Row],[Frascos por mês para município]]/Table2[[#Totals],[ESTIMATIVA MENSAL PARA REGIONAL]]*Table2[[#Totals],[PRIMEIRA ENTREGA PARA REGIONAL]],0)</f>
        <v>285</v>
      </c>
    </row>
    <row r="23" spans="1:9" x14ac:dyDescent="0.25">
      <c r="A23" t="s">
        <v>134</v>
      </c>
      <c r="C23">
        <v>51</v>
      </c>
      <c r="D23">
        <v>2</v>
      </c>
      <c r="E23" s="1">
        <v>102</v>
      </c>
      <c r="F23" t="s">
        <v>224</v>
      </c>
      <c r="H23" s="1">
        <f>Table2[[#This Row],[ESTIMATIVA MENSAL PARA REGIONAL]]/Table2[[#Totals],[ESTIMATIVA MENSAL PARA REGIONAL]]*Table2[[#Totals],[PRIMEIRA ENTREGA PARA REGIONAL]]</f>
        <v>0</v>
      </c>
      <c r="I23" s="1">
        <f>ROUND(Table2[[#This Row],[Frascos por mês para município]]/Table2[[#Totals],[ESTIMATIVA MENSAL PARA REGIONAL]]*Table2[[#Totals],[PRIMEIRA ENTREGA PARA REGIONAL]],0)</f>
        <v>98</v>
      </c>
    </row>
    <row r="24" spans="1:9" x14ac:dyDescent="0.25">
      <c r="A24" t="s">
        <v>140</v>
      </c>
      <c r="C24">
        <v>69</v>
      </c>
      <c r="D24">
        <v>2</v>
      </c>
      <c r="E24" s="1">
        <v>138</v>
      </c>
      <c r="F24" t="s">
        <v>224</v>
      </c>
      <c r="H24" s="1">
        <f>Table2[[#This Row],[ESTIMATIVA MENSAL PARA REGIONAL]]/Table2[[#Totals],[ESTIMATIVA MENSAL PARA REGIONAL]]*Table2[[#Totals],[PRIMEIRA ENTREGA PARA REGIONAL]]</f>
        <v>0</v>
      </c>
      <c r="I24" s="1">
        <f>ROUND(Table2[[#This Row],[Frascos por mês para município]]/Table2[[#Totals],[ESTIMATIVA MENSAL PARA REGIONAL]]*Table2[[#Totals],[PRIMEIRA ENTREGA PARA REGIONAL]],0)</f>
        <v>132</v>
      </c>
    </row>
    <row r="25" spans="1:9" x14ac:dyDescent="0.25">
      <c r="A25" t="s">
        <v>150</v>
      </c>
      <c r="C25">
        <v>118</v>
      </c>
      <c r="D25">
        <v>2</v>
      </c>
      <c r="E25" s="1">
        <v>236</v>
      </c>
      <c r="F25" t="s">
        <v>224</v>
      </c>
      <c r="H25" s="1">
        <f>Table2[[#This Row],[ESTIMATIVA MENSAL PARA REGIONAL]]/Table2[[#Totals],[ESTIMATIVA MENSAL PARA REGIONAL]]*Table2[[#Totals],[PRIMEIRA ENTREGA PARA REGIONAL]]</f>
        <v>0</v>
      </c>
      <c r="I25" s="1">
        <f>ROUND(Table2[[#This Row],[Frascos por mês para município]]/Table2[[#Totals],[ESTIMATIVA MENSAL PARA REGIONAL]]*Table2[[#Totals],[PRIMEIRA ENTREGA PARA REGIONAL]],0)</f>
        <v>226</v>
      </c>
    </row>
    <row r="26" spans="1:9" x14ac:dyDescent="0.25">
      <c r="A26" t="s">
        <v>156</v>
      </c>
      <c r="C26">
        <v>163</v>
      </c>
      <c r="D26">
        <v>2</v>
      </c>
      <c r="E26" s="1">
        <v>326</v>
      </c>
      <c r="F26" t="s">
        <v>224</v>
      </c>
      <c r="H26" s="1">
        <f>Table2[[#This Row],[ESTIMATIVA MENSAL PARA REGIONAL]]/Table2[[#Totals],[ESTIMATIVA MENSAL PARA REGIONAL]]*Table2[[#Totals],[PRIMEIRA ENTREGA PARA REGIONAL]]</f>
        <v>0</v>
      </c>
      <c r="I26" s="1">
        <f>ROUND(Table2[[#This Row],[Frascos por mês para município]]/Table2[[#Totals],[ESTIMATIVA MENSAL PARA REGIONAL]]*Table2[[#Totals],[PRIMEIRA ENTREGA PARA REGIONAL]],0)</f>
        <v>312</v>
      </c>
    </row>
    <row r="27" spans="1:9" x14ac:dyDescent="0.25">
      <c r="A27" t="s">
        <v>197</v>
      </c>
      <c r="C27">
        <v>167</v>
      </c>
      <c r="D27">
        <v>2</v>
      </c>
      <c r="E27" s="1">
        <v>334</v>
      </c>
      <c r="F27" t="s">
        <v>224</v>
      </c>
      <c r="H27" s="1">
        <f>Table2[[#This Row],[ESTIMATIVA MENSAL PARA REGIONAL]]/Table2[[#Totals],[ESTIMATIVA MENSAL PARA REGIONAL]]*Table2[[#Totals],[PRIMEIRA ENTREGA PARA REGIONAL]]</f>
        <v>0</v>
      </c>
      <c r="I27" s="1">
        <f>ROUND(Table2[[#This Row],[Frascos por mês para município]]/Table2[[#Totals],[ESTIMATIVA MENSAL PARA REGIONAL]]*Table2[[#Totals],[PRIMEIRA ENTREGA PARA REGIONAL]],0)</f>
        <v>320</v>
      </c>
    </row>
    <row r="28" spans="1:9" x14ac:dyDescent="0.25">
      <c r="A28" t="s">
        <v>217</v>
      </c>
      <c r="C28">
        <v>207</v>
      </c>
      <c r="D28">
        <v>2</v>
      </c>
      <c r="E28" s="1">
        <v>414</v>
      </c>
      <c r="F28" t="s">
        <v>224</v>
      </c>
      <c r="I28" s="1">
        <f>ROUND(Table2[[#This Row],[Frascos por mês para município]]/Table2[[#Totals],[ESTIMATIVA MENSAL PARA REGIONAL]]*Table2[[#Totals],[PRIMEIRA ENTREGA PARA REGIONAL]],0)</f>
        <v>396</v>
      </c>
    </row>
    <row r="29" spans="1:9" x14ac:dyDescent="0.25">
      <c r="B29" t="s">
        <v>224</v>
      </c>
      <c r="E29" s="1"/>
      <c r="G29" s="1">
        <f>SUM(E18:E28)</f>
        <v>3158</v>
      </c>
      <c r="H29" s="1">
        <f>Table2[[#This Row],[ESTIMATIVA MENSAL PARA REGIONAL]]/Table2[[#Totals],[ESTIMATIVA MENSAL PARA REGIONAL]]*Table2[[#Totals],[PRIMEIRA ENTREGA PARA REGIONAL]]</f>
        <v>3021.6869808244701</v>
      </c>
      <c r="I29" s="1">
        <f>ROUND(Table2[[#This Row],[Frascos por mês para município]]/Table2[[#Totals],[ESTIMATIVA MENSAL PARA REGIONAL]]*Table2[[#Totals],[PRIMEIRA ENTREGA PARA REGIONAL]],0)</f>
        <v>0</v>
      </c>
    </row>
    <row r="30" spans="1:9" x14ac:dyDescent="0.25">
      <c r="A30" t="s">
        <v>84</v>
      </c>
      <c r="C30">
        <v>72</v>
      </c>
      <c r="D30">
        <v>2</v>
      </c>
      <c r="E30" s="1">
        <v>144</v>
      </c>
      <c r="F30" t="s">
        <v>239</v>
      </c>
      <c r="H30" s="1">
        <f>Table2[[#This Row],[ESTIMATIVA MENSAL PARA REGIONAL]]/Table2[[#Totals],[ESTIMATIVA MENSAL PARA REGIONAL]]*Table2[[#Totals],[PRIMEIRA ENTREGA PARA REGIONAL]]</f>
        <v>0</v>
      </c>
      <c r="I30" s="1">
        <f>ROUND(Table2[[#This Row],[Frascos por mês para município]]/Table2[[#Totals],[ESTIMATIVA MENSAL PARA REGIONAL]]*Table2[[#Totals],[PRIMEIRA ENTREGA PARA REGIONAL]],0)</f>
        <v>138</v>
      </c>
    </row>
    <row r="31" spans="1:9" x14ac:dyDescent="0.25">
      <c r="A31" t="s">
        <v>17</v>
      </c>
      <c r="C31">
        <v>459</v>
      </c>
      <c r="D31">
        <v>2</v>
      </c>
      <c r="E31" s="1">
        <v>918</v>
      </c>
      <c r="F31" t="s">
        <v>239</v>
      </c>
      <c r="H31" s="1">
        <f>Table2[[#This Row],[ESTIMATIVA MENSAL PARA REGIONAL]]/Table2[[#Totals],[ESTIMATIVA MENSAL PARA REGIONAL]]*Table2[[#Totals],[PRIMEIRA ENTREGA PARA REGIONAL]]</f>
        <v>0</v>
      </c>
      <c r="I31" s="1">
        <f>ROUND(Table2[[#This Row],[Frascos por mês para município]]/Table2[[#Totals],[ESTIMATIVA MENSAL PARA REGIONAL]]*Table2[[#Totals],[PRIMEIRA ENTREGA PARA REGIONAL]],0)</f>
        <v>878</v>
      </c>
    </row>
    <row r="32" spans="1:9" x14ac:dyDescent="0.25">
      <c r="A32" t="s">
        <v>29</v>
      </c>
      <c r="C32">
        <v>118</v>
      </c>
      <c r="D32">
        <v>2</v>
      </c>
      <c r="E32" s="1">
        <v>236</v>
      </c>
      <c r="F32" t="s">
        <v>239</v>
      </c>
      <c r="H32" s="1">
        <f>Table2[[#This Row],[ESTIMATIVA MENSAL PARA REGIONAL]]/Table2[[#Totals],[ESTIMATIVA MENSAL PARA REGIONAL]]*Table2[[#Totals],[PRIMEIRA ENTREGA PARA REGIONAL]]</f>
        <v>0</v>
      </c>
      <c r="I32" s="1">
        <f>ROUND(Table2[[#This Row],[Frascos por mês para município]]/Table2[[#Totals],[ESTIMATIVA MENSAL PARA REGIONAL]]*Table2[[#Totals],[PRIMEIRA ENTREGA PARA REGIONAL]],0)</f>
        <v>226</v>
      </c>
    </row>
    <row r="33" spans="1:9" x14ac:dyDescent="0.25">
      <c r="A33" t="s">
        <v>109</v>
      </c>
      <c r="C33">
        <v>65</v>
      </c>
      <c r="D33">
        <v>2</v>
      </c>
      <c r="E33" s="1">
        <v>130</v>
      </c>
      <c r="F33" t="s">
        <v>239</v>
      </c>
      <c r="H33" s="1">
        <f>Table2[[#This Row],[ESTIMATIVA MENSAL PARA REGIONAL]]/Table2[[#Totals],[ESTIMATIVA MENSAL PARA REGIONAL]]*Table2[[#Totals],[PRIMEIRA ENTREGA PARA REGIONAL]]</f>
        <v>0</v>
      </c>
      <c r="I33" s="1">
        <f>ROUND(Table2[[#This Row],[Frascos por mês para município]]/Table2[[#Totals],[ESTIMATIVA MENSAL PARA REGIONAL]]*Table2[[#Totals],[PRIMEIRA ENTREGA PARA REGIONAL]],0)</f>
        <v>124</v>
      </c>
    </row>
    <row r="34" spans="1:9" x14ac:dyDescent="0.25">
      <c r="A34" t="s">
        <v>111</v>
      </c>
      <c r="C34">
        <v>109</v>
      </c>
      <c r="D34">
        <v>2</v>
      </c>
      <c r="E34" s="1">
        <v>218</v>
      </c>
      <c r="F34" t="s">
        <v>239</v>
      </c>
      <c r="H34" s="1">
        <f>Table2[[#This Row],[ESTIMATIVA MENSAL PARA REGIONAL]]/Table2[[#Totals],[ESTIMATIVA MENSAL PARA REGIONAL]]*Table2[[#Totals],[PRIMEIRA ENTREGA PARA REGIONAL]]</f>
        <v>0</v>
      </c>
      <c r="I34" s="1">
        <f>ROUND(Table2[[#This Row],[Frascos por mês para município]]/Table2[[#Totals],[ESTIMATIVA MENSAL PARA REGIONAL]]*Table2[[#Totals],[PRIMEIRA ENTREGA PARA REGIONAL]],0)</f>
        <v>209</v>
      </c>
    </row>
    <row r="35" spans="1:9" x14ac:dyDescent="0.25">
      <c r="A35" t="s">
        <v>112</v>
      </c>
      <c r="C35">
        <v>85</v>
      </c>
      <c r="D35">
        <v>2</v>
      </c>
      <c r="E35" s="1">
        <v>170</v>
      </c>
      <c r="F35" t="s">
        <v>239</v>
      </c>
      <c r="H35" s="1">
        <f>Table2[[#This Row],[ESTIMATIVA MENSAL PARA REGIONAL]]/Table2[[#Totals],[ESTIMATIVA MENSAL PARA REGIONAL]]*Table2[[#Totals],[PRIMEIRA ENTREGA PARA REGIONAL]]</f>
        <v>0</v>
      </c>
      <c r="I35" s="1">
        <f>ROUND(Table2[[#This Row],[Frascos por mês para município]]/Table2[[#Totals],[ESTIMATIVA MENSAL PARA REGIONAL]]*Table2[[#Totals],[PRIMEIRA ENTREGA PARA REGIONAL]],0)</f>
        <v>163</v>
      </c>
    </row>
    <row r="36" spans="1:9" x14ac:dyDescent="0.25">
      <c r="A36" t="s">
        <v>49</v>
      </c>
      <c r="C36">
        <v>71</v>
      </c>
      <c r="D36">
        <v>2</v>
      </c>
      <c r="E36" s="1">
        <v>142</v>
      </c>
      <c r="F36" t="s">
        <v>239</v>
      </c>
      <c r="H36" s="1">
        <f>Table2[[#This Row],[ESTIMATIVA MENSAL PARA REGIONAL]]/Table2[[#Totals],[ESTIMATIVA MENSAL PARA REGIONAL]]*Table2[[#Totals],[PRIMEIRA ENTREGA PARA REGIONAL]]</f>
        <v>0</v>
      </c>
      <c r="I36" s="1">
        <f>ROUND(Table2[[#This Row],[Frascos por mês para município]]/Table2[[#Totals],[ESTIMATIVA MENSAL PARA REGIONAL]]*Table2[[#Totals],[PRIMEIRA ENTREGA PARA REGIONAL]],0)</f>
        <v>136</v>
      </c>
    </row>
    <row r="37" spans="1:9" x14ac:dyDescent="0.25">
      <c r="A37" t="s">
        <v>147</v>
      </c>
      <c r="C37">
        <v>32</v>
      </c>
      <c r="D37">
        <v>2</v>
      </c>
      <c r="E37" s="1">
        <v>64</v>
      </c>
      <c r="F37" t="s">
        <v>239</v>
      </c>
      <c r="H37" s="1">
        <f>Table2[[#This Row],[ESTIMATIVA MENSAL PARA REGIONAL]]/Table2[[#Totals],[ESTIMATIVA MENSAL PARA REGIONAL]]*Table2[[#Totals],[PRIMEIRA ENTREGA PARA REGIONAL]]</f>
        <v>0</v>
      </c>
      <c r="I37" s="1">
        <f>ROUND(Table2[[#This Row],[Frascos por mês para município]]/Table2[[#Totals],[ESTIMATIVA MENSAL PARA REGIONAL]]*Table2[[#Totals],[PRIMEIRA ENTREGA PARA REGIONAL]],0)</f>
        <v>61</v>
      </c>
    </row>
    <row r="38" spans="1:9" x14ac:dyDescent="0.25">
      <c r="A38" t="s">
        <v>68</v>
      </c>
      <c r="C38">
        <v>135</v>
      </c>
      <c r="D38">
        <v>2</v>
      </c>
      <c r="E38" s="1">
        <v>270</v>
      </c>
      <c r="F38" t="s">
        <v>239</v>
      </c>
      <c r="H38" s="1">
        <f>Table2[[#This Row],[ESTIMATIVA MENSAL PARA REGIONAL]]/Table2[[#Totals],[ESTIMATIVA MENSAL PARA REGIONAL]]*Table2[[#Totals],[PRIMEIRA ENTREGA PARA REGIONAL]]</f>
        <v>0</v>
      </c>
      <c r="I38" s="1">
        <f>ROUND(Table2[[#This Row],[Frascos por mês para município]]/Table2[[#Totals],[ESTIMATIVA MENSAL PARA REGIONAL]]*Table2[[#Totals],[PRIMEIRA ENTREGA PARA REGIONAL]],0)</f>
        <v>258</v>
      </c>
    </row>
    <row r="39" spans="1:9" x14ac:dyDescent="0.25">
      <c r="A39" t="s">
        <v>69</v>
      </c>
      <c r="C39">
        <v>32</v>
      </c>
      <c r="D39">
        <v>2</v>
      </c>
      <c r="E39" s="1">
        <v>64</v>
      </c>
      <c r="F39" t="s">
        <v>239</v>
      </c>
      <c r="H39" s="1">
        <f>Table2[[#This Row],[ESTIMATIVA MENSAL PARA REGIONAL]]/Table2[[#Totals],[ESTIMATIVA MENSAL PARA REGIONAL]]*Table2[[#Totals],[PRIMEIRA ENTREGA PARA REGIONAL]]</f>
        <v>0</v>
      </c>
      <c r="I39" s="1">
        <f>ROUND(Table2[[#This Row],[Frascos por mês para município]]/Table2[[#Totals],[ESTIMATIVA MENSAL PARA REGIONAL]]*Table2[[#Totals],[PRIMEIRA ENTREGA PARA REGIONAL]],0)</f>
        <v>61</v>
      </c>
    </row>
    <row r="40" spans="1:9" x14ac:dyDescent="0.25">
      <c r="A40" t="s">
        <v>186</v>
      </c>
      <c r="C40">
        <v>21</v>
      </c>
      <c r="D40">
        <v>2</v>
      </c>
      <c r="E40" s="1">
        <v>42</v>
      </c>
      <c r="F40" t="s">
        <v>239</v>
      </c>
      <c r="H40" s="1">
        <f>Table2[[#This Row],[ESTIMATIVA MENSAL PARA REGIONAL]]/Table2[[#Totals],[ESTIMATIVA MENSAL PARA REGIONAL]]*Table2[[#Totals],[PRIMEIRA ENTREGA PARA REGIONAL]]</f>
        <v>0</v>
      </c>
      <c r="I40" s="1">
        <f>ROUND(Table2[[#This Row],[Frascos por mês para município]]/Table2[[#Totals],[ESTIMATIVA MENSAL PARA REGIONAL]]*Table2[[#Totals],[PRIMEIRA ENTREGA PARA REGIONAL]],0)</f>
        <v>40</v>
      </c>
    </row>
    <row r="41" spans="1:9" x14ac:dyDescent="0.25">
      <c r="A41" t="s">
        <v>200</v>
      </c>
      <c r="C41">
        <v>26</v>
      </c>
      <c r="D41">
        <v>2</v>
      </c>
      <c r="E41" s="1">
        <v>52</v>
      </c>
      <c r="F41" t="s">
        <v>239</v>
      </c>
      <c r="H41" s="1">
        <f>Table2[[#This Row],[ESTIMATIVA MENSAL PARA REGIONAL]]/Table2[[#Totals],[ESTIMATIVA MENSAL PARA REGIONAL]]*Table2[[#Totals],[PRIMEIRA ENTREGA PARA REGIONAL]]</f>
        <v>0</v>
      </c>
      <c r="I41" s="1">
        <f>ROUND(Table2[[#This Row],[Frascos por mês para município]]/Table2[[#Totals],[ESTIMATIVA MENSAL PARA REGIONAL]]*Table2[[#Totals],[PRIMEIRA ENTREGA PARA REGIONAL]],0)</f>
        <v>50</v>
      </c>
    </row>
    <row r="42" spans="1:9" x14ac:dyDescent="0.25">
      <c r="A42" t="s">
        <v>201</v>
      </c>
      <c r="C42">
        <v>123</v>
      </c>
      <c r="D42">
        <v>2</v>
      </c>
      <c r="E42" s="1">
        <v>246</v>
      </c>
      <c r="F42" t="s">
        <v>239</v>
      </c>
      <c r="H42" s="1">
        <f>Table2[[#This Row],[ESTIMATIVA MENSAL PARA REGIONAL]]/Table2[[#Totals],[ESTIMATIVA MENSAL PARA REGIONAL]]*Table2[[#Totals],[PRIMEIRA ENTREGA PARA REGIONAL]]</f>
        <v>0</v>
      </c>
      <c r="I42" s="1">
        <f>ROUND(Table2[[#This Row],[Frascos por mês para município]]/Table2[[#Totals],[ESTIMATIVA MENSAL PARA REGIONAL]]*Table2[[#Totals],[PRIMEIRA ENTREGA PARA REGIONAL]],0)</f>
        <v>235</v>
      </c>
    </row>
    <row r="43" spans="1:9" x14ac:dyDescent="0.25">
      <c r="A43" t="s">
        <v>211</v>
      </c>
      <c r="C43">
        <v>54</v>
      </c>
      <c r="D43">
        <v>2</v>
      </c>
      <c r="E43" s="1">
        <v>108</v>
      </c>
      <c r="F43" t="s">
        <v>239</v>
      </c>
      <c r="I43" s="1">
        <f>ROUND(Table2[[#This Row],[Frascos por mês para município]]/Table2[[#Totals],[ESTIMATIVA MENSAL PARA REGIONAL]]*Table2[[#Totals],[PRIMEIRA ENTREGA PARA REGIONAL]],0)</f>
        <v>103</v>
      </c>
    </row>
    <row r="44" spans="1:9" x14ac:dyDescent="0.25">
      <c r="B44" t="s">
        <v>239</v>
      </c>
      <c r="E44" s="1"/>
      <c r="G44" s="1">
        <f>SUM(E30:E43)</f>
        <v>2804</v>
      </c>
      <c r="H44" s="1">
        <f>Table2[[#This Row],[ESTIMATIVA MENSAL PARA REGIONAL]]/Table2[[#Totals],[ESTIMATIVA MENSAL PARA REGIONAL]]*Table2[[#Totals],[PRIMEIRA ENTREGA PARA REGIONAL]]</f>
        <v>2682.9671609347097</v>
      </c>
      <c r="I44" s="1">
        <f>ROUND(Table2[[#This Row],[Frascos por mês para município]]/Table2[[#Totals],[ESTIMATIVA MENSAL PARA REGIONAL]]*Table2[[#Totals],[PRIMEIRA ENTREGA PARA REGIONAL]],0)</f>
        <v>0</v>
      </c>
    </row>
    <row r="45" spans="1:9" x14ac:dyDescent="0.25">
      <c r="A45" t="s">
        <v>78</v>
      </c>
      <c r="C45">
        <v>49</v>
      </c>
      <c r="D45">
        <v>2</v>
      </c>
      <c r="E45" s="1">
        <v>98</v>
      </c>
      <c r="F45" t="s">
        <v>225</v>
      </c>
      <c r="H45" s="1">
        <f>Table2[[#This Row],[ESTIMATIVA MENSAL PARA REGIONAL]]/Table2[[#Totals],[ESTIMATIVA MENSAL PARA REGIONAL]]*Table2[[#Totals],[PRIMEIRA ENTREGA PARA REGIONAL]]</f>
        <v>0</v>
      </c>
      <c r="I45" s="1">
        <f>ROUND(Table2[[#This Row],[Frascos por mês para município]]/Table2[[#Totals],[ESTIMATIVA MENSAL PARA REGIONAL]]*Table2[[#Totals],[PRIMEIRA ENTREGA PARA REGIONAL]],0)</f>
        <v>94</v>
      </c>
    </row>
    <row r="46" spans="1:9" x14ac:dyDescent="0.25">
      <c r="A46" t="s">
        <v>80</v>
      </c>
      <c r="C46">
        <v>198</v>
      </c>
      <c r="D46">
        <v>2</v>
      </c>
      <c r="E46" s="1">
        <v>396</v>
      </c>
      <c r="F46" t="s">
        <v>225</v>
      </c>
      <c r="H46" s="1">
        <f>Table2[[#This Row],[ESTIMATIVA MENSAL PARA REGIONAL]]/Table2[[#Totals],[ESTIMATIVA MENSAL PARA REGIONAL]]*Table2[[#Totals],[PRIMEIRA ENTREGA PARA REGIONAL]]</f>
        <v>0</v>
      </c>
      <c r="I46" s="1">
        <f>ROUND(Table2[[#This Row],[Frascos por mês para município]]/Table2[[#Totals],[ESTIMATIVA MENSAL PARA REGIONAL]]*Table2[[#Totals],[PRIMEIRA ENTREGA PARA REGIONAL]],0)</f>
        <v>379</v>
      </c>
    </row>
    <row r="47" spans="1:9" x14ac:dyDescent="0.25">
      <c r="A47" t="s">
        <v>23</v>
      </c>
      <c r="C47">
        <v>280</v>
      </c>
      <c r="D47">
        <v>2</v>
      </c>
      <c r="E47" s="1">
        <v>560</v>
      </c>
      <c r="F47" t="s">
        <v>225</v>
      </c>
      <c r="H47" s="1">
        <f>Table2[[#This Row],[ESTIMATIVA MENSAL PARA REGIONAL]]/Table2[[#Totals],[ESTIMATIVA MENSAL PARA REGIONAL]]*Table2[[#Totals],[PRIMEIRA ENTREGA PARA REGIONAL]]</f>
        <v>0</v>
      </c>
      <c r="I47" s="1">
        <f>ROUND(Table2[[#This Row],[Frascos por mês para município]]/Table2[[#Totals],[ESTIMATIVA MENSAL PARA REGIONAL]]*Table2[[#Totals],[PRIMEIRA ENTREGA PARA REGIONAL]],0)</f>
        <v>536</v>
      </c>
    </row>
    <row r="48" spans="1:9" x14ac:dyDescent="0.25">
      <c r="A48" t="s">
        <v>31</v>
      </c>
      <c r="C48">
        <v>847</v>
      </c>
      <c r="D48">
        <v>2</v>
      </c>
      <c r="E48" s="1">
        <v>1694</v>
      </c>
      <c r="F48" t="s">
        <v>225</v>
      </c>
      <c r="H48" s="1">
        <f>Table2[[#This Row],[ESTIMATIVA MENSAL PARA REGIONAL]]/Table2[[#Totals],[ESTIMATIVA MENSAL PARA REGIONAL]]*Table2[[#Totals],[PRIMEIRA ENTREGA PARA REGIONAL]]</f>
        <v>0</v>
      </c>
      <c r="I48" s="1">
        <f>ROUND(Table2[[#This Row],[Frascos por mês para município]]/Table2[[#Totals],[ESTIMATIVA MENSAL PARA REGIONAL]]*Table2[[#Totals],[PRIMEIRA ENTREGA PARA REGIONAL]],0)</f>
        <v>1621</v>
      </c>
    </row>
    <row r="49" spans="1:9" x14ac:dyDescent="0.25">
      <c r="A49" t="s">
        <v>105</v>
      </c>
      <c r="C49">
        <v>335</v>
      </c>
      <c r="D49">
        <v>2</v>
      </c>
      <c r="E49" s="1">
        <v>670</v>
      </c>
      <c r="F49" t="s">
        <v>225</v>
      </c>
      <c r="H49" s="1">
        <f>Table2[[#This Row],[ESTIMATIVA MENSAL PARA REGIONAL]]/Table2[[#Totals],[ESTIMATIVA MENSAL PARA REGIONAL]]*Table2[[#Totals],[PRIMEIRA ENTREGA PARA REGIONAL]]</f>
        <v>0</v>
      </c>
      <c r="I49" s="1">
        <f>ROUND(Table2[[#This Row],[Frascos por mês para município]]/Table2[[#Totals],[ESTIMATIVA MENSAL PARA REGIONAL]]*Table2[[#Totals],[PRIMEIRA ENTREGA PARA REGIONAL]],0)</f>
        <v>641</v>
      </c>
    </row>
    <row r="50" spans="1:9" x14ac:dyDescent="0.25">
      <c r="A50" t="s">
        <v>108</v>
      </c>
      <c r="C50">
        <v>96</v>
      </c>
      <c r="D50">
        <v>2</v>
      </c>
      <c r="E50" s="1">
        <v>192</v>
      </c>
      <c r="F50" t="s">
        <v>225</v>
      </c>
      <c r="H50" s="1">
        <f>Table2[[#This Row],[ESTIMATIVA MENSAL PARA REGIONAL]]/Table2[[#Totals],[ESTIMATIVA MENSAL PARA REGIONAL]]*Table2[[#Totals],[PRIMEIRA ENTREGA PARA REGIONAL]]</f>
        <v>0</v>
      </c>
      <c r="I50" s="1">
        <f>ROUND(Table2[[#This Row],[Frascos por mês para município]]/Table2[[#Totals],[ESTIMATIVA MENSAL PARA REGIONAL]]*Table2[[#Totals],[PRIMEIRA ENTREGA PARA REGIONAL]],0)</f>
        <v>184</v>
      </c>
    </row>
    <row r="51" spans="1:9" x14ac:dyDescent="0.25">
      <c r="A51" t="s">
        <v>192</v>
      </c>
      <c r="C51">
        <v>140</v>
      </c>
      <c r="D51">
        <v>2</v>
      </c>
      <c r="E51" s="1">
        <v>280</v>
      </c>
      <c r="F51" t="s">
        <v>225</v>
      </c>
      <c r="I51" s="1">
        <f>ROUND(Table2[[#This Row],[Frascos por mês para município]]/Table2[[#Totals],[ESTIMATIVA MENSAL PARA REGIONAL]]*Table2[[#Totals],[PRIMEIRA ENTREGA PARA REGIONAL]],0)</f>
        <v>268</v>
      </c>
    </row>
    <row r="52" spans="1:9" x14ac:dyDescent="0.25">
      <c r="B52" t="s">
        <v>225</v>
      </c>
      <c r="E52" s="1"/>
      <c r="G52" s="1">
        <f>SUM(E45:E51)</f>
        <v>3890</v>
      </c>
      <c r="H52" s="1">
        <f>Table2[[#This Row],[ESTIMATIVA MENSAL PARA REGIONAL]]/Table2[[#Totals],[ESTIMATIVA MENSAL PARA REGIONAL]]*Table2[[#Totals],[PRIMEIRA ENTREGA PARA REGIONAL]]</f>
        <v>3722.0906761897368</v>
      </c>
      <c r="I52" s="1">
        <f>ROUND(Table2[[#This Row],[Frascos por mês para município]]/Table2[[#Totals],[ESTIMATIVA MENSAL PARA REGIONAL]]*Table2[[#Totals],[PRIMEIRA ENTREGA PARA REGIONAL]],0)</f>
        <v>0</v>
      </c>
    </row>
    <row r="53" spans="1:9" x14ac:dyDescent="0.25">
      <c r="A53" t="s">
        <v>79</v>
      </c>
      <c r="C53">
        <v>74</v>
      </c>
      <c r="D53">
        <v>2</v>
      </c>
      <c r="E53" s="1">
        <v>148</v>
      </c>
      <c r="F53" t="s">
        <v>226</v>
      </c>
      <c r="H53" s="1">
        <f>Table2[[#This Row],[ESTIMATIVA MENSAL PARA REGIONAL]]/Table2[[#Totals],[ESTIMATIVA MENSAL PARA REGIONAL]]*Table2[[#Totals],[PRIMEIRA ENTREGA PARA REGIONAL]]</f>
        <v>0</v>
      </c>
      <c r="I53" s="1">
        <f>ROUND(Table2[[#This Row],[Frascos por mês para município]]/Table2[[#Totals],[ESTIMATIVA MENSAL PARA REGIONAL]]*Table2[[#Totals],[PRIMEIRA ENTREGA PARA REGIONAL]],0)</f>
        <v>142</v>
      </c>
    </row>
    <row r="54" spans="1:9" x14ac:dyDescent="0.25">
      <c r="A54" t="s">
        <v>6</v>
      </c>
      <c r="C54">
        <v>115</v>
      </c>
      <c r="D54">
        <v>2</v>
      </c>
      <c r="E54" s="1">
        <v>230</v>
      </c>
      <c r="F54" t="s">
        <v>226</v>
      </c>
      <c r="H54" s="1">
        <f>Table2[[#This Row],[ESTIMATIVA MENSAL PARA REGIONAL]]/Table2[[#Totals],[ESTIMATIVA MENSAL PARA REGIONAL]]*Table2[[#Totals],[PRIMEIRA ENTREGA PARA REGIONAL]]</f>
        <v>0</v>
      </c>
      <c r="I54" s="1">
        <f>ROUND(Table2[[#This Row],[Frascos por mês para município]]/Table2[[#Totals],[ESTIMATIVA MENSAL PARA REGIONAL]]*Table2[[#Totals],[PRIMEIRA ENTREGA PARA REGIONAL]],0)</f>
        <v>220</v>
      </c>
    </row>
    <row r="55" spans="1:9" x14ac:dyDescent="0.25">
      <c r="A55" t="s">
        <v>9</v>
      </c>
      <c r="C55">
        <v>247</v>
      </c>
      <c r="D55">
        <v>2</v>
      </c>
      <c r="E55" s="1">
        <v>494</v>
      </c>
      <c r="F55" t="s">
        <v>226</v>
      </c>
      <c r="H55" s="1">
        <f>Table2[[#This Row],[ESTIMATIVA MENSAL PARA REGIONAL]]/Table2[[#Totals],[ESTIMATIVA MENSAL PARA REGIONAL]]*Table2[[#Totals],[PRIMEIRA ENTREGA PARA REGIONAL]]</f>
        <v>0</v>
      </c>
      <c r="I55" s="1">
        <f>ROUND(Table2[[#This Row],[Frascos por mês para município]]/Table2[[#Totals],[ESTIMATIVA MENSAL PARA REGIONAL]]*Table2[[#Totals],[PRIMEIRA ENTREGA PARA REGIONAL]],0)</f>
        <v>473</v>
      </c>
    </row>
    <row r="56" spans="1:9" x14ac:dyDescent="0.25">
      <c r="A56" t="s">
        <v>22</v>
      </c>
      <c r="C56">
        <v>302</v>
      </c>
      <c r="D56">
        <v>2</v>
      </c>
      <c r="E56" s="1">
        <v>604</v>
      </c>
      <c r="F56" t="s">
        <v>226</v>
      </c>
      <c r="H56" s="1">
        <f>Table2[[#This Row],[ESTIMATIVA MENSAL PARA REGIONAL]]/Table2[[#Totals],[ESTIMATIVA MENSAL PARA REGIONAL]]*Table2[[#Totals],[PRIMEIRA ENTREGA PARA REGIONAL]]</f>
        <v>0</v>
      </c>
      <c r="I56" s="1">
        <f>ROUND(Table2[[#This Row],[Frascos por mês para município]]/Table2[[#Totals],[ESTIMATIVA MENSAL PARA REGIONAL]]*Table2[[#Totals],[PRIMEIRA ENTREGA PARA REGIONAL]],0)</f>
        <v>578</v>
      </c>
    </row>
    <row r="57" spans="1:9" x14ac:dyDescent="0.25">
      <c r="A57" t="s">
        <v>33</v>
      </c>
      <c r="C57">
        <v>636</v>
      </c>
      <c r="D57">
        <v>2</v>
      </c>
      <c r="E57" s="1">
        <v>1272</v>
      </c>
      <c r="F57" t="s">
        <v>226</v>
      </c>
      <c r="H57" s="1">
        <f>Table2[[#This Row],[ESTIMATIVA MENSAL PARA REGIONAL]]/Table2[[#Totals],[ESTIMATIVA MENSAL PARA REGIONAL]]*Table2[[#Totals],[PRIMEIRA ENTREGA PARA REGIONAL]]</f>
        <v>0</v>
      </c>
      <c r="I57" s="1">
        <f>ROUND(Table2[[#This Row],[Frascos por mês para município]]/Table2[[#Totals],[ESTIMATIVA MENSAL PARA REGIONAL]]*Table2[[#Totals],[PRIMEIRA ENTREGA PARA REGIONAL]],0)</f>
        <v>1217</v>
      </c>
    </row>
    <row r="58" spans="1:9" x14ac:dyDescent="0.25">
      <c r="A58" t="s">
        <v>139</v>
      </c>
      <c r="C58">
        <v>76</v>
      </c>
      <c r="D58">
        <v>2</v>
      </c>
      <c r="E58" s="1">
        <v>152</v>
      </c>
      <c r="F58" t="s">
        <v>226</v>
      </c>
      <c r="H58" s="1">
        <f>Table2[[#This Row],[ESTIMATIVA MENSAL PARA REGIONAL]]/Table2[[#Totals],[ESTIMATIVA MENSAL PARA REGIONAL]]*Table2[[#Totals],[PRIMEIRA ENTREGA PARA REGIONAL]]</f>
        <v>0</v>
      </c>
      <c r="I58" s="1">
        <f>ROUND(Table2[[#This Row],[Frascos por mês para município]]/Table2[[#Totals],[ESTIMATIVA MENSAL PARA REGIONAL]]*Table2[[#Totals],[PRIMEIRA ENTREGA PARA REGIONAL]],0)</f>
        <v>145</v>
      </c>
    </row>
    <row r="59" spans="1:9" x14ac:dyDescent="0.25">
      <c r="A59" t="s">
        <v>141</v>
      </c>
      <c r="C59">
        <v>169</v>
      </c>
      <c r="D59">
        <v>2</v>
      </c>
      <c r="E59" s="1">
        <v>338</v>
      </c>
      <c r="F59" t="s">
        <v>226</v>
      </c>
      <c r="H59" s="1">
        <f>Table2[[#This Row],[ESTIMATIVA MENSAL PARA REGIONAL]]/Table2[[#Totals],[ESTIMATIVA MENSAL PARA REGIONAL]]*Table2[[#Totals],[PRIMEIRA ENTREGA PARA REGIONAL]]</f>
        <v>0</v>
      </c>
      <c r="I59" s="1">
        <f>ROUND(Table2[[#This Row],[Frascos por mês para município]]/Table2[[#Totals],[ESTIMATIVA MENSAL PARA REGIONAL]]*Table2[[#Totals],[PRIMEIRA ENTREGA PARA REGIONAL]],0)</f>
        <v>323</v>
      </c>
    </row>
    <row r="60" spans="1:9" x14ac:dyDescent="0.25">
      <c r="A60" t="s">
        <v>143</v>
      </c>
      <c r="C60">
        <v>47</v>
      </c>
      <c r="D60">
        <v>2</v>
      </c>
      <c r="E60" s="1">
        <v>94</v>
      </c>
      <c r="F60" t="s">
        <v>226</v>
      </c>
      <c r="H60" s="1">
        <f>Table2[[#This Row],[ESTIMATIVA MENSAL PARA REGIONAL]]/Table2[[#Totals],[ESTIMATIVA MENSAL PARA REGIONAL]]*Table2[[#Totals],[PRIMEIRA ENTREGA PARA REGIONAL]]</f>
        <v>0</v>
      </c>
      <c r="I60" s="1">
        <f>ROUND(Table2[[#This Row],[Frascos por mês para município]]/Table2[[#Totals],[ESTIMATIVA MENSAL PARA REGIONAL]]*Table2[[#Totals],[PRIMEIRA ENTREGA PARA REGIONAL]],0)</f>
        <v>90</v>
      </c>
    </row>
    <row r="61" spans="1:9" x14ac:dyDescent="0.25">
      <c r="A61" t="s">
        <v>155</v>
      </c>
      <c r="C61">
        <v>158</v>
      </c>
      <c r="D61">
        <v>2</v>
      </c>
      <c r="E61" s="1">
        <v>316</v>
      </c>
      <c r="F61" t="s">
        <v>226</v>
      </c>
      <c r="H61" s="1">
        <f>Table2[[#This Row],[ESTIMATIVA MENSAL PARA REGIONAL]]/Table2[[#Totals],[ESTIMATIVA MENSAL PARA REGIONAL]]*Table2[[#Totals],[PRIMEIRA ENTREGA PARA REGIONAL]]</f>
        <v>0</v>
      </c>
      <c r="I61" s="1">
        <f>ROUND(Table2[[#This Row],[Frascos por mês para município]]/Table2[[#Totals],[ESTIMATIVA MENSAL PARA REGIONAL]]*Table2[[#Totals],[PRIMEIRA ENTREGA PARA REGIONAL]],0)</f>
        <v>302</v>
      </c>
    </row>
    <row r="62" spans="1:9" x14ac:dyDescent="0.25">
      <c r="A62" t="s">
        <v>176</v>
      </c>
      <c r="C62">
        <v>226</v>
      </c>
      <c r="D62">
        <v>2</v>
      </c>
      <c r="E62" s="1">
        <v>452</v>
      </c>
      <c r="F62" t="s">
        <v>226</v>
      </c>
      <c r="H62" s="1">
        <f>Table2[[#This Row],[ESTIMATIVA MENSAL PARA REGIONAL]]/Table2[[#Totals],[ESTIMATIVA MENSAL PARA REGIONAL]]*Table2[[#Totals],[PRIMEIRA ENTREGA PARA REGIONAL]]</f>
        <v>0</v>
      </c>
      <c r="I62" s="1">
        <f>ROUND(Table2[[#This Row],[Frascos por mês para município]]/Table2[[#Totals],[ESTIMATIVA MENSAL PARA REGIONAL]]*Table2[[#Totals],[PRIMEIRA ENTREGA PARA REGIONAL]],0)</f>
        <v>432</v>
      </c>
    </row>
    <row r="63" spans="1:9" x14ac:dyDescent="0.25">
      <c r="A63" t="s">
        <v>178</v>
      </c>
      <c r="C63">
        <v>46</v>
      </c>
      <c r="D63">
        <v>2</v>
      </c>
      <c r="E63" s="1">
        <v>92</v>
      </c>
      <c r="F63" t="s">
        <v>226</v>
      </c>
      <c r="H63" s="1">
        <f>Table2[[#This Row],[ESTIMATIVA MENSAL PARA REGIONAL]]/Table2[[#Totals],[ESTIMATIVA MENSAL PARA REGIONAL]]*Table2[[#Totals],[PRIMEIRA ENTREGA PARA REGIONAL]]</f>
        <v>0</v>
      </c>
      <c r="I63" s="1">
        <f>ROUND(Table2[[#This Row],[Frascos por mês para município]]/Table2[[#Totals],[ESTIMATIVA MENSAL PARA REGIONAL]]*Table2[[#Totals],[PRIMEIRA ENTREGA PARA REGIONAL]],0)</f>
        <v>88</v>
      </c>
    </row>
    <row r="64" spans="1:9" x14ac:dyDescent="0.25">
      <c r="A64" t="s">
        <v>183</v>
      </c>
      <c r="C64">
        <v>212</v>
      </c>
      <c r="D64">
        <v>2</v>
      </c>
      <c r="E64" s="1">
        <v>424</v>
      </c>
      <c r="F64" t="s">
        <v>226</v>
      </c>
      <c r="H64" s="1">
        <f>Table2[[#This Row],[ESTIMATIVA MENSAL PARA REGIONAL]]/Table2[[#Totals],[ESTIMATIVA MENSAL PARA REGIONAL]]*Table2[[#Totals],[PRIMEIRA ENTREGA PARA REGIONAL]]</f>
        <v>0</v>
      </c>
      <c r="I64" s="1">
        <f>ROUND(Table2[[#This Row],[Frascos por mês para município]]/Table2[[#Totals],[ESTIMATIVA MENSAL PARA REGIONAL]]*Table2[[#Totals],[PRIMEIRA ENTREGA PARA REGIONAL]],0)</f>
        <v>406</v>
      </c>
    </row>
    <row r="65" spans="1:9" x14ac:dyDescent="0.25">
      <c r="A65" t="s">
        <v>77</v>
      </c>
      <c r="C65">
        <v>384</v>
      </c>
      <c r="D65">
        <v>2</v>
      </c>
      <c r="E65" s="1">
        <v>768</v>
      </c>
      <c r="F65" t="s">
        <v>226</v>
      </c>
      <c r="I65" s="1">
        <f>ROUND(Table2[[#This Row],[Frascos por mês para município]]/Table2[[#Totals],[ESTIMATIVA MENSAL PARA REGIONAL]]*Table2[[#Totals],[PRIMEIRA ENTREGA PARA REGIONAL]],0)</f>
        <v>735</v>
      </c>
    </row>
    <row r="66" spans="1:9" x14ac:dyDescent="0.25">
      <c r="B66" t="s">
        <v>226</v>
      </c>
      <c r="E66" s="1"/>
      <c r="G66" s="1">
        <f>SUM(E53:E65)</f>
        <v>5384</v>
      </c>
      <c r="H66" s="1">
        <f>Table2[[#This Row],[ESTIMATIVA MENSAL PARA REGIONAL]]/Table2[[#Totals],[ESTIMATIVA MENSAL PARA REGIONAL]]*Table2[[#Totals],[PRIMEIRA ENTREGA PARA REGIONAL]]</f>
        <v>5151.6031364024529</v>
      </c>
      <c r="I66" s="1">
        <f>ROUND(Table2[[#This Row],[Frascos por mês para município]]/Table2[[#Totals],[ESTIMATIVA MENSAL PARA REGIONAL]]*Table2[[#Totals],[PRIMEIRA ENTREGA PARA REGIONAL]],0)</f>
        <v>0</v>
      </c>
    </row>
    <row r="67" spans="1:9" x14ac:dyDescent="0.25">
      <c r="A67" t="s">
        <v>82</v>
      </c>
      <c r="C67">
        <v>165</v>
      </c>
      <c r="D67">
        <v>2</v>
      </c>
      <c r="E67" s="1">
        <v>330</v>
      </c>
      <c r="F67" t="s">
        <v>227</v>
      </c>
      <c r="H67" s="1">
        <f>Table2[[#This Row],[ESTIMATIVA MENSAL PARA REGIONAL]]/Table2[[#Totals],[ESTIMATIVA MENSAL PARA REGIONAL]]*Table2[[#Totals],[PRIMEIRA ENTREGA PARA REGIONAL]]</f>
        <v>0</v>
      </c>
      <c r="I67" s="1">
        <f>ROUND(Table2[[#This Row],[Frascos por mês para município]]/Table2[[#Totals],[ESTIMATIVA MENSAL PARA REGIONAL]]*Table2[[#Totals],[PRIMEIRA ENTREGA PARA REGIONAL]],0)</f>
        <v>316</v>
      </c>
    </row>
    <row r="68" spans="1:9" x14ac:dyDescent="0.25">
      <c r="A68" t="s">
        <v>35</v>
      </c>
      <c r="C68">
        <v>754</v>
      </c>
      <c r="D68">
        <v>2</v>
      </c>
      <c r="E68" s="1">
        <v>1508</v>
      </c>
      <c r="F68" t="s">
        <v>227</v>
      </c>
      <c r="H68" s="1">
        <f>Table2[[#This Row],[ESTIMATIVA MENSAL PARA REGIONAL]]/Table2[[#Totals],[ESTIMATIVA MENSAL PARA REGIONAL]]*Table2[[#Totals],[PRIMEIRA ENTREGA PARA REGIONAL]]</f>
        <v>0</v>
      </c>
      <c r="I68" s="1">
        <f>ROUND(Table2[[#This Row],[Frascos por mês para município]]/Table2[[#Totals],[ESTIMATIVA MENSAL PARA REGIONAL]]*Table2[[#Totals],[PRIMEIRA ENTREGA PARA REGIONAL]],0)</f>
        <v>1443</v>
      </c>
    </row>
    <row r="69" spans="1:9" x14ac:dyDescent="0.25">
      <c r="A69" t="s">
        <v>37</v>
      </c>
      <c r="C69">
        <v>450</v>
      </c>
      <c r="D69">
        <v>2</v>
      </c>
      <c r="E69" s="1">
        <v>900</v>
      </c>
      <c r="F69" t="s">
        <v>227</v>
      </c>
      <c r="H69" s="1">
        <f>Table2[[#This Row],[ESTIMATIVA MENSAL PARA REGIONAL]]/Table2[[#Totals],[ESTIMATIVA MENSAL PARA REGIONAL]]*Table2[[#Totals],[PRIMEIRA ENTREGA PARA REGIONAL]]</f>
        <v>0</v>
      </c>
      <c r="I69" s="1">
        <f>ROUND(Table2[[#This Row],[Frascos por mês para município]]/Table2[[#Totals],[ESTIMATIVA MENSAL PARA REGIONAL]]*Table2[[#Totals],[PRIMEIRA ENTREGA PARA REGIONAL]],0)</f>
        <v>861</v>
      </c>
    </row>
    <row r="70" spans="1:9" x14ac:dyDescent="0.25">
      <c r="A70" t="s">
        <v>64</v>
      </c>
      <c r="C70">
        <v>182</v>
      </c>
      <c r="D70">
        <v>2</v>
      </c>
      <c r="E70" s="1">
        <v>364</v>
      </c>
      <c r="F70" t="s">
        <v>227</v>
      </c>
      <c r="H70" s="1">
        <f>Table2[[#This Row],[ESTIMATIVA MENSAL PARA REGIONAL]]/Table2[[#Totals],[ESTIMATIVA MENSAL PARA REGIONAL]]*Table2[[#Totals],[PRIMEIRA ENTREGA PARA REGIONAL]]</f>
        <v>0</v>
      </c>
      <c r="I70" s="1">
        <f>ROUND(Table2[[#This Row],[Frascos por mês para município]]/Table2[[#Totals],[ESTIMATIVA MENSAL PARA REGIONAL]]*Table2[[#Totals],[PRIMEIRA ENTREGA PARA REGIONAL]],0)</f>
        <v>348</v>
      </c>
    </row>
    <row r="71" spans="1:9" x14ac:dyDescent="0.25">
      <c r="A71" t="s">
        <v>198</v>
      </c>
      <c r="C71">
        <v>254</v>
      </c>
      <c r="D71">
        <v>2</v>
      </c>
      <c r="E71" s="1">
        <v>508</v>
      </c>
      <c r="F71" t="s">
        <v>227</v>
      </c>
      <c r="H71" s="1">
        <f>Table2[[#This Row],[ESTIMATIVA MENSAL PARA REGIONAL]]/Table2[[#Totals],[ESTIMATIVA MENSAL PARA REGIONAL]]*Table2[[#Totals],[PRIMEIRA ENTREGA PARA REGIONAL]]</f>
        <v>0</v>
      </c>
      <c r="I71" s="1">
        <f>ROUND(Table2[[#This Row],[Frascos por mês para município]]/Table2[[#Totals],[ESTIMATIVA MENSAL PARA REGIONAL]]*Table2[[#Totals],[PRIMEIRA ENTREGA PARA REGIONAL]],0)</f>
        <v>486</v>
      </c>
    </row>
    <row r="72" spans="1:9" x14ac:dyDescent="0.25">
      <c r="A72" t="s">
        <v>71</v>
      </c>
      <c r="C72">
        <v>210</v>
      </c>
      <c r="D72">
        <v>2</v>
      </c>
      <c r="E72" s="1">
        <v>420</v>
      </c>
      <c r="F72" t="s">
        <v>227</v>
      </c>
      <c r="I72" s="1">
        <f>ROUND(Table2[[#This Row],[Frascos por mês para município]]/Table2[[#Totals],[ESTIMATIVA MENSAL PARA REGIONAL]]*Table2[[#Totals],[PRIMEIRA ENTREGA PARA REGIONAL]],0)</f>
        <v>402</v>
      </c>
    </row>
    <row r="73" spans="1:9" x14ac:dyDescent="0.25">
      <c r="B73" t="s">
        <v>227</v>
      </c>
      <c r="E73" s="1"/>
      <c r="G73" s="1">
        <f>SUM(E67:E72)</f>
        <v>4030</v>
      </c>
      <c r="H73" s="1">
        <f>Table2[[#This Row],[ESTIMATIVA MENSAL PARA REGIONAL]]/Table2[[#Totals],[ESTIMATIVA MENSAL PARA REGIONAL]]*Table2[[#Totals],[PRIMEIRA ENTREGA PARA REGIONAL]]</f>
        <v>3856.0476671065912</v>
      </c>
      <c r="I73" s="1">
        <f>ROUND(Table2[[#This Row],[Frascos por mês para município]]/Table2[[#Totals],[ESTIMATIVA MENSAL PARA REGIONAL]]*Table2[[#Totals],[PRIMEIRA ENTREGA PARA REGIONAL]],0)</f>
        <v>0</v>
      </c>
    </row>
    <row r="74" spans="1:9" x14ac:dyDescent="0.25">
      <c r="A74" t="s">
        <v>86</v>
      </c>
      <c r="C74">
        <v>281</v>
      </c>
      <c r="D74">
        <v>2</v>
      </c>
      <c r="E74" s="1">
        <v>562</v>
      </c>
      <c r="F74" t="s">
        <v>228</v>
      </c>
      <c r="H74" s="1">
        <f>Table2[[#This Row],[ESTIMATIVA MENSAL PARA REGIONAL]]/Table2[[#Totals],[ESTIMATIVA MENSAL PARA REGIONAL]]*Table2[[#Totals],[PRIMEIRA ENTREGA PARA REGIONAL]]</f>
        <v>0</v>
      </c>
      <c r="I74" s="1">
        <f>ROUND(Table2[[#This Row],[Frascos por mês para município]]/Table2[[#Totals],[ESTIMATIVA MENSAL PARA REGIONAL]]*Table2[[#Totals],[PRIMEIRA ENTREGA PARA REGIONAL]],0)</f>
        <v>538</v>
      </c>
    </row>
    <row r="75" spans="1:9" x14ac:dyDescent="0.25">
      <c r="A75" t="s">
        <v>25</v>
      </c>
      <c r="C75">
        <v>79</v>
      </c>
      <c r="D75">
        <v>2</v>
      </c>
      <c r="E75" s="1">
        <v>158</v>
      </c>
      <c r="F75" t="s">
        <v>228</v>
      </c>
      <c r="H75" s="1">
        <f>Table2[[#This Row],[ESTIMATIVA MENSAL PARA REGIONAL]]/Table2[[#Totals],[ESTIMATIVA MENSAL PARA REGIONAL]]*Table2[[#Totals],[PRIMEIRA ENTREGA PARA REGIONAL]]</f>
        <v>0</v>
      </c>
      <c r="I75" s="1">
        <f>ROUND(Table2[[#This Row],[Frascos por mês para município]]/Table2[[#Totals],[ESTIMATIVA MENSAL PARA REGIONAL]]*Table2[[#Totals],[PRIMEIRA ENTREGA PARA REGIONAL]],0)</f>
        <v>151</v>
      </c>
    </row>
    <row r="76" spans="1:9" x14ac:dyDescent="0.25">
      <c r="A76" t="s">
        <v>99</v>
      </c>
      <c r="C76">
        <v>66</v>
      </c>
      <c r="D76">
        <v>2</v>
      </c>
      <c r="E76" s="1">
        <v>132</v>
      </c>
      <c r="F76" t="s">
        <v>228</v>
      </c>
      <c r="H76" s="1">
        <f>Table2[[#This Row],[ESTIMATIVA MENSAL PARA REGIONAL]]/Table2[[#Totals],[ESTIMATIVA MENSAL PARA REGIONAL]]*Table2[[#Totals],[PRIMEIRA ENTREGA PARA REGIONAL]]</f>
        <v>0</v>
      </c>
      <c r="I76" s="1">
        <f>ROUND(Table2[[#This Row],[Frascos por mês para município]]/Table2[[#Totals],[ESTIMATIVA MENSAL PARA REGIONAL]]*Table2[[#Totals],[PRIMEIRA ENTREGA PARA REGIONAL]],0)</f>
        <v>126</v>
      </c>
    </row>
    <row r="77" spans="1:9" x14ac:dyDescent="0.25">
      <c r="A77" t="s">
        <v>39</v>
      </c>
      <c r="C77">
        <v>96</v>
      </c>
      <c r="D77">
        <v>2</v>
      </c>
      <c r="E77" s="1">
        <v>192</v>
      </c>
      <c r="F77" t="s">
        <v>228</v>
      </c>
      <c r="H77" s="1">
        <f>Table2[[#This Row],[ESTIMATIVA MENSAL PARA REGIONAL]]/Table2[[#Totals],[ESTIMATIVA MENSAL PARA REGIONAL]]*Table2[[#Totals],[PRIMEIRA ENTREGA PARA REGIONAL]]</f>
        <v>0</v>
      </c>
      <c r="I77" s="1">
        <f>ROUND(Table2[[#This Row],[Frascos por mês para município]]/Table2[[#Totals],[ESTIMATIVA MENSAL PARA REGIONAL]]*Table2[[#Totals],[PRIMEIRA ENTREGA PARA REGIONAL]],0)</f>
        <v>184</v>
      </c>
    </row>
    <row r="78" spans="1:9" x14ac:dyDescent="0.25">
      <c r="A78" t="s">
        <v>41</v>
      </c>
      <c r="C78">
        <v>138</v>
      </c>
      <c r="D78">
        <v>2</v>
      </c>
      <c r="E78" s="1">
        <v>276</v>
      </c>
      <c r="F78" t="s">
        <v>228</v>
      </c>
      <c r="H78" s="1">
        <f>Table2[[#This Row],[ESTIMATIVA MENSAL PARA REGIONAL]]/Table2[[#Totals],[ESTIMATIVA MENSAL PARA REGIONAL]]*Table2[[#Totals],[PRIMEIRA ENTREGA PARA REGIONAL]]</f>
        <v>0</v>
      </c>
      <c r="I78" s="1">
        <f>ROUND(Table2[[#This Row],[Frascos por mês para município]]/Table2[[#Totals],[ESTIMATIVA MENSAL PARA REGIONAL]]*Table2[[#Totals],[PRIMEIRA ENTREGA PARA REGIONAL]],0)</f>
        <v>264</v>
      </c>
    </row>
    <row r="79" spans="1:9" x14ac:dyDescent="0.25">
      <c r="A79" t="s">
        <v>116</v>
      </c>
      <c r="C79">
        <v>87</v>
      </c>
      <c r="D79">
        <v>2</v>
      </c>
      <c r="E79" s="1">
        <v>174</v>
      </c>
      <c r="F79" t="s">
        <v>228</v>
      </c>
      <c r="H79" s="1">
        <f>Table2[[#This Row],[ESTIMATIVA MENSAL PARA REGIONAL]]/Table2[[#Totals],[ESTIMATIVA MENSAL PARA REGIONAL]]*Table2[[#Totals],[PRIMEIRA ENTREGA PARA REGIONAL]]</f>
        <v>0</v>
      </c>
      <c r="I79" s="1">
        <f>ROUND(Table2[[#This Row],[Frascos por mês para município]]/Table2[[#Totals],[ESTIMATIVA MENSAL PARA REGIONAL]]*Table2[[#Totals],[PRIMEIRA ENTREGA PARA REGIONAL]],0)</f>
        <v>166</v>
      </c>
    </row>
    <row r="80" spans="1:9" x14ac:dyDescent="0.25">
      <c r="A80" t="s">
        <v>46</v>
      </c>
      <c r="C80">
        <v>776</v>
      </c>
      <c r="D80">
        <v>2</v>
      </c>
      <c r="E80" s="1">
        <v>1552</v>
      </c>
      <c r="F80" t="s">
        <v>228</v>
      </c>
      <c r="H80" s="1">
        <f>Table2[[#This Row],[ESTIMATIVA MENSAL PARA REGIONAL]]/Table2[[#Totals],[ESTIMATIVA MENSAL PARA REGIONAL]]*Table2[[#Totals],[PRIMEIRA ENTREGA PARA REGIONAL]]</f>
        <v>0</v>
      </c>
      <c r="I80" s="1">
        <f>ROUND(Table2[[#This Row],[Frascos por mês para município]]/Table2[[#Totals],[ESTIMATIVA MENSAL PARA REGIONAL]]*Table2[[#Totals],[PRIMEIRA ENTREGA PARA REGIONAL]],0)</f>
        <v>1485</v>
      </c>
    </row>
    <row r="81" spans="1:9" x14ac:dyDescent="0.25">
      <c r="A81" t="s">
        <v>129</v>
      </c>
      <c r="C81">
        <v>165</v>
      </c>
      <c r="D81">
        <v>2</v>
      </c>
      <c r="E81" s="1">
        <v>330</v>
      </c>
      <c r="F81" t="s">
        <v>228</v>
      </c>
      <c r="H81" s="1">
        <f>Table2[[#This Row],[ESTIMATIVA MENSAL PARA REGIONAL]]/Table2[[#Totals],[ESTIMATIVA MENSAL PARA REGIONAL]]*Table2[[#Totals],[PRIMEIRA ENTREGA PARA REGIONAL]]</f>
        <v>0</v>
      </c>
      <c r="I81" s="1">
        <f>ROUND(Table2[[#This Row],[Frascos por mês para município]]/Table2[[#Totals],[ESTIMATIVA MENSAL PARA REGIONAL]]*Table2[[#Totals],[PRIMEIRA ENTREGA PARA REGIONAL]],0)</f>
        <v>316</v>
      </c>
    </row>
    <row r="82" spans="1:9" x14ac:dyDescent="0.25">
      <c r="A82" t="s">
        <v>136</v>
      </c>
      <c r="C82">
        <v>50</v>
      </c>
      <c r="D82">
        <v>2</v>
      </c>
      <c r="E82" s="1">
        <v>100</v>
      </c>
      <c r="F82" t="s">
        <v>228</v>
      </c>
      <c r="H82" s="1">
        <f>Table2[[#This Row],[ESTIMATIVA MENSAL PARA REGIONAL]]/Table2[[#Totals],[ESTIMATIVA MENSAL PARA REGIONAL]]*Table2[[#Totals],[PRIMEIRA ENTREGA PARA REGIONAL]]</f>
        <v>0</v>
      </c>
      <c r="I82" s="1">
        <f>ROUND(Table2[[#This Row],[Frascos por mês para município]]/Table2[[#Totals],[ESTIMATIVA MENSAL PARA REGIONAL]]*Table2[[#Totals],[PRIMEIRA ENTREGA PARA REGIONAL]],0)</f>
        <v>96</v>
      </c>
    </row>
    <row r="83" spans="1:9" x14ac:dyDescent="0.25">
      <c r="A83" t="s">
        <v>145</v>
      </c>
      <c r="C83">
        <v>75</v>
      </c>
      <c r="D83">
        <v>2</v>
      </c>
      <c r="E83" s="1">
        <v>150</v>
      </c>
      <c r="F83" t="s">
        <v>228</v>
      </c>
      <c r="H83" s="1">
        <f>Table2[[#This Row],[ESTIMATIVA MENSAL PARA REGIONAL]]/Table2[[#Totals],[ESTIMATIVA MENSAL PARA REGIONAL]]*Table2[[#Totals],[PRIMEIRA ENTREGA PARA REGIONAL]]</f>
        <v>0</v>
      </c>
      <c r="I83" s="1">
        <f>ROUND(Table2[[#This Row],[Frascos por mês para município]]/Table2[[#Totals],[ESTIMATIVA MENSAL PARA REGIONAL]]*Table2[[#Totals],[PRIMEIRA ENTREGA PARA REGIONAL]],0)</f>
        <v>144</v>
      </c>
    </row>
    <row r="84" spans="1:9" x14ac:dyDescent="0.25">
      <c r="A84" t="s">
        <v>162</v>
      </c>
      <c r="C84">
        <v>116</v>
      </c>
      <c r="D84">
        <v>2</v>
      </c>
      <c r="E84" s="1">
        <v>232</v>
      </c>
      <c r="F84" t="s">
        <v>228</v>
      </c>
      <c r="H84" s="1">
        <f>Table2[[#This Row],[ESTIMATIVA MENSAL PARA REGIONAL]]/Table2[[#Totals],[ESTIMATIVA MENSAL PARA REGIONAL]]*Table2[[#Totals],[PRIMEIRA ENTREGA PARA REGIONAL]]</f>
        <v>0</v>
      </c>
      <c r="I84" s="1">
        <f>ROUND(Table2[[#This Row],[Frascos por mês para município]]/Table2[[#Totals],[ESTIMATIVA MENSAL PARA REGIONAL]]*Table2[[#Totals],[PRIMEIRA ENTREGA PARA REGIONAL]],0)</f>
        <v>222</v>
      </c>
    </row>
    <row r="85" spans="1:9" x14ac:dyDescent="0.25">
      <c r="A85" t="s">
        <v>170</v>
      </c>
      <c r="C85">
        <v>59</v>
      </c>
      <c r="D85">
        <v>2</v>
      </c>
      <c r="E85" s="1">
        <v>118</v>
      </c>
      <c r="F85" t="s">
        <v>228</v>
      </c>
      <c r="H85" s="1">
        <f>Table2[[#This Row],[ESTIMATIVA MENSAL PARA REGIONAL]]/Table2[[#Totals],[ESTIMATIVA MENSAL PARA REGIONAL]]*Table2[[#Totals],[PRIMEIRA ENTREGA PARA REGIONAL]]</f>
        <v>0</v>
      </c>
      <c r="I85" s="1">
        <f>ROUND(Table2[[#This Row],[Frascos por mês para município]]/Table2[[#Totals],[ESTIMATIVA MENSAL PARA REGIONAL]]*Table2[[#Totals],[PRIMEIRA ENTREGA PARA REGIONAL]],0)</f>
        <v>113</v>
      </c>
    </row>
    <row r="86" spans="1:9" x14ac:dyDescent="0.25">
      <c r="A86" t="s">
        <v>191</v>
      </c>
      <c r="C86">
        <v>77</v>
      </c>
      <c r="D86">
        <v>2</v>
      </c>
      <c r="E86" s="1">
        <v>154</v>
      </c>
      <c r="F86" t="s">
        <v>228</v>
      </c>
      <c r="H86" s="1">
        <f>Table2[[#This Row],[ESTIMATIVA MENSAL PARA REGIONAL]]/Table2[[#Totals],[ESTIMATIVA MENSAL PARA REGIONAL]]*Table2[[#Totals],[PRIMEIRA ENTREGA PARA REGIONAL]]</f>
        <v>0</v>
      </c>
      <c r="I86" s="1">
        <f>ROUND(Table2[[#This Row],[Frascos por mês para município]]/Table2[[#Totals],[ESTIMATIVA MENSAL PARA REGIONAL]]*Table2[[#Totals],[PRIMEIRA ENTREGA PARA REGIONAL]],0)</f>
        <v>147</v>
      </c>
    </row>
    <row r="87" spans="1:9" x14ac:dyDescent="0.25">
      <c r="A87" t="s">
        <v>206</v>
      </c>
      <c r="C87">
        <v>156</v>
      </c>
      <c r="D87">
        <v>2</v>
      </c>
      <c r="E87" s="1">
        <v>312</v>
      </c>
      <c r="F87" t="s">
        <v>228</v>
      </c>
      <c r="H87" s="1">
        <f>Table2[[#This Row],[ESTIMATIVA MENSAL PARA REGIONAL]]/Table2[[#Totals],[ESTIMATIVA MENSAL PARA REGIONAL]]*Table2[[#Totals],[PRIMEIRA ENTREGA PARA REGIONAL]]</f>
        <v>0</v>
      </c>
      <c r="I87" s="1">
        <f>ROUND(Table2[[#This Row],[Frascos por mês para município]]/Table2[[#Totals],[ESTIMATIVA MENSAL PARA REGIONAL]]*Table2[[#Totals],[PRIMEIRA ENTREGA PARA REGIONAL]],0)</f>
        <v>299</v>
      </c>
    </row>
    <row r="88" spans="1:9" x14ac:dyDescent="0.25">
      <c r="A88" t="s">
        <v>208</v>
      </c>
      <c r="C88">
        <v>111</v>
      </c>
      <c r="D88">
        <v>2</v>
      </c>
      <c r="E88" s="1">
        <v>222</v>
      </c>
      <c r="F88" t="s">
        <v>228</v>
      </c>
      <c r="I88" s="1">
        <f>ROUND(Table2[[#This Row],[Frascos por mês para município]]/Table2[[#Totals],[ESTIMATIVA MENSAL PARA REGIONAL]]*Table2[[#Totals],[PRIMEIRA ENTREGA PARA REGIONAL]],0)</f>
        <v>212</v>
      </c>
    </row>
    <row r="89" spans="1:9" x14ac:dyDescent="0.25">
      <c r="B89" t="s">
        <v>228</v>
      </c>
      <c r="E89" s="1"/>
      <c r="G89" s="1">
        <f>SUM(E74:E88)</f>
        <v>4664</v>
      </c>
      <c r="H89" s="1">
        <f>Table2[[#This Row],[ESTIMATIVA MENSAL PARA REGIONAL]]/Table2[[#Totals],[ESTIMATIVA MENSAL PARA REGIONAL]]*Table2[[#Totals],[PRIMEIRA ENTREGA PARA REGIONAL]]</f>
        <v>4462.6814688300601</v>
      </c>
      <c r="I89" s="1">
        <f>ROUND(Table2[[#This Row],[Frascos por mês para município]]/Table2[[#Totals],[ESTIMATIVA MENSAL PARA REGIONAL]]*Table2[[#Totals],[PRIMEIRA ENTREGA PARA REGIONAL]],0)</f>
        <v>0</v>
      </c>
    </row>
    <row r="90" spans="1:9" x14ac:dyDescent="0.25">
      <c r="A90" t="s">
        <v>5</v>
      </c>
      <c r="C90">
        <v>136</v>
      </c>
      <c r="D90">
        <v>2</v>
      </c>
      <c r="E90" s="1">
        <v>272</v>
      </c>
      <c r="F90" t="s">
        <v>229</v>
      </c>
      <c r="H90" s="1">
        <f>Table2[[#This Row],[ESTIMATIVA MENSAL PARA REGIONAL]]/Table2[[#Totals],[ESTIMATIVA MENSAL PARA REGIONAL]]*Table2[[#Totals],[PRIMEIRA ENTREGA PARA REGIONAL]]</f>
        <v>0</v>
      </c>
      <c r="I90" s="1">
        <f>ROUND(Table2[[#This Row],[Frascos por mês para município]]/Table2[[#Totals],[ESTIMATIVA MENSAL PARA REGIONAL]]*Table2[[#Totals],[PRIMEIRA ENTREGA PARA REGIONAL]],0)</f>
        <v>260</v>
      </c>
    </row>
    <row r="91" spans="1:9" x14ac:dyDescent="0.25">
      <c r="A91" t="s">
        <v>11</v>
      </c>
      <c r="C91">
        <v>182</v>
      </c>
      <c r="D91">
        <v>2</v>
      </c>
      <c r="E91" s="1">
        <v>364</v>
      </c>
      <c r="F91" t="s">
        <v>229</v>
      </c>
      <c r="H91" s="1">
        <f>Table2[[#This Row],[ESTIMATIVA MENSAL PARA REGIONAL]]/Table2[[#Totals],[ESTIMATIVA MENSAL PARA REGIONAL]]*Table2[[#Totals],[PRIMEIRA ENTREGA PARA REGIONAL]]</f>
        <v>0</v>
      </c>
      <c r="I91" s="1">
        <f>ROUND(Table2[[#This Row],[Frascos por mês para município]]/Table2[[#Totals],[ESTIMATIVA MENSAL PARA REGIONAL]]*Table2[[#Totals],[PRIMEIRA ENTREGA PARA REGIONAL]],0)</f>
        <v>348</v>
      </c>
    </row>
    <row r="92" spans="1:9" x14ac:dyDescent="0.25">
      <c r="A92" t="s">
        <v>89</v>
      </c>
      <c r="C92">
        <v>85</v>
      </c>
      <c r="D92">
        <v>2</v>
      </c>
      <c r="E92" s="1">
        <v>170</v>
      </c>
      <c r="F92" t="s">
        <v>229</v>
      </c>
      <c r="H92" s="1">
        <f>Table2[[#This Row],[ESTIMATIVA MENSAL PARA REGIONAL]]/Table2[[#Totals],[ESTIMATIVA MENSAL PARA REGIONAL]]*Table2[[#Totals],[PRIMEIRA ENTREGA PARA REGIONAL]]</f>
        <v>0</v>
      </c>
      <c r="I92" s="1">
        <f>ROUND(Table2[[#This Row],[Frascos por mês para município]]/Table2[[#Totals],[ESTIMATIVA MENSAL PARA REGIONAL]]*Table2[[#Totals],[PRIMEIRA ENTREGA PARA REGIONAL]],0)</f>
        <v>163</v>
      </c>
    </row>
    <row r="93" spans="1:9" x14ac:dyDescent="0.25">
      <c r="A93" t="s">
        <v>28</v>
      </c>
      <c r="C93">
        <v>107</v>
      </c>
      <c r="D93">
        <v>2</v>
      </c>
      <c r="E93" s="1">
        <v>214</v>
      </c>
      <c r="F93" t="s">
        <v>229</v>
      </c>
      <c r="H93" s="1">
        <f>Table2[[#This Row],[ESTIMATIVA MENSAL PARA REGIONAL]]/Table2[[#Totals],[ESTIMATIVA MENSAL PARA REGIONAL]]*Table2[[#Totals],[PRIMEIRA ENTREGA PARA REGIONAL]]</f>
        <v>0</v>
      </c>
      <c r="I93" s="1">
        <f>ROUND(Table2[[#This Row],[Frascos por mês para município]]/Table2[[#Totals],[ESTIMATIVA MENSAL PARA REGIONAL]]*Table2[[#Totals],[PRIMEIRA ENTREGA PARA REGIONAL]],0)</f>
        <v>205</v>
      </c>
    </row>
    <row r="94" spans="1:9" x14ac:dyDescent="0.25">
      <c r="A94" t="s">
        <v>126</v>
      </c>
      <c r="C94">
        <v>421</v>
      </c>
      <c r="D94">
        <v>2</v>
      </c>
      <c r="E94" s="1">
        <v>842</v>
      </c>
      <c r="F94" t="s">
        <v>229</v>
      </c>
      <c r="H94" s="1">
        <f>Table2[[#This Row],[ESTIMATIVA MENSAL PARA REGIONAL]]/Table2[[#Totals],[ESTIMATIVA MENSAL PARA REGIONAL]]*Table2[[#Totals],[PRIMEIRA ENTREGA PARA REGIONAL]]</f>
        <v>0</v>
      </c>
      <c r="I94" s="1">
        <f>ROUND(Table2[[#This Row],[Frascos por mês para município]]/Table2[[#Totals],[ESTIMATIVA MENSAL PARA REGIONAL]]*Table2[[#Totals],[PRIMEIRA ENTREGA PARA REGIONAL]],0)</f>
        <v>806</v>
      </c>
    </row>
    <row r="95" spans="1:9" x14ac:dyDescent="0.25">
      <c r="A95" t="s">
        <v>142</v>
      </c>
      <c r="C95">
        <v>32</v>
      </c>
      <c r="D95">
        <v>2</v>
      </c>
      <c r="E95" s="1">
        <v>64</v>
      </c>
      <c r="F95" t="s">
        <v>229</v>
      </c>
      <c r="H95" s="1">
        <f>Table2[[#This Row],[ESTIMATIVA MENSAL PARA REGIONAL]]/Table2[[#Totals],[ESTIMATIVA MENSAL PARA REGIONAL]]*Table2[[#Totals],[PRIMEIRA ENTREGA PARA REGIONAL]]</f>
        <v>0</v>
      </c>
      <c r="I95" s="1">
        <f>ROUND(Table2[[#This Row],[Frascos por mês para município]]/Table2[[#Totals],[ESTIMATIVA MENSAL PARA REGIONAL]]*Table2[[#Totals],[PRIMEIRA ENTREGA PARA REGIONAL]],0)</f>
        <v>61</v>
      </c>
    </row>
    <row r="96" spans="1:9" x14ac:dyDescent="0.25">
      <c r="A96" t="s">
        <v>144</v>
      </c>
      <c r="C96">
        <v>85</v>
      </c>
      <c r="D96">
        <v>2</v>
      </c>
      <c r="E96" s="1">
        <v>170</v>
      </c>
      <c r="F96" t="s">
        <v>229</v>
      </c>
      <c r="H96" s="1">
        <f>Table2[[#This Row],[ESTIMATIVA MENSAL PARA REGIONAL]]/Table2[[#Totals],[ESTIMATIVA MENSAL PARA REGIONAL]]*Table2[[#Totals],[PRIMEIRA ENTREGA PARA REGIONAL]]</f>
        <v>0</v>
      </c>
      <c r="I96" s="1">
        <f>ROUND(Table2[[#This Row],[Frascos por mês para município]]/Table2[[#Totals],[ESTIMATIVA MENSAL PARA REGIONAL]]*Table2[[#Totals],[PRIMEIRA ENTREGA PARA REGIONAL]],0)</f>
        <v>163</v>
      </c>
    </row>
    <row r="97" spans="1:9" x14ac:dyDescent="0.25">
      <c r="A97" t="s">
        <v>146</v>
      </c>
      <c r="C97">
        <v>74</v>
      </c>
      <c r="D97">
        <v>2</v>
      </c>
      <c r="E97" s="1">
        <v>148</v>
      </c>
      <c r="F97" t="s">
        <v>229</v>
      </c>
      <c r="H97" s="1">
        <f>Table2[[#This Row],[ESTIMATIVA MENSAL PARA REGIONAL]]/Table2[[#Totals],[ESTIMATIVA MENSAL PARA REGIONAL]]*Table2[[#Totals],[PRIMEIRA ENTREGA PARA REGIONAL]]</f>
        <v>0</v>
      </c>
      <c r="I97" s="1">
        <f>ROUND(Table2[[#This Row],[Frascos por mês para município]]/Table2[[#Totals],[ESTIMATIVA MENSAL PARA REGIONAL]]*Table2[[#Totals],[PRIMEIRA ENTREGA PARA REGIONAL]],0)</f>
        <v>142</v>
      </c>
    </row>
    <row r="98" spans="1:9" x14ac:dyDescent="0.25">
      <c r="A98" t="s">
        <v>66</v>
      </c>
      <c r="C98">
        <v>133</v>
      </c>
      <c r="D98">
        <v>2</v>
      </c>
      <c r="E98" s="1">
        <v>266</v>
      </c>
      <c r="F98" t="s">
        <v>229</v>
      </c>
      <c r="H98" s="1">
        <f>Table2[[#This Row],[ESTIMATIVA MENSAL PARA REGIONAL]]/Table2[[#Totals],[ESTIMATIVA MENSAL PARA REGIONAL]]*Table2[[#Totals],[PRIMEIRA ENTREGA PARA REGIONAL]]</f>
        <v>0</v>
      </c>
      <c r="I98" s="1">
        <f>ROUND(Table2[[#This Row],[Frascos por mês para município]]/Table2[[#Totals],[ESTIMATIVA MENSAL PARA REGIONAL]]*Table2[[#Totals],[PRIMEIRA ENTREGA PARA REGIONAL]],0)</f>
        <v>255</v>
      </c>
    </row>
    <row r="99" spans="1:9" x14ac:dyDescent="0.25">
      <c r="A99" t="s">
        <v>168</v>
      </c>
      <c r="C99">
        <v>76</v>
      </c>
      <c r="D99">
        <v>2</v>
      </c>
      <c r="E99" s="1">
        <v>152</v>
      </c>
      <c r="F99" t="s">
        <v>229</v>
      </c>
      <c r="H99" s="1">
        <f>Table2[[#This Row],[ESTIMATIVA MENSAL PARA REGIONAL]]/Table2[[#Totals],[ESTIMATIVA MENSAL PARA REGIONAL]]*Table2[[#Totals],[PRIMEIRA ENTREGA PARA REGIONAL]]</f>
        <v>0</v>
      </c>
      <c r="I99" s="1">
        <f>ROUND(Table2[[#This Row],[Frascos por mês para município]]/Table2[[#Totals],[ESTIMATIVA MENSAL PARA REGIONAL]]*Table2[[#Totals],[PRIMEIRA ENTREGA PARA REGIONAL]],0)</f>
        <v>145</v>
      </c>
    </row>
    <row r="100" spans="1:9" x14ac:dyDescent="0.25">
      <c r="A100" t="s">
        <v>181</v>
      </c>
      <c r="C100">
        <v>226</v>
      </c>
      <c r="D100">
        <v>2</v>
      </c>
      <c r="E100" s="1">
        <v>452</v>
      </c>
      <c r="F100" t="s">
        <v>229</v>
      </c>
      <c r="H100" s="1">
        <f>Table2[[#This Row],[ESTIMATIVA MENSAL PARA REGIONAL]]/Table2[[#Totals],[ESTIMATIVA MENSAL PARA REGIONAL]]*Table2[[#Totals],[PRIMEIRA ENTREGA PARA REGIONAL]]</f>
        <v>0</v>
      </c>
      <c r="I100" s="1">
        <f>ROUND(Table2[[#This Row],[Frascos por mês para município]]/Table2[[#Totals],[ESTIMATIVA MENSAL PARA REGIONAL]]*Table2[[#Totals],[PRIMEIRA ENTREGA PARA REGIONAL]],0)</f>
        <v>432</v>
      </c>
    </row>
    <row r="101" spans="1:9" x14ac:dyDescent="0.25">
      <c r="A101" t="s">
        <v>213</v>
      </c>
      <c r="C101">
        <v>317</v>
      </c>
      <c r="D101">
        <v>2</v>
      </c>
      <c r="E101" s="1">
        <v>634</v>
      </c>
      <c r="F101" t="s">
        <v>229</v>
      </c>
      <c r="H101" s="1">
        <f>Table2[[#This Row],[ESTIMATIVA MENSAL PARA REGIONAL]]/Table2[[#Totals],[ESTIMATIVA MENSAL PARA REGIONAL]]*Table2[[#Totals],[PRIMEIRA ENTREGA PARA REGIONAL]]</f>
        <v>0</v>
      </c>
      <c r="I101" s="1">
        <f>ROUND(Table2[[#This Row],[Frascos por mês para município]]/Table2[[#Totals],[ESTIMATIVA MENSAL PARA REGIONAL]]*Table2[[#Totals],[PRIMEIRA ENTREGA PARA REGIONAL]],0)</f>
        <v>607</v>
      </c>
    </row>
    <row r="102" spans="1:9" x14ac:dyDescent="0.25">
      <c r="A102" t="s">
        <v>214</v>
      </c>
      <c r="C102">
        <v>314</v>
      </c>
      <c r="D102">
        <v>2</v>
      </c>
      <c r="E102" s="1">
        <v>628</v>
      </c>
      <c r="F102" t="s">
        <v>229</v>
      </c>
      <c r="H102" s="1">
        <f>Table2[[#This Row],[ESTIMATIVA MENSAL PARA REGIONAL]]/Table2[[#Totals],[ESTIMATIVA MENSAL PARA REGIONAL]]*Table2[[#Totals],[PRIMEIRA ENTREGA PARA REGIONAL]]</f>
        <v>0</v>
      </c>
      <c r="I102" s="1">
        <f>ROUND(Table2[[#This Row],[Frascos por mês para município]]/Table2[[#Totals],[ESTIMATIVA MENSAL PARA REGIONAL]]*Table2[[#Totals],[PRIMEIRA ENTREGA PARA REGIONAL]],0)</f>
        <v>601</v>
      </c>
    </row>
    <row r="103" spans="1:9" x14ac:dyDescent="0.25">
      <c r="A103" t="s">
        <v>216</v>
      </c>
      <c r="C103">
        <v>264</v>
      </c>
      <c r="D103">
        <v>2</v>
      </c>
      <c r="E103" s="1">
        <v>528</v>
      </c>
      <c r="F103" t="s">
        <v>229</v>
      </c>
      <c r="I103" s="1">
        <f>ROUND(Table2[[#This Row],[Frascos por mês para município]]/Table2[[#Totals],[ESTIMATIVA MENSAL PARA REGIONAL]]*Table2[[#Totals],[PRIMEIRA ENTREGA PARA REGIONAL]],0)</f>
        <v>505</v>
      </c>
    </row>
    <row r="104" spans="1:9" x14ac:dyDescent="0.25">
      <c r="B104" t="s">
        <v>229</v>
      </c>
      <c r="E104" s="1"/>
      <c r="G104" s="1">
        <f>SUM(E90:E103)</f>
        <v>4904</v>
      </c>
      <c r="H104" s="1">
        <f>Table2[[#This Row],[ESTIMATIVA MENSAL PARA REGIONAL]]/Table2[[#Totals],[ESTIMATIVA MENSAL PARA REGIONAL]]*Table2[[#Totals],[PRIMEIRA ENTREGA PARA REGIONAL]]</f>
        <v>4692.3220246875235</v>
      </c>
      <c r="I104" s="1">
        <f>ROUND(Table2[[#This Row],[Frascos por mês para município]]/Table2[[#Totals],[ESTIMATIVA MENSAL PARA REGIONAL]]*Table2[[#Totals],[PRIMEIRA ENTREGA PARA REGIONAL]],0)</f>
        <v>0</v>
      </c>
    </row>
    <row r="105" spans="1:9" x14ac:dyDescent="0.25">
      <c r="A105" t="s">
        <v>4</v>
      </c>
      <c r="C105">
        <v>109</v>
      </c>
      <c r="D105">
        <v>2</v>
      </c>
      <c r="E105" s="1">
        <v>218</v>
      </c>
      <c r="F105" t="s">
        <v>230</v>
      </c>
      <c r="H105" s="1">
        <f>Table2[[#This Row],[ESTIMATIVA MENSAL PARA REGIONAL]]/Table2[[#Totals],[ESTIMATIVA MENSAL PARA REGIONAL]]*Table2[[#Totals],[PRIMEIRA ENTREGA PARA REGIONAL]]</f>
        <v>0</v>
      </c>
      <c r="I105" s="1">
        <f>ROUND(Table2[[#This Row],[Frascos por mês para município]]/Table2[[#Totals],[ESTIMATIVA MENSAL PARA REGIONAL]]*Table2[[#Totals],[PRIMEIRA ENTREGA PARA REGIONAL]],0)</f>
        <v>209</v>
      </c>
    </row>
    <row r="106" spans="1:9" x14ac:dyDescent="0.25">
      <c r="A106" t="s">
        <v>152</v>
      </c>
      <c r="C106">
        <v>346</v>
      </c>
      <c r="D106">
        <v>2</v>
      </c>
      <c r="E106" s="1">
        <v>692</v>
      </c>
      <c r="F106" t="s">
        <v>230</v>
      </c>
      <c r="H106" s="1">
        <f>Table2[[#This Row],[ESTIMATIVA MENSAL PARA REGIONAL]]/Table2[[#Totals],[ESTIMATIVA MENSAL PARA REGIONAL]]*Table2[[#Totals],[PRIMEIRA ENTREGA PARA REGIONAL]]</f>
        <v>0</v>
      </c>
      <c r="I106" s="1">
        <f>ROUND(Table2[[#This Row],[Frascos por mês para município]]/Table2[[#Totals],[ESTIMATIVA MENSAL PARA REGIONAL]]*Table2[[#Totals],[PRIMEIRA ENTREGA PARA REGIONAL]],0)</f>
        <v>662</v>
      </c>
    </row>
    <row r="107" spans="1:9" x14ac:dyDescent="0.25">
      <c r="A107" t="s">
        <v>67</v>
      </c>
      <c r="C107">
        <v>165</v>
      </c>
      <c r="D107">
        <v>2</v>
      </c>
      <c r="E107" s="1">
        <v>330</v>
      </c>
      <c r="F107" t="s">
        <v>230</v>
      </c>
      <c r="H107" s="1">
        <f>Table2[[#This Row],[ESTIMATIVA MENSAL PARA REGIONAL]]/Table2[[#Totals],[ESTIMATIVA MENSAL PARA REGIONAL]]*Table2[[#Totals],[PRIMEIRA ENTREGA PARA REGIONAL]]</f>
        <v>0</v>
      </c>
      <c r="I107" s="1">
        <f>ROUND(Table2[[#This Row],[Frascos por mês para município]]/Table2[[#Totals],[ESTIMATIVA MENSAL PARA REGIONAL]]*Table2[[#Totals],[PRIMEIRA ENTREGA PARA REGIONAL]],0)</f>
        <v>316</v>
      </c>
    </row>
    <row r="108" spans="1:9" x14ac:dyDescent="0.25">
      <c r="A108" t="s">
        <v>194</v>
      </c>
      <c r="C108">
        <v>761</v>
      </c>
      <c r="D108">
        <v>2</v>
      </c>
      <c r="E108" s="1">
        <v>1522</v>
      </c>
      <c r="F108" t="s">
        <v>230</v>
      </c>
      <c r="H108" s="1">
        <f>Table2[[#This Row],[ESTIMATIVA MENSAL PARA REGIONAL]]/Table2[[#Totals],[ESTIMATIVA MENSAL PARA REGIONAL]]*Table2[[#Totals],[PRIMEIRA ENTREGA PARA REGIONAL]]</f>
        <v>0</v>
      </c>
      <c r="I108" s="1">
        <f>ROUND(Table2[[#This Row],[Frascos por mês para município]]/Table2[[#Totals],[ESTIMATIVA MENSAL PARA REGIONAL]]*Table2[[#Totals],[PRIMEIRA ENTREGA PARA REGIONAL]],0)</f>
        <v>1456</v>
      </c>
    </row>
    <row r="109" spans="1:9" x14ac:dyDescent="0.25">
      <c r="A109" t="s">
        <v>196</v>
      </c>
      <c r="C109">
        <v>2843</v>
      </c>
      <c r="D109">
        <v>2</v>
      </c>
      <c r="E109" s="1">
        <v>5686</v>
      </c>
      <c r="F109" t="s">
        <v>230</v>
      </c>
      <c r="I109" s="1">
        <f>ROUND(Table2[[#This Row],[Frascos por mês para município]]/Table2[[#Totals],[ESTIMATIVA MENSAL PARA REGIONAL]]*Table2[[#Totals],[PRIMEIRA ENTREGA PARA REGIONAL]],0)</f>
        <v>5441</v>
      </c>
    </row>
    <row r="110" spans="1:9" x14ac:dyDescent="0.25">
      <c r="B110" t="s">
        <v>230</v>
      </c>
      <c r="E110" s="1"/>
      <c r="G110" s="1">
        <f>SUM(E105:E109)</f>
        <v>8448</v>
      </c>
      <c r="H110" s="1">
        <f>Table2[[#This Row],[ESTIMATIVA MENSAL PARA REGIONAL]]/Table2[[#Totals],[ESTIMATIVA MENSAL PARA REGIONAL]]*Table2[[#Totals],[PRIMEIRA ENTREGA PARA REGIONAL]]</f>
        <v>8083.3475661827497</v>
      </c>
      <c r="I110" s="1">
        <f>ROUND(Table2[[#This Row],[Frascos por mês para município]]/Table2[[#Totals],[ESTIMATIVA MENSAL PARA REGIONAL]]*Table2[[#Totals],[PRIMEIRA ENTREGA PARA REGIONAL]],0)</f>
        <v>0</v>
      </c>
    </row>
    <row r="111" spans="1:9" x14ac:dyDescent="0.25">
      <c r="A111" t="s">
        <v>101</v>
      </c>
      <c r="C111">
        <v>73</v>
      </c>
      <c r="D111">
        <v>2</v>
      </c>
      <c r="E111" s="1">
        <v>146</v>
      </c>
      <c r="F111" t="s">
        <v>231</v>
      </c>
      <c r="H111" s="1">
        <f>Table2[[#This Row],[ESTIMATIVA MENSAL PARA REGIONAL]]/Table2[[#Totals],[ESTIMATIVA MENSAL PARA REGIONAL]]*Table2[[#Totals],[PRIMEIRA ENTREGA PARA REGIONAL]]</f>
        <v>0</v>
      </c>
      <c r="I111" s="1">
        <f>ROUND(Table2[[#This Row],[Frascos por mês para município]]/Table2[[#Totals],[ESTIMATIVA MENSAL PARA REGIONAL]]*Table2[[#Totals],[PRIMEIRA ENTREGA PARA REGIONAL]],0)</f>
        <v>140</v>
      </c>
    </row>
    <row r="112" spans="1:9" x14ac:dyDescent="0.25">
      <c r="A112" t="s">
        <v>36</v>
      </c>
      <c r="C112">
        <v>280</v>
      </c>
      <c r="D112">
        <v>2</v>
      </c>
      <c r="E112" s="1">
        <v>560</v>
      </c>
      <c r="F112" t="s">
        <v>231</v>
      </c>
      <c r="H112" s="1">
        <f>Table2[[#This Row],[ESTIMATIVA MENSAL PARA REGIONAL]]/Table2[[#Totals],[ESTIMATIVA MENSAL PARA REGIONAL]]*Table2[[#Totals],[PRIMEIRA ENTREGA PARA REGIONAL]]</f>
        <v>0</v>
      </c>
      <c r="I112" s="1">
        <f>ROUND(Table2[[#This Row],[Frascos por mês para município]]/Table2[[#Totals],[ESTIMATIVA MENSAL PARA REGIONAL]]*Table2[[#Totals],[PRIMEIRA ENTREGA PARA REGIONAL]],0)</f>
        <v>536</v>
      </c>
    </row>
    <row r="113" spans="1:9" x14ac:dyDescent="0.25">
      <c r="A113" t="s">
        <v>107</v>
      </c>
      <c r="C113">
        <v>137</v>
      </c>
      <c r="D113">
        <v>2</v>
      </c>
      <c r="E113" s="1">
        <v>274</v>
      </c>
      <c r="F113" t="s">
        <v>231</v>
      </c>
      <c r="H113" s="1">
        <f>Table2[[#This Row],[ESTIMATIVA MENSAL PARA REGIONAL]]/Table2[[#Totals],[ESTIMATIVA MENSAL PARA REGIONAL]]*Table2[[#Totals],[PRIMEIRA ENTREGA PARA REGIONAL]]</f>
        <v>0</v>
      </c>
      <c r="I113" s="1">
        <f>ROUND(Table2[[#This Row],[Frascos por mês para município]]/Table2[[#Totals],[ESTIMATIVA MENSAL PARA REGIONAL]]*Table2[[#Totals],[PRIMEIRA ENTREGA PARA REGIONAL]],0)</f>
        <v>262</v>
      </c>
    </row>
    <row r="114" spans="1:9" x14ac:dyDescent="0.25">
      <c r="A114" t="s">
        <v>42</v>
      </c>
      <c r="C114">
        <v>125</v>
      </c>
      <c r="D114">
        <v>2</v>
      </c>
      <c r="E114" s="1">
        <v>250</v>
      </c>
      <c r="F114" t="s">
        <v>231</v>
      </c>
      <c r="H114" s="1">
        <f>Table2[[#This Row],[ESTIMATIVA MENSAL PARA REGIONAL]]/Table2[[#Totals],[ESTIMATIVA MENSAL PARA REGIONAL]]*Table2[[#Totals],[PRIMEIRA ENTREGA PARA REGIONAL]]</f>
        <v>0</v>
      </c>
      <c r="I114" s="1">
        <f>ROUND(Table2[[#This Row],[Frascos por mês para município]]/Table2[[#Totals],[ESTIMATIVA MENSAL PARA REGIONAL]]*Table2[[#Totals],[PRIMEIRA ENTREGA PARA REGIONAL]],0)</f>
        <v>239</v>
      </c>
    </row>
    <row r="115" spans="1:9" x14ac:dyDescent="0.25">
      <c r="A115" t="s">
        <v>114</v>
      </c>
      <c r="C115">
        <v>115</v>
      </c>
      <c r="D115">
        <v>2</v>
      </c>
      <c r="E115" s="1">
        <v>230</v>
      </c>
      <c r="F115" t="s">
        <v>231</v>
      </c>
      <c r="H115" s="1">
        <f>Table2[[#This Row],[ESTIMATIVA MENSAL PARA REGIONAL]]/Table2[[#Totals],[ESTIMATIVA MENSAL PARA REGIONAL]]*Table2[[#Totals],[PRIMEIRA ENTREGA PARA REGIONAL]]</f>
        <v>0</v>
      </c>
      <c r="I115" s="1">
        <f>ROUND(Table2[[#This Row],[Frascos por mês para município]]/Table2[[#Totals],[ESTIMATIVA MENSAL PARA REGIONAL]]*Table2[[#Totals],[PRIMEIRA ENTREGA PARA REGIONAL]],0)</f>
        <v>220</v>
      </c>
    </row>
    <row r="116" spans="1:9" x14ac:dyDescent="0.25">
      <c r="A116" t="s">
        <v>115</v>
      </c>
      <c r="C116">
        <v>85</v>
      </c>
      <c r="D116">
        <v>2</v>
      </c>
      <c r="E116" s="1">
        <v>170</v>
      </c>
      <c r="F116" t="s">
        <v>231</v>
      </c>
      <c r="H116" s="1">
        <f>Table2[[#This Row],[ESTIMATIVA MENSAL PARA REGIONAL]]/Table2[[#Totals],[ESTIMATIVA MENSAL PARA REGIONAL]]*Table2[[#Totals],[PRIMEIRA ENTREGA PARA REGIONAL]]</f>
        <v>0</v>
      </c>
      <c r="I116" s="1">
        <f>ROUND(Table2[[#This Row],[Frascos por mês para município]]/Table2[[#Totals],[ESTIMATIVA MENSAL PARA REGIONAL]]*Table2[[#Totals],[PRIMEIRA ENTREGA PARA REGIONAL]],0)</f>
        <v>163</v>
      </c>
    </row>
    <row r="117" spans="1:9" x14ac:dyDescent="0.25">
      <c r="A117" t="s">
        <v>117</v>
      </c>
      <c r="C117">
        <v>106</v>
      </c>
      <c r="D117">
        <v>2</v>
      </c>
      <c r="E117" s="1">
        <v>212</v>
      </c>
      <c r="F117" t="s">
        <v>231</v>
      </c>
      <c r="H117" s="1">
        <f>Table2[[#This Row],[ESTIMATIVA MENSAL PARA REGIONAL]]/Table2[[#Totals],[ESTIMATIVA MENSAL PARA REGIONAL]]*Table2[[#Totals],[PRIMEIRA ENTREGA PARA REGIONAL]]</f>
        <v>0</v>
      </c>
      <c r="I117" s="1">
        <f>ROUND(Table2[[#This Row],[Frascos por mês para município]]/Table2[[#Totals],[ESTIMATIVA MENSAL PARA REGIONAL]]*Table2[[#Totals],[PRIMEIRA ENTREGA PARA REGIONAL]],0)</f>
        <v>203</v>
      </c>
    </row>
    <row r="118" spans="1:9" x14ac:dyDescent="0.25">
      <c r="A118" t="s">
        <v>118</v>
      </c>
      <c r="C118">
        <v>45</v>
      </c>
      <c r="D118">
        <v>2</v>
      </c>
      <c r="E118" s="1">
        <v>90</v>
      </c>
      <c r="F118" t="s">
        <v>231</v>
      </c>
      <c r="H118" s="1">
        <f>Table2[[#This Row],[ESTIMATIVA MENSAL PARA REGIONAL]]/Table2[[#Totals],[ESTIMATIVA MENSAL PARA REGIONAL]]*Table2[[#Totals],[PRIMEIRA ENTREGA PARA REGIONAL]]</f>
        <v>0</v>
      </c>
      <c r="I118" s="1">
        <f>ROUND(Table2[[#This Row],[Frascos por mês para município]]/Table2[[#Totals],[ESTIMATIVA MENSAL PARA REGIONAL]]*Table2[[#Totals],[PRIMEIRA ENTREGA PARA REGIONAL]],0)</f>
        <v>86</v>
      </c>
    </row>
    <row r="119" spans="1:9" x14ac:dyDescent="0.25">
      <c r="A119" t="s">
        <v>48</v>
      </c>
      <c r="C119">
        <v>100</v>
      </c>
      <c r="D119">
        <v>2</v>
      </c>
      <c r="E119" s="1">
        <v>200</v>
      </c>
      <c r="F119" t="s">
        <v>231</v>
      </c>
      <c r="H119" s="1">
        <f>Table2[[#This Row],[ESTIMATIVA MENSAL PARA REGIONAL]]/Table2[[#Totals],[ESTIMATIVA MENSAL PARA REGIONAL]]*Table2[[#Totals],[PRIMEIRA ENTREGA PARA REGIONAL]]</f>
        <v>0</v>
      </c>
      <c r="I119" s="1">
        <f>ROUND(Table2[[#This Row],[Frascos por mês para município]]/Table2[[#Totals],[ESTIMATIVA MENSAL PARA REGIONAL]]*Table2[[#Totals],[PRIMEIRA ENTREGA PARA REGIONAL]],0)</f>
        <v>191</v>
      </c>
    </row>
    <row r="120" spans="1:9" x14ac:dyDescent="0.25">
      <c r="A120" t="s">
        <v>164</v>
      </c>
      <c r="C120">
        <v>215</v>
      </c>
      <c r="D120">
        <v>2</v>
      </c>
      <c r="E120" s="1">
        <v>430</v>
      </c>
      <c r="F120" t="s">
        <v>231</v>
      </c>
      <c r="H120" s="1">
        <f>Table2[[#This Row],[ESTIMATIVA MENSAL PARA REGIONAL]]/Table2[[#Totals],[ESTIMATIVA MENSAL PARA REGIONAL]]*Table2[[#Totals],[PRIMEIRA ENTREGA PARA REGIONAL]]</f>
        <v>0</v>
      </c>
      <c r="I120" s="1">
        <f>ROUND(Table2[[#This Row],[Frascos por mês para município]]/Table2[[#Totals],[ESTIMATIVA MENSAL PARA REGIONAL]]*Table2[[#Totals],[PRIMEIRA ENTREGA PARA REGIONAL]],0)</f>
        <v>411</v>
      </c>
    </row>
    <row r="121" spans="1:9" x14ac:dyDescent="0.25">
      <c r="A121" t="s">
        <v>171</v>
      </c>
      <c r="C121">
        <v>48</v>
      </c>
      <c r="D121">
        <v>2</v>
      </c>
      <c r="E121" s="1">
        <v>96</v>
      </c>
      <c r="F121" t="s">
        <v>231</v>
      </c>
      <c r="H121" s="1">
        <f>Table2[[#This Row],[ESTIMATIVA MENSAL PARA REGIONAL]]/Table2[[#Totals],[ESTIMATIVA MENSAL PARA REGIONAL]]*Table2[[#Totals],[PRIMEIRA ENTREGA PARA REGIONAL]]</f>
        <v>0</v>
      </c>
      <c r="I121" s="1">
        <f>ROUND(Table2[[#This Row],[Frascos por mês para município]]/Table2[[#Totals],[ESTIMATIVA MENSAL PARA REGIONAL]]*Table2[[#Totals],[PRIMEIRA ENTREGA PARA REGIONAL]],0)</f>
        <v>92</v>
      </c>
    </row>
    <row r="122" spans="1:9" x14ac:dyDescent="0.25">
      <c r="A122" t="s">
        <v>180</v>
      </c>
      <c r="C122">
        <v>109</v>
      </c>
      <c r="D122">
        <v>2</v>
      </c>
      <c r="E122" s="1">
        <v>218</v>
      </c>
      <c r="F122" t="s">
        <v>231</v>
      </c>
      <c r="H122" s="1">
        <f>Table2[[#This Row],[ESTIMATIVA MENSAL PARA REGIONAL]]/Table2[[#Totals],[ESTIMATIVA MENSAL PARA REGIONAL]]*Table2[[#Totals],[PRIMEIRA ENTREGA PARA REGIONAL]]</f>
        <v>0</v>
      </c>
      <c r="I122" s="1">
        <f>ROUND(Table2[[#This Row],[Frascos por mês para município]]/Table2[[#Totals],[ESTIMATIVA MENSAL PARA REGIONAL]]*Table2[[#Totals],[PRIMEIRA ENTREGA PARA REGIONAL]],0)</f>
        <v>209</v>
      </c>
    </row>
    <row r="123" spans="1:9" x14ac:dyDescent="0.25">
      <c r="A123" t="s">
        <v>185</v>
      </c>
      <c r="C123">
        <v>287</v>
      </c>
      <c r="D123">
        <v>2</v>
      </c>
      <c r="E123" s="1">
        <v>574</v>
      </c>
      <c r="F123" t="s">
        <v>231</v>
      </c>
      <c r="H123" s="1">
        <f>Table2[[#This Row],[ESTIMATIVA MENSAL PARA REGIONAL]]/Table2[[#Totals],[ESTIMATIVA MENSAL PARA REGIONAL]]*Table2[[#Totals],[PRIMEIRA ENTREGA PARA REGIONAL]]</f>
        <v>0</v>
      </c>
      <c r="I123" s="1">
        <f>ROUND(Table2[[#This Row],[Frascos por mês para município]]/Table2[[#Totals],[ESTIMATIVA MENSAL PARA REGIONAL]]*Table2[[#Totals],[PRIMEIRA ENTREGA PARA REGIONAL]],0)</f>
        <v>549</v>
      </c>
    </row>
    <row r="124" spans="1:9" x14ac:dyDescent="0.25">
      <c r="A124" t="s">
        <v>195</v>
      </c>
      <c r="C124">
        <v>48</v>
      </c>
      <c r="D124">
        <v>2</v>
      </c>
      <c r="E124" s="1">
        <v>96</v>
      </c>
      <c r="F124" t="s">
        <v>231</v>
      </c>
      <c r="H124" s="1">
        <f>Table2[[#This Row],[ESTIMATIVA MENSAL PARA REGIONAL]]/Table2[[#Totals],[ESTIMATIVA MENSAL PARA REGIONAL]]*Table2[[#Totals],[PRIMEIRA ENTREGA PARA REGIONAL]]</f>
        <v>0</v>
      </c>
      <c r="I124" s="1">
        <f>ROUND(Table2[[#This Row],[Frascos por mês para município]]/Table2[[#Totals],[ESTIMATIVA MENSAL PARA REGIONAL]]*Table2[[#Totals],[PRIMEIRA ENTREGA PARA REGIONAL]],0)</f>
        <v>92</v>
      </c>
    </row>
    <row r="125" spans="1:9" x14ac:dyDescent="0.25">
      <c r="A125" t="s">
        <v>205</v>
      </c>
      <c r="C125">
        <v>73</v>
      </c>
      <c r="D125">
        <v>2</v>
      </c>
      <c r="E125" s="1">
        <v>146</v>
      </c>
      <c r="F125" t="s">
        <v>231</v>
      </c>
      <c r="H125" s="1">
        <f>Table2[[#This Row],[ESTIMATIVA MENSAL PARA REGIONAL]]/Table2[[#Totals],[ESTIMATIVA MENSAL PARA REGIONAL]]*Table2[[#Totals],[PRIMEIRA ENTREGA PARA REGIONAL]]</f>
        <v>0</v>
      </c>
      <c r="I125" s="1">
        <f>ROUND(Table2[[#This Row],[Frascos por mês para município]]/Table2[[#Totals],[ESTIMATIVA MENSAL PARA REGIONAL]]*Table2[[#Totals],[PRIMEIRA ENTREGA PARA REGIONAL]],0)</f>
        <v>140</v>
      </c>
    </row>
    <row r="126" spans="1:9" x14ac:dyDescent="0.25">
      <c r="A126" t="s">
        <v>74</v>
      </c>
      <c r="C126">
        <v>214</v>
      </c>
      <c r="D126">
        <v>2</v>
      </c>
      <c r="E126" s="1">
        <v>428</v>
      </c>
      <c r="F126" t="s">
        <v>231</v>
      </c>
      <c r="I126" s="1">
        <f>ROUND(Table2[[#This Row],[Frascos por mês para município]]/Table2[[#Totals],[ESTIMATIVA MENSAL PARA REGIONAL]]*Table2[[#Totals],[PRIMEIRA ENTREGA PARA REGIONAL]],0)</f>
        <v>410</v>
      </c>
    </row>
    <row r="127" spans="1:9" x14ac:dyDescent="0.25">
      <c r="B127" t="s">
        <v>231</v>
      </c>
      <c r="E127" s="1"/>
      <c r="G127" s="1">
        <f>SUM(E111:E126)</f>
        <v>4120</v>
      </c>
      <c r="H127" s="1">
        <f>Table2[[#This Row],[ESTIMATIVA MENSAL PARA REGIONAL]]/Table2[[#Totals],[ESTIMATIVA MENSAL PARA REGIONAL]]*Table2[[#Totals],[PRIMEIRA ENTREGA PARA REGIONAL]]</f>
        <v>3942.1628755531401</v>
      </c>
      <c r="I127" s="1">
        <f>ROUND(Table2[[#This Row],[Frascos por mês para município]]/Table2[[#Totals],[ESTIMATIVA MENSAL PARA REGIONAL]]*Table2[[#Totals],[PRIMEIRA ENTREGA PARA REGIONAL]],0)</f>
        <v>0</v>
      </c>
    </row>
    <row r="128" spans="1:9" x14ac:dyDescent="0.25">
      <c r="A128" t="s">
        <v>91</v>
      </c>
      <c r="C128">
        <v>29</v>
      </c>
      <c r="D128">
        <v>2</v>
      </c>
      <c r="E128" s="1">
        <v>58</v>
      </c>
      <c r="F128" t="s">
        <v>242</v>
      </c>
      <c r="H128" s="1">
        <f>Table2[[#This Row],[ESTIMATIVA MENSAL PARA REGIONAL]]/Table2[[#Totals],[ESTIMATIVA MENSAL PARA REGIONAL]]*Table2[[#Totals],[PRIMEIRA ENTREGA PARA REGIONAL]]</f>
        <v>0</v>
      </c>
      <c r="I128" s="1">
        <f>ROUND(Table2[[#This Row],[Frascos por mês para município]]/Table2[[#Totals],[ESTIMATIVA MENSAL PARA REGIONAL]]*Table2[[#Totals],[PRIMEIRA ENTREGA PARA REGIONAL]],0)</f>
        <v>55</v>
      </c>
    </row>
    <row r="129" spans="1:9" x14ac:dyDescent="0.25">
      <c r="A129" t="s">
        <v>40</v>
      </c>
      <c r="C129">
        <v>136</v>
      </c>
      <c r="D129">
        <v>2</v>
      </c>
      <c r="E129" s="1">
        <v>272</v>
      </c>
      <c r="F129" t="s">
        <v>242</v>
      </c>
      <c r="H129" s="1">
        <f>Table2[[#This Row],[ESTIMATIVA MENSAL PARA REGIONAL]]/Table2[[#Totals],[ESTIMATIVA MENSAL PARA REGIONAL]]*Table2[[#Totals],[PRIMEIRA ENTREGA PARA REGIONAL]]</f>
        <v>0</v>
      </c>
      <c r="I129" s="1">
        <f>ROUND(Table2[[#This Row],[Frascos por mês para município]]/Table2[[#Totals],[ESTIMATIVA MENSAL PARA REGIONAL]]*Table2[[#Totals],[PRIMEIRA ENTREGA PARA REGIONAL]],0)</f>
        <v>260</v>
      </c>
    </row>
    <row r="130" spans="1:9" x14ac:dyDescent="0.25">
      <c r="A130" t="s">
        <v>124</v>
      </c>
      <c r="C130">
        <v>51</v>
      </c>
      <c r="D130">
        <v>2</v>
      </c>
      <c r="E130" s="1">
        <v>102</v>
      </c>
      <c r="F130" t="s">
        <v>242</v>
      </c>
      <c r="H130" s="1">
        <f>Table2[[#This Row],[ESTIMATIVA MENSAL PARA REGIONAL]]/Table2[[#Totals],[ESTIMATIVA MENSAL PARA REGIONAL]]*Table2[[#Totals],[PRIMEIRA ENTREGA PARA REGIONAL]]</f>
        <v>0</v>
      </c>
      <c r="I130" s="1">
        <f>ROUND(Table2[[#This Row],[Frascos por mês para município]]/Table2[[#Totals],[ESTIMATIVA MENSAL PARA REGIONAL]]*Table2[[#Totals],[PRIMEIRA ENTREGA PARA REGIONAL]],0)</f>
        <v>98</v>
      </c>
    </row>
    <row r="131" spans="1:9" x14ac:dyDescent="0.25">
      <c r="A131" t="s">
        <v>131</v>
      </c>
      <c r="C131">
        <v>349</v>
      </c>
      <c r="D131">
        <v>2</v>
      </c>
      <c r="E131" s="1">
        <v>698</v>
      </c>
      <c r="F131" t="s">
        <v>242</v>
      </c>
      <c r="H131" s="1">
        <f>Table2[[#This Row],[ESTIMATIVA MENSAL PARA REGIONAL]]/Table2[[#Totals],[ESTIMATIVA MENSAL PARA REGIONAL]]*Table2[[#Totals],[PRIMEIRA ENTREGA PARA REGIONAL]]</f>
        <v>0</v>
      </c>
      <c r="I131" s="1">
        <f>ROUND(Table2[[#This Row],[Frascos por mês para município]]/Table2[[#Totals],[ESTIMATIVA MENSAL PARA REGIONAL]]*Table2[[#Totals],[PRIMEIRA ENTREGA PARA REGIONAL]],0)</f>
        <v>668</v>
      </c>
    </row>
    <row r="132" spans="1:9" x14ac:dyDescent="0.25">
      <c r="A132" t="s">
        <v>132</v>
      </c>
      <c r="C132">
        <v>61</v>
      </c>
      <c r="D132">
        <v>2</v>
      </c>
      <c r="E132" s="1">
        <v>122</v>
      </c>
      <c r="F132" t="s">
        <v>242</v>
      </c>
      <c r="H132" s="1">
        <f>Table2[[#This Row],[ESTIMATIVA MENSAL PARA REGIONAL]]/Table2[[#Totals],[ESTIMATIVA MENSAL PARA REGIONAL]]*Table2[[#Totals],[PRIMEIRA ENTREGA PARA REGIONAL]]</f>
        <v>0</v>
      </c>
      <c r="I132" s="1">
        <f>ROUND(Table2[[#This Row],[Frascos por mês para município]]/Table2[[#Totals],[ESTIMATIVA MENSAL PARA REGIONAL]]*Table2[[#Totals],[PRIMEIRA ENTREGA PARA REGIONAL]],0)</f>
        <v>117</v>
      </c>
    </row>
    <row r="133" spans="1:9" x14ac:dyDescent="0.25">
      <c r="A133" t="s">
        <v>133</v>
      </c>
      <c r="C133">
        <v>140</v>
      </c>
      <c r="D133">
        <v>2</v>
      </c>
      <c r="E133" s="1">
        <v>280</v>
      </c>
      <c r="F133" t="s">
        <v>242</v>
      </c>
      <c r="H133" s="1">
        <f>Table2[[#This Row],[ESTIMATIVA MENSAL PARA REGIONAL]]/Table2[[#Totals],[ESTIMATIVA MENSAL PARA REGIONAL]]*Table2[[#Totals],[PRIMEIRA ENTREGA PARA REGIONAL]]</f>
        <v>0</v>
      </c>
      <c r="I133" s="1">
        <f>ROUND(Table2[[#This Row],[Frascos por mês para município]]/Table2[[#Totals],[ESTIMATIVA MENSAL PARA REGIONAL]]*Table2[[#Totals],[PRIMEIRA ENTREGA PARA REGIONAL]],0)</f>
        <v>268</v>
      </c>
    </row>
    <row r="134" spans="1:9" x14ac:dyDescent="0.25">
      <c r="A134" t="s">
        <v>135</v>
      </c>
      <c r="C134">
        <v>89</v>
      </c>
      <c r="D134">
        <v>2</v>
      </c>
      <c r="E134" s="1">
        <v>178</v>
      </c>
      <c r="F134" t="s">
        <v>242</v>
      </c>
      <c r="H134" s="1">
        <f>Table2[[#This Row],[ESTIMATIVA MENSAL PARA REGIONAL]]/Table2[[#Totals],[ESTIMATIVA MENSAL PARA REGIONAL]]*Table2[[#Totals],[PRIMEIRA ENTREGA PARA REGIONAL]]</f>
        <v>0</v>
      </c>
      <c r="I134" s="1">
        <f>ROUND(Table2[[#This Row],[Frascos por mês para município]]/Table2[[#Totals],[ESTIMATIVA MENSAL PARA REGIONAL]]*Table2[[#Totals],[PRIMEIRA ENTREGA PARA REGIONAL]],0)</f>
        <v>170</v>
      </c>
    </row>
    <row r="135" spans="1:9" x14ac:dyDescent="0.25">
      <c r="A135" t="s">
        <v>137</v>
      </c>
      <c r="C135">
        <v>83</v>
      </c>
      <c r="D135">
        <v>2</v>
      </c>
      <c r="E135" s="1">
        <v>166</v>
      </c>
      <c r="F135" t="s">
        <v>242</v>
      </c>
      <c r="H135" s="1">
        <f>Table2[[#This Row],[ESTIMATIVA MENSAL PARA REGIONAL]]/Table2[[#Totals],[ESTIMATIVA MENSAL PARA REGIONAL]]*Table2[[#Totals],[PRIMEIRA ENTREGA PARA REGIONAL]]</f>
        <v>0</v>
      </c>
      <c r="I135" s="1">
        <f>ROUND(Table2[[#This Row],[Frascos por mês para município]]/Table2[[#Totals],[ESTIMATIVA MENSAL PARA REGIONAL]]*Table2[[#Totals],[PRIMEIRA ENTREGA PARA REGIONAL]],0)</f>
        <v>159</v>
      </c>
    </row>
    <row r="136" spans="1:9" x14ac:dyDescent="0.25">
      <c r="A136" t="s">
        <v>61</v>
      </c>
      <c r="C136">
        <v>193</v>
      </c>
      <c r="D136">
        <v>2</v>
      </c>
      <c r="E136" s="1">
        <v>386</v>
      </c>
      <c r="F136" t="s">
        <v>242</v>
      </c>
      <c r="H136" s="1">
        <f>Table2[[#This Row],[ESTIMATIVA MENSAL PARA REGIONAL]]/Table2[[#Totals],[ESTIMATIVA MENSAL PARA REGIONAL]]*Table2[[#Totals],[PRIMEIRA ENTREGA PARA REGIONAL]]</f>
        <v>0</v>
      </c>
      <c r="I136" s="1">
        <f>ROUND(Table2[[#This Row],[Frascos por mês para município]]/Table2[[#Totals],[ESTIMATIVA MENSAL PARA REGIONAL]]*Table2[[#Totals],[PRIMEIRA ENTREGA PARA REGIONAL]],0)</f>
        <v>369</v>
      </c>
    </row>
    <row r="137" spans="1:9" x14ac:dyDescent="0.25">
      <c r="A137" t="s">
        <v>161</v>
      </c>
      <c r="C137">
        <v>114</v>
      </c>
      <c r="D137">
        <v>2</v>
      </c>
      <c r="E137" s="1">
        <v>228</v>
      </c>
      <c r="F137" t="s">
        <v>242</v>
      </c>
      <c r="H137" s="1">
        <f>Table2[[#This Row],[ESTIMATIVA MENSAL PARA REGIONAL]]/Table2[[#Totals],[ESTIMATIVA MENSAL PARA REGIONAL]]*Table2[[#Totals],[PRIMEIRA ENTREGA PARA REGIONAL]]</f>
        <v>0</v>
      </c>
      <c r="I137" s="1">
        <f>ROUND(Table2[[#This Row],[Frascos por mês para município]]/Table2[[#Totals],[ESTIMATIVA MENSAL PARA REGIONAL]]*Table2[[#Totals],[PRIMEIRA ENTREGA PARA REGIONAL]],0)</f>
        <v>218</v>
      </c>
    </row>
    <row r="138" spans="1:9" x14ac:dyDescent="0.25">
      <c r="A138" t="s">
        <v>202</v>
      </c>
      <c r="C138">
        <v>36</v>
      </c>
      <c r="D138">
        <v>2</v>
      </c>
      <c r="E138" s="1">
        <v>72</v>
      </c>
      <c r="F138" t="s">
        <v>242</v>
      </c>
      <c r="H138" s="1">
        <f>Table2[[#This Row],[ESTIMATIVA MENSAL PARA REGIONAL]]/Table2[[#Totals],[ESTIMATIVA MENSAL PARA REGIONAL]]*Table2[[#Totals],[PRIMEIRA ENTREGA PARA REGIONAL]]</f>
        <v>0</v>
      </c>
      <c r="I138" s="1">
        <f>ROUND(Table2[[#This Row],[Frascos por mês para município]]/Table2[[#Totals],[ESTIMATIVA MENSAL PARA REGIONAL]]*Table2[[#Totals],[PRIMEIRA ENTREGA PARA REGIONAL]],0)</f>
        <v>69</v>
      </c>
    </row>
    <row r="139" spans="1:9" x14ac:dyDescent="0.25">
      <c r="A139" t="s">
        <v>203</v>
      </c>
      <c r="C139">
        <v>37</v>
      </c>
      <c r="D139">
        <v>2</v>
      </c>
      <c r="E139" s="1">
        <v>74</v>
      </c>
      <c r="F139" t="s">
        <v>242</v>
      </c>
      <c r="H139" s="1">
        <f>Table2[[#This Row],[ESTIMATIVA MENSAL PARA REGIONAL]]/Table2[[#Totals],[ESTIMATIVA MENSAL PARA REGIONAL]]*Table2[[#Totals],[PRIMEIRA ENTREGA PARA REGIONAL]]</f>
        <v>0</v>
      </c>
      <c r="I139" s="1">
        <f>ROUND(Table2[[#This Row],[Frascos por mês para município]]/Table2[[#Totals],[ESTIMATIVA MENSAL PARA REGIONAL]]*Table2[[#Totals],[PRIMEIRA ENTREGA PARA REGIONAL]],0)</f>
        <v>71</v>
      </c>
    </row>
    <row r="140" spans="1:9" x14ac:dyDescent="0.25">
      <c r="A140" t="s">
        <v>212</v>
      </c>
      <c r="C140">
        <v>115</v>
      </c>
      <c r="D140">
        <v>2</v>
      </c>
      <c r="E140" s="1">
        <v>230</v>
      </c>
      <c r="F140" t="s">
        <v>242</v>
      </c>
      <c r="I140" s="1">
        <f>ROUND(Table2[[#This Row],[Frascos por mês para município]]/Table2[[#Totals],[ESTIMATIVA MENSAL PARA REGIONAL]]*Table2[[#Totals],[PRIMEIRA ENTREGA PARA REGIONAL]],0)</f>
        <v>220</v>
      </c>
    </row>
    <row r="141" spans="1:9" x14ac:dyDescent="0.25">
      <c r="B141" t="s">
        <v>242</v>
      </c>
      <c r="E141" s="1"/>
      <c r="G141" s="1">
        <f>SUM(E128:E140)</f>
        <v>2866</v>
      </c>
      <c r="H141" s="1">
        <f>Table2[[#This Row],[ESTIMATIVA MENSAL PARA REGIONAL]]/Table2[[#Totals],[ESTIMATIVA MENSAL PARA REGIONAL]]*Table2[[#Totals],[PRIMEIRA ENTREGA PARA REGIONAL]]</f>
        <v>2742.2909711978887</v>
      </c>
      <c r="I141" s="1">
        <f>ROUND(Table2[[#This Row],[Frascos por mês para município]]/Table2[[#Totals],[ESTIMATIVA MENSAL PARA REGIONAL]]*Table2[[#Totals],[PRIMEIRA ENTREGA PARA REGIONAL]],0)</f>
        <v>0</v>
      </c>
    </row>
    <row r="142" spans="1:9" x14ac:dyDescent="0.25">
      <c r="A142" t="s">
        <v>7</v>
      </c>
      <c r="C142">
        <v>128</v>
      </c>
      <c r="D142">
        <v>2</v>
      </c>
      <c r="E142" s="1">
        <v>256</v>
      </c>
      <c r="F142" t="s">
        <v>232</v>
      </c>
      <c r="H142" s="1">
        <f>Table2[[#This Row],[ESTIMATIVA MENSAL PARA REGIONAL]]/Table2[[#Totals],[ESTIMATIVA MENSAL PARA REGIONAL]]*Table2[[#Totals],[PRIMEIRA ENTREGA PARA REGIONAL]]</f>
        <v>0</v>
      </c>
      <c r="I142" s="1">
        <f>ROUND(Table2[[#This Row],[Frascos por mês para município]]/Table2[[#Totals],[ESTIMATIVA MENSAL PARA REGIONAL]]*Table2[[#Totals],[PRIMEIRA ENTREGA PARA REGIONAL]],0)</f>
        <v>245</v>
      </c>
    </row>
    <row r="143" spans="1:9" x14ac:dyDescent="0.25">
      <c r="A143" t="s">
        <v>15</v>
      </c>
      <c r="C143">
        <v>130</v>
      </c>
      <c r="D143">
        <v>2</v>
      </c>
      <c r="E143" s="1">
        <v>260</v>
      </c>
      <c r="F143" t="s">
        <v>232</v>
      </c>
      <c r="H143" s="1">
        <f>Table2[[#This Row],[ESTIMATIVA MENSAL PARA REGIONAL]]/Table2[[#Totals],[ESTIMATIVA MENSAL PARA REGIONAL]]*Table2[[#Totals],[PRIMEIRA ENTREGA PARA REGIONAL]]</f>
        <v>0</v>
      </c>
      <c r="I143" s="1">
        <f>ROUND(Table2[[#This Row],[Frascos por mês para município]]/Table2[[#Totals],[ESTIMATIVA MENSAL PARA REGIONAL]]*Table2[[#Totals],[PRIMEIRA ENTREGA PARA REGIONAL]],0)</f>
        <v>249</v>
      </c>
    </row>
    <row r="144" spans="1:9" x14ac:dyDescent="0.25">
      <c r="A144" t="s">
        <v>21</v>
      </c>
      <c r="C144">
        <v>96</v>
      </c>
      <c r="D144">
        <v>2</v>
      </c>
      <c r="E144" s="1">
        <v>192</v>
      </c>
      <c r="F144" t="s">
        <v>232</v>
      </c>
      <c r="H144" s="1">
        <f>Table2[[#This Row],[ESTIMATIVA MENSAL PARA REGIONAL]]/Table2[[#Totals],[ESTIMATIVA MENSAL PARA REGIONAL]]*Table2[[#Totals],[PRIMEIRA ENTREGA PARA REGIONAL]]</f>
        <v>0</v>
      </c>
      <c r="I144" s="1">
        <f>ROUND(Table2[[#This Row],[Frascos por mês para município]]/Table2[[#Totals],[ESTIMATIVA MENSAL PARA REGIONAL]]*Table2[[#Totals],[PRIMEIRA ENTREGA PARA REGIONAL]],0)</f>
        <v>184</v>
      </c>
    </row>
    <row r="145" spans="1:9" x14ac:dyDescent="0.25">
      <c r="A145" t="s">
        <v>32</v>
      </c>
      <c r="C145">
        <v>60</v>
      </c>
      <c r="D145">
        <v>2</v>
      </c>
      <c r="E145" s="1">
        <v>120</v>
      </c>
      <c r="F145" t="s">
        <v>232</v>
      </c>
      <c r="H145" s="1">
        <f>Table2[[#This Row],[ESTIMATIVA MENSAL PARA REGIONAL]]/Table2[[#Totals],[ESTIMATIVA MENSAL PARA REGIONAL]]*Table2[[#Totals],[PRIMEIRA ENTREGA PARA REGIONAL]]</f>
        <v>0</v>
      </c>
      <c r="I145" s="1">
        <f>ROUND(Table2[[#This Row],[Frascos por mês para município]]/Table2[[#Totals],[ESTIMATIVA MENSAL PARA REGIONAL]]*Table2[[#Totals],[PRIMEIRA ENTREGA PARA REGIONAL]],0)</f>
        <v>115</v>
      </c>
    </row>
    <row r="146" spans="1:9" x14ac:dyDescent="0.25">
      <c r="A146" t="s">
        <v>102</v>
      </c>
      <c r="C146">
        <v>59</v>
      </c>
      <c r="D146">
        <v>2</v>
      </c>
      <c r="E146" s="1">
        <v>118</v>
      </c>
      <c r="F146" t="s">
        <v>232</v>
      </c>
      <c r="H146" s="1">
        <f>Table2[[#This Row],[ESTIMATIVA MENSAL PARA REGIONAL]]/Table2[[#Totals],[ESTIMATIVA MENSAL PARA REGIONAL]]*Table2[[#Totals],[PRIMEIRA ENTREGA PARA REGIONAL]]</f>
        <v>0</v>
      </c>
      <c r="I146" s="1">
        <f>ROUND(Table2[[#This Row],[Frascos por mês para município]]/Table2[[#Totals],[ESTIMATIVA MENSAL PARA REGIONAL]]*Table2[[#Totals],[PRIMEIRA ENTREGA PARA REGIONAL]],0)</f>
        <v>113</v>
      </c>
    </row>
    <row r="147" spans="1:9" x14ac:dyDescent="0.25">
      <c r="A147" t="s">
        <v>38</v>
      </c>
      <c r="C147">
        <v>200</v>
      </c>
      <c r="D147">
        <v>2</v>
      </c>
      <c r="E147" s="1">
        <v>400</v>
      </c>
      <c r="F147" t="s">
        <v>232</v>
      </c>
      <c r="H147" s="1">
        <f>Table2[[#This Row],[ESTIMATIVA MENSAL PARA REGIONAL]]/Table2[[#Totals],[ESTIMATIVA MENSAL PARA REGIONAL]]*Table2[[#Totals],[PRIMEIRA ENTREGA PARA REGIONAL]]</f>
        <v>0</v>
      </c>
      <c r="I147" s="1">
        <f>ROUND(Table2[[#This Row],[Frascos por mês para município]]/Table2[[#Totals],[ESTIMATIVA MENSAL PARA REGIONAL]]*Table2[[#Totals],[PRIMEIRA ENTREGA PARA REGIONAL]],0)</f>
        <v>383</v>
      </c>
    </row>
    <row r="148" spans="1:9" x14ac:dyDescent="0.25">
      <c r="A148" t="s">
        <v>44</v>
      </c>
      <c r="C148">
        <v>67</v>
      </c>
      <c r="D148">
        <v>2</v>
      </c>
      <c r="E148" s="1">
        <v>134</v>
      </c>
      <c r="F148" t="s">
        <v>232</v>
      </c>
      <c r="H148" s="1">
        <f>Table2[[#This Row],[ESTIMATIVA MENSAL PARA REGIONAL]]/Table2[[#Totals],[ESTIMATIVA MENSAL PARA REGIONAL]]*Table2[[#Totals],[PRIMEIRA ENTREGA PARA REGIONAL]]</f>
        <v>0</v>
      </c>
      <c r="I148" s="1">
        <f>ROUND(Table2[[#This Row],[Frascos por mês para município]]/Table2[[#Totals],[ESTIMATIVA MENSAL PARA REGIONAL]]*Table2[[#Totals],[PRIMEIRA ENTREGA PARA REGIONAL]],0)</f>
        <v>128</v>
      </c>
    </row>
    <row r="149" spans="1:9" x14ac:dyDescent="0.25">
      <c r="A149" t="s">
        <v>55</v>
      </c>
      <c r="C149">
        <v>80</v>
      </c>
      <c r="D149">
        <v>2</v>
      </c>
      <c r="E149" s="1">
        <v>160</v>
      </c>
      <c r="F149" t="s">
        <v>232</v>
      </c>
      <c r="H149" s="1">
        <f>Table2[[#This Row],[ESTIMATIVA MENSAL PARA REGIONAL]]/Table2[[#Totals],[ESTIMATIVA MENSAL PARA REGIONAL]]*Table2[[#Totals],[PRIMEIRA ENTREGA PARA REGIONAL]]</f>
        <v>0</v>
      </c>
      <c r="I149" s="1">
        <f>ROUND(Table2[[#This Row],[Frascos por mês para município]]/Table2[[#Totals],[ESTIMATIVA MENSAL PARA REGIONAL]]*Table2[[#Totals],[PRIMEIRA ENTREGA PARA REGIONAL]],0)</f>
        <v>153</v>
      </c>
    </row>
    <row r="150" spans="1:9" x14ac:dyDescent="0.25">
      <c r="A150" t="s">
        <v>157</v>
      </c>
      <c r="C150">
        <v>138</v>
      </c>
      <c r="D150">
        <v>2</v>
      </c>
      <c r="E150" s="1">
        <v>276</v>
      </c>
      <c r="F150" t="s">
        <v>232</v>
      </c>
      <c r="H150" s="1">
        <f>Table2[[#This Row],[ESTIMATIVA MENSAL PARA REGIONAL]]/Table2[[#Totals],[ESTIMATIVA MENSAL PARA REGIONAL]]*Table2[[#Totals],[PRIMEIRA ENTREGA PARA REGIONAL]]</f>
        <v>0</v>
      </c>
      <c r="I150" s="1">
        <f>ROUND(Table2[[#This Row],[Frascos por mês para município]]/Table2[[#Totals],[ESTIMATIVA MENSAL PARA REGIONAL]]*Table2[[#Totals],[PRIMEIRA ENTREGA PARA REGIONAL]],0)</f>
        <v>264</v>
      </c>
    </row>
    <row r="151" spans="1:9" x14ac:dyDescent="0.25">
      <c r="A151" t="s">
        <v>158</v>
      </c>
      <c r="C151">
        <v>56</v>
      </c>
      <c r="D151">
        <v>2</v>
      </c>
      <c r="E151" s="1">
        <v>112</v>
      </c>
      <c r="F151" t="s">
        <v>232</v>
      </c>
      <c r="H151" s="1">
        <f>Table2[[#This Row],[ESTIMATIVA MENSAL PARA REGIONAL]]/Table2[[#Totals],[ESTIMATIVA MENSAL PARA REGIONAL]]*Table2[[#Totals],[PRIMEIRA ENTREGA PARA REGIONAL]]</f>
        <v>0</v>
      </c>
      <c r="I151" s="1">
        <f>ROUND(Table2[[#This Row],[Frascos por mês para município]]/Table2[[#Totals],[ESTIMATIVA MENSAL PARA REGIONAL]]*Table2[[#Totals],[PRIMEIRA ENTREGA PARA REGIONAL]],0)</f>
        <v>107</v>
      </c>
    </row>
    <row r="152" spans="1:9" x14ac:dyDescent="0.25">
      <c r="A152" t="s">
        <v>65</v>
      </c>
      <c r="C152">
        <v>459</v>
      </c>
      <c r="D152">
        <v>2</v>
      </c>
      <c r="E152" s="1">
        <v>918</v>
      </c>
      <c r="F152" t="s">
        <v>232</v>
      </c>
      <c r="H152" s="1">
        <f>Table2[[#This Row],[ESTIMATIVA MENSAL PARA REGIONAL]]/Table2[[#Totals],[ESTIMATIVA MENSAL PARA REGIONAL]]*Table2[[#Totals],[PRIMEIRA ENTREGA PARA REGIONAL]]</f>
        <v>0</v>
      </c>
      <c r="I152" s="1">
        <f>ROUND(Table2[[#This Row],[Frascos por mês para município]]/Table2[[#Totals],[ESTIMATIVA MENSAL PARA REGIONAL]]*Table2[[#Totals],[PRIMEIRA ENTREGA PARA REGIONAL]],0)</f>
        <v>878</v>
      </c>
    </row>
    <row r="153" spans="1:9" x14ac:dyDescent="0.25">
      <c r="A153" t="s">
        <v>163</v>
      </c>
      <c r="C153">
        <v>43</v>
      </c>
      <c r="D153">
        <v>2</v>
      </c>
      <c r="E153" s="1">
        <v>86</v>
      </c>
      <c r="F153" t="s">
        <v>232</v>
      </c>
      <c r="H153" s="1">
        <f>Table2[[#This Row],[ESTIMATIVA MENSAL PARA REGIONAL]]/Table2[[#Totals],[ESTIMATIVA MENSAL PARA REGIONAL]]*Table2[[#Totals],[PRIMEIRA ENTREGA PARA REGIONAL]]</f>
        <v>0</v>
      </c>
      <c r="I153" s="1">
        <f>ROUND(Table2[[#This Row],[Frascos por mês para município]]/Table2[[#Totals],[ESTIMATIVA MENSAL PARA REGIONAL]]*Table2[[#Totals],[PRIMEIRA ENTREGA PARA REGIONAL]],0)</f>
        <v>82</v>
      </c>
    </row>
    <row r="154" spans="1:9" x14ac:dyDescent="0.25">
      <c r="A154" t="s">
        <v>167</v>
      </c>
      <c r="C154">
        <v>168</v>
      </c>
      <c r="D154">
        <v>2</v>
      </c>
      <c r="E154" s="1">
        <v>336</v>
      </c>
      <c r="F154" t="s">
        <v>232</v>
      </c>
      <c r="H154" s="1">
        <f>Table2[[#This Row],[ESTIMATIVA MENSAL PARA REGIONAL]]/Table2[[#Totals],[ESTIMATIVA MENSAL PARA REGIONAL]]*Table2[[#Totals],[PRIMEIRA ENTREGA PARA REGIONAL]]</f>
        <v>0</v>
      </c>
      <c r="I154" s="1">
        <f>ROUND(Table2[[#This Row],[Frascos por mês para município]]/Table2[[#Totals],[ESTIMATIVA MENSAL PARA REGIONAL]]*Table2[[#Totals],[PRIMEIRA ENTREGA PARA REGIONAL]],0)</f>
        <v>321</v>
      </c>
    </row>
    <row r="155" spans="1:9" x14ac:dyDescent="0.25">
      <c r="A155" t="s">
        <v>172</v>
      </c>
      <c r="C155">
        <v>178</v>
      </c>
      <c r="D155">
        <v>2</v>
      </c>
      <c r="E155" s="1">
        <v>356</v>
      </c>
      <c r="F155" t="s">
        <v>232</v>
      </c>
      <c r="H155" s="1">
        <f>Table2[[#This Row],[ESTIMATIVA MENSAL PARA REGIONAL]]/Table2[[#Totals],[ESTIMATIVA MENSAL PARA REGIONAL]]*Table2[[#Totals],[PRIMEIRA ENTREGA PARA REGIONAL]]</f>
        <v>0</v>
      </c>
      <c r="I155" s="1">
        <f>ROUND(Table2[[#This Row],[Frascos por mês para município]]/Table2[[#Totals],[ESTIMATIVA MENSAL PARA REGIONAL]]*Table2[[#Totals],[PRIMEIRA ENTREGA PARA REGIONAL]],0)</f>
        <v>341</v>
      </c>
    </row>
    <row r="156" spans="1:9" x14ac:dyDescent="0.25">
      <c r="A156" t="s">
        <v>207</v>
      </c>
      <c r="C156">
        <v>84</v>
      </c>
      <c r="D156">
        <v>2</v>
      </c>
      <c r="E156" s="1">
        <v>168</v>
      </c>
      <c r="F156" t="s">
        <v>232</v>
      </c>
      <c r="H156" s="1">
        <f>Table2[[#This Row],[ESTIMATIVA MENSAL PARA REGIONAL]]/Table2[[#Totals],[ESTIMATIVA MENSAL PARA REGIONAL]]*Table2[[#Totals],[PRIMEIRA ENTREGA PARA REGIONAL]]</f>
        <v>0</v>
      </c>
      <c r="I156" s="1">
        <f>ROUND(Table2[[#This Row],[Frascos por mês para município]]/Table2[[#Totals],[ESTIMATIVA MENSAL PARA REGIONAL]]*Table2[[#Totals],[PRIMEIRA ENTREGA PARA REGIONAL]],0)</f>
        <v>161</v>
      </c>
    </row>
    <row r="157" spans="1:9" x14ac:dyDescent="0.25">
      <c r="A157" t="s">
        <v>75</v>
      </c>
      <c r="C157">
        <v>322</v>
      </c>
      <c r="D157">
        <v>2</v>
      </c>
      <c r="E157" s="1">
        <v>644</v>
      </c>
      <c r="F157" t="s">
        <v>232</v>
      </c>
      <c r="H157" s="1">
        <f>Table2[[#This Row],[ESTIMATIVA MENSAL PARA REGIONAL]]/Table2[[#Totals],[ESTIMATIVA MENSAL PARA REGIONAL]]*Table2[[#Totals],[PRIMEIRA ENTREGA PARA REGIONAL]]</f>
        <v>0</v>
      </c>
      <c r="I157" s="1">
        <f>ROUND(Table2[[#This Row],[Frascos por mês para município]]/Table2[[#Totals],[ESTIMATIVA MENSAL PARA REGIONAL]]*Table2[[#Totals],[PRIMEIRA ENTREGA PARA REGIONAL]],0)</f>
        <v>616</v>
      </c>
    </row>
    <row r="158" spans="1:9" x14ac:dyDescent="0.25">
      <c r="A158" t="s">
        <v>76</v>
      </c>
      <c r="C158">
        <v>129</v>
      </c>
      <c r="D158">
        <v>2</v>
      </c>
      <c r="E158" s="1">
        <v>258</v>
      </c>
      <c r="F158" t="s">
        <v>232</v>
      </c>
      <c r="I158" s="1">
        <f>ROUND(Table2[[#This Row],[Frascos por mês para município]]/Table2[[#Totals],[ESTIMATIVA MENSAL PARA REGIONAL]]*Table2[[#Totals],[PRIMEIRA ENTREGA PARA REGIONAL]],0)</f>
        <v>247</v>
      </c>
    </row>
    <row r="159" spans="1:9" x14ac:dyDescent="0.25">
      <c r="B159" t="s">
        <v>232</v>
      </c>
      <c r="E159" s="1"/>
      <c r="G159" s="1">
        <f>SUM(E142:E158)</f>
        <v>4794</v>
      </c>
      <c r="H159" s="1">
        <f>Table2[[#This Row],[ESTIMATIVA MENSAL PARA REGIONAL]]/Table2[[#Totals],[ESTIMATIVA MENSAL PARA REGIONAL]]*Table2[[#Totals],[PRIMEIRA ENTREGA PARA REGIONAL]]</f>
        <v>4587.0701032528532</v>
      </c>
      <c r="I159" s="1">
        <f>ROUND(Table2[[#This Row],[Frascos por mês para município]]/Table2[[#Totals],[ESTIMATIVA MENSAL PARA REGIONAL]]*Table2[[#Totals],[PRIMEIRA ENTREGA PARA REGIONAL]],0)</f>
        <v>0</v>
      </c>
    </row>
    <row r="160" spans="1:9" x14ac:dyDescent="0.25">
      <c r="A160" t="s">
        <v>12</v>
      </c>
      <c r="C160">
        <v>75</v>
      </c>
      <c r="D160">
        <v>2</v>
      </c>
      <c r="E160" s="1">
        <v>150</v>
      </c>
      <c r="F160" t="s">
        <v>240</v>
      </c>
      <c r="H160" s="1">
        <f>Table2[[#This Row],[ESTIMATIVA MENSAL PARA REGIONAL]]/Table2[[#Totals],[ESTIMATIVA MENSAL PARA REGIONAL]]*Table2[[#Totals],[PRIMEIRA ENTREGA PARA REGIONAL]]</f>
        <v>0</v>
      </c>
      <c r="I160" s="1">
        <f>ROUND(Table2[[#This Row],[Frascos por mês para município]]/Table2[[#Totals],[ESTIMATIVA MENSAL PARA REGIONAL]]*Table2[[#Totals],[PRIMEIRA ENTREGA PARA REGIONAL]],0)</f>
        <v>144</v>
      </c>
    </row>
    <row r="161" spans="1:9" x14ac:dyDescent="0.25">
      <c r="A161" t="s">
        <v>14</v>
      </c>
      <c r="C161">
        <v>101</v>
      </c>
      <c r="D161">
        <v>2</v>
      </c>
      <c r="E161" s="1">
        <v>202</v>
      </c>
      <c r="F161" t="s">
        <v>240</v>
      </c>
      <c r="H161" s="1">
        <f>Table2[[#This Row],[ESTIMATIVA MENSAL PARA REGIONAL]]/Table2[[#Totals],[ESTIMATIVA MENSAL PARA REGIONAL]]*Table2[[#Totals],[PRIMEIRA ENTREGA PARA REGIONAL]]</f>
        <v>0</v>
      </c>
      <c r="I161" s="1">
        <f>ROUND(Table2[[#This Row],[Frascos por mês para município]]/Table2[[#Totals],[ESTIMATIVA MENSAL PARA REGIONAL]]*Table2[[#Totals],[PRIMEIRA ENTREGA PARA REGIONAL]],0)</f>
        <v>193</v>
      </c>
    </row>
    <row r="162" spans="1:9" x14ac:dyDescent="0.25">
      <c r="A162" t="s">
        <v>19</v>
      </c>
      <c r="C162">
        <v>535</v>
      </c>
      <c r="D162">
        <v>2</v>
      </c>
      <c r="E162" s="1">
        <v>1070</v>
      </c>
      <c r="F162" t="s">
        <v>240</v>
      </c>
      <c r="H162" s="1">
        <f>Table2[[#This Row],[ESTIMATIVA MENSAL PARA REGIONAL]]/Table2[[#Totals],[ESTIMATIVA MENSAL PARA REGIONAL]]*Table2[[#Totals],[PRIMEIRA ENTREGA PARA REGIONAL]]</f>
        <v>0</v>
      </c>
      <c r="I162" s="1">
        <f>ROUND(Table2[[#This Row],[Frascos por mês para município]]/Table2[[#Totals],[ESTIMATIVA MENSAL PARA REGIONAL]]*Table2[[#Totals],[PRIMEIRA ENTREGA PARA REGIONAL]],0)</f>
        <v>1024</v>
      </c>
    </row>
    <row r="163" spans="1:9" x14ac:dyDescent="0.25">
      <c r="A163" t="s">
        <v>98</v>
      </c>
      <c r="C163">
        <v>91</v>
      </c>
      <c r="D163">
        <v>2</v>
      </c>
      <c r="E163" s="1">
        <v>182</v>
      </c>
      <c r="F163" t="s">
        <v>240</v>
      </c>
      <c r="H163" s="1">
        <f>Table2[[#This Row],[ESTIMATIVA MENSAL PARA REGIONAL]]/Table2[[#Totals],[ESTIMATIVA MENSAL PARA REGIONAL]]*Table2[[#Totals],[PRIMEIRA ENTREGA PARA REGIONAL]]</f>
        <v>0</v>
      </c>
      <c r="I163" s="1">
        <f>ROUND(Table2[[#This Row],[Frascos por mês para município]]/Table2[[#Totals],[ESTIMATIVA MENSAL PARA REGIONAL]]*Table2[[#Totals],[PRIMEIRA ENTREGA PARA REGIONAL]],0)</f>
        <v>174</v>
      </c>
    </row>
    <row r="164" spans="1:9" x14ac:dyDescent="0.25">
      <c r="A164" t="s">
        <v>122</v>
      </c>
      <c r="C164">
        <v>271</v>
      </c>
      <c r="D164">
        <v>2</v>
      </c>
      <c r="E164" s="1">
        <v>542</v>
      </c>
      <c r="F164" t="s">
        <v>240</v>
      </c>
      <c r="H164" s="1">
        <f>Table2[[#This Row],[ESTIMATIVA MENSAL PARA REGIONAL]]/Table2[[#Totals],[ESTIMATIVA MENSAL PARA REGIONAL]]*Table2[[#Totals],[PRIMEIRA ENTREGA PARA REGIONAL]]</f>
        <v>0</v>
      </c>
      <c r="I164" s="1">
        <f>ROUND(Table2[[#This Row],[Frascos por mês para município]]/Table2[[#Totals],[ESTIMATIVA MENSAL PARA REGIONAL]]*Table2[[#Totals],[PRIMEIRA ENTREGA PARA REGIONAL]],0)</f>
        <v>519</v>
      </c>
    </row>
    <row r="165" spans="1:9" x14ac:dyDescent="0.25">
      <c r="A165" t="s">
        <v>45</v>
      </c>
      <c r="C165">
        <v>205</v>
      </c>
      <c r="D165">
        <v>2</v>
      </c>
      <c r="E165" s="1">
        <v>410</v>
      </c>
      <c r="F165" t="s">
        <v>240</v>
      </c>
      <c r="H165" s="1">
        <f>Table2[[#This Row],[ESTIMATIVA MENSAL PARA REGIONAL]]/Table2[[#Totals],[ESTIMATIVA MENSAL PARA REGIONAL]]*Table2[[#Totals],[PRIMEIRA ENTREGA PARA REGIONAL]]</f>
        <v>0</v>
      </c>
      <c r="I165" s="1">
        <f>ROUND(Table2[[#This Row],[Frascos por mês para município]]/Table2[[#Totals],[ESTIMATIVA MENSAL PARA REGIONAL]]*Table2[[#Totals],[PRIMEIRA ENTREGA PARA REGIONAL]],0)</f>
        <v>392</v>
      </c>
    </row>
    <row r="166" spans="1:9" x14ac:dyDescent="0.25">
      <c r="A166" t="s">
        <v>57</v>
      </c>
      <c r="C166">
        <v>139</v>
      </c>
      <c r="D166">
        <v>2</v>
      </c>
      <c r="E166" s="1">
        <v>278</v>
      </c>
      <c r="F166" t="s">
        <v>240</v>
      </c>
      <c r="H166" s="1">
        <f>Table2[[#This Row],[ESTIMATIVA MENSAL PARA REGIONAL]]/Table2[[#Totals],[ESTIMATIVA MENSAL PARA REGIONAL]]*Table2[[#Totals],[PRIMEIRA ENTREGA PARA REGIONAL]]</f>
        <v>0</v>
      </c>
      <c r="I166" s="1">
        <f>ROUND(Table2[[#This Row],[Frascos por mês para município]]/Table2[[#Totals],[ESTIMATIVA MENSAL PARA REGIONAL]]*Table2[[#Totals],[PRIMEIRA ENTREGA PARA REGIONAL]],0)</f>
        <v>266</v>
      </c>
    </row>
    <row r="167" spans="1:9" x14ac:dyDescent="0.25">
      <c r="A167" t="s">
        <v>165</v>
      </c>
      <c r="C167">
        <v>94</v>
      </c>
      <c r="D167">
        <v>2</v>
      </c>
      <c r="E167" s="1">
        <v>188</v>
      </c>
      <c r="F167" t="s">
        <v>240</v>
      </c>
      <c r="H167" s="1">
        <f>Table2[[#This Row],[ESTIMATIVA MENSAL PARA REGIONAL]]/Table2[[#Totals],[ESTIMATIVA MENSAL PARA REGIONAL]]*Table2[[#Totals],[PRIMEIRA ENTREGA PARA REGIONAL]]</f>
        <v>0</v>
      </c>
      <c r="I167" s="1">
        <f>ROUND(Table2[[#This Row],[Frascos por mês para município]]/Table2[[#Totals],[ESTIMATIVA MENSAL PARA REGIONAL]]*Table2[[#Totals],[PRIMEIRA ENTREGA PARA REGIONAL]],0)</f>
        <v>180</v>
      </c>
    </row>
    <row r="168" spans="1:9" x14ac:dyDescent="0.25">
      <c r="A168" t="s">
        <v>169</v>
      </c>
      <c r="C168">
        <v>84</v>
      </c>
      <c r="D168">
        <v>2</v>
      </c>
      <c r="E168" s="1">
        <v>168</v>
      </c>
      <c r="F168" t="s">
        <v>240</v>
      </c>
      <c r="H168" s="1">
        <f>Table2[[#This Row],[ESTIMATIVA MENSAL PARA REGIONAL]]/Table2[[#Totals],[ESTIMATIVA MENSAL PARA REGIONAL]]*Table2[[#Totals],[PRIMEIRA ENTREGA PARA REGIONAL]]</f>
        <v>0</v>
      </c>
      <c r="I168" s="1">
        <f>ROUND(Table2[[#This Row],[Frascos por mês para município]]/Table2[[#Totals],[ESTIMATIVA MENSAL PARA REGIONAL]]*Table2[[#Totals],[PRIMEIRA ENTREGA PARA REGIONAL]],0)</f>
        <v>161</v>
      </c>
    </row>
    <row r="169" spans="1:9" x14ac:dyDescent="0.25">
      <c r="A169" t="s">
        <v>62</v>
      </c>
      <c r="C169">
        <v>200</v>
      </c>
      <c r="D169">
        <v>2</v>
      </c>
      <c r="E169" s="1">
        <v>400</v>
      </c>
      <c r="F169" t="s">
        <v>240</v>
      </c>
      <c r="H169" s="1">
        <f>Table2[[#This Row],[ESTIMATIVA MENSAL PARA REGIONAL]]/Table2[[#Totals],[ESTIMATIVA MENSAL PARA REGIONAL]]*Table2[[#Totals],[PRIMEIRA ENTREGA PARA REGIONAL]]</f>
        <v>0</v>
      </c>
      <c r="I169" s="1">
        <f>ROUND(Table2[[#This Row],[Frascos por mês para município]]/Table2[[#Totals],[ESTIMATIVA MENSAL PARA REGIONAL]]*Table2[[#Totals],[PRIMEIRA ENTREGA PARA REGIONAL]],0)</f>
        <v>383</v>
      </c>
    </row>
    <row r="170" spans="1:9" x14ac:dyDescent="0.25">
      <c r="A170" t="s">
        <v>177</v>
      </c>
      <c r="C170">
        <v>260</v>
      </c>
      <c r="D170">
        <v>2</v>
      </c>
      <c r="E170" s="1">
        <v>520</v>
      </c>
      <c r="F170" t="s">
        <v>240</v>
      </c>
      <c r="H170" s="1">
        <f>Table2[[#This Row],[ESTIMATIVA MENSAL PARA REGIONAL]]/Table2[[#Totals],[ESTIMATIVA MENSAL PARA REGIONAL]]*Table2[[#Totals],[PRIMEIRA ENTREGA PARA REGIONAL]]</f>
        <v>0</v>
      </c>
      <c r="I170" s="1">
        <f>ROUND(Table2[[#This Row],[Frascos por mês para município]]/Table2[[#Totals],[ESTIMATIVA MENSAL PARA REGIONAL]]*Table2[[#Totals],[PRIMEIRA ENTREGA PARA REGIONAL]],0)</f>
        <v>498</v>
      </c>
    </row>
    <row r="171" spans="1:9" x14ac:dyDescent="0.25">
      <c r="A171" t="s">
        <v>179</v>
      </c>
      <c r="C171">
        <v>59</v>
      </c>
      <c r="D171">
        <v>2</v>
      </c>
      <c r="E171" s="1">
        <v>118</v>
      </c>
      <c r="F171" t="s">
        <v>240</v>
      </c>
      <c r="I171" s="1">
        <f>ROUND(Table2[[#This Row],[Frascos por mês para município]]/Table2[[#Totals],[ESTIMATIVA MENSAL PARA REGIONAL]]*Table2[[#Totals],[PRIMEIRA ENTREGA PARA REGIONAL]],0)</f>
        <v>113</v>
      </c>
    </row>
    <row r="172" spans="1:9" x14ac:dyDescent="0.25">
      <c r="B172" t="s">
        <v>240</v>
      </c>
      <c r="E172" s="1"/>
      <c r="G172" s="1">
        <f>SUM(E160:E171)</f>
        <v>4228</v>
      </c>
      <c r="H172" s="1">
        <f>Table2[[#This Row],[ESTIMATIVA MENSAL PARA REGIONAL]]/Table2[[#Totals],[ESTIMATIVA MENSAL PARA REGIONAL]]*Table2[[#Totals],[PRIMEIRA ENTREGA PARA REGIONAL]]</f>
        <v>4045.5011256889993</v>
      </c>
      <c r="I172" s="1">
        <f>ROUND(Table2[[#This Row],[Frascos por mês para município]]/Table2[[#Totals],[ESTIMATIVA MENSAL PARA REGIONAL]]*Table2[[#Totals],[PRIMEIRA ENTREGA PARA REGIONAL]],0)</f>
        <v>0</v>
      </c>
    </row>
    <row r="173" spans="1:9" x14ac:dyDescent="0.25">
      <c r="A173" t="s">
        <v>87</v>
      </c>
      <c r="C173">
        <v>88</v>
      </c>
      <c r="D173">
        <v>2</v>
      </c>
      <c r="E173" s="1">
        <v>176</v>
      </c>
      <c r="F173" t="s">
        <v>241</v>
      </c>
      <c r="H173" s="1">
        <f>Table2[[#This Row],[ESTIMATIVA MENSAL PARA REGIONAL]]/Table2[[#Totals],[ESTIMATIVA MENSAL PARA REGIONAL]]*Table2[[#Totals],[PRIMEIRA ENTREGA PARA REGIONAL]]</f>
        <v>0</v>
      </c>
      <c r="I173" s="1">
        <f>ROUND(Table2[[#This Row],[Frascos por mês para município]]/Table2[[#Totals],[ESTIMATIVA MENSAL PARA REGIONAL]]*Table2[[#Totals],[PRIMEIRA ENTREGA PARA REGIONAL]],0)</f>
        <v>168</v>
      </c>
    </row>
    <row r="174" spans="1:9" x14ac:dyDescent="0.25">
      <c r="A174" t="s">
        <v>90</v>
      </c>
      <c r="C174">
        <v>20</v>
      </c>
      <c r="D174">
        <v>2</v>
      </c>
      <c r="E174" s="1">
        <v>40</v>
      </c>
      <c r="F174" t="s">
        <v>241</v>
      </c>
      <c r="H174" s="1">
        <f>Table2[[#This Row],[ESTIMATIVA MENSAL PARA REGIONAL]]/Table2[[#Totals],[ESTIMATIVA MENSAL PARA REGIONAL]]*Table2[[#Totals],[PRIMEIRA ENTREGA PARA REGIONAL]]</f>
        <v>0</v>
      </c>
      <c r="I174" s="1">
        <f>ROUND(Table2[[#This Row],[Frascos por mês para município]]/Table2[[#Totals],[ESTIMATIVA MENSAL PARA REGIONAL]]*Table2[[#Totals],[PRIMEIRA ENTREGA PARA REGIONAL]],0)</f>
        <v>38</v>
      </c>
    </row>
    <row r="175" spans="1:9" x14ac:dyDescent="0.25">
      <c r="A175" t="s">
        <v>97</v>
      </c>
      <c r="C175">
        <v>177</v>
      </c>
      <c r="D175">
        <v>2</v>
      </c>
      <c r="E175" s="1">
        <v>354</v>
      </c>
      <c r="F175" t="s">
        <v>241</v>
      </c>
      <c r="H175" s="1">
        <f>Table2[[#This Row],[ESTIMATIVA MENSAL PARA REGIONAL]]/Table2[[#Totals],[ESTIMATIVA MENSAL PARA REGIONAL]]*Table2[[#Totals],[PRIMEIRA ENTREGA PARA REGIONAL]]</f>
        <v>0</v>
      </c>
      <c r="I175" s="1">
        <f>ROUND(Table2[[#This Row],[Frascos por mês para município]]/Table2[[#Totals],[ESTIMATIVA MENSAL PARA REGIONAL]]*Table2[[#Totals],[PRIMEIRA ENTREGA PARA REGIONAL]],0)</f>
        <v>339</v>
      </c>
    </row>
    <row r="176" spans="1:9" x14ac:dyDescent="0.25">
      <c r="A176" t="s">
        <v>47</v>
      </c>
      <c r="C176">
        <v>47</v>
      </c>
      <c r="D176">
        <v>2</v>
      </c>
      <c r="E176" s="1">
        <v>94</v>
      </c>
      <c r="F176" t="s">
        <v>241</v>
      </c>
      <c r="H176" s="1">
        <f>Table2[[#This Row],[ESTIMATIVA MENSAL PARA REGIONAL]]/Table2[[#Totals],[ESTIMATIVA MENSAL PARA REGIONAL]]*Table2[[#Totals],[PRIMEIRA ENTREGA PARA REGIONAL]]</f>
        <v>0</v>
      </c>
      <c r="I176" s="1">
        <f>ROUND(Table2[[#This Row],[Frascos por mês para município]]/Table2[[#Totals],[ESTIMATIVA MENSAL PARA REGIONAL]]*Table2[[#Totals],[PRIMEIRA ENTREGA PARA REGIONAL]],0)</f>
        <v>90</v>
      </c>
    </row>
    <row r="177" spans="1:9" x14ac:dyDescent="0.25">
      <c r="A177" t="s">
        <v>0</v>
      </c>
      <c r="C177">
        <v>67</v>
      </c>
      <c r="D177">
        <v>2</v>
      </c>
      <c r="E177" s="1">
        <v>134</v>
      </c>
      <c r="F177" t="s">
        <v>241</v>
      </c>
      <c r="H177" s="1">
        <f>Table2[[#This Row],[ESTIMATIVA MENSAL PARA REGIONAL]]/Table2[[#Totals],[ESTIMATIVA MENSAL PARA REGIONAL]]*Table2[[#Totals],[PRIMEIRA ENTREGA PARA REGIONAL]]</f>
        <v>0</v>
      </c>
      <c r="I177" s="1">
        <f>ROUND(Table2[[#This Row],[Frascos por mês para município]]/Table2[[#Totals],[ESTIMATIVA MENSAL PARA REGIONAL]]*Table2[[#Totals],[PRIMEIRA ENTREGA PARA REGIONAL]],0)</f>
        <v>128</v>
      </c>
    </row>
    <row r="178" spans="1:9" x14ac:dyDescent="0.25">
      <c r="A178" t="s">
        <v>54</v>
      </c>
      <c r="C178">
        <v>147</v>
      </c>
      <c r="D178">
        <v>2</v>
      </c>
      <c r="E178" s="1">
        <v>294</v>
      </c>
      <c r="F178" t="s">
        <v>241</v>
      </c>
      <c r="H178" s="1">
        <f>Table2[[#This Row],[ESTIMATIVA MENSAL PARA REGIONAL]]/Table2[[#Totals],[ESTIMATIVA MENSAL PARA REGIONAL]]*Table2[[#Totals],[PRIMEIRA ENTREGA PARA REGIONAL]]</f>
        <v>0</v>
      </c>
      <c r="I178" s="1">
        <f>ROUND(Table2[[#This Row],[Frascos por mês para município]]/Table2[[#Totals],[ESTIMATIVA MENSAL PARA REGIONAL]]*Table2[[#Totals],[PRIMEIRA ENTREGA PARA REGIONAL]],0)</f>
        <v>281</v>
      </c>
    </row>
    <row r="179" spans="1:9" x14ac:dyDescent="0.25">
      <c r="A179" t="s">
        <v>148</v>
      </c>
      <c r="C179">
        <v>22</v>
      </c>
      <c r="D179">
        <v>2</v>
      </c>
      <c r="E179" s="1">
        <v>44</v>
      </c>
      <c r="F179" t="s">
        <v>241</v>
      </c>
      <c r="H179" s="1">
        <f>Table2[[#This Row],[ESTIMATIVA MENSAL PARA REGIONAL]]/Table2[[#Totals],[ESTIMATIVA MENSAL PARA REGIONAL]]*Table2[[#Totals],[PRIMEIRA ENTREGA PARA REGIONAL]]</f>
        <v>0</v>
      </c>
      <c r="I179" s="1">
        <f>ROUND(Table2[[#This Row],[Frascos por mês para município]]/Table2[[#Totals],[ESTIMATIVA MENSAL PARA REGIONAL]]*Table2[[#Totals],[PRIMEIRA ENTREGA PARA REGIONAL]],0)</f>
        <v>42</v>
      </c>
    </row>
    <row r="180" spans="1:9" x14ac:dyDescent="0.25">
      <c r="A180" t="s">
        <v>59</v>
      </c>
      <c r="C180">
        <v>152</v>
      </c>
      <c r="D180">
        <v>2</v>
      </c>
      <c r="E180" s="1">
        <v>304</v>
      </c>
      <c r="F180" t="s">
        <v>241</v>
      </c>
      <c r="H180" s="1">
        <f>Table2[[#This Row],[ESTIMATIVA MENSAL PARA REGIONAL]]/Table2[[#Totals],[ESTIMATIVA MENSAL PARA REGIONAL]]*Table2[[#Totals],[PRIMEIRA ENTREGA PARA REGIONAL]]</f>
        <v>0</v>
      </c>
      <c r="I180" s="1">
        <f>ROUND(Table2[[#This Row],[Frascos por mês para município]]/Table2[[#Totals],[ESTIMATIVA MENSAL PARA REGIONAL]]*Table2[[#Totals],[PRIMEIRA ENTREGA PARA REGIONAL]],0)</f>
        <v>291</v>
      </c>
    </row>
    <row r="181" spans="1:9" x14ac:dyDescent="0.25">
      <c r="A181" t="s">
        <v>153</v>
      </c>
      <c r="C181">
        <v>153</v>
      </c>
      <c r="D181">
        <v>2</v>
      </c>
      <c r="E181" s="1">
        <v>306</v>
      </c>
      <c r="F181" t="s">
        <v>241</v>
      </c>
      <c r="H181" s="1">
        <f>Table2[[#This Row],[ESTIMATIVA MENSAL PARA REGIONAL]]/Table2[[#Totals],[ESTIMATIVA MENSAL PARA REGIONAL]]*Table2[[#Totals],[PRIMEIRA ENTREGA PARA REGIONAL]]</f>
        <v>0</v>
      </c>
      <c r="I181" s="1">
        <f>ROUND(Table2[[#This Row],[Frascos por mês para município]]/Table2[[#Totals],[ESTIMATIVA MENSAL PARA REGIONAL]]*Table2[[#Totals],[PRIMEIRA ENTREGA PARA REGIONAL]],0)</f>
        <v>293</v>
      </c>
    </row>
    <row r="182" spans="1:9" x14ac:dyDescent="0.25">
      <c r="A182" t="s">
        <v>154</v>
      </c>
      <c r="C182">
        <v>137</v>
      </c>
      <c r="D182">
        <v>2</v>
      </c>
      <c r="E182" s="1">
        <v>274</v>
      </c>
      <c r="F182" t="s">
        <v>241</v>
      </c>
      <c r="H182" s="1">
        <f>Table2[[#This Row],[ESTIMATIVA MENSAL PARA REGIONAL]]/Table2[[#Totals],[ESTIMATIVA MENSAL PARA REGIONAL]]*Table2[[#Totals],[PRIMEIRA ENTREGA PARA REGIONAL]]</f>
        <v>0</v>
      </c>
      <c r="I182" s="1">
        <f>ROUND(Table2[[#This Row],[Frascos por mês para município]]/Table2[[#Totals],[ESTIMATIVA MENSAL PARA REGIONAL]]*Table2[[#Totals],[PRIMEIRA ENTREGA PARA REGIONAL]],0)</f>
        <v>262</v>
      </c>
    </row>
    <row r="183" spans="1:9" x14ac:dyDescent="0.25">
      <c r="A183" t="s">
        <v>184</v>
      </c>
      <c r="C183">
        <v>44</v>
      </c>
      <c r="D183">
        <v>2</v>
      </c>
      <c r="E183" s="1">
        <v>88</v>
      </c>
      <c r="F183" t="s">
        <v>241</v>
      </c>
      <c r="H183" s="1">
        <f>Table2[[#This Row],[ESTIMATIVA MENSAL PARA REGIONAL]]/Table2[[#Totals],[ESTIMATIVA MENSAL PARA REGIONAL]]*Table2[[#Totals],[PRIMEIRA ENTREGA PARA REGIONAL]]</f>
        <v>0</v>
      </c>
      <c r="I183" s="1">
        <f>ROUND(Table2[[#This Row],[Frascos por mês para município]]/Table2[[#Totals],[ESTIMATIVA MENSAL PARA REGIONAL]]*Table2[[#Totals],[PRIMEIRA ENTREGA PARA REGIONAL]],0)</f>
        <v>84</v>
      </c>
    </row>
    <row r="184" spans="1:9" x14ac:dyDescent="0.25">
      <c r="A184" t="s">
        <v>193</v>
      </c>
      <c r="C184">
        <v>140</v>
      </c>
      <c r="D184">
        <v>2</v>
      </c>
      <c r="E184" s="1">
        <v>280</v>
      </c>
      <c r="F184" t="s">
        <v>241</v>
      </c>
      <c r="H184" s="1">
        <f>Table2[[#This Row],[ESTIMATIVA MENSAL PARA REGIONAL]]/Table2[[#Totals],[ESTIMATIVA MENSAL PARA REGIONAL]]*Table2[[#Totals],[PRIMEIRA ENTREGA PARA REGIONAL]]</f>
        <v>0</v>
      </c>
      <c r="I184" s="1">
        <f>ROUND(Table2[[#This Row],[Frascos por mês para município]]/Table2[[#Totals],[ESTIMATIVA MENSAL PARA REGIONAL]]*Table2[[#Totals],[PRIMEIRA ENTREGA PARA REGIONAL]],0)</f>
        <v>268</v>
      </c>
    </row>
    <row r="185" spans="1:9" x14ac:dyDescent="0.25">
      <c r="A185" t="s">
        <v>209</v>
      </c>
      <c r="C185">
        <v>79</v>
      </c>
      <c r="D185">
        <v>2</v>
      </c>
      <c r="E185" s="1">
        <v>158</v>
      </c>
      <c r="F185" t="s">
        <v>241</v>
      </c>
      <c r="H185" s="1">
        <f>Table2[[#This Row],[ESTIMATIVA MENSAL PARA REGIONAL]]/Table2[[#Totals],[ESTIMATIVA MENSAL PARA REGIONAL]]*Table2[[#Totals],[PRIMEIRA ENTREGA PARA REGIONAL]]</f>
        <v>0</v>
      </c>
      <c r="I185" s="1">
        <f>ROUND(Table2[[#This Row],[Frascos por mês para município]]/Table2[[#Totals],[ESTIMATIVA MENSAL PARA REGIONAL]]*Table2[[#Totals],[PRIMEIRA ENTREGA PARA REGIONAL]],0)</f>
        <v>151</v>
      </c>
    </row>
    <row r="186" spans="1:9" x14ac:dyDescent="0.25">
      <c r="A186" t="s">
        <v>210</v>
      </c>
      <c r="C186">
        <v>33</v>
      </c>
      <c r="D186">
        <v>2</v>
      </c>
      <c r="E186" s="1">
        <v>66</v>
      </c>
      <c r="F186" t="s">
        <v>241</v>
      </c>
      <c r="I186" s="1">
        <f>ROUND(Table2[[#This Row],[Frascos por mês para município]]/Table2[[#Totals],[ESTIMATIVA MENSAL PARA REGIONAL]]*Table2[[#Totals],[PRIMEIRA ENTREGA PARA REGIONAL]],0)</f>
        <v>63</v>
      </c>
    </row>
    <row r="187" spans="1:9" x14ac:dyDescent="0.25">
      <c r="B187" t="s">
        <v>241</v>
      </c>
      <c r="E187" s="1"/>
      <c r="G187" s="1">
        <f>SUM(E173:E186)</f>
        <v>2612</v>
      </c>
      <c r="H187" s="1">
        <f>Table2[[#This Row],[ESTIMATIVA MENSAL PARA REGIONAL]]/Table2[[#Totals],[ESTIMATIVA MENSAL PARA REGIONAL]]*Table2[[#Totals],[PRIMEIRA ENTREGA PARA REGIONAL]]</f>
        <v>2499.2547162487385</v>
      </c>
      <c r="I187" s="1">
        <f>ROUND(Table2[[#This Row],[Frascos por mês para município]]/Table2[[#Totals],[ESTIMATIVA MENSAL PARA REGIONAL]]*Table2[[#Totals],[PRIMEIRA ENTREGA PARA REGIONAL]],0)</f>
        <v>0</v>
      </c>
    </row>
    <row r="188" spans="1:9" x14ac:dyDescent="0.25">
      <c r="A188" t="s">
        <v>83</v>
      </c>
      <c r="C188">
        <v>214</v>
      </c>
      <c r="D188">
        <v>2</v>
      </c>
      <c r="E188" s="1">
        <v>428</v>
      </c>
      <c r="F188" t="s">
        <v>233</v>
      </c>
      <c r="H188" s="1">
        <f>Table2[[#This Row],[ESTIMATIVA MENSAL PARA REGIONAL]]/Table2[[#Totals],[ESTIMATIVA MENSAL PARA REGIONAL]]*Table2[[#Totals],[PRIMEIRA ENTREGA PARA REGIONAL]]</f>
        <v>0</v>
      </c>
      <c r="I188" s="1">
        <f>ROUND(Table2[[#This Row],[Frascos por mês para município]]/Table2[[#Totals],[ESTIMATIVA MENSAL PARA REGIONAL]]*Table2[[#Totals],[PRIMEIRA ENTREGA PARA REGIONAL]],0)</f>
        <v>410</v>
      </c>
    </row>
    <row r="189" spans="1:9" x14ac:dyDescent="0.25">
      <c r="A189" t="s">
        <v>20</v>
      </c>
      <c r="C189">
        <v>118</v>
      </c>
      <c r="D189">
        <v>2</v>
      </c>
      <c r="E189" s="1">
        <v>236</v>
      </c>
      <c r="F189" t="s">
        <v>233</v>
      </c>
      <c r="H189" s="1">
        <f>Table2[[#This Row],[ESTIMATIVA MENSAL PARA REGIONAL]]/Table2[[#Totals],[ESTIMATIVA MENSAL PARA REGIONAL]]*Table2[[#Totals],[PRIMEIRA ENTREGA PARA REGIONAL]]</f>
        <v>0</v>
      </c>
      <c r="I189" s="1">
        <f>ROUND(Table2[[#This Row],[Frascos por mês para município]]/Table2[[#Totals],[ESTIMATIVA MENSAL PARA REGIONAL]]*Table2[[#Totals],[PRIMEIRA ENTREGA PARA REGIONAL]],0)</f>
        <v>226</v>
      </c>
    </row>
    <row r="190" spans="1:9" x14ac:dyDescent="0.25">
      <c r="A190" t="s">
        <v>93</v>
      </c>
      <c r="C190">
        <v>220</v>
      </c>
      <c r="D190">
        <v>2</v>
      </c>
      <c r="E190" s="1">
        <v>440</v>
      </c>
      <c r="F190" t="s">
        <v>233</v>
      </c>
      <c r="H190" s="1">
        <f>Table2[[#This Row],[ESTIMATIVA MENSAL PARA REGIONAL]]/Table2[[#Totals],[ESTIMATIVA MENSAL PARA REGIONAL]]*Table2[[#Totals],[PRIMEIRA ENTREGA PARA REGIONAL]]</f>
        <v>0</v>
      </c>
      <c r="I190" s="1">
        <f>ROUND(Table2[[#This Row],[Frascos por mês para município]]/Table2[[#Totals],[ESTIMATIVA MENSAL PARA REGIONAL]]*Table2[[#Totals],[PRIMEIRA ENTREGA PARA REGIONAL]],0)</f>
        <v>421</v>
      </c>
    </row>
    <row r="191" spans="1:9" x14ac:dyDescent="0.25">
      <c r="A191" t="s">
        <v>119</v>
      </c>
      <c r="C191">
        <v>81</v>
      </c>
      <c r="D191">
        <v>2</v>
      </c>
      <c r="E191" s="1">
        <v>162</v>
      </c>
      <c r="F191" t="s">
        <v>233</v>
      </c>
      <c r="H191" s="1">
        <f>Table2[[#This Row],[ESTIMATIVA MENSAL PARA REGIONAL]]/Table2[[#Totals],[ESTIMATIVA MENSAL PARA REGIONAL]]*Table2[[#Totals],[PRIMEIRA ENTREGA PARA REGIONAL]]</f>
        <v>0</v>
      </c>
      <c r="I191" s="1">
        <f>ROUND(Table2[[#This Row],[Frascos por mês para município]]/Table2[[#Totals],[ESTIMATIVA MENSAL PARA REGIONAL]]*Table2[[#Totals],[PRIMEIRA ENTREGA PARA REGIONAL]],0)</f>
        <v>155</v>
      </c>
    </row>
    <row r="192" spans="1:9" x14ac:dyDescent="0.25">
      <c r="A192" t="s">
        <v>121</v>
      </c>
      <c r="C192">
        <v>33</v>
      </c>
      <c r="D192">
        <v>2</v>
      </c>
      <c r="E192" s="1">
        <v>66</v>
      </c>
      <c r="F192" t="s">
        <v>233</v>
      </c>
      <c r="H192" s="1">
        <f>Table2[[#This Row],[ESTIMATIVA MENSAL PARA REGIONAL]]/Table2[[#Totals],[ESTIMATIVA MENSAL PARA REGIONAL]]*Table2[[#Totals],[PRIMEIRA ENTREGA PARA REGIONAL]]</f>
        <v>0</v>
      </c>
      <c r="I192" s="1">
        <f>ROUND(Table2[[#This Row],[Frascos por mês para município]]/Table2[[#Totals],[ESTIMATIVA MENSAL PARA REGIONAL]]*Table2[[#Totals],[PRIMEIRA ENTREGA PARA REGIONAL]],0)</f>
        <v>63</v>
      </c>
    </row>
    <row r="193" spans="1:9" x14ac:dyDescent="0.25">
      <c r="A193" t="s">
        <v>123</v>
      </c>
      <c r="C193">
        <v>114</v>
      </c>
      <c r="D193">
        <v>2</v>
      </c>
      <c r="E193" s="1">
        <v>228</v>
      </c>
      <c r="F193" t="s">
        <v>233</v>
      </c>
      <c r="H193" s="1">
        <f>Table2[[#This Row],[ESTIMATIVA MENSAL PARA REGIONAL]]/Table2[[#Totals],[ESTIMATIVA MENSAL PARA REGIONAL]]*Table2[[#Totals],[PRIMEIRA ENTREGA PARA REGIONAL]]</f>
        <v>0</v>
      </c>
      <c r="I193" s="1">
        <f>ROUND(Table2[[#This Row],[Frascos por mês para município]]/Table2[[#Totals],[ESTIMATIVA MENSAL PARA REGIONAL]]*Table2[[#Totals],[PRIMEIRA ENTREGA PARA REGIONAL]],0)</f>
        <v>218</v>
      </c>
    </row>
    <row r="194" spans="1:9" x14ac:dyDescent="0.25">
      <c r="A194" t="s">
        <v>56</v>
      </c>
      <c r="C194">
        <v>285</v>
      </c>
      <c r="D194">
        <v>2</v>
      </c>
      <c r="E194" s="1">
        <v>570</v>
      </c>
      <c r="F194" t="s">
        <v>233</v>
      </c>
      <c r="H194" s="1">
        <f>Table2[[#This Row],[ESTIMATIVA MENSAL PARA REGIONAL]]/Table2[[#Totals],[ESTIMATIVA MENSAL PARA REGIONAL]]*Table2[[#Totals],[PRIMEIRA ENTREGA PARA REGIONAL]]</f>
        <v>0</v>
      </c>
      <c r="I194" s="1">
        <f>ROUND(Table2[[#This Row],[Frascos por mês para município]]/Table2[[#Totals],[ESTIMATIVA MENSAL PARA REGIONAL]]*Table2[[#Totals],[PRIMEIRA ENTREGA PARA REGIONAL]],0)</f>
        <v>545</v>
      </c>
    </row>
    <row r="195" spans="1:9" x14ac:dyDescent="0.25">
      <c r="A195" t="s">
        <v>159</v>
      </c>
      <c r="C195">
        <v>188</v>
      </c>
      <c r="D195">
        <v>2</v>
      </c>
      <c r="E195" s="1">
        <v>376</v>
      </c>
      <c r="F195" t="s">
        <v>233</v>
      </c>
      <c r="H195" s="1">
        <f>Table2[[#This Row],[ESTIMATIVA MENSAL PARA REGIONAL]]/Table2[[#Totals],[ESTIMATIVA MENSAL PARA REGIONAL]]*Table2[[#Totals],[PRIMEIRA ENTREGA PARA REGIONAL]]</f>
        <v>0</v>
      </c>
      <c r="I195" s="1">
        <f>ROUND(Table2[[#This Row],[Frascos por mês para município]]/Table2[[#Totals],[ESTIMATIVA MENSAL PARA REGIONAL]]*Table2[[#Totals],[PRIMEIRA ENTREGA PARA REGIONAL]],0)</f>
        <v>360</v>
      </c>
    </row>
    <row r="196" spans="1:9" x14ac:dyDescent="0.25">
      <c r="A196" t="s">
        <v>160</v>
      </c>
      <c r="C196">
        <v>237</v>
      </c>
      <c r="D196">
        <v>2</v>
      </c>
      <c r="E196" s="1">
        <v>474</v>
      </c>
      <c r="F196" t="s">
        <v>233</v>
      </c>
      <c r="H196" s="1">
        <f>Table2[[#This Row],[ESTIMATIVA MENSAL PARA REGIONAL]]/Table2[[#Totals],[ESTIMATIVA MENSAL PARA REGIONAL]]*Table2[[#Totals],[PRIMEIRA ENTREGA PARA REGIONAL]]</f>
        <v>0</v>
      </c>
      <c r="I196" s="1">
        <f>ROUND(Table2[[#This Row],[Frascos por mês para município]]/Table2[[#Totals],[ESTIMATIVA MENSAL PARA REGIONAL]]*Table2[[#Totals],[PRIMEIRA ENTREGA PARA REGIONAL]],0)</f>
        <v>454</v>
      </c>
    </row>
    <row r="197" spans="1:9" x14ac:dyDescent="0.25">
      <c r="A197" t="s">
        <v>173</v>
      </c>
      <c r="C197">
        <v>455</v>
      </c>
      <c r="D197">
        <v>2</v>
      </c>
      <c r="E197" s="1">
        <v>910</v>
      </c>
      <c r="F197" t="s">
        <v>233</v>
      </c>
      <c r="H197" s="1">
        <f>Table2[[#This Row],[ESTIMATIVA MENSAL PARA REGIONAL]]/Table2[[#Totals],[ESTIMATIVA MENSAL PARA REGIONAL]]*Table2[[#Totals],[PRIMEIRA ENTREGA PARA REGIONAL]]</f>
        <v>0</v>
      </c>
      <c r="I197" s="1">
        <f>ROUND(Table2[[#This Row],[Frascos por mês para município]]/Table2[[#Totals],[ESTIMATIVA MENSAL PARA REGIONAL]]*Table2[[#Totals],[PRIMEIRA ENTREGA PARA REGIONAL]],0)</f>
        <v>871</v>
      </c>
    </row>
    <row r="198" spans="1:9" x14ac:dyDescent="0.25">
      <c r="A198" t="s">
        <v>174</v>
      </c>
      <c r="C198">
        <v>482</v>
      </c>
      <c r="D198">
        <v>2</v>
      </c>
      <c r="E198" s="1">
        <v>964</v>
      </c>
      <c r="F198" t="s">
        <v>233</v>
      </c>
      <c r="H198" s="1">
        <f>Table2[[#This Row],[ESTIMATIVA MENSAL PARA REGIONAL]]/Table2[[#Totals],[ESTIMATIVA MENSAL PARA REGIONAL]]*Table2[[#Totals],[PRIMEIRA ENTREGA PARA REGIONAL]]</f>
        <v>0</v>
      </c>
      <c r="I198" s="1">
        <f>ROUND(Table2[[#This Row],[Frascos por mês para município]]/Table2[[#Totals],[ESTIMATIVA MENSAL PARA REGIONAL]]*Table2[[#Totals],[PRIMEIRA ENTREGA PARA REGIONAL]],0)</f>
        <v>922</v>
      </c>
    </row>
    <row r="199" spans="1:9" x14ac:dyDescent="0.25">
      <c r="A199" t="s">
        <v>190</v>
      </c>
      <c r="C199">
        <v>89</v>
      </c>
      <c r="D199">
        <v>2</v>
      </c>
      <c r="E199" s="1">
        <v>178</v>
      </c>
      <c r="F199" t="s">
        <v>233</v>
      </c>
      <c r="H199" s="1">
        <f>Table2[[#This Row],[ESTIMATIVA MENSAL PARA REGIONAL]]/Table2[[#Totals],[ESTIMATIVA MENSAL PARA REGIONAL]]*Table2[[#Totals],[PRIMEIRA ENTREGA PARA REGIONAL]]</f>
        <v>0</v>
      </c>
      <c r="I199" s="1">
        <f>ROUND(Table2[[#This Row],[Frascos por mês para município]]/Table2[[#Totals],[ESTIMATIVA MENSAL PARA REGIONAL]]*Table2[[#Totals],[PRIMEIRA ENTREGA PARA REGIONAL]],0)</f>
        <v>170</v>
      </c>
    </row>
    <row r="200" spans="1:9" x14ac:dyDescent="0.25">
      <c r="A200" t="s">
        <v>70</v>
      </c>
      <c r="C200">
        <v>35</v>
      </c>
      <c r="D200">
        <v>2</v>
      </c>
      <c r="E200" s="1">
        <v>70</v>
      </c>
      <c r="F200" t="s">
        <v>233</v>
      </c>
      <c r="H200" s="1">
        <f>Table2[[#This Row],[ESTIMATIVA MENSAL PARA REGIONAL]]/Table2[[#Totals],[ESTIMATIVA MENSAL PARA REGIONAL]]*Table2[[#Totals],[PRIMEIRA ENTREGA PARA REGIONAL]]</f>
        <v>0</v>
      </c>
      <c r="I200" s="1">
        <f>ROUND(Table2[[#This Row],[Frascos por mês para município]]/Table2[[#Totals],[ESTIMATIVA MENSAL PARA REGIONAL]]*Table2[[#Totals],[PRIMEIRA ENTREGA PARA REGIONAL]],0)</f>
        <v>67</v>
      </c>
    </row>
    <row r="201" spans="1:9" x14ac:dyDescent="0.25">
      <c r="A201" t="s">
        <v>73</v>
      </c>
      <c r="C201">
        <v>60</v>
      </c>
      <c r="D201">
        <v>2</v>
      </c>
      <c r="E201" s="1">
        <v>120</v>
      </c>
      <c r="F201" t="s">
        <v>233</v>
      </c>
      <c r="I201" s="1">
        <f>ROUND(Table2[[#This Row],[Frascos por mês para município]]/Table2[[#Totals],[ESTIMATIVA MENSAL PARA REGIONAL]]*Table2[[#Totals],[PRIMEIRA ENTREGA PARA REGIONAL]],0)</f>
        <v>115</v>
      </c>
    </row>
    <row r="202" spans="1:9" x14ac:dyDescent="0.25">
      <c r="B202" t="s">
        <v>233</v>
      </c>
      <c r="E202" s="1"/>
      <c r="G202" s="1">
        <f>SUM(E188:E201)</f>
        <v>5222</v>
      </c>
      <c r="H202" s="1">
        <f>Table2[[#This Row],[ESTIMATIVA MENSAL PARA REGIONAL]]/Table2[[#Totals],[ESTIMATIVA MENSAL PARA REGIONAL]]*Table2[[#Totals],[PRIMEIRA ENTREGA PARA REGIONAL]]</f>
        <v>4996.5957611986641</v>
      </c>
      <c r="I202" s="1">
        <f>ROUND(Table2[[#This Row],[Frascos por mês para município]]/Table2[[#Totals],[ESTIMATIVA MENSAL PARA REGIONAL]]*Table2[[#Totals],[PRIMEIRA ENTREGA PARA REGIONAL]],0)</f>
        <v>0</v>
      </c>
    </row>
    <row r="203" spans="1:9" x14ac:dyDescent="0.25">
      <c r="A203" t="s">
        <v>53</v>
      </c>
      <c r="C203">
        <v>212</v>
      </c>
      <c r="D203">
        <v>2</v>
      </c>
      <c r="E203" s="1">
        <v>424</v>
      </c>
      <c r="F203" t="s">
        <v>234</v>
      </c>
      <c r="H203" s="1">
        <f>Table2[[#This Row],[ESTIMATIVA MENSAL PARA REGIONAL]]/Table2[[#Totals],[ESTIMATIVA MENSAL PARA REGIONAL]]*Table2[[#Totals],[PRIMEIRA ENTREGA PARA REGIONAL]]</f>
        <v>0</v>
      </c>
      <c r="I203" s="1">
        <f>ROUND(Table2[[#This Row],[Frascos por mês para município]]/Table2[[#Totals],[ESTIMATIVA MENSAL PARA REGIONAL]]*Table2[[#Totals],[PRIMEIRA ENTREGA PARA REGIONAL]],0)</f>
        <v>406</v>
      </c>
    </row>
    <row r="204" spans="1:9" x14ac:dyDescent="0.25">
      <c r="A204" t="s">
        <v>60</v>
      </c>
      <c r="C204">
        <v>230</v>
      </c>
      <c r="D204">
        <v>2</v>
      </c>
      <c r="E204" s="1">
        <v>460</v>
      </c>
      <c r="F204" t="s">
        <v>234</v>
      </c>
      <c r="H204" s="1">
        <f>Table2[[#This Row],[ESTIMATIVA MENSAL PARA REGIONAL]]/Table2[[#Totals],[ESTIMATIVA MENSAL PARA REGIONAL]]*Table2[[#Totals],[PRIMEIRA ENTREGA PARA REGIONAL]]</f>
        <v>0</v>
      </c>
      <c r="I204" s="1">
        <f>ROUND(Table2[[#This Row],[Frascos por mês para município]]/Table2[[#Totals],[ESTIMATIVA MENSAL PARA REGIONAL]]*Table2[[#Totals],[PRIMEIRA ENTREGA PARA REGIONAL]],0)</f>
        <v>440</v>
      </c>
    </row>
    <row r="205" spans="1:9" x14ac:dyDescent="0.25">
      <c r="A205" t="s">
        <v>188</v>
      </c>
      <c r="C205">
        <v>64</v>
      </c>
      <c r="D205">
        <v>2</v>
      </c>
      <c r="E205" s="1">
        <v>128</v>
      </c>
      <c r="F205" t="s">
        <v>234</v>
      </c>
      <c r="H205" s="1">
        <f>Table2[[#This Row],[ESTIMATIVA MENSAL PARA REGIONAL]]/Table2[[#Totals],[ESTIMATIVA MENSAL PARA REGIONAL]]*Table2[[#Totals],[PRIMEIRA ENTREGA PARA REGIONAL]]</f>
        <v>0</v>
      </c>
      <c r="I205" s="1">
        <f>ROUND(Table2[[#This Row],[Frascos por mês para município]]/Table2[[#Totals],[ESTIMATIVA MENSAL PARA REGIONAL]]*Table2[[#Totals],[PRIMEIRA ENTREGA PARA REGIONAL]],0)</f>
        <v>122</v>
      </c>
    </row>
    <row r="206" spans="1:9" x14ac:dyDescent="0.25">
      <c r="A206" t="s">
        <v>72</v>
      </c>
      <c r="C206">
        <v>719</v>
      </c>
      <c r="D206">
        <v>2</v>
      </c>
      <c r="E206" s="1">
        <v>1438</v>
      </c>
      <c r="F206" t="s">
        <v>234</v>
      </c>
      <c r="I206" s="1">
        <f>ROUND(Table2[[#This Row],[Frascos por mês para município]]/Table2[[#Totals],[ESTIMATIVA MENSAL PARA REGIONAL]]*Table2[[#Totals],[PRIMEIRA ENTREGA PARA REGIONAL]],0)</f>
        <v>1376</v>
      </c>
    </row>
    <row r="207" spans="1:9" x14ac:dyDescent="0.25">
      <c r="B207" t="s">
        <v>234</v>
      </c>
      <c r="E207" s="1"/>
      <c r="G207" s="1">
        <f>SUM(E203:E206)</f>
        <v>2450</v>
      </c>
      <c r="H207" s="1">
        <f>Table2[[#This Row],[ESTIMATIVA MENSAL PARA REGIONAL]]/Table2[[#Totals],[ESTIMATIVA MENSAL PARA REGIONAL]]*Table2[[#Totals],[PRIMEIRA ENTREGA PARA REGIONAL]]</f>
        <v>2344.2473410449497</v>
      </c>
      <c r="I207" s="1">
        <f>ROUND(Table2[[#This Row],[Frascos por mês para município]]/Table2[[#Totals],[ESTIMATIVA MENSAL PARA REGIONAL]]*Table2[[#Totals],[PRIMEIRA ENTREGA PARA REGIONAL]],0)</f>
        <v>0</v>
      </c>
    </row>
    <row r="208" spans="1:9" x14ac:dyDescent="0.25">
      <c r="A208" t="s">
        <v>16</v>
      </c>
      <c r="C208">
        <v>29</v>
      </c>
      <c r="D208">
        <v>2</v>
      </c>
      <c r="E208" s="1">
        <v>58</v>
      </c>
      <c r="F208" t="s">
        <v>235</v>
      </c>
      <c r="H208" s="1">
        <f>Table2[[#This Row],[ESTIMATIVA MENSAL PARA REGIONAL]]/Table2[[#Totals],[ESTIMATIVA MENSAL PARA REGIONAL]]*Table2[[#Totals],[PRIMEIRA ENTREGA PARA REGIONAL]]</f>
        <v>0</v>
      </c>
      <c r="I208" s="1">
        <f>ROUND(Table2[[#This Row],[Frascos por mês para município]]/Table2[[#Totals],[ESTIMATIVA MENSAL PARA REGIONAL]]*Table2[[#Totals],[PRIMEIRA ENTREGA PARA REGIONAL]],0)</f>
        <v>55</v>
      </c>
    </row>
    <row r="209" spans="1:9" x14ac:dyDescent="0.25">
      <c r="A209" t="s">
        <v>26</v>
      </c>
      <c r="C209">
        <v>82</v>
      </c>
      <c r="D209">
        <v>2</v>
      </c>
      <c r="E209" s="1">
        <v>164</v>
      </c>
      <c r="F209" t="s">
        <v>235</v>
      </c>
      <c r="H209" s="1">
        <f>Table2[[#This Row],[ESTIMATIVA MENSAL PARA REGIONAL]]/Table2[[#Totals],[ESTIMATIVA MENSAL PARA REGIONAL]]*Table2[[#Totals],[PRIMEIRA ENTREGA PARA REGIONAL]]</f>
        <v>0</v>
      </c>
      <c r="I209" s="1">
        <f>ROUND(Table2[[#This Row],[Frascos por mês para município]]/Table2[[#Totals],[ESTIMATIVA MENSAL PARA REGIONAL]]*Table2[[#Totals],[PRIMEIRA ENTREGA PARA REGIONAL]],0)</f>
        <v>157</v>
      </c>
    </row>
    <row r="210" spans="1:9" x14ac:dyDescent="0.25">
      <c r="A210" t="s">
        <v>27</v>
      </c>
      <c r="C210">
        <v>145</v>
      </c>
      <c r="D210">
        <v>2</v>
      </c>
      <c r="E210" s="1">
        <v>290</v>
      </c>
      <c r="F210" t="s">
        <v>235</v>
      </c>
      <c r="H210" s="1">
        <f>Table2[[#This Row],[ESTIMATIVA MENSAL PARA REGIONAL]]/Table2[[#Totals],[ESTIMATIVA MENSAL PARA REGIONAL]]*Table2[[#Totals],[PRIMEIRA ENTREGA PARA REGIONAL]]</f>
        <v>0</v>
      </c>
      <c r="I210" s="1">
        <f>ROUND(Table2[[#This Row],[Frascos por mês para município]]/Table2[[#Totals],[ESTIMATIVA MENSAL PARA REGIONAL]]*Table2[[#Totals],[PRIMEIRA ENTREGA PARA REGIONAL]],0)</f>
        <v>277</v>
      </c>
    </row>
    <row r="211" spans="1:9" x14ac:dyDescent="0.25">
      <c r="A211" t="s">
        <v>52</v>
      </c>
      <c r="C211">
        <v>197</v>
      </c>
      <c r="D211">
        <v>2</v>
      </c>
      <c r="E211" s="1">
        <v>394</v>
      </c>
      <c r="F211" t="s">
        <v>235</v>
      </c>
      <c r="H211" s="1">
        <f>Table2[[#This Row],[ESTIMATIVA MENSAL PARA REGIONAL]]/Table2[[#Totals],[ESTIMATIVA MENSAL PARA REGIONAL]]*Table2[[#Totals],[PRIMEIRA ENTREGA PARA REGIONAL]]</f>
        <v>0</v>
      </c>
      <c r="I211" s="1">
        <f>ROUND(Table2[[#This Row],[Frascos por mês para município]]/Table2[[#Totals],[ESTIMATIVA MENSAL PARA REGIONAL]]*Table2[[#Totals],[PRIMEIRA ENTREGA PARA REGIONAL]],0)</f>
        <v>377</v>
      </c>
    </row>
    <row r="212" spans="1:9" x14ac:dyDescent="0.25">
      <c r="A212" t="s">
        <v>151</v>
      </c>
      <c r="C212">
        <v>92</v>
      </c>
      <c r="D212">
        <v>2</v>
      </c>
      <c r="E212" s="1">
        <v>184</v>
      </c>
      <c r="F212" t="s">
        <v>235</v>
      </c>
      <c r="H212" s="1">
        <f>Table2[[#This Row],[ESTIMATIVA MENSAL PARA REGIONAL]]/Table2[[#Totals],[ESTIMATIVA MENSAL PARA REGIONAL]]*Table2[[#Totals],[PRIMEIRA ENTREGA PARA REGIONAL]]</f>
        <v>0</v>
      </c>
      <c r="I212" s="1">
        <f>ROUND(Table2[[#This Row],[Frascos por mês para município]]/Table2[[#Totals],[ESTIMATIVA MENSAL PARA REGIONAL]]*Table2[[#Totals],[PRIMEIRA ENTREGA PARA REGIONAL]],0)</f>
        <v>176</v>
      </c>
    </row>
    <row r="213" spans="1:9" x14ac:dyDescent="0.25">
      <c r="A213" t="s">
        <v>58</v>
      </c>
      <c r="C213">
        <v>140</v>
      </c>
      <c r="D213">
        <v>2</v>
      </c>
      <c r="E213" s="1">
        <v>280</v>
      </c>
      <c r="F213" t="s">
        <v>235</v>
      </c>
      <c r="H213" s="1">
        <f>Table2[[#This Row],[ESTIMATIVA MENSAL PARA REGIONAL]]/Table2[[#Totals],[ESTIMATIVA MENSAL PARA REGIONAL]]*Table2[[#Totals],[PRIMEIRA ENTREGA PARA REGIONAL]]</f>
        <v>0</v>
      </c>
      <c r="I213" s="1">
        <f>ROUND(Table2[[#This Row],[Frascos por mês para município]]/Table2[[#Totals],[ESTIMATIVA MENSAL PARA REGIONAL]]*Table2[[#Totals],[PRIMEIRA ENTREGA PARA REGIONAL]],0)</f>
        <v>268</v>
      </c>
    </row>
    <row r="214" spans="1:9" x14ac:dyDescent="0.25">
      <c r="A214" t="s">
        <v>63</v>
      </c>
      <c r="C214">
        <v>251</v>
      </c>
      <c r="D214">
        <v>2</v>
      </c>
      <c r="E214" s="1">
        <v>502</v>
      </c>
      <c r="F214" t="s">
        <v>235</v>
      </c>
      <c r="H214" s="1">
        <f>Table2[[#This Row],[ESTIMATIVA MENSAL PARA REGIONAL]]/Table2[[#Totals],[ESTIMATIVA MENSAL PARA REGIONAL]]*Table2[[#Totals],[PRIMEIRA ENTREGA PARA REGIONAL]]</f>
        <v>0</v>
      </c>
      <c r="I214" s="1">
        <f>ROUND(Table2[[#This Row],[Frascos por mês para município]]/Table2[[#Totals],[ESTIMATIVA MENSAL PARA REGIONAL]]*Table2[[#Totals],[PRIMEIRA ENTREGA PARA REGIONAL]],0)</f>
        <v>480</v>
      </c>
    </row>
    <row r="215" spans="1:9" x14ac:dyDescent="0.25">
      <c r="A215" t="s">
        <v>182</v>
      </c>
      <c r="C215">
        <v>171</v>
      </c>
      <c r="D215">
        <v>2</v>
      </c>
      <c r="E215" s="1">
        <v>342</v>
      </c>
      <c r="F215" t="s">
        <v>235</v>
      </c>
      <c r="H215" s="1">
        <f>Table2[[#This Row],[ESTIMATIVA MENSAL PARA REGIONAL]]/Table2[[#Totals],[ESTIMATIVA MENSAL PARA REGIONAL]]*Table2[[#Totals],[PRIMEIRA ENTREGA PARA REGIONAL]]</f>
        <v>0</v>
      </c>
      <c r="I215" s="1">
        <f>ROUND(Table2[[#This Row],[Frascos por mês para município]]/Table2[[#Totals],[ESTIMATIVA MENSAL PARA REGIONAL]]*Table2[[#Totals],[PRIMEIRA ENTREGA PARA REGIONAL]],0)</f>
        <v>327</v>
      </c>
    </row>
    <row r="216" spans="1:9" x14ac:dyDescent="0.25">
      <c r="A216" t="s">
        <v>189</v>
      </c>
      <c r="C216">
        <v>138</v>
      </c>
      <c r="D216">
        <v>2</v>
      </c>
      <c r="E216" s="1">
        <v>276</v>
      </c>
      <c r="F216" t="s">
        <v>235</v>
      </c>
      <c r="H216" s="1">
        <f>Table2[[#This Row],[ESTIMATIVA MENSAL PARA REGIONAL]]/Table2[[#Totals],[ESTIMATIVA MENSAL PARA REGIONAL]]*Table2[[#Totals],[PRIMEIRA ENTREGA PARA REGIONAL]]</f>
        <v>0</v>
      </c>
      <c r="I216" s="1">
        <f>ROUND(Table2[[#This Row],[Frascos por mês para município]]/Table2[[#Totals],[ESTIMATIVA MENSAL PARA REGIONAL]]*Table2[[#Totals],[PRIMEIRA ENTREGA PARA REGIONAL]],0)</f>
        <v>264</v>
      </c>
    </row>
    <row r="217" spans="1:9" x14ac:dyDescent="0.25">
      <c r="A217" t="s">
        <v>204</v>
      </c>
      <c r="C217">
        <v>143</v>
      </c>
      <c r="D217">
        <v>2</v>
      </c>
      <c r="E217" s="1">
        <v>286</v>
      </c>
      <c r="F217" t="s">
        <v>235</v>
      </c>
      <c r="H217" s="1">
        <f>Table2[[#This Row],[ESTIMATIVA MENSAL PARA REGIONAL]]/Table2[[#Totals],[ESTIMATIVA MENSAL PARA REGIONAL]]*Table2[[#Totals],[PRIMEIRA ENTREGA PARA REGIONAL]]</f>
        <v>0</v>
      </c>
      <c r="I217" s="1">
        <f>ROUND(Table2[[#This Row],[Frascos por mês para município]]/Table2[[#Totals],[ESTIMATIVA MENSAL PARA REGIONAL]]*Table2[[#Totals],[PRIMEIRA ENTREGA PARA REGIONAL]],0)</f>
        <v>274</v>
      </c>
    </row>
    <row r="218" spans="1:9" x14ac:dyDescent="0.25">
      <c r="A218" t="s">
        <v>43</v>
      </c>
      <c r="C218">
        <v>424</v>
      </c>
      <c r="D218">
        <v>2</v>
      </c>
      <c r="E218" s="1">
        <v>848</v>
      </c>
      <c r="F218" t="s">
        <v>235</v>
      </c>
      <c r="I218" s="1">
        <f>ROUND(Table2[[#This Row],[Frascos por mês para município]]/Table2[[#Totals],[ESTIMATIVA MENSAL PARA REGIONAL]]*Table2[[#Totals],[PRIMEIRA ENTREGA PARA REGIONAL]],0)</f>
        <v>811</v>
      </c>
    </row>
    <row r="219" spans="1:9" x14ac:dyDescent="0.25">
      <c r="B219" t="s">
        <v>235</v>
      </c>
      <c r="E219" s="1"/>
      <c r="G219" s="1">
        <f>SUM(E208:E218)</f>
        <v>3624</v>
      </c>
      <c r="H219" s="1">
        <f>Table2[[#This Row],[ESTIMATIVA MENSAL PARA REGIONAL]]/Table2[[#Totals],[ESTIMATIVA MENSAL PARA REGIONAL]]*Table2[[#Totals],[PRIMEIRA ENTREGA PARA REGIONAL]]</f>
        <v>3467.5723934477137</v>
      </c>
      <c r="I219" s="1">
        <f>ROUND(Table2[[#This Row],[Frascos por mês para município]]/Table2[[#Totals],[ESTIMATIVA MENSAL PARA REGIONAL]]*Table2[[#Totals],[PRIMEIRA ENTREGA PARA REGIONAL]],0)</f>
        <v>0</v>
      </c>
    </row>
    <row r="220" spans="1:9" x14ac:dyDescent="0.25">
      <c r="A220" t="s">
        <v>85</v>
      </c>
      <c r="C220">
        <v>61</v>
      </c>
      <c r="D220">
        <v>2</v>
      </c>
      <c r="E220" s="1">
        <v>122</v>
      </c>
      <c r="F220" t="s">
        <v>236</v>
      </c>
      <c r="H220" s="1">
        <f>Table2[[#This Row],[ESTIMATIVA MENSAL PARA REGIONAL]]/Table2[[#Totals],[ESTIMATIVA MENSAL PARA REGIONAL]]*Table2[[#Totals],[PRIMEIRA ENTREGA PARA REGIONAL]]</f>
        <v>0</v>
      </c>
      <c r="I220" s="1">
        <f>ROUND(Table2[[#This Row],[Frascos por mês para município]]/Table2[[#Totals],[ESTIMATIVA MENSAL PARA REGIONAL]]*Table2[[#Totals],[PRIMEIRA ENTREGA PARA REGIONAL]],0)</f>
        <v>117</v>
      </c>
    </row>
    <row r="221" spans="1:9" x14ac:dyDescent="0.25">
      <c r="A221" t="s">
        <v>8</v>
      </c>
      <c r="C221">
        <v>57</v>
      </c>
      <c r="D221">
        <v>2</v>
      </c>
      <c r="E221" s="1">
        <v>114</v>
      </c>
      <c r="F221" t="s">
        <v>236</v>
      </c>
      <c r="H221" s="1">
        <f>Table2[[#This Row],[ESTIMATIVA MENSAL PARA REGIONAL]]/Table2[[#Totals],[ESTIMATIVA MENSAL PARA REGIONAL]]*Table2[[#Totals],[PRIMEIRA ENTREGA PARA REGIONAL]]</f>
        <v>0</v>
      </c>
      <c r="I221" s="1">
        <f>ROUND(Table2[[#This Row],[Frascos por mês para município]]/Table2[[#Totals],[ESTIMATIVA MENSAL PARA REGIONAL]]*Table2[[#Totals],[PRIMEIRA ENTREGA PARA REGIONAL]],0)</f>
        <v>109</v>
      </c>
    </row>
    <row r="222" spans="1:9" x14ac:dyDescent="0.25">
      <c r="A222" t="s">
        <v>92</v>
      </c>
      <c r="C222">
        <v>62</v>
      </c>
      <c r="D222">
        <v>2</v>
      </c>
      <c r="E222" s="1">
        <v>124</v>
      </c>
      <c r="F222" t="s">
        <v>236</v>
      </c>
      <c r="H222" s="1">
        <f>Table2[[#This Row],[ESTIMATIVA MENSAL PARA REGIONAL]]/Table2[[#Totals],[ESTIMATIVA MENSAL PARA REGIONAL]]*Table2[[#Totals],[PRIMEIRA ENTREGA PARA REGIONAL]]</f>
        <v>0</v>
      </c>
      <c r="I222" s="1">
        <f>ROUND(Table2[[#This Row],[Frascos por mês para município]]/Table2[[#Totals],[ESTIMATIVA MENSAL PARA REGIONAL]]*Table2[[#Totals],[PRIMEIRA ENTREGA PARA REGIONAL]],0)</f>
        <v>119</v>
      </c>
    </row>
    <row r="223" spans="1:9" x14ac:dyDescent="0.25">
      <c r="A223" t="s">
        <v>100</v>
      </c>
      <c r="C223">
        <v>135</v>
      </c>
      <c r="D223">
        <v>2</v>
      </c>
      <c r="E223" s="1">
        <v>270</v>
      </c>
      <c r="F223" t="s">
        <v>236</v>
      </c>
      <c r="H223" s="1">
        <f>Table2[[#This Row],[ESTIMATIVA MENSAL PARA REGIONAL]]/Table2[[#Totals],[ESTIMATIVA MENSAL PARA REGIONAL]]*Table2[[#Totals],[PRIMEIRA ENTREGA PARA REGIONAL]]</f>
        <v>0</v>
      </c>
      <c r="I223" s="1">
        <f>ROUND(Table2[[#This Row],[Frascos por mês para município]]/Table2[[#Totals],[ESTIMATIVA MENSAL PARA REGIONAL]]*Table2[[#Totals],[PRIMEIRA ENTREGA PARA REGIONAL]],0)</f>
        <v>258</v>
      </c>
    </row>
    <row r="224" spans="1:9" x14ac:dyDescent="0.25">
      <c r="A224" t="s">
        <v>30</v>
      </c>
      <c r="C224">
        <v>199</v>
      </c>
      <c r="D224">
        <v>2</v>
      </c>
      <c r="E224" s="1">
        <v>398</v>
      </c>
      <c r="F224" t="s">
        <v>236</v>
      </c>
      <c r="H224" s="1">
        <f>Table2[[#This Row],[ESTIMATIVA MENSAL PARA REGIONAL]]/Table2[[#Totals],[ESTIMATIVA MENSAL PARA REGIONAL]]*Table2[[#Totals],[PRIMEIRA ENTREGA PARA REGIONAL]]</f>
        <v>0</v>
      </c>
      <c r="I224" s="1">
        <f>ROUND(Table2[[#This Row],[Frascos por mês para município]]/Table2[[#Totals],[ESTIMATIVA MENSAL PARA REGIONAL]]*Table2[[#Totals],[PRIMEIRA ENTREGA PARA REGIONAL]],0)</f>
        <v>381</v>
      </c>
    </row>
    <row r="225" spans="1:9" x14ac:dyDescent="0.25">
      <c r="A225" t="s">
        <v>103</v>
      </c>
      <c r="C225">
        <v>75</v>
      </c>
      <c r="D225">
        <v>2</v>
      </c>
      <c r="E225" s="1">
        <v>150</v>
      </c>
      <c r="F225" t="s">
        <v>236</v>
      </c>
      <c r="H225" s="1">
        <f>Table2[[#This Row],[ESTIMATIVA MENSAL PARA REGIONAL]]/Table2[[#Totals],[ESTIMATIVA MENSAL PARA REGIONAL]]*Table2[[#Totals],[PRIMEIRA ENTREGA PARA REGIONAL]]</f>
        <v>0</v>
      </c>
      <c r="I225" s="1">
        <f>ROUND(Table2[[#This Row],[Frascos por mês para município]]/Table2[[#Totals],[ESTIMATIVA MENSAL PARA REGIONAL]]*Table2[[#Totals],[PRIMEIRA ENTREGA PARA REGIONAL]],0)</f>
        <v>144</v>
      </c>
    </row>
    <row r="226" spans="1:9" x14ac:dyDescent="0.25">
      <c r="A226" t="s">
        <v>104</v>
      </c>
      <c r="C226">
        <v>107</v>
      </c>
      <c r="D226">
        <v>2</v>
      </c>
      <c r="E226" s="1">
        <v>214</v>
      </c>
      <c r="F226" t="s">
        <v>236</v>
      </c>
      <c r="H226" s="1">
        <f>Table2[[#This Row],[ESTIMATIVA MENSAL PARA REGIONAL]]/Table2[[#Totals],[ESTIMATIVA MENSAL PARA REGIONAL]]*Table2[[#Totals],[PRIMEIRA ENTREGA PARA REGIONAL]]</f>
        <v>0</v>
      </c>
      <c r="I226" s="1">
        <f>ROUND(Table2[[#This Row],[Frascos por mês para município]]/Table2[[#Totals],[ESTIMATIVA MENSAL PARA REGIONAL]]*Table2[[#Totals],[PRIMEIRA ENTREGA PARA REGIONAL]],0)</f>
        <v>205</v>
      </c>
    </row>
    <row r="227" spans="1:9" x14ac:dyDescent="0.25">
      <c r="A227" t="s">
        <v>113</v>
      </c>
      <c r="C227">
        <v>55</v>
      </c>
      <c r="D227">
        <v>2</v>
      </c>
      <c r="E227" s="1">
        <v>110</v>
      </c>
      <c r="F227" t="s">
        <v>236</v>
      </c>
      <c r="H227" s="1">
        <f>Table2[[#This Row],[ESTIMATIVA MENSAL PARA REGIONAL]]/Table2[[#Totals],[ESTIMATIVA MENSAL PARA REGIONAL]]*Table2[[#Totals],[PRIMEIRA ENTREGA PARA REGIONAL]]</f>
        <v>0</v>
      </c>
      <c r="I227" s="1">
        <f>ROUND(Table2[[#This Row],[Frascos por mês para município]]/Table2[[#Totals],[ESTIMATIVA MENSAL PARA REGIONAL]]*Table2[[#Totals],[PRIMEIRA ENTREGA PARA REGIONAL]],0)</f>
        <v>105</v>
      </c>
    </row>
    <row r="228" spans="1:9" x14ac:dyDescent="0.25">
      <c r="A228" t="s">
        <v>120</v>
      </c>
      <c r="C228">
        <v>229</v>
      </c>
      <c r="D228">
        <v>2</v>
      </c>
      <c r="E228" s="1">
        <v>458</v>
      </c>
      <c r="F228" t="s">
        <v>236</v>
      </c>
      <c r="H228" s="1">
        <f>Table2[[#This Row],[ESTIMATIVA MENSAL PARA REGIONAL]]/Table2[[#Totals],[ESTIMATIVA MENSAL PARA REGIONAL]]*Table2[[#Totals],[PRIMEIRA ENTREGA PARA REGIONAL]]</f>
        <v>0</v>
      </c>
      <c r="I228" s="1">
        <f>ROUND(Table2[[#This Row],[Frascos por mês para município]]/Table2[[#Totals],[ESTIMATIVA MENSAL PARA REGIONAL]]*Table2[[#Totals],[PRIMEIRA ENTREGA PARA REGIONAL]],0)</f>
        <v>438</v>
      </c>
    </row>
    <row r="229" spans="1:9" x14ac:dyDescent="0.25">
      <c r="A229" t="s">
        <v>130</v>
      </c>
      <c r="C229">
        <v>79</v>
      </c>
      <c r="D229">
        <v>2</v>
      </c>
      <c r="E229" s="1">
        <v>158</v>
      </c>
      <c r="F229" t="s">
        <v>236</v>
      </c>
      <c r="H229" s="1">
        <f>Table2[[#This Row],[ESTIMATIVA MENSAL PARA REGIONAL]]/Table2[[#Totals],[ESTIMATIVA MENSAL PARA REGIONAL]]*Table2[[#Totals],[PRIMEIRA ENTREGA PARA REGIONAL]]</f>
        <v>0</v>
      </c>
      <c r="I229" s="1">
        <f>ROUND(Table2[[#This Row],[Frascos por mês para município]]/Table2[[#Totals],[ESTIMATIVA MENSAL PARA REGIONAL]]*Table2[[#Totals],[PRIMEIRA ENTREGA PARA REGIONAL]],0)</f>
        <v>151</v>
      </c>
    </row>
    <row r="230" spans="1:9" x14ac:dyDescent="0.25">
      <c r="A230" t="s">
        <v>138</v>
      </c>
      <c r="C230">
        <v>57</v>
      </c>
      <c r="D230">
        <v>2</v>
      </c>
      <c r="E230" s="1">
        <v>114</v>
      </c>
      <c r="F230" t="s">
        <v>236</v>
      </c>
      <c r="H230" s="1">
        <f>Table2[[#This Row],[ESTIMATIVA MENSAL PARA REGIONAL]]/Table2[[#Totals],[ESTIMATIVA MENSAL PARA REGIONAL]]*Table2[[#Totals],[PRIMEIRA ENTREGA PARA REGIONAL]]</f>
        <v>0</v>
      </c>
      <c r="I230" s="1">
        <f>ROUND(Table2[[#This Row],[Frascos por mês para município]]/Table2[[#Totals],[ESTIMATIVA MENSAL PARA REGIONAL]]*Table2[[#Totals],[PRIMEIRA ENTREGA PARA REGIONAL]],0)</f>
        <v>109</v>
      </c>
    </row>
    <row r="231" spans="1:9" x14ac:dyDescent="0.25">
      <c r="A231" t="s">
        <v>50</v>
      </c>
      <c r="C231">
        <v>148</v>
      </c>
      <c r="D231">
        <v>2</v>
      </c>
      <c r="E231" s="1">
        <v>296</v>
      </c>
      <c r="F231" t="s">
        <v>236</v>
      </c>
      <c r="H231" s="1">
        <f>Table2[[#This Row],[ESTIMATIVA MENSAL PARA REGIONAL]]/Table2[[#Totals],[ESTIMATIVA MENSAL PARA REGIONAL]]*Table2[[#Totals],[PRIMEIRA ENTREGA PARA REGIONAL]]</f>
        <v>0</v>
      </c>
      <c r="I231" s="1">
        <f>ROUND(Table2[[#This Row],[Frascos por mês para município]]/Table2[[#Totals],[ESTIMATIVA MENSAL PARA REGIONAL]]*Table2[[#Totals],[PRIMEIRA ENTREGA PARA REGIONAL]],0)</f>
        <v>283</v>
      </c>
    </row>
    <row r="232" spans="1:9" x14ac:dyDescent="0.25">
      <c r="A232" t="s">
        <v>51</v>
      </c>
      <c r="C232">
        <v>53</v>
      </c>
      <c r="D232">
        <v>2</v>
      </c>
      <c r="E232" s="1">
        <v>106</v>
      </c>
      <c r="F232" t="s">
        <v>236</v>
      </c>
      <c r="H232" s="1">
        <f>Table2[[#This Row],[ESTIMATIVA MENSAL PARA REGIONAL]]/Table2[[#Totals],[ESTIMATIVA MENSAL PARA REGIONAL]]*Table2[[#Totals],[PRIMEIRA ENTREGA PARA REGIONAL]]</f>
        <v>0</v>
      </c>
      <c r="I232" s="1">
        <f>ROUND(Table2[[#This Row],[Frascos por mês para município]]/Table2[[#Totals],[ESTIMATIVA MENSAL PARA REGIONAL]]*Table2[[#Totals],[PRIMEIRA ENTREGA PARA REGIONAL]],0)</f>
        <v>101</v>
      </c>
    </row>
    <row r="233" spans="1:9" x14ac:dyDescent="0.25">
      <c r="A233" t="s">
        <v>149</v>
      </c>
      <c r="C233">
        <v>110</v>
      </c>
      <c r="D233">
        <v>2</v>
      </c>
      <c r="E233" s="1">
        <v>220</v>
      </c>
      <c r="F233" t="s">
        <v>236</v>
      </c>
      <c r="H233" s="1">
        <f>Table2[[#This Row],[ESTIMATIVA MENSAL PARA REGIONAL]]/Table2[[#Totals],[ESTIMATIVA MENSAL PARA REGIONAL]]*Table2[[#Totals],[PRIMEIRA ENTREGA PARA REGIONAL]]</f>
        <v>0</v>
      </c>
      <c r="I233" s="1">
        <f>ROUND(Table2[[#This Row],[Frascos por mês para município]]/Table2[[#Totals],[ESTIMATIVA MENSAL PARA REGIONAL]]*Table2[[#Totals],[PRIMEIRA ENTREGA PARA REGIONAL]],0)</f>
        <v>211</v>
      </c>
    </row>
    <row r="234" spans="1:9" x14ac:dyDescent="0.25">
      <c r="A234" t="s">
        <v>166</v>
      </c>
      <c r="C234">
        <v>34</v>
      </c>
      <c r="D234">
        <v>2</v>
      </c>
      <c r="E234" s="1">
        <v>68</v>
      </c>
      <c r="F234" t="s">
        <v>236</v>
      </c>
      <c r="H234" s="1">
        <f>Table2[[#This Row],[ESTIMATIVA MENSAL PARA REGIONAL]]/Table2[[#Totals],[ESTIMATIVA MENSAL PARA REGIONAL]]*Table2[[#Totals],[PRIMEIRA ENTREGA PARA REGIONAL]]</f>
        <v>0</v>
      </c>
      <c r="I234" s="1">
        <f>ROUND(Table2[[#This Row],[Frascos por mês para município]]/Table2[[#Totals],[ESTIMATIVA MENSAL PARA REGIONAL]]*Table2[[#Totals],[PRIMEIRA ENTREGA PARA REGIONAL]],0)</f>
        <v>65</v>
      </c>
    </row>
    <row r="235" spans="1:9" x14ac:dyDescent="0.25">
      <c r="A235" t="s">
        <v>175</v>
      </c>
      <c r="C235">
        <v>142</v>
      </c>
      <c r="D235">
        <v>2</v>
      </c>
      <c r="E235" s="1">
        <v>284</v>
      </c>
      <c r="F235" t="s">
        <v>236</v>
      </c>
      <c r="H235" s="1">
        <f>Table2[[#This Row],[ESTIMATIVA MENSAL PARA REGIONAL]]/Table2[[#Totals],[ESTIMATIVA MENSAL PARA REGIONAL]]*Table2[[#Totals],[PRIMEIRA ENTREGA PARA REGIONAL]]</f>
        <v>0</v>
      </c>
      <c r="I235" s="1">
        <f>ROUND(Table2[[#This Row],[Frascos por mês para município]]/Table2[[#Totals],[ESTIMATIVA MENSAL PARA REGIONAL]]*Table2[[#Totals],[PRIMEIRA ENTREGA PARA REGIONAL]],0)</f>
        <v>272</v>
      </c>
    </row>
    <row r="236" spans="1:9" x14ac:dyDescent="0.25">
      <c r="A236" t="s">
        <v>218</v>
      </c>
      <c r="C236">
        <v>304</v>
      </c>
      <c r="D236">
        <v>2</v>
      </c>
      <c r="E236" s="1">
        <v>608</v>
      </c>
      <c r="F236" t="s">
        <v>236</v>
      </c>
      <c r="I236" s="1">
        <f>ROUND(Table2[[#This Row],[Frascos por mês para município]]/Table2[[#Totals],[ESTIMATIVA MENSAL PARA REGIONAL]]*Table2[[#Totals],[PRIMEIRA ENTREGA PARA REGIONAL]],0)</f>
        <v>582</v>
      </c>
    </row>
    <row r="237" spans="1:9" x14ac:dyDescent="0.25">
      <c r="B237" t="s">
        <v>236</v>
      </c>
      <c r="E237" s="1"/>
      <c r="G237" s="1">
        <f>SUM(E220:E236)</f>
        <v>3814</v>
      </c>
      <c r="H237" s="1">
        <f>Table2[[#This Row],[ESTIMATIVA MENSAL PARA REGIONAL]]/Table2[[#Totals],[ESTIMATIVA MENSAL PARA REGIONAL]]*Table2[[#Totals],[PRIMEIRA ENTREGA PARA REGIONAL]]</f>
        <v>3649.3711668348728</v>
      </c>
      <c r="I237" s="1">
        <f>ROUND(Table2[[#This Row],[Frascos por mês para município]]/Table2[[#Totals],[ESTIMATIVA MENSAL PARA REGIONAL]]*Table2[[#Totals],[PRIMEIRA ENTREGA PARA REGIONAL]],0)</f>
        <v>0</v>
      </c>
    </row>
    <row r="238" spans="1:9" x14ac:dyDescent="0.25">
      <c r="E238" s="2">
        <f>SUBTOTAL(109,Table2[Frascos por mês para município])</f>
        <v>77286</v>
      </c>
      <c r="F238" s="2"/>
      <c r="G238" s="2">
        <f>SUBTOTAL(109,Table2[ESTIMATIVA MENSAL PARA REGIONAL])</f>
        <v>77286</v>
      </c>
      <c r="H238" s="2" t="s">
        <v>221</v>
      </c>
      <c r="I238" s="2">
        <f>SUBTOTAL(109,Table2[PRIMEIRA ENTREGA PARA MUNICÍPIO])</f>
        <v>73950</v>
      </c>
    </row>
  </sheetData>
  <pageMargins left="0.7" right="0.7" top="0.75" bottom="0.75" header="0.3" footer="0.3"/>
  <ignoredErrors>
    <ignoredError sqref="H235" evalErro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 Julian</cp:lastModifiedBy>
  <dcterms:created xsi:type="dcterms:W3CDTF">2017-03-06T12:13:46Z</dcterms:created>
  <dcterms:modified xsi:type="dcterms:W3CDTF">2017-03-06T19:52:04Z</dcterms:modified>
</cp:coreProperties>
</file>