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ocuments\"/>
    </mc:Choice>
  </mc:AlternateContent>
  <xr:revisionPtr revIDLastSave="0" documentId="13_ncr:1_{1A6C5D9B-6656-4D19-8F20-FF7739469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 sheet" sheetId="1" r:id="rId1"/>
    <sheet name="Datasheet_" sheetId="3" r:id="rId2"/>
    <sheet name="Data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3" i="3"/>
  <c r="G3" i="3"/>
  <c r="N3" i="3"/>
  <c r="Q3" i="3"/>
  <c r="R3" i="3"/>
  <c r="U3" i="3"/>
  <c r="V3" i="3"/>
  <c r="Y3" i="3"/>
  <c r="Z3" i="3"/>
  <c r="AC3" i="3"/>
  <c r="AD3" i="3"/>
  <c r="AG3" i="3"/>
  <c r="AH3" i="3"/>
  <c r="AK3" i="3"/>
  <c r="AL3" i="3"/>
  <c r="AO3" i="3"/>
  <c r="AP3" i="3"/>
  <c r="AS3" i="3"/>
  <c r="AT3" i="3"/>
  <c r="AW3" i="3"/>
  <c r="AX3" i="3"/>
  <c r="BA3" i="3"/>
  <c r="BB3" i="3"/>
  <c r="N4" i="3"/>
  <c r="Q4" i="3"/>
  <c r="R4" i="3"/>
  <c r="U4" i="3"/>
  <c r="V4" i="3"/>
  <c r="Y4" i="3"/>
  <c r="Z4" i="3"/>
  <c r="AC4" i="3"/>
  <c r="AD4" i="3"/>
  <c r="AG4" i="3"/>
  <c r="AH4" i="3"/>
  <c r="AK4" i="3"/>
  <c r="AL4" i="3"/>
  <c r="AO4" i="3"/>
  <c r="AP4" i="3"/>
  <c r="AS4" i="3"/>
  <c r="AT4" i="3"/>
  <c r="AW4" i="3"/>
  <c r="AX4" i="3"/>
  <c r="BA4" i="3"/>
  <c r="BB4" i="3"/>
  <c r="N5" i="3"/>
  <c r="Q5" i="3"/>
  <c r="R5" i="3"/>
  <c r="U5" i="3"/>
  <c r="V5" i="3"/>
  <c r="Y5" i="3"/>
  <c r="Z5" i="3"/>
  <c r="AC5" i="3"/>
  <c r="AD5" i="3"/>
  <c r="AG5" i="3"/>
  <c r="AH5" i="3"/>
  <c r="AK5" i="3"/>
  <c r="AL5" i="3"/>
  <c r="AO5" i="3"/>
  <c r="AP5" i="3"/>
  <c r="AS5" i="3"/>
  <c r="AT5" i="3"/>
  <c r="AW5" i="3"/>
  <c r="AX5" i="3"/>
  <c r="BA5" i="3"/>
  <c r="BB5" i="3"/>
  <c r="N6" i="3"/>
  <c r="Q6" i="3"/>
  <c r="R6" i="3"/>
  <c r="U6" i="3"/>
  <c r="V6" i="3"/>
  <c r="Y6" i="3"/>
  <c r="Z6" i="3"/>
  <c r="AC6" i="3"/>
  <c r="AD6" i="3"/>
  <c r="AG6" i="3"/>
  <c r="AH6" i="3"/>
  <c r="AK6" i="3"/>
  <c r="AL6" i="3"/>
  <c r="AO6" i="3"/>
  <c r="AP6" i="3"/>
  <c r="AS6" i="3"/>
  <c r="AT6" i="3"/>
  <c r="AW6" i="3"/>
  <c r="AX6" i="3"/>
  <c r="BA6" i="3"/>
  <c r="BB6" i="3"/>
  <c r="N7" i="3"/>
  <c r="Q7" i="3"/>
  <c r="R7" i="3"/>
  <c r="U7" i="3"/>
  <c r="V7" i="3"/>
  <c r="Y7" i="3"/>
  <c r="Z7" i="3"/>
  <c r="AC7" i="3"/>
  <c r="AD7" i="3"/>
  <c r="AG7" i="3"/>
  <c r="AH7" i="3"/>
  <c r="AK7" i="3"/>
  <c r="AL7" i="3"/>
  <c r="AO7" i="3"/>
  <c r="AP7" i="3"/>
  <c r="AS7" i="3"/>
  <c r="AT7" i="3"/>
  <c r="AW7" i="3"/>
  <c r="AX7" i="3"/>
  <c r="BA7" i="3"/>
  <c r="BB7" i="3"/>
  <c r="N8" i="3"/>
  <c r="Q8" i="3"/>
  <c r="R8" i="3"/>
  <c r="U8" i="3"/>
  <c r="V8" i="3"/>
  <c r="Y8" i="3"/>
  <c r="Z8" i="3"/>
  <c r="AC8" i="3"/>
  <c r="AD8" i="3"/>
  <c r="AG8" i="3"/>
  <c r="AH8" i="3"/>
  <c r="AK8" i="3"/>
  <c r="AL8" i="3"/>
  <c r="AO8" i="3"/>
  <c r="AP8" i="3"/>
  <c r="AS8" i="3"/>
  <c r="AT8" i="3"/>
  <c r="AW8" i="3"/>
  <c r="AX8" i="3"/>
  <c r="BA8" i="3"/>
  <c r="BB8" i="3"/>
  <c r="N9" i="3"/>
  <c r="Q9" i="3"/>
  <c r="R9" i="3"/>
  <c r="U9" i="3"/>
  <c r="V9" i="3"/>
  <c r="Y9" i="3"/>
  <c r="Z9" i="3"/>
  <c r="AC9" i="3"/>
  <c r="AD9" i="3"/>
  <c r="AG9" i="3"/>
  <c r="AH9" i="3"/>
  <c r="AK9" i="3"/>
  <c r="AL9" i="3"/>
  <c r="AO9" i="3"/>
  <c r="AP9" i="3"/>
  <c r="AS9" i="3"/>
  <c r="AT9" i="3"/>
  <c r="AW9" i="3"/>
  <c r="AX9" i="3"/>
  <c r="BA9" i="3"/>
  <c r="BB9" i="3"/>
  <c r="BA10" i="3"/>
  <c r="BB10" i="3"/>
  <c r="BA11" i="3"/>
  <c r="BB11" i="3"/>
  <c r="BA12" i="3"/>
  <c r="BB12" i="3"/>
  <c r="BA13" i="3"/>
  <c r="BB13" i="3"/>
  <c r="BA14" i="3"/>
  <c r="BB14" i="3"/>
  <c r="BA15" i="3"/>
  <c r="BB15" i="3"/>
  <c r="BA16" i="3"/>
  <c r="BB16" i="3"/>
  <c r="BA17" i="3"/>
  <c r="BB17" i="3"/>
  <c r="BA18" i="3"/>
  <c r="BB18" i="3"/>
  <c r="BA19" i="3"/>
  <c r="BB19" i="3"/>
  <c r="BA20" i="3"/>
  <c r="BB20" i="3"/>
  <c r="BA21" i="3"/>
  <c r="BB21" i="3"/>
  <c r="BA22" i="3"/>
  <c r="BB22" i="3"/>
  <c r="BA23" i="3"/>
  <c r="BB23" i="3"/>
  <c r="BA24" i="3"/>
  <c r="BB24" i="3"/>
  <c r="BA25" i="3"/>
  <c r="BB25" i="3"/>
  <c r="AW10" i="3"/>
  <c r="AX10" i="3"/>
  <c r="AW11" i="3"/>
  <c r="AX11" i="3"/>
  <c r="AW12" i="3"/>
  <c r="AX12" i="3"/>
  <c r="AW13" i="3"/>
  <c r="AX13" i="3"/>
  <c r="AW14" i="3"/>
  <c r="AX14" i="3"/>
  <c r="AW15" i="3"/>
  <c r="AX15" i="3"/>
  <c r="AW16" i="3"/>
  <c r="AX16" i="3"/>
  <c r="AW17" i="3"/>
  <c r="AX17" i="3"/>
  <c r="AW18" i="3"/>
  <c r="AX18" i="3"/>
  <c r="AW19" i="3"/>
  <c r="AX19" i="3"/>
  <c r="AW20" i="3"/>
  <c r="AX20" i="3"/>
  <c r="AW21" i="3"/>
  <c r="AX21" i="3"/>
  <c r="AW22" i="3"/>
  <c r="AX22" i="3"/>
  <c r="AW23" i="3"/>
  <c r="AX23" i="3"/>
  <c r="AW24" i="3"/>
  <c r="AX24" i="3"/>
  <c r="AW25" i="3"/>
  <c r="AX25" i="3"/>
  <c r="AS10" i="3"/>
  <c r="AT10" i="3"/>
  <c r="AS11" i="3"/>
  <c r="AT11" i="3"/>
  <c r="AS12" i="3"/>
  <c r="AT12" i="3"/>
  <c r="AS13" i="3"/>
  <c r="AT13" i="3"/>
  <c r="AS14" i="3"/>
  <c r="AT14" i="3"/>
  <c r="AS15" i="3"/>
  <c r="AT15" i="3"/>
  <c r="AS16" i="3"/>
  <c r="AT16" i="3"/>
  <c r="AS17" i="3"/>
  <c r="AT17" i="3"/>
  <c r="AS18" i="3"/>
  <c r="AT18" i="3"/>
  <c r="AS19" i="3"/>
  <c r="AT19" i="3"/>
  <c r="AS20" i="3"/>
  <c r="AT20" i="3"/>
  <c r="AS21" i="3"/>
  <c r="AT21" i="3"/>
  <c r="AS22" i="3"/>
  <c r="AT22" i="3"/>
  <c r="AS23" i="3"/>
  <c r="AT23" i="3"/>
  <c r="AS24" i="3"/>
  <c r="AT24" i="3"/>
  <c r="AS25" i="3"/>
  <c r="AT25" i="3"/>
  <c r="AO10" i="3"/>
  <c r="AP10" i="3"/>
  <c r="AO11" i="3"/>
  <c r="AP11" i="3"/>
  <c r="AO12" i="3"/>
  <c r="AP12" i="3"/>
  <c r="AO13" i="3"/>
  <c r="AP13" i="3"/>
  <c r="AO14" i="3"/>
  <c r="AP14" i="3"/>
  <c r="AO15" i="3"/>
  <c r="AP15" i="3"/>
  <c r="AO16" i="3"/>
  <c r="AP16" i="3"/>
  <c r="AO17" i="3"/>
  <c r="AP17" i="3"/>
  <c r="AO18" i="3"/>
  <c r="AP18" i="3"/>
  <c r="AO19" i="3"/>
  <c r="AP19" i="3"/>
  <c r="AO20" i="3"/>
  <c r="AP20" i="3"/>
  <c r="AO21" i="3"/>
  <c r="AP21" i="3"/>
  <c r="AO22" i="3"/>
  <c r="AP22" i="3"/>
  <c r="AO23" i="3"/>
  <c r="AP23" i="3"/>
  <c r="AO24" i="3"/>
  <c r="AP24" i="3"/>
  <c r="AO25" i="3"/>
  <c r="AP25" i="3"/>
  <c r="AK10" i="3"/>
  <c r="AL10" i="3"/>
  <c r="AK11" i="3"/>
  <c r="AL11" i="3"/>
  <c r="AK12" i="3"/>
  <c r="AL12" i="3"/>
  <c r="AK13" i="3"/>
  <c r="AL13" i="3"/>
  <c r="AK14" i="3"/>
  <c r="AL14" i="3"/>
  <c r="AK15" i="3"/>
  <c r="AL15" i="3"/>
  <c r="AK16" i="3"/>
  <c r="AL16" i="3"/>
  <c r="AK17" i="3"/>
  <c r="AL17" i="3"/>
  <c r="AK18" i="3"/>
  <c r="AL18" i="3"/>
  <c r="AK19" i="3"/>
  <c r="AL19" i="3"/>
  <c r="AK20" i="3"/>
  <c r="AL20" i="3"/>
  <c r="AK21" i="3"/>
  <c r="AL21" i="3"/>
  <c r="AK22" i="3"/>
  <c r="AL22" i="3"/>
  <c r="AK23" i="3"/>
  <c r="AL23" i="3"/>
  <c r="AK24" i="3"/>
  <c r="AL24" i="3"/>
  <c r="AK25" i="3"/>
  <c r="AL25" i="3"/>
  <c r="AG10" i="3"/>
  <c r="AH10" i="3"/>
  <c r="AG11" i="3"/>
  <c r="AH11" i="3"/>
  <c r="AG12" i="3"/>
  <c r="AH12" i="3"/>
  <c r="AG13" i="3"/>
  <c r="AH13" i="3"/>
  <c r="AG14" i="3"/>
  <c r="AH14" i="3"/>
  <c r="AG15" i="3"/>
  <c r="AH15" i="3"/>
  <c r="AG16" i="3"/>
  <c r="AH16" i="3"/>
  <c r="AG17" i="3"/>
  <c r="AH17" i="3"/>
  <c r="AG18" i="3"/>
  <c r="AH18" i="3"/>
  <c r="AG19" i="3"/>
  <c r="AH19" i="3"/>
  <c r="AG20" i="3"/>
  <c r="AH20" i="3"/>
  <c r="AG21" i="3"/>
  <c r="AH21" i="3"/>
  <c r="AG22" i="3"/>
  <c r="AH22" i="3"/>
  <c r="AG23" i="3"/>
  <c r="AH23" i="3"/>
  <c r="AG24" i="3"/>
  <c r="AH24" i="3"/>
  <c r="AG25" i="3"/>
  <c r="AH25" i="3"/>
  <c r="AC10" i="3"/>
  <c r="AD10" i="3"/>
  <c r="AC11" i="3"/>
  <c r="AD11" i="3"/>
  <c r="AC12" i="3"/>
  <c r="AD12" i="3"/>
  <c r="AC13" i="3"/>
  <c r="AD13" i="3"/>
  <c r="AC14" i="3"/>
  <c r="AD14" i="3"/>
  <c r="AC15" i="3"/>
  <c r="AD15" i="3"/>
  <c r="AC16" i="3"/>
  <c r="AD16" i="3"/>
  <c r="AC17" i="3"/>
  <c r="AD17" i="3"/>
  <c r="AC18" i="3"/>
  <c r="AD18" i="3"/>
  <c r="AC19" i="3"/>
  <c r="AD19" i="3"/>
  <c r="AC20" i="3"/>
  <c r="AD20" i="3"/>
  <c r="AC21" i="3"/>
  <c r="AD21" i="3"/>
  <c r="AC22" i="3"/>
  <c r="AD22" i="3"/>
  <c r="AC23" i="3"/>
  <c r="AD23" i="3"/>
  <c r="AC24" i="3"/>
  <c r="AD24" i="3"/>
  <c r="AC25" i="3"/>
  <c r="AD25" i="3"/>
  <c r="Y10" i="3"/>
  <c r="Z10" i="3"/>
  <c r="Y11" i="3"/>
  <c r="Z11" i="3"/>
  <c r="Y12" i="3"/>
  <c r="Z12" i="3"/>
  <c r="Y13" i="3"/>
  <c r="Z13" i="3"/>
  <c r="Y14" i="3"/>
  <c r="Z14" i="3"/>
  <c r="Y15" i="3"/>
  <c r="Z15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U10" i="3"/>
  <c r="V10" i="3"/>
  <c r="U11" i="3"/>
  <c r="V11" i="3"/>
  <c r="U12" i="3"/>
  <c r="V12" i="3"/>
  <c r="U13" i="3"/>
  <c r="V13" i="3"/>
  <c r="U14" i="3"/>
  <c r="V14" i="3"/>
  <c r="U15" i="3"/>
  <c r="V15" i="3"/>
  <c r="U16" i="3"/>
  <c r="V16" i="3"/>
  <c r="U17" i="3"/>
  <c r="V17" i="3"/>
  <c r="U18" i="3"/>
  <c r="V18" i="3"/>
  <c r="U19" i="3"/>
  <c r="V19" i="3"/>
  <c r="U20" i="3"/>
  <c r="V20" i="3"/>
  <c r="U21" i="3"/>
  <c r="V21" i="3"/>
  <c r="U22" i="3"/>
  <c r="V22" i="3"/>
  <c r="U23" i="3"/>
  <c r="V23" i="3"/>
  <c r="U24" i="3"/>
  <c r="V24" i="3"/>
  <c r="U25" i="3"/>
  <c r="V25" i="3"/>
  <c r="Q10" i="3"/>
  <c r="R10" i="3"/>
  <c r="Q11" i="3"/>
  <c r="R11" i="3"/>
  <c r="Q12" i="3"/>
  <c r="R12" i="3"/>
  <c r="Q13" i="3"/>
  <c r="R13" i="3"/>
  <c r="Q14" i="3"/>
  <c r="R14" i="3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Q24" i="3"/>
  <c r="R24" i="3"/>
  <c r="Q25" i="3"/>
  <c r="R25" i="3"/>
  <c r="M4" i="3"/>
  <c r="M5" i="3"/>
  <c r="M6" i="3"/>
  <c r="M7" i="3"/>
  <c r="M8" i="3"/>
  <c r="M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J3" i="3"/>
  <c r="I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F3" i="3"/>
  <c r="E3" i="3"/>
  <c r="N29" i="2"/>
  <c r="O29" i="2"/>
  <c r="P29" i="2"/>
  <c r="Q29" i="2"/>
  <c r="R29" i="2"/>
  <c r="S29" i="2"/>
  <c r="T29" i="2"/>
  <c r="N30" i="2"/>
  <c r="O30" i="2"/>
  <c r="P30" i="2"/>
  <c r="Q30" i="2"/>
  <c r="R30" i="2"/>
  <c r="S30" i="2"/>
  <c r="T30" i="2"/>
  <c r="N31" i="2"/>
  <c r="O31" i="2"/>
  <c r="P31" i="2"/>
  <c r="Q31" i="2"/>
  <c r="R31" i="2"/>
  <c r="S31" i="2"/>
  <c r="T31" i="2"/>
  <c r="N32" i="2"/>
  <c r="O32" i="2"/>
  <c r="P32" i="2"/>
  <c r="Q32" i="2"/>
  <c r="R32" i="2"/>
  <c r="S32" i="2"/>
  <c r="T32" i="2"/>
  <c r="N33" i="2"/>
  <c r="O33" i="2"/>
  <c r="P33" i="2"/>
  <c r="Q33" i="2"/>
  <c r="R33" i="2"/>
  <c r="S33" i="2"/>
  <c r="T33" i="2"/>
  <c r="N34" i="2"/>
  <c r="O34" i="2"/>
  <c r="P34" i="2"/>
  <c r="Q34" i="2"/>
  <c r="R34" i="2"/>
  <c r="S34" i="2"/>
  <c r="T34" i="2"/>
  <c r="N35" i="2"/>
  <c r="O35" i="2"/>
  <c r="P35" i="2"/>
  <c r="Q35" i="2"/>
  <c r="R35" i="2"/>
  <c r="S35" i="2"/>
  <c r="T35" i="2"/>
  <c r="N36" i="2"/>
  <c r="O36" i="2"/>
  <c r="P36" i="2"/>
  <c r="Q36" i="2"/>
  <c r="R36" i="2"/>
  <c r="S36" i="2"/>
  <c r="T36" i="2"/>
  <c r="N37" i="2"/>
  <c r="O37" i="2"/>
  <c r="P37" i="2"/>
  <c r="Q37" i="2"/>
  <c r="R37" i="2"/>
  <c r="S37" i="2"/>
  <c r="T37" i="2"/>
  <c r="N38" i="2"/>
  <c r="O38" i="2"/>
  <c r="P38" i="2"/>
  <c r="Q38" i="2"/>
  <c r="R38" i="2"/>
  <c r="S38" i="2"/>
  <c r="T38" i="2"/>
  <c r="N39" i="2"/>
  <c r="O39" i="2"/>
  <c r="P39" i="2"/>
  <c r="Q39" i="2"/>
  <c r="R39" i="2"/>
  <c r="S39" i="2"/>
  <c r="T39" i="2"/>
  <c r="N40" i="2"/>
  <c r="O40" i="2"/>
  <c r="P40" i="2"/>
  <c r="Q40" i="2"/>
  <c r="R40" i="2"/>
  <c r="S40" i="2"/>
  <c r="T40" i="2"/>
  <c r="N41" i="2"/>
  <c r="O41" i="2"/>
  <c r="P41" i="2"/>
  <c r="Q41" i="2"/>
  <c r="R41" i="2"/>
  <c r="S41" i="2"/>
  <c r="T41" i="2"/>
  <c r="N42" i="2"/>
  <c r="O42" i="2"/>
  <c r="P42" i="2"/>
  <c r="Q42" i="2"/>
  <c r="R42" i="2"/>
  <c r="S42" i="2"/>
  <c r="T42" i="2"/>
  <c r="N43" i="2"/>
  <c r="O43" i="2"/>
  <c r="P43" i="2"/>
  <c r="Q43" i="2"/>
  <c r="R43" i="2"/>
  <c r="S43" i="2"/>
  <c r="T43" i="2"/>
  <c r="N44" i="2"/>
  <c r="O44" i="2"/>
  <c r="P44" i="2"/>
  <c r="Q44" i="2"/>
  <c r="R44" i="2"/>
  <c r="S44" i="2"/>
  <c r="T44" i="2"/>
  <c r="N45" i="2"/>
  <c r="O45" i="2"/>
  <c r="P45" i="2"/>
  <c r="Q45" i="2"/>
  <c r="R45" i="2"/>
  <c r="S45" i="2"/>
  <c r="T45" i="2"/>
  <c r="N46" i="2"/>
  <c r="O46" i="2"/>
  <c r="P46" i="2"/>
  <c r="Q46" i="2"/>
  <c r="R46" i="2"/>
  <c r="S46" i="2"/>
  <c r="T46" i="2"/>
  <c r="N47" i="2"/>
  <c r="O47" i="2"/>
  <c r="P47" i="2"/>
  <c r="Q47" i="2"/>
  <c r="R47" i="2"/>
  <c r="S47" i="2"/>
  <c r="T47" i="2"/>
  <c r="N48" i="2"/>
  <c r="O48" i="2"/>
  <c r="P48" i="2"/>
  <c r="Q48" i="2"/>
  <c r="R48" i="2"/>
  <c r="S48" i="2"/>
  <c r="T48" i="2"/>
  <c r="N49" i="2"/>
  <c r="O49" i="2"/>
  <c r="P49" i="2"/>
  <c r="Q49" i="2"/>
  <c r="R49" i="2"/>
  <c r="S49" i="2"/>
  <c r="T49" i="2"/>
  <c r="N50" i="2"/>
  <c r="O50" i="2"/>
  <c r="P50" i="2"/>
  <c r="Q50" i="2"/>
  <c r="R50" i="2"/>
  <c r="S50" i="2"/>
  <c r="T50" i="2"/>
  <c r="N51" i="2"/>
  <c r="O51" i="2"/>
  <c r="P51" i="2"/>
  <c r="Q51" i="2"/>
  <c r="R51" i="2"/>
  <c r="S51" i="2"/>
  <c r="T51" i="2"/>
  <c r="N52" i="2"/>
  <c r="O52" i="2"/>
  <c r="P52" i="2"/>
  <c r="Q52" i="2"/>
  <c r="R52" i="2"/>
  <c r="S52" i="2"/>
  <c r="T52" i="2"/>
  <c r="O28" i="2"/>
  <c r="P28" i="2"/>
  <c r="Q28" i="2"/>
  <c r="R28" i="2"/>
  <c r="S28" i="2"/>
  <c r="T28" i="2"/>
  <c r="N28" i="2"/>
  <c r="S3" i="2"/>
  <c r="T3" i="2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T2" i="2"/>
  <c r="N3" i="2"/>
  <c r="O3" i="2"/>
  <c r="P3" i="2"/>
  <c r="Q3" i="2"/>
  <c r="R3" i="2"/>
  <c r="N4" i="2"/>
  <c r="O4" i="2"/>
  <c r="P4" i="2"/>
  <c r="Q4" i="2"/>
  <c r="R4" i="2"/>
  <c r="N5" i="2"/>
  <c r="O5" i="2"/>
  <c r="P5" i="2"/>
  <c r="Q5" i="2"/>
  <c r="R5" i="2"/>
  <c r="N6" i="2"/>
  <c r="O6" i="2"/>
  <c r="P6" i="2"/>
  <c r="Q6" i="2"/>
  <c r="R6" i="2"/>
  <c r="N7" i="2"/>
  <c r="O7" i="2"/>
  <c r="P7" i="2"/>
  <c r="Q7" i="2"/>
  <c r="R7" i="2"/>
  <c r="N8" i="2"/>
  <c r="O8" i="2"/>
  <c r="P8" i="2"/>
  <c r="Q8" i="2"/>
  <c r="R8" i="2"/>
  <c r="N9" i="2"/>
  <c r="O9" i="2"/>
  <c r="P9" i="2"/>
  <c r="Q9" i="2"/>
  <c r="R9" i="2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N14" i="2"/>
  <c r="O14" i="2"/>
  <c r="P14" i="2"/>
  <c r="Q14" i="2"/>
  <c r="R14" i="2"/>
  <c r="N15" i="2"/>
  <c r="O15" i="2"/>
  <c r="P15" i="2"/>
  <c r="Q15" i="2"/>
  <c r="R15" i="2"/>
  <c r="N16" i="2"/>
  <c r="O16" i="2"/>
  <c r="P16" i="2"/>
  <c r="Q16" i="2"/>
  <c r="R16" i="2"/>
  <c r="N17" i="2"/>
  <c r="O17" i="2"/>
  <c r="P17" i="2"/>
  <c r="Q17" i="2"/>
  <c r="R17" i="2"/>
  <c r="N18" i="2"/>
  <c r="O18" i="2"/>
  <c r="P18" i="2"/>
  <c r="Q18" i="2"/>
  <c r="R18" i="2"/>
  <c r="N19" i="2"/>
  <c r="O19" i="2"/>
  <c r="P19" i="2"/>
  <c r="Q19" i="2"/>
  <c r="R19" i="2"/>
  <c r="N20" i="2"/>
  <c r="O20" i="2"/>
  <c r="P20" i="2"/>
  <c r="Q20" i="2"/>
  <c r="R20" i="2"/>
  <c r="N21" i="2"/>
  <c r="O21" i="2"/>
  <c r="P21" i="2"/>
  <c r="Q21" i="2"/>
  <c r="R21" i="2"/>
  <c r="N22" i="2"/>
  <c r="O22" i="2"/>
  <c r="P22" i="2"/>
  <c r="Q22" i="2"/>
  <c r="R22" i="2"/>
  <c r="N23" i="2"/>
  <c r="O23" i="2"/>
  <c r="P23" i="2"/>
  <c r="Q23" i="2"/>
  <c r="R23" i="2"/>
  <c r="N24" i="2"/>
  <c r="O24" i="2"/>
  <c r="P24" i="2"/>
  <c r="Q24" i="2"/>
  <c r="R24" i="2"/>
  <c r="N25" i="2"/>
  <c r="O25" i="2"/>
  <c r="P25" i="2"/>
  <c r="Q25" i="2"/>
  <c r="R25" i="2"/>
  <c r="N26" i="2"/>
  <c r="O26" i="2"/>
  <c r="P26" i="2"/>
  <c r="Q26" i="2"/>
  <c r="R26" i="2"/>
  <c r="O2" i="2"/>
  <c r="P2" i="2"/>
  <c r="Q2" i="2"/>
  <c r="R2" i="2"/>
  <c r="S2" i="2"/>
  <c r="N2" i="2"/>
  <c r="M2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2" i="2"/>
  <c r="J2" i="2"/>
  <c r="J3" i="2"/>
  <c r="J4" i="2"/>
  <c r="J5" i="2"/>
  <c r="J6" i="2"/>
  <c r="J7" i="2"/>
  <c r="J8" i="2"/>
  <c r="J9" i="2"/>
  <c r="J10" i="2"/>
  <c r="L2" i="2"/>
  <c r="L3" i="2"/>
  <c r="L4" i="2"/>
  <c r="L5" i="2"/>
  <c r="K2" i="2"/>
  <c r="K3" i="2"/>
  <c r="K4" i="2"/>
  <c r="K5" i="2"/>
  <c r="H2" i="2"/>
  <c r="L52" i="2"/>
  <c r="K52" i="2"/>
  <c r="J52" i="2"/>
  <c r="I52" i="2"/>
  <c r="H52" i="2"/>
  <c r="C52" i="2"/>
  <c r="L51" i="2"/>
  <c r="K51" i="2"/>
  <c r="J51" i="2"/>
  <c r="I51" i="2"/>
  <c r="H51" i="2"/>
  <c r="C51" i="2"/>
  <c r="L50" i="2"/>
  <c r="K50" i="2"/>
  <c r="J50" i="2"/>
  <c r="I50" i="2"/>
  <c r="H50" i="2"/>
  <c r="C50" i="2"/>
  <c r="L49" i="2"/>
  <c r="K49" i="2"/>
  <c r="J49" i="2"/>
  <c r="I49" i="2"/>
  <c r="H49" i="2"/>
  <c r="C49" i="2"/>
  <c r="L48" i="2"/>
  <c r="K48" i="2"/>
  <c r="J48" i="2"/>
  <c r="I48" i="2"/>
  <c r="H48" i="2"/>
  <c r="C48" i="2"/>
  <c r="L47" i="2"/>
  <c r="K47" i="2"/>
  <c r="J47" i="2"/>
  <c r="I47" i="2"/>
  <c r="H47" i="2"/>
  <c r="C47" i="2"/>
  <c r="L46" i="2"/>
  <c r="K46" i="2"/>
  <c r="J46" i="2"/>
  <c r="I46" i="2"/>
  <c r="H46" i="2"/>
  <c r="C46" i="2"/>
  <c r="L45" i="2"/>
  <c r="K45" i="2"/>
  <c r="J45" i="2"/>
  <c r="I45" i="2"/>
  <c r="H45" i="2"/>
  <c r="C45" i="2"/>
  <c r="L44" i="2"/>
  <c r="K44" i="2"/>
  <c r="J44" i="2"/>
  <c r="I44" i="2"/>
  <c r="H44" i="2"/>
  <c r="C44" i="2"/>
  <c r="L43" i="2"/>
  <c r="K43" i="2"/>
  <c r="J43" i="2"/>
  <c r="I43" i="2"/>
  <c r="H43" i="2"/>
  <c r="C43" i="2"/>
  <c r="L42" i="2"/>
  <c r="K42" i="2"/>
  <c r="J42" i="2"/>
  <c r="I42" i="2"/>
  <c r="H42" i="2"/>
  <c r="C42" i="2"/>
  <c r="L41" i="2"/>
  <c r="K41" i="2"/>
  <c r="J41" i="2"/>
  <c r="I41" i="2"/>
  <c r="H41" i="2"/>
  <c r="C41" i="2"/>
  <c r="L40" i="2"/>
  <c r="K40" i="2"/>
  <c r="J40" i="2"/>
  <c r="I40" i="2"/>
  <c r="H40" i="2"/>
  <c r="C40" i="2"/>
  <c r="L39" i="2"/>
  <c r="K39" i="2"/>
  <c r="J39" i="2"/>
  <c r="I39" i="2"/>
  <c r="H39" i="2"/>
  <c r="C39" i="2"/>
  <c r="L38" i="2"/>
  <c r="K38" i="2"/>
  <c r="J38" i="2"/>
  <c r="I38" i="2"/>
  <c r="H38" i="2"/>
  <c r="C38" i="2"/>
  <c r="L37" i="2"/>
  <c r="K37" i="2"/>
  <c r="J37" i="2"/>
  <c r="I37" i="2"/>
  <c r="H37" i="2"/>
  <c r="C37" i="2"/>
  <c r="L36" i="2"/>
  <c r="K36" i="2"/>
  <c r="J36" i="2"/>
  <c r="I36" i="2"/>
  <c r="H36" i="2"/>
  <c r="C36" i="2"/>
  <c r="L35" i="2"/>
  <c r="K35" i="2"/>
  <c r="J35" i="2"/>
  <c r="I35" i="2"/>
  <c r="H35" i="2"/>
  <c r="C35" i="2"/>
  <c r="L34" i="2"/>
  <c r="K34" i="2"/>
  <c r="J34" i="2"/>
  <c r="I34" i="2"/>
  <c r="H34" i="2"/>
  <c r="C34" i="2"/>
  <c r="L33" i="2"/>
  <c r="K33" i="2"/>
  <c r="J33" i="2"/>
  <c r="I33" i="2"/>
  <c r="H33" i="2"/>
  <c r="C33" i="2"/>
  <c r="L32" i="2"/>
  <c r="K32" i="2"/>
  <c r="J32" i="2"/>
  <c r="I32" i="2"/>
  <c r="H32" i="2"/>
  <c r="C32" i="2"/>
  <c r="L31" i="2"/>
  <c r="K31" i="2"/>
  <c r="J31" i="2"/>
  <c r="I31" i="2"/>
  <c r="H31" i="2"/>
  <c r="C31" i="2"/>
  <c r="L30" i="2"/>
  <c r="K30" i="2"/>
  <c r="J30" i="2"/>
  <c r="I30" i="2"/>
  <c r="H30" i="2"/>
  <c r="C30" i="2"/>
  <c r="L29" i="2"/>
  <c r="K29" i="2"/>
  <c r="J29" i="2"/>
  <c r="I29" i="2"/>
  <c r="H29" i="2"/>
  <c r="C29" i="2"/>
  <c r="L28" i="2"/>
  <c r="K28" i="2"/>
  <c r="J28" i="2"/>
  <c r="I28" i="2"/>
  <c r="H28" i="2"/>
  <c r="C28" i="2"/>
  <c r="L26" i="2"/>
  <c r="K26" i="2"/>
  <c r="J26" i="2"/>
  <c r="I26" i="2"/>
  <c r="H26" i="2"/>
  <c r="C26" i="2"/>
  <c r="L25" i="2"/>
  <c r="K25" i="2"/>
  <c r="J25" i="2"/>
  <c r="I25" i="2"/>
  <c r="H25" i="2"/>
  <c r="C25" i="2"/>
  <c r="L24" i="2"/>
  <c r="K24" i="2"/>
  <c r="J24" i="2"/>
  <c r="I24" i="2"/>
  <c r="H24" i="2"/>
  <c r="C24" i="2"/>
  <c r="L23" i="2"/>
  <c r="K23" i="2"/>
  <c r="J23" i="2"/>
  <c r="I23" i="2"/>
  <c r="H23" i="2"/>
  <c r="C23" i="2"/>
  <c r="L22" i="2"/>
  <c r="K22" i="2"/>
  <c r="J22" i="2"/>
  <c r="I22" i="2"/>
  <c r="H22" i="2"/>
  <c r="C22" i="2"/>
  <c r="L21" i="2"/>
  <c r="K21" i="2"/>
  <c r="J21" i="2"/>
  <c r="I21" i="2"/>
  <c r="H21" i="2"/>
  <c r="C21" i="2"/>
  <c r="L20" i="2"/>
  <c r="K20" i="2"/>
  <c r="J20" i="2"/>
  <c r="I20" i="2"/>
  <c r="H20" i="2"/>
  <c r="C20" i="2"/>
  <c r="L19" i="2"/>
  <c r="K19" i="2"/>
  <c r="J19" i="2"/>
  <c r="I19" i="2"/>
  <c r="H19" i="2"/>
  <c r="C19" i="2"/>
  <c r="L18" i="2"/>
  <c r="K18" i="2"/>
  <c r="J18" i="2"/>
  <c r="I18" i="2"/>
  <c r="H18" i="2"/>
  <c r="C18" i="2"/>
  <c r="L17" i="2"/>
  <c r="K17" i="2"/>
  <c r="J17" i="2"/>
  <c r="I17" i="2"/>
  <c r="H17" i="2"/>
  <c r="C17" i="2"/>
  <c r="L16" i="2"/>
  <c r="K16" i="2"/>
  <c r="J16" i="2"/>
  <c r="I16" i="2"/>
  <c r="H16" i="2"/>
  <c r="C16" i="2"/>
  <c r="L15" i="2"/>
  <c r="K15" i="2"/>
  <c r="J15" i="2"/>
  <c r="I15" i="2"/>
  <c r="H15" i="2"/>
  <c r="C15" i="2"/>
  <c r="L14" i="2"/>
  <c r="K14" i="2"/>
  <c r="J14" i="2"/>
  <c r="I14" i="2"/>
  <c r="H14" i="2"/>
  <c r="C14" i="2"/>
  <c r="L13" i="2"/>
  <c r="K13" i="2"/>
  <c r="J13" i="2"/>
  <c r="I13" i="2"/>
  <c r="H13" i="2"/>
  <c r="C13" i="2"/>
  <c r="L12" i="2"/>
  <c r="K12" i="2"/>
  <c r="J12" i="2"/>
  <c r="I12" i="2"/>
  <c r="H12" i="2"/>
  <c r="C12" i="2"/>
  <c r="L11" i="2"/>
  <c r="K11" i="2"/>
  <c r="J11" i="2"/>
  <c r="I11" i="2"/>
  <c r="H11" i="2"/>
  <c r="C11" i="2"/>
  <c r="L10" i="2"/>
  <c r="K10" i="2"/>
  <c r="I10" i="2"/>
  <c r="H10" i="2"/>
  <c r="C10" i="2"/>
  <c r="L9" i="2"/>
  <c r="K9" i="2"/>
  <c r="I9" i="2"/>
  <c r="H9" i="2"/>
  <c r="C9" i="2"/>
  <c r="L8" i="2"/>
  <c r="K8" i="2"/>
  <c r="I8" i="2"/>
  <c r="H8" i="2"/>
  <c r="C8" i="2"/>
  <c r="L7" i="2"/>
  <c r="K7" i="2"/>
  <c r="I7" i="2"/>
  <c r="H7" i="2"/>
  <c r="C7" i="2"/>
  <c r="L6" i="2"/>
  <c r="K6" i="2"/>
  <c r="I6" i="2"/>
  <c r="H6" i="2"/>
  <c r="C6" i="2"/>
  <c r="I5" i="2"/>
  <c r="H5" i="2"/>
  <c r="C5" i="2"/>
  <c r="I4" i="2"/>
  <c r="H4" i="2"/>
  <c r="C4" i="2"/>
  <c r="I3" i="2"/>
  <c r="H3" i="2"/>
  <c r="C3" i="2"/>
  <c r="I2" i="2"/>
  <c r="C2" i="2"/>
  <c r="I22" i="1" l="1"/>
  <c r="I24" i="1"/>
  <c r="I26" i="1"/>
  <c r="I28" i="1"/>
  <c r="I19" i="1"/>
  <c r="H22" i="1"/>
  <c r="H23" i="1"/>
  <c r="H24" i="1"/>
  <c r="H25" i="1"/>
  <c r="H26" i="1"/>
  <c r="H27" i="1"/>
  <c r="H28" i="1"/>
  <c r="J24" i="1"/>
  <c r="I23" i="1"/>
  <c r="I25" i="1"/>
  <c r="I27" i="1"/>
  <c r="J25" i="1"/>
  <c r="H19" i="1"/>
  <c r="I21" i="1"/>
  <c r="J19" i="1"/>
  <c r="J20" i="1"/>
  <c r="J28" i="1"/>
  <c r="H20" i="1"/>
  <c r="J27" i="1"/>
  <c r="J23" i="1"/>
  <c r="H21" i="1"/>
  <c r="J26" i="1"/>
  <c r="J22" i="1"/>
  <c r="J21" i="1"/>
  <c r="I20" i="1"/>
  <c r="J30" i="1"/>
  <c r="J31" i="1"/>
  <c r="J29" i="1"/>
  <c r="I29" i="1"/>
  <c r="I30" i="1"/>
  <c r="I31" i="1"/>
  <c r="H29" i="1"/>
  <c r="H30" i="1"/>
  <c r="H31" i="1"/>
  <c r="BD7" i="3"/>
  <c r="BD24" i="3"/>
  <c r="BD23" i="3"/>
  <c r="BD11" i="3"/>
  <c r="BD8" i="3"/>
  <c r="BD25" i="3"/>
  <c r="BD17" i="3"/>
  <c r="BD9" i="3"/>
  <c r="BD19" i="3"/>
  <c r="BD16" i="3"/>
  <c r="BD15" i="3"/>
  <c r="BD22" i="3"/>
  <c r="BD10" i="3"/>
  <c r="BD13" i="3"/>
  <c r="BD20" i="3"/>
  <c r="BD12" i="3"/>
  <c r="BD14" i="3"/>
  <c r="BD4" i="3"/>
  <c r="BD5" i="3"/>
  <c r="BD18" i="3"/>
  <c r="BD6" i="3"/>
  <c r="BD21" i="3"/>
  <c r="AZ16" i="3"/>
  <c r="AZ9" i="3"/>
  <c r="AV18" i="3"/>
  <c r="BD3" i="3"/>
  <c r="AZ8" i="3"/>
  <c r="AZ24" i="3"/>
  <c r="AV19" i="3"/>
  <c r="AZ23" i="3"/>
  <c r="AZ15" i="3"/>
  <c r="AZ11" i="3"/>
  <c r="AN8" i="3"/>
  <c r="AZ7" i="3"/>
  <c r="AV22" i="3"/>
  <c r="AZ22" i="3"/>
  <c r="AV7" i="3"/>
  <c r="AZ21" i="3"/>
  <c r="AZ19" i="3"/>
  <c r="AZ6" i="3"/>
  <c r="AV11" i="3"/>
  <c r="AZ18" i="3"/>
  <c r="AZ10" i="3"/>
  <c r="AR18" i="3"/>
  <c r="AZ14" i="3"/>
  <c r="AZ5" i="3"/>
  <c r="AZ13" i="3"/>
  <c r="AZ3" i="3"/>
  <c r="AZ20" i="3"/>
  <c r="AZ12" i="3"/>
  <c r="AR19" i="3"/>
  <c r="AV10" i="3"/>
  <c r="AV14" i="3"/>
  <c r="AZ25" i="3"/>
  <c r="AZ17" i="3"/>
  <c r="T15" i="3"/>
  <c r="AB11" i="3"/>
  <c r="AF11" i="3"/>
  <c r="AV23" i="3"/>
  <c r="AV15" i="3"/>
  <c r="AZ4" i="3"/>
  <c r="AV9" i="3"/>
  <c r="AN18" i="3"/>
  <c r="AR9" i="3"/>
  <c r="AV17" i="3"/>
  <c r="AV24" i="3"/>
  <c r="AV16" i="3"/>
  <c r="AV25" i="3"/>
  <c r="AV13" i="3"/>
  <c r="AV12" i="3"/>
  <c r="AV4" i="3"/>
  <c r="AR17" i="3"/>
  <c r="AV21" i="3"/>
  <c r="AV5" i="3"/>
  <c r="AV8" i="3"/>
  <c r="AV20" i="3"/>
  <c r="AV6" i="3"/>
  <c r="AR13" i="3"/>
  <c r="AR20" i="3"/>
  <c r="AR21" i="3"/>
  <c r="AR12" i="3"/>
  <c r="AV3" i="3"/>
  <c r="AR11" i="3"/>
  <c r="AN17" i="3"/>
  <c r="AR25" i="3"/>
  <c r="AR7" i="3"/>
  <c r="AR24" i="3"/>
  <c r="AR16" i="3"/>
  <c r="AR5" i="3"/>
  <c r="AR10" i="3"/>
  <c r="AN6" i="3"/>
  <c r="AR8" i="3"/>
  <c r="AN19" i="3"/>
  <c r="AR15" i="3"/>
  <c r="AR4" i="3"/>
  <c r="AR23" i="3"/>
  <c r="AR14" i="3"/>
  <c r="AN25" i="3"/>
  <c r="AR6" i="3"/>
  <c r="AR22" i="3"/>
  <c r="P9" i="3"/>
  <c r="X24" i="3"/>
  <c r="X16" i="3"/>
  <c r="AJ6" i="3"/>
  <c r="AN4" i="3"/>
  <c r="AF7" i="3"/>
  <c r="AR3" i="3"/>
  <c r="AN10" i="3"/>
  <c r="AJ25" i="3"/>
  <c r="AN11" i="3"/>
  <c r="AJ18" i="3"/>
  <c r="AJ17" i="3"/>
  <c r="AN9" i="3"/>
  <c r="AN16" i="3"/>
  <c r="AN23" i="3"/>
  <c r="AN22" i="3"/>
  <c r="AN14" i="3"/>
  <c r="AN20" i="3"/>
  <c r="AN15" i="3"/>
  <c r="AN21" i="3"/>
  <c r="AN13" i="3"/>
  <c r="AN24" i="3"/>
  <c r="AN12" i="3"/>
  <c r="AN7" i="3"/>
  <c r="AJ19" i="3"/>
  <c r="AN5" i="3"/>
  <c r="AF19" i="3"/>
  <c r="AJ11" i="3"/>
  <c r="AF18" i="3"/>
  <c r="AJ10" i="3"/>
  <c r="AN3" i="3"/>
  <c r="AJ8" i="3"/>
  <c r="AJ24" i="3"/>
  <c r="AJ12" i="3"/>
  <c r="X23" i="3"/>
  <c r="AJ23" i="3"/>
  <c r="AJ22" i="3"/>
  <c r="AJ20" i="3"/>
  <c r="AJ16" i="3"/>
  <c r="AJ9" i="3"/>
  <c r="AJ4" i="3"/>
  <c r="X15" i="3"/>
  <c r="AJ15" i="3"/>
  <c r="AJ7" i="3"/>
  <c r="AJ14" i="3"/>
  <c r="AJ5" i="3"/>
  <c r="AJ21" i="3"/>
  <c r="AJ13" i="3"/>
  <c r="T22" i="3"/>
  <c r="T14" i="3"/>
  <c r="AF10" i="3"/>
  <c r="T5" i="3"/>
  <c r="AF4" i="3"/>
  <c r="AF9" i="3"/>
  <c r="P3" i="3"/>
  <c r="AJ3" i="3"/>
  <c r="T19" i="3"/>
  <c r="AF25" i="3"/>
  <c r="AF13" i="3"/>
  <c r="AF24" i="3"/>
  <c r="AF20" i="3"/>
  <c r="AF23" i="3"/>
  <c r="AF21" i="3"/>
  <c r="AF5" i="3"/>
  <c r="AF12" i="3"/>
  <c r="AF15" i="3"/>
  <c r="AF6" i="3"/>
  <c r="AF17" i="3"/>
  <c r="AF8" i="3"/>
  <c r="AF16" i="3"/>
  <c r="AF22" i="3"/>
  <c r="AF14" i="3"/>
  <c r="AF3" i="3"/>
  <c r="AB22" i="3"/>
  <c r="AB18" i="3"/>
  <c r="AB14" i="3"/>
  <c r="AB10" i="3"/>
  <c r="AB19" i="3"/>
  <c r="AB21" i="3"/>
  <c r="AB9" i="3"/>
  <c r="AB12" i="3"/>
  <c r="AB8" i="3"/>
  <c r="AB17" i="3"/>
  <c r="AB7" i="3"/>
  <c r="AB20" i="3"/>
  <c r="T23" i="3"/>
  <c r="AB23" i="3"/>
  <c r="AB15" i="3"/>
  <c r="AB4" i="3"/>
  <c r="AB25" i="3"/>
  <c r="AB13" i="3"/>
  <c r="AB24" i="3"/>
  <c r="AB16" i="3"/>
  <c r="AB5" i="3"/>
  <c r="AB6" i="3"/>
  <c r="AB3" i="3"/>
  <c r="X8" i="3"/>
  <c r="X11" i="3"/>
  <c r="X5" i="3"/>
  <c r="X22" i="3"/>
  <c r="X18" i="3"/>
  <c r="X14" i="3"/>
  <c r="X10" i="3"/>
  <c r="X3" i="3"/>
  <c r="X19" i="3"/>
  <c r="X6" i="3"/>
  <c r="X21" i="3"/>
  <c r="X13" i="3"/>
  <c r="X4" i="3"/>
  <c r="X20" i="3"/>
  <c r="X25" i="3"/>
  <c r="X12" i="3"/>
  <c r="X17" i="3"/>
  <c r="X9" i="3"/>
  <c r="X7" i="3"/>
  <c r="T21" i="3"/>
  <c r="T13" i="3"/>
  <c r="T20" i="3"/>
  <c r="T12" i="3"/>
  <c r="T24" i="3"/>
  <c r="T16" i="3"/>
  <c r="T9" i="3"/>
  <c r="T11" i="3"/>
  <c r="T7" i="3"/>
  <c r="P5" i="3"/>
  <c r="T6" i="3"/>
  <c r="T18" i="3"/>
  <c r="T10" i="3"/>
  <c r="T25" i="3"/>
  <c r="T17" i="3"/>
  <c r="T8" i="3"/>
  <c r="T4" i="3"/>
  <c r="T3" i="3"/>
  <c r="P25" i="3"/>
  <c r="P17" i="3"/>
  <c r="L18" i="3"/>
  <c r="P24" i="3"/>
  <c r="P20" i="3"/>
  <c r="P16" i="3"/>
  <c r="P12" i="3"/>
  <c r="P6" i="3"/>
  <c r="P19" i="3"/>
  <c r="P11" i="3"/>
  <c r="P7" i="3"/>
  <c r="P18" i="3"/>
  <c r="P10" i="3"/>
  <c r="P23" i="3"/>
  <c r="P14" i="3"/>
  <c r="P22" i="3"/>
  <c r="P21" i="3"/>
  <c r="P13" i="3"/>
  <c r="P15" i="3"/>
  <c r="P8" i="3"/>
  <c r="P4" i="3"/>
  <c r="L19" i="3"/>
  <c r="L10" i="3"/>
  <c r="L11" i="3"/>
  <c r="L21" i="3"/>
  <c r="L9" i="3"/>
  <c r="L24" i="3"/>
  <c r="L16" i="3"/>
  <c r="L8" i="3"/>
  <c r="L23" i="3"/>
  <c r="L15" i="3"/>
  <c r="L7" i="3"/>
  <c r="L25" i="3"/>
  <c r="L17" i="3"/>
  <c r="L13" i="3"/>
  <c r="L20" i="3"/>
  <c r="L12" i="3"/>
  <c r="L4" i="3"/>
  <c r="L3" i="3"/>
  <c r="L22" i="3"/>
  <c r="L14" i="3"/>
  <c r="L6" i="3"/>
  <c r="L5" i="3"/>
  <c r="H19" i="3"/>
  <c r="H23" i="3"/>
  <c r="H15" i="3"/>
  <c r="H7" i="3"/>
  <c r="H11" i="3"/>
  <c r="H22" i="3"/>
  <c r="H18" i="3"/>
  <c r="H14" i="3"/>
  <c r="H10" i="3"/>
  <c r="H6" i="3"/>
  <c r="H21" i="3"/>
  <c r="H13" i="3"/>
  <c r="H9" i="3"/>
  <c r="H20" i="3"/>
  <c r="H12" i="3"/>
  <c r="H4" i="3"/>
  <c r="H25" i="3"/>
  <c r="H17" i="3"/>
  <c r="H5" i="3"/>
  <c r="H24" i="3"/>
  <c r="H16" i="3"/>
  <c r="H8" i="3"/>
  <c r="H3" i="3"/>
  <c r="K26" i="1" l="1"/>
  <c r="K27" i="1"/>
  <c r="L27" i="1" s="1" a="1"/>
  <c r="L27" i="1" s="1"/>
  <c r="K24" i="1"/>
  <c r="L24" i="1" s="1" a="1"/>
  <c r="L24" i="1" s="1"/>
  <c r="K28" i="1"/>
  <c r="M28" i="1" s="1"/>
  <c r="K23" i="1"/>
  <c r="L23" i="1" s="1" a="1"/>
  <c r="L23" i="1" s="1"/>
  <c r="K25" i="1"/>
  <c r="M25" i="1" s="1"/>
  <c r="K22" i="1"/>
  <c r="M22" i="1" s="1"/>
  <c r="L26" i="1" a="1"/>
  <c r="L26" i="1" s="1"/>
  <c r="M26" i="1"/>
  <c r="K21" i="1"/>
  <c r="BE5" i="3"/>
  <c r="BF5" i="3" s="1"/>
  <c r="BE21" i="3"/>
  <c r="BF21" i="3" s="1"/>
  <c r="BE15" i="3"/>
  <c r="BF15" i="3" s="1"/>
  <c r="BE17" i="3"/>
  <c r="BF17" i="3" s="1"/>
  <c r="BE23" i="3"/>
  <c r="BF23" i="3" s="1"/>
  <c r="BE25" i="3"/>
  <c r="BF25" i="3" s="1"/>
  <c r="BE14" i="3"/>
  <c r="BF14" i="3" s="1"/>
  <c r="BE18" i="3"/>
  <c r="BF18" i="3" s="1"/>
  <c r="BE8" i="3"/>
  <c r="BF8" i="3" s="1"/>
  <c r="BE22" i="3"/>
  <c r="BF22" i="3" s="1"/>
  <c r="BE10" i="3"/>
  <c r="BF10" i="3" s="1"/>
  <c r="BE9" i="3"/>
  <c r="BF9" i="3" s="1"/>
  <c r="BE6" i="3"/>
  <c r="BF6" i="3" s="1"/>
  <c r="BE19" i="3"/>
  <c r="BF19" i="3" s="1"/>
  <c r="BE4" i="3"/>
  <c r="BF4" i="3" s="1"/>
  <c r="BE12" i="3"/>
  <c r="BF12" i="3" s="1"/>
  <c r="BE20" i="3"/>
  <c r="BF20" i="3" s="1"/>
  <c r="BE16" i="3"/>
  <c r="BF16" i="3" s="1"/>
  <c r="BE11" i="3"/>
  <c r="BF11" i="3" s="1"/>
  <c r="BE24" i="3"/>
  <c r="BF24" i="3" s="1"/>
  <c r="BE13" i="3"/>
  <c r="BF13" i="3" s="1"/>
  <c r="BE7" i="3"/>
  <c r="BF7" i="3" s="1"/>
  <c r="BE3" i="3"/>
  <c r="BF3" i="3" s="1"/>
  <c r="K30" i="1"/>
  <c r="K19" i="1"/>
  <c r="K20" i="1"/>
  <c r="K31" i="1"/>
  <c r="K29" i="1"/>
  <c r="L28" i="1" l="1" a="1"/>
  <c r="L28" i="1" s="1"/>
  <c r="M27" i="1"/>
  <c r="M24" i="1"/>
  <c r="L31" i="1" a="1"/>
  <c r="L31" i="1" s="1"/>
  <c r="M31" i="1"/>
  <c r="L30" i="1" a="1"/>
  <c r="L30" i="1" s="1"/>
  <c r="M30" i="1"/>
  <c r="M23" i="1"/>
  <c r="L22" i="1" a="1"/>
  <c r="L22" i="1" s="1"/>
  <c r="L29" i="1" a="1"/>
  <c r="L29" i="1" s="1"/>
  <c r="M29" i="1"/>
  <c r="L25" i="1" a="1"/>
  <c r="L25" i="1" s="1"/>
  <c r="L21" i="1" a="1"/>
  <c r="L21" i="1" s="1"/>
  <c r="M21" i="1"/>
  <c r="L20" i="1" a="1"/>
  <c r="L20" i="1" s="1"/>
  <c r="M20" i="1"/>
  <c r="L19" i="1" a="1"/>
  <c r="L19" i="1" s="1"/>
  <c r="M19" i="1"/>
  <c r="O9" i="1"/>
  <c r="F9" i="1"/>
  <c r="F41" i="1"/>
  <c r="M41" i="1" s="1"/>
  <c r="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<sst xmlns="http://schemas.openxmlformats.org/spreadsheetml/2006/main" count="323" uniqueCount="150">
  <si>
    <t>S/N</t>
  </si>
  <si>
    <t>REMARK</t>
  </si>
  <si>
    <t xml:space="preserve">ENGLISH </t>
  </si>
  <si>
    <t>MATHEMATICS</t>
  </si>
  <si>
    <t>VERBAL REASONING</t>
  </si>
  <si>
    <t>QUANTITATIVE REASONING</t>
  </si>
  <si>
    <t>HAND WRITING</t>
  </si>
  <si>
    <t>BASIC SCIENCE AND TECHNOLOGY</t>
  </si>
  <si>
    <t>CHRISTAIN RELIGIOUS STUDIES</t>
  </si>
  <si>
    <t>NATIONAL VALUES</t>
  </si>
  <si>
    <t>CULTURAL AND CREATIVE ART</t>
  </si>
  <si>
    <t>PREVOCATIONAL STUDIES</t>
  </si>
  <si>
    <t>HISTORY</t>
  </si>
  <si>
    <t>CURRENT AFFAIRS</t>
  </si>
  <si>
    <t>PHONICS</t>
  </si>
  <si>
    <t>KEYS TO POSTION GRADE</t>
  </si>
  <si>
    <t>BEHAVIOUR</t>
  </si>
  <si>
    <t>2nd TEST</t>
  </si>
  <si>
    <t xml:space="preserve"> 1st TEST</t>
  </si>
  <si>
    <t>EXAM SCORE</t>
  </si>
  <si>
    <t>TOTAL SCORE</t>
  </si>
  <si>
    <t>LETTER GRADE</t>
  </si>
  <si>
    <t>SUBJECT POSTION</t>
  </si>
  <si>
    <t>2ND TERM RESULT</t>
  </si>
  <si>
    <t>ALL SUBJECT TITLE</t>
  </si>
  <si>
    <t>CONGINATIVE REPORT</t>
  </si>
  <si>
    <t>*[0% - 39% = F] *[40% - 49% = E] *[50% - 59% = D] *[60% - 69% = C] *[70% - 79% = B] *[80% - 89% = A] *[90% - 100% = A+]</t>
  </si>
  <si>
    <t>CLASS PARTICIPATION</t>
  </si>
  <si>
    <t>CLASS ATTENDANTS</t>
  </si>
  <si>
    <t>CONCENTRATION</t>
  </si>
  <si>
    <t>ATTITUDE TO PROPERTIES</t>
  </si>
  <si>
    <t>ASSIGNMENT</t>
  </si>
  <si>
    <t>CLEANLINESS</t>
  </si>
  <si>
    <t>PUNTCTUALITY</t>
  </si>
  <si>
    <t>GENERAL CONDUCT</t>
  </si>
  <si>
    <t>KEYS TO RATING: 5 = EXCELLENT; 4 = GOOD; 3 = AVERAGE; 2 = BELOW AVERAGE; 1 = VERY POOR</t>
  </si>
  <si>
    <t>TOTAL SCORE OBTAINED</t>
  </si>
  <si>
    <t>CLASS TEACHERS REMARK</t>
  </si>
  <si>
    <t>HEAD TEACHERS REMAARK</t>
  </si>
  <si>
    <t>CUMULATIVE AVERAGE</t>
  </si>
  <si>
    <t>CLASS TEACHERS NAME</t>
  </si>
  <si>
    <t>HEAD TEACHERS NAME</t>
  </si>
  <si>
    <t>RESUMPTION DATE</t>
  </si>
  <si>
    <t>FINANCIAL STATEMENT</t>
  </si>
  <si>
    <t>OUTSTANDING BILLS</t>
  </si>
  <si>
    <t>NEXT TERM BILLS</t>
  </si>
  <si>
    <t>SESSION:</t>
  </si>
  <si>
    <t>CLASS:</t>
  </si>
  <si>
    <t>TERM:</t>
  </si>
  <si>
    <t>CLASS SIZE:</t>
  </si>
  <si>
    <t>LOWEST CLASS AVERAGE:</t>
  </si>
  <si>
    <t>DAYS SCHOOL OPENED:</t>
  </si>
  <si>
    <t>NAME:</t>
  </si>
  <si>
    <t>STUDENT ID:</t>
  </si>
  <si>
    <t>SEX:</t>
  </si>
  <si>
    <t>POSITION:</t>
  </si>
  <si>
    <t>HIGHEST CLASS AVERAGE:</t>
  </si>
  <si>
    <t>ATTENDENACE:</t>
  </si>
  <si>
    <t>SIGN:</t>
  </si>
  <si>
    <t>Class</t>
  </si>
  <si>
    <t>Helper</t>
  </si>
  <si>
    <t>Roll No.</t>
  </si>
  <si>
    <t>Student Name</t>
  </si>
  <si>
    <t>Picture</t>
  </si>
  <si>
    <t>English</t>
  </si>
  <si>
    <t>Maths</t>
  </si>
  <si>
    <t>1st</t>
  </si>
  <si>
    <t>Evelyn</t>
  </si>
  <si>
    <t>2nd</t>
  </si>
  <si>
    <t>Praise</t>
  </si>
  <si>
    <t>Chukwuma</t>
  </si>
  <si>
    <t>Chidiebere</t>
  </si>
  <si>
    <t>Phinitel</t>
  </si>
  <si>
    <t>Daivid</t>
  </si>
  <si>
    <t>Emmanuel</t>
  </si>
  <si>
    <t>Cynthia</t>
  </si>
  <si>
    <t>Juliet</t>
  </si>
  <si>
    <t>Ethan</t>
  </si>
  <si>
    <t>Skelly</t>
  </si>
  <si>
    <t>Melvin</t>
  </si>
  <si>
    <t>Haqeem</t>
  </si>
  <si>
    <t>Bobby</t>
  </si>
  <si>
    <t>Joe</t>
  </si>
  <si>
    <t>Gabriel</t>
  </si>
  <si>
    <t>Daniel</t>
  </si>
  <si>
    <t>Chidera</t>
  </si>
  <si>
    <t>Onyebuchi</t>
  </si>
  <si>
    <t>Nelson</t>
  </si>
  <si>
    <t>Owen</t>
  </si>
  <si>
    <t>Michael</t>
  </si>
  <si>
    <t>Grace</t>
  </si>
  <si>
    <t>Joy</t>
  </si>
  <si>
    <t>Peace</t>
  </si>
  <si>
    <t>Paschal</t>
  </si>
  <si>
    <t>Desire</t>
  </si>
  <si>
    <t>Christian</t>
  </si>
  <si>
    <t>Emily</t>
  </si>
  <si>
    <t>Kelly</t>
  </si>
  <si>
    <t>Jane</t>
  </si>
  <si>
    <t>Ugo</t>
  </si>
  <si>
    <t>Fortress</t>
  </si>
  <si>
    <t>Justice</t>
  </si>
  <si>
    <t>Ebube</t>
  </si>
  <si>
    <t>Mariam</t>
  </si>
  <si>
    <t>Moses</t>
  </si>
  <si>
    <t>Kylian</t>
  </si>
  <si>
    <t>Chidubem</t>
  </si>
  <si>
    <t>Victor</t>
  </si>
  <si>
    <t>Timothy</t>
  </si>
  <si>
    <t>Charles</t>
  </si>
  <si>
    <t>Franklyn</t>
  </si>
  <si>
    <t>Nicholas</t>
  </si>
  <si>
    <t>Christopher</t>
  </si>
  <si>
    <t>Mathias</t>
  </si>
  <si>
    <t>Peter</t>
  </si>
  <si>
    <t>John</t>
  </si>
  <si>
    <t>Magdalene</t>
  </si>
  <si>
    <t>Success</t>
  </si>
  <si>
    <t>1ST TEST</t>
  </si>
  <si>
    <t>2ND TEST</t>
  </si>
  <si>
    <t xml:space="preserve">HANDWRITING </t>
  </si>
  <si>
    <t>CHRISTIAN RELIGIOUS STUDIES</t>
  </si>
  <si>
    <t>SEX</t>
  </si>
  <si>
    <t>F</t>
  </si>
  <si>
    <t>M</t>
  </si>
  <si>
    <t>Student ID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</si>
  <si>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</si>
  <si>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</si>
  <si>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</si>
  <si>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</si>
  <si>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</si>
  <si>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</si>
  <si>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</si>
  <si>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</si>
  <si>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</si>
  <si>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</si>
  <si>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</si>
  <si>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</si>
  <si>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2023/13</t>
  </si>
  <si>
    <t>2023/14</t>
  </si>
  <si>
    <t>2023/15</t>
  </si>
  <si>
    <t>2023/16</t>
  </si>
  <si>
    <t>2023/17</t>
  </si>
  <si>
    <t>2023/18</t>
  </si>
  <si>
    <t>2023/19</t>
  </si>
  <si>
    <t>2023/20</t>
  </si>
  <si>
    <t>2023/21</t>
  </si>
  <si>
    <t>2023/22</t>
  </si>
  <si>
    <t>2023/23</t>
  </si>
  <si>
    <t>SAMUEL CHIDIEBERE FORTUNE                                                           Phone no.:+2349047411381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</si>
</sst>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sz val="11"/>
      <color theme="2" tint="-0.89999084444715716"/>
      <name val="Arial Black"/>
      <family val="2"/>
    </font>
    <font>
      <sz val="11"/>
      <color theme="2" tint="-0.89999084444715716"/>
      <name val="Aptos"/>
      <family val="2"/>
    </font>
    <font>
      <sz val="11"/>
      <color theme="2" tint="-0.89999084444715716"/>
      <name val="Book Antiqua"/>
      <family val="1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11" xfId="0" applyFont="1" applyBorder="1"/>
    <xf numFmtId="0" fontId="6" fillId="0" borderId="1" xfId="0" applyFont="1" applyBorder="1"/>
    <xf numFmtId="0" fontId="7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6" fillId="0" borderId="2" xfId="0" applyFont="1" applyBorder="1"/>
    <xf numFmtId="0" fontId="4" fillId="0" borderId="1" xfId="0" applyFont="1" applyBorder="1" applyAlignment="1">
      <alignment vertical="center"/>
    </xf>
    <xf numFmtId="0" fontId="2" fillId="0" borderId="12" xfId="0" applyFont="1" applyBorder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0" fillId="2" borderId="0" xfId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2" fillId="3" borderId="0" xfId="1" applyFont="1" applyFill="1" applyAlignment="1">
      <alignment vertical="top" wrapText="1"/>
    </xf>
    <xf numFmtId="0" fontId="12" fillId="3" borderId="0" xfId="1" applyFont="1" applyFill="1" applyAlignment="1">
      <alignment horizontal="left" vertical="center" wrapText="1"/>
    </xf>
    <xf numFmtId="0" fontId="12" fillId="3" borderId="0" xfId="1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3" fillId="0" borderId="3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48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3" fillId="0" borderId="2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43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 textRotation="90"/>
    </xf>
    <xf numFmtId="0" fontId="3" fillId="0" borderId="15" xfId="0" applyFont="1" applyBorder="1" applyAlignment="1">
      <alignment horizontal="center" textRotation="90"/>
    </xf>
    <xf numFmtId="0" fontId="3" fillId="0" borderId="8" xfId="0" applyFont="1" applyBorder="1" applyAlignment="1">
      <alignment horizontal="center" textRotation="90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2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3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12" xfId="0" applyNumberFormat="1" applyFont="1" applyBorder="1" applyAlignment="1">
      <alignment horizontal="center" textRotation="90"/>
    </xf>
    <xf numFmtId="49" fontId="3" fillId="0" borderId="15" xfId="0" applyNumberFormat="1" applyFont="1" applyBorder="1" applyAlignment="1">
      <alignment horizontal="center" textRotation="90"/>
    </xf>
    <xf numFmtId="49" fontId="3" fillId="0" borderId="8" xfId="0" applyNumberFormat="1" applyFont="1" applyBorder="1" applyAlignment="1">
      <alignment horizontal="center" textRotation="90"/>
    </xf>
    <xf numFmtId="0" fontId="6" fillId="0" borderId="3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2" fillId="0" borderId="46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39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0" borderId="33" xfId="0" applyFont="1" applyBorder="1" applyAlignment="1">
      <alignment horizontal="center"/>
    </xf>
    <xf numFmtId="0" fontId="8" fillId="0" borderId="17" xfId="0" applyFont="1" applyBorder="1" applyAlignment="1">
      <alignment horizontal="left"/>
    </xf>
    <xf numFmtId="0" fontId="6" fillId="0" borderId="11" xfId="0" applyFont="1" applyBorder="1" applyAlignment="1">
      <alignment horizontal="left" wrapText="1"/>
    </xf>
    <xf numFmtId="0" fontId="6" fillId="0" borderId="42" xfId="0" applyFont="1" applyBorder="1" applyAlignment="1">
      <alignment horizontal="left" wrapText="1"/>
    </xf>
    <xf numFmtId="0" fontId="6" fillId="0" borderId="26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  <xf numFmtId="0" fontId="3" fillId="0" borderId="39" xfId="0" applyFont="1" applyBorder="1" applyAlignment="1">
      <alignment horizont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2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34636</xdr:colOff>
      <xdr:row>35</xdr:row>
      <xdr:rowOff>34636</xdr:rowOff>
    </xdr:from>
    <xdr:to>
      <xdr:col>3</xdr:col>
      <xdr:colOff>164523</xdr:colOff>
      <xdr:row>35</xdr:row>
      <xdr:rowOff>126076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264227" y="6650181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3</xdr:col>
      <xdr:colOff>195695</xdr:colOff>
      <xdr:row>35</xdr:row>
      <xdr:rowOff>31172</xdr:rowOff>
    </xdr:from>
    <xdr:to>
      <xdr:col>5</xdr:col>
      <xdr:colOff>57150</xdr:colOff>
      <xdr:row>35</xdr:row>
      <xdr:rowOff>122612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425286" y="6646717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5</xdr:col>
      <xdr:colOff>96981</xdr:colOff>
      <xdr:row>35</xdr:row>
      <xdr:rowOff>36368</xdr:rowOff>
    </xdr:from>
    <xdr:to>
      <xdr:col>6</xdr:col>
      <xdr:colOff>10391</xdr:colOff>
      <xdr:row>35</xdr:row>
      <xdr:rowOff>127808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595004" y="6651913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6</xdr:col>
      <xdr:colOff>32904</xdr:colOff>
      <xdr:row>35</xdr:row>
      <xdr:rowOff>32904</xdr:rowOff>
    </xdr:from>
    <xdr:to>
      <xdr:col>6</xdr:col>
      <xdr:colOff>162791</xdr:colOff>
      <xdr:row>35</xdr:row>
      <xdr:rowOff>124344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747404" y="6648449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6</xdr:col>
      <xdr:colOff>193963</xdr:colOff>
      <xdr:row>35</xdr:row>
      <xdr:rowOff>29440</xdr:rowOff>
    </xdr:from>
    <xdr:to>
      <xdr:col>6</xdr:col>
      <xdr:colOff>323850</xdr:colOff>
      <xdr:row>35</xdr:row>
      <xdr:rowOff>120880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908463" y="6644985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>
    <xdr:from>
      <xdr:col>3</xdr:col>
      <xdr:colOff>39833</xdr:colOff>
      <xdr:row>36</xdr:row>
      <xdr:rowOff>39831</xdr:rowOff>
    </xdr:from>
    <xdr:to>
      <xdr:col>3</xdr:col>
      <xdr:colOff>169720</xdr:colOff>
      <xdr:row>36</xdr:row>
      <xdr:rowOff>131271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269424" y="6802581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3</xdr:col>
      <xdr:colOff>200892</xdr:colOff>
      <xdr:row>36</xdr:row>
      <xdr:rowOff>36367</xdr:rowOff>
    </xdr:from>
    <xdr:to>
      <xdr:col>5</xdr:col>
      <xdr:colOff>62347</xdr:colOff>
      <xdr:row>36</xdr:row>
      <xdr:rowOff>127807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430483" y="6799117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5</xdr:col>
      <xdr:colOff>102178</xdr:colOff>
      <xdr:row>36</xdr:row>
      <xdr:rowOff>41563</xdr:rowOff>
    </xdr:from>
    <xdr:to>
      <xdr:col>6</xdr:col>
      <xdr:colOff>15588</xdr:colOff>
      <xdr:row>36</xdr:row>
      <xdr:rowOff>133003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600201" y="6804313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6</xdr:col>
      <xdr:colOff>38101</xdr:colOff>
      <xdr:row>36</xdr:row>
      <xdr:rowOff>38099</xdr:rowOff>
    </xdr:from>
    <xdr:to>
      <xdr:col>6</xdr:col>
      <xdr:colOff>167988</xdr:colOff>
      <xdr:row>36</xdr:row>
      <xdr:rowOff>129539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752601" y="6800849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6</xdr:col>
      <xdr:colOff>199160</xdr:colOff>
      <xdr:row>36</xdr:row>
      <xdr:rowOff>34635</xdr:rowOff>
    </xdr:from>
    <xdr:to>
      <xdr:col>6</xdr:col>
      <xdr:colOff>329047</xdr:colOff>
      <xdr:row>36</xdr:row>
      <xdr:rowOff>126075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913660" y="6797385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>
    <xdr:from>
      <xdr:col>3</xdr:col>
      <xdr:colOff>27712</xdr:colOff>
      <xdr:row>37</xdr:row>
      <xdr:rowOff>36367</xdr:rowOff>
    </xdr:from>
    <xdr:to>
      <xdr:col>3</xdr:col>
      <xdr:colOff>157599</xdr:colOff>
      <xdr:row>37</xdr:row>
      <xdr:rowOff>127807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257303" y="6954981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3</xdr:col>
      <xdr:colOff>188771</xdr:colOff>
      <xdr:row>37</xdr:row>
      <xdr:rowOff>32903</xdr:rowOff>
    </xdr:from>
    <xdr:to>
      <xdr:col>5</xdr:col>
      <xdr:colOff>50226</xdr:colOff>
      <xdr:row>37</xdr:row>
      <xdr:rowOff>124343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418362" y="6951517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5</xdr:col>
      <xdr:colOff>90057</xdr:colOff>
      <xdr:row>37</xdr:row>
      <xdr:rowOff>38099</xdr:rowOff>
    </xdr:from>
    <xdr:to>
      <xdr:col>6</xdr:col>
      <xdr:colOff>3467</xdr:colOff>
      <xdr:row>37</xdr:row>
      <xdr:rowOff>129539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588080" y="6956713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6</xdr:col>
      <xdr:colOff>25980</xdr:colOff>
      <xdr:row>37</xdr:row>
      <xdr:rowOff>34635</xdr:rowOff>
    </xdr:from>
    <xdr:to>
      <xdr:col>6</xdr:col>
      <xdr:colOff>155867</xdr:colOff>
      <xdr:row>37</xdr:row>
      <xdr:rowOff>126075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740480" y="6953249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6</xdr:col>
      <xdr:colOff>187039</xdr:colOff>
      <xdr:row>37</xdr:row>
      <xdr:rowOff>31171</xdr:rowOff>
    </xdr:from>
    <xdr:to>
      <xdr:col>6</xdr:col>
      <xdr:colOff>316926</xdr:colOff>
      <xdr:row>37</xdr:row>
      <xdr:rowOff>122611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901539" y="6949785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>
    <xdr:from>
      <xdr:col>3</xdr:col>
      <xdr:colOff>41568</xdr:colOff>
      <xdr:row>38</xdr:row>
      <xdr:rowOff>41563</xdr:rowOff>
    </xdr:from>
    <xdr:to>
      <xdr:col>3</xdr:col>
      <xdr:colOff>171455</xdr:colOff>
      <xdr:row>38</xdr:row>
      <xdr:rowOff>133003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71159" y="7107381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3</xdr:col>
      <xdr:colOff>202627</xdr:colOff>
      <xdr:row>38</xdr:row>
      <xdr:rowOff>38099</xdr:rowOff>
    </xdr:from>
    <xdr:to>
      <xdr:col>5</xdr:col>
      <xdr:colOff>64082</xdr:colOff>
      <xdr:row>38</xdr:row>
      <xdr:rowOff>129539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432218" y="7103917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5</xdr:col>
      <xdr:colOff>103913</xdr:colOff>
      <xdr:row>38</xdr:row>
      <xdr:rowOff>43295</xdr:rowOff>
    </xdr:from>
    <xdr:to>
      <xdr:col>6</xdr:col>
      <xdr:colOff>17323</xdr:colOff>
      <xdr:row>38</xdr:row>
      <xdr:rowOff>134735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601936" y="7109113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6</xdr:col>
      <xdr:colOff>39836</xdr:colOff>
      <xdr:row>38</xdr:row>
      <xdr:rowOff>39831</xdr:rowOff>
    </xdr:from>
    <xdr:to>
      <xdr:col>6</xdr:col>
      <xdr:colOff>169723</xdr:colOff>
      <xdr:row>38</xdr:row>
      <xdr:rowOff>131271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754336" y="7105649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6</xdr:col>
      <xdr:colOff>200895</xdr:colOff>
      <xdr:row>38</xdr:row>
      <xdr:rowOff>36367</xdr:rowOff>
    </xdr:from>
    <xdr:to>
      <xdr:col>6</xdr:col>
      <xdr:colOff>330782</xdr:colOff>
      <xdr:row>38</xdr:row>
      <xdr:rowOff>127807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915395" y="7102185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>
    <xdr:from>
      <xdr:col>11</xdr:col>
      <xdr:colOff>145455</xdr:colOff>
      <xdr:row>35</xdr:row>
      <xdr:rowOff>32909</xdr:rowOff>
    </xdr:from>
    <xdr:to>
      <xdr:col>11</xdr:col>
      <xdr:colOff>275342</xdr:colOff>
      <xdr:row>35</xdr:row>
      <xdr:rowOff>124349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401273" y="6648454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12</xdr:col>
      <xdr:colOff>12105</xdr:colOff>
      <xdr:row>35</xdr:row>
      <xdr:rowOff>29445</xdr:rowOff>
    </xdr:from>
    <xdr:to>
      <xdr:col>12</xdr:col>
      <xdr:colOff>141992</xdr:colOff>
      <xdr:row>35</xdr:row>
      <xdr:rowOff>120885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562332" y="6644990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12</xdr:col>
      <xdr:colOff>181823</xdr:colOff>
      <xdr:row>35</xdr:row>
      <xdr:rowOff>34641</xdr:rowOff>
    </xdr:from>
    <xdr:to>
      <xdr:col>12</xdr:col>
      <xdr:colOff>311710</xdr:colOff>
      <xdr:row>35</xdr:row>
      <xdr:rowOff>126081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732050" y="6650186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13</xdr:col>
      <xdr:colOff>22495</xdr:colOff>
      <xdr:row>35</xdr:row>
      <xdr:rowOff>31177</xdr:rowOff>
    </xdr:from>
    <xdr:to>
      <xdr:col>13</xdr:col>
      <xdr:colOff>152382</xdr:colOff>
      <xdr:row>35</xdr:row>
      <xdr:rowOff>122617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884450" y="6646722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13</xdr:col>
      <xdr:colOff>183554</xdr:colOff>
      <xdr:row>35</xdr:row>
      <xdr:rowOff>27713</xdr:rowOff>
    </xdr:from>
    <xdr:to>
      <xdr:col>13</xdr:col>
      <xdr:colOff>313441</xdr:colOff>
      <xdr:row>35</xdr:row>
      <xdr:rowOff>119153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045509" y="6643258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>
    <xdr:from>
      <xdr:col>11</xdr:col>
      <xdr:colOff>150652</xdr:colOff>
      <xdr:row>36</xdr:row>
      <xdr:rowOff>29445</xdr:rowOff>
    </xdr:from>
    <xdr:to>
      <xdr:col>11</xdr:col>
      <xdr:colOff>280539</xdr:colOff>
      <xdr:row>36</xdr:row>
      <xdr:rowOff>120885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406470" y="6792195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12</xdr:col>
      <xdr:colOff>17302</xdr:colOff>
      <xdr:row>36</xdr:row>
      <xdr:rowOff>25981</xdr:rowOff>
    </xdr:from>
    <xdr:to>
      <xdr:col>12</xdr:col>
      <xdr:colOff>147189</xdr:colOff>
      <xdr:row>36</xdr:row>
      <xdr:rowOff>117421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567529" y="6788731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12</xdr:col>
      <xdr:colOff>187020</xdr:colOff>
      <xdr:row>36</xdr:row>
      <xdr:rowOff>31177</xdr:rowOff>
    </xdr:from>
    <xdr:to>
      <xdr:col>13</xdr:col>
      <xdr:colOff>5179</xdr:colOff>
      <xdr:row>36</xdr:row>
      <xdr:rowOff>122617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737247" y="6793927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13</xdr:col>
      <xdr:colOff>27692</xdr:colOff>
      <xdr:row>36</xdr:row>
      <xdr:rowOff>27713</xdr:rowOff>
    </xdr:from>
    <xdr:to>
      <xdr:col>13</xdr:col>
      <xdr:colOff>157579</xdr:colOff>
      <xdr:row>36</xdr:row>
      <xdr:rowOff>119153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889647" y="6790463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13</xdr:col>
      <xdr:colOff>188751</xdr:colOff>
      <xdr:row>36</xdr:row>
      <xdr:rowOff>24249</xdr:rowOff>
    </xdr:from>
    <xdr:to>
      <xdr:col>13</xdr:col>
      <xdr:colOff>318638</xdr:colOff>
      <xdr:row>36</xdr:row>
      <xdr:rowOff>115689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050706" y="6786999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>
    <xdr:from>
      <xdr:col>11</xdr:col>
      <xdr:colOff>147190</xdr:colOff>
      <xdr:row>37</xdr:row>
      <xdr:rowOff>34640</xdr:rowOff>
    </xdr:from>
    <xdr:to>
      <xdr:col>11</xdr:col>
      <xdr:colOff>277077</xdr:colOff>
      <xdr:row>37</xdr:row>
      <xdr:rowOff>126080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403008" y="6953254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12</xdr:col>
      <xdr:colOff>13840</xdr:colOff>
      <xdr:row>37</xdr:row>
      <xdr:rowOff>31176</xdr:rowOff>
    </xdr:from>
    <xdr:to>
      <xdr:col>12</xdr:col>
      <xdr:colOff>143727</xdr:colOff>
      <xdr:row>37</xdr:row>
      <xdr:rowOff>122616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564067" y="6949790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12</xdr:col>
      <xdr:colOff>183558</xdr:colOff>
      <xdr:row>37</xdr:row>
      <xdr:rowOff>36372</xdr:rowOff>
    </xdr:from>
    <xdr:to>
      <xdr:col>13</xdr:col>
      <xdr:colOff>1717</xdr:colOff>
      <xdr:row>37</xdr:row>
      <xdr:rowOff>127812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733785" y="6954986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13</xdr:col>
      <xdr:colOff>24230</xdr:colOff>
      <xdr:row>37</xdr:row>
      <xdr:rowOff>32908</xdr:rowOff>
    </xdr:from>
    <xdr:to>
      <xdr:col>13</xdr:col>
      <xdr:colOff>154117</xdr:colOff>
      <xdr:row>37</xdr:row>
      <xdr:rowOff>124348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886185" y="6951522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13</xdr:col>
      <xdr:colOff>185289</xdr:colOff>
      <xdr:row>37</xdr:row>
      <xdr:rowOff>29444</xdr:rowOff>
    </xdr:from>
    <xdr:to>
      <xdr:col>13</xdr:col>
      <xdr:colOff>315176</xdr:colOff>
      <xdr:row>37</xdr:row>
      <xdr:rowOff>120884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047244" y="6948058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>
    <xdr:from>
      <xdr:col>11</xdr:col>
      <xdr:colOff>161046</xdr:colOff>
      <xdr:row>38</xdr:row>
      <xdr:rowOff>31177</xdr:rowOff>
    </xdr:from>
    <xdr:to>
      <xdr:col>11</xdr:col>
      <xdr:colOff>290933</xdr:colOff>
      <xdr:row>38</xdr:row>
      <xdr:rowOff>122617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416864" y="7096995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5</a:t>
          </a:r>
        </a:p>
      </xdr:txBody>
    </xdr:sp>
    <xdr:clientData/>
  </xdr:twoCellAnchor>
  <xdr:twoCellAnchor>
    <xdr:from>
      <xdr:col>12</xdr:col>
      <xdr:colOff>27696</xdr:colOff>
      <xdr:row>38</xdr:row>
      <xdr:rowOff>27713</xdr:rowOff>
    </xdr:from>
    <xdr:to>
      <xdr:col>12</xdr:col>
      <xdr:colOff>157583</xdr:colOff>
      <xdr:row>38</xdr:row>
      <xdr:rowOff>119153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577923" y="7093531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4</a:t>
          </a:r>
        </a:p>
      </xdr:txBody>
    </xdr:sp>
    <xdr:clientData/>
  </xdr:twoCellAnchor>
  <xdr:twoCellAnchor>
    <xdr:from>
      <xdr:col>12</xdr:col>
      <xdr:colOff>197414</xdr:colOff>
      <xdr:row>38</xdr:row>
      <xdr:rowOff>32909</xdr:rowOff>
    </xdr:from>
    <xdr:to>
      <xdr:col>13</xdr:col>
      <xdr:colOff>15573</xdr:colOff>
      <xdr:row>38</xdr:row>
      <xdr:rowOff>124349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3747641" y="7098727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3</a:t>
          </a:r>
        </a:p>
      </xdr:txBody>
    </xdr:sp>
    <xdr:clientData/>
  </xdr:twoCellAnchor>
  <xdr:twoCellAnchor>
    <xdr:from>
      <xdr:col>13</xdr:col>
      <xdr:colOff>38086</xdr:colOff>
      <xdr:row>38</xdr:row>
      <xdr:rowOff>29445</xdr:rowOff>
    </xdr:from>
    <xdr:to>
      <xdr:col>13</xdr:col>
      <xdr:colOff>167973</xdr:colOff>
      <xdr:row>38</xdr:row>
      <xdr:rowOff>120885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900041" y="7095263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2</a:t>
          </a:r>
        </a:p>
      </xdr:txBody>
    </xdr:sp>
    <xdr:clientData/>
  </xdr:twoCellAnchor>
  <xdr:twoCellAnchor>
    <xdr:from>
      <xdr:col>13</xdr:col>
      <xdr:colOff>199145</xdr:colOff>
      <xdr:row>38</xdr:row>
      <xdr:rowOff>25981</xdr:rowOff>
    </xdr:from>
    <xdr:to>
      <xdr:col>13</xdr:col>
      <xdr:colOff>329032</xdr:colOff>
      <xdr:row>38</xdr:row>
      <xdr:rowOff>117421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061100" y="7091799"/>
          <a:ext cx="129887" cy="9144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/>
            <a:t>1</a:t>
          </a:r>
        </a:p>
      </xdr:txBody>
    </xdr:sp>
    <xdr:clientData/>
  </xdr:twoCellAnchor>
  <xdr:twoCellAnchor editAs="oneCell">
    <xdr:from>
      <xdr:col>1</xdr:col>
      <xdr:colOff>96487</xdr:colOff>
      <xdr:row>0</xdr:row>
      <xdr:rowOff>34017</xdr:rowOff>
    </xdr:from>
    <xdr:to>
      <xdr:col>14</xdr:col>
      <xdr:colOff>178208</xdr:colOff>
      <xdr:row>4</xdr:row>
      <xdr:rowOff>1073</xdr:rowOff>
    </xdr:to>
    <xdr:pic>
      <xdr:nvPicPr>
        <xdr:cNvPr id="45" name="Picture 44" descr="TENDER RAISERS SCHOOLS (8.27 x 1 in)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5141" y="34017"/>
          <a:ext cx="4893067" cy="716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tabSelected="1" topLeftCell="A3" zoomScale="85" zoomScaleNormal="78" workbookViewId="0">
      <selection activeCell="N49" sqref="N49"/>
    </sheetView>
  </sheetViews>
  <sheetFormatPr defaultRowHeight="14.5" x14ac:dyDescent="0.35"/>
  <cols>
    <col min="1" max="1" width="3.81640625" customWidth="1"/>
    <col min="2" max="2" width="10.7265625" customWidth="1"/>
    <col min="3" max="3" width="3.7265625" customWidth="1"/>
    <col min="4" max="5" width="4" customWidth="1"/>
    <col min="6" max="6" width="3.26953125" customWidth="1"/>
    <col min="7" max="7" width="7.453125" customWidth="1"/>
    <col min="8" max="8" width="4.26953125" customWidth="1"/>
    <col min="9" max="12" width="4.453125" customWidth="1"/>
    <col min="13" max="13" width="4.7265625" customWidth="1"/>
    <col min="14" max="14" width="9" customWidth="1"/>
    <col min="15" max="15" width="8.26953125" customWidth="1"/>
    <col min="17" max="17" width="22.81640625" customWidth="1"/>
    <col min="18" max="18" width="12.81640625" customWidth="1"/>
    <col min="25" max="25" width="8.6328125" customWidth="1"/>
    <col min="26" max="28" width="8.7265625" hidden="1" customWidth="1"/>
    <col min="29" max="29" width="2.36328125" hidden="1" customWidth="1"/>
    <col min="30" max="31" width="8.7265625" hidden="1" customWidth="1"/>
  </cols>
  <sheetData>
    <row r="1" spans="1:31" x14ac:dyDescent="0.35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3"/>
      <c r="Q1" s="18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x14ac:dyDescent="0.3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84"/>
      <c r="Q2" s="18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3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84"/>
      <c r="Q3" s="18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15" thickBot="1" x14ac:dyDescent="0.4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  <c r="Q4" s="18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x14ac:dyDescent="0.35">
      <c r="A5" s="93" t="s">
        <v>52</v>
      </c>
      <c r="B5" s="94"/>
      <c r="C5" s="94"/>
      <c r="D5" s="94"/>
      <c r="E5" s="13"/>
      <c r="F5" s="88" t="str">
        <f>VLOOKUP(F6,Datasheet_!B3:C25,2,0)</f>
        <v>Daniel</v>
      </c>
      <c r="G5" s="88"/>
      <c r="H5" s="88"/>
      <c r="I5" s="88"/>
      <c r="J5" s="88"/>
      <c r="K5" s="160" t="s">
        <v>46</v>
      </c>
      <c r="L5" s="160"/>
      <c r="M5" s="160"/>
      <c r="N5" s="160"/>
      <c r="O5" s="88"/>
      <c r="P5" s="89"/>
      <c r="Q5" s="12"/>
    </row>
    <row r="6" spans="1:31" x14ac:dyDescent="0.35">
      <c r="A6" s="44" t="s">
        <v>53</v>
      </c>
      <c r="B6" s="45"/>
      <c r="C6" s="45"/>
      <c r="D6" s="45"/>
      <c r="E6" s="12"/>
      <c r="F6" s="119" t="s">
        <v>142</v>
      </c>
      <c r="G6" s="119"/>
      <c r="H6" s="119"/>
      <c r="I6" s="119"/>
      <c r="J6" s="119"/>
      <c r="K6" s="45" t="s">
        <v>47</v>
      </c>
      <c r="L6" s="45"/>
      <c r="M6" s="45"/>
      <c r="N6" s="45"/>
      <c r="O6" s="119"/>
      <c r="P6" s="124"/>
      <c r="Q6" s="12"/>
    </row>
    <row r="7" spans="1:31" x14ac:dyDescent="0.35">
      <c r="A7" s="44" t="s">
        <v>54</v>
      </c>
      <c r="B7" s="45"/>
      <c r="C7" s="45"/>
      <c r="D7" s="45"/>
      <c r="E7" s="12"/>
      <c r="F7" s="119" t="str">
        <f>VLOOKUP(F6,Datasheet_!B3:D25,3,0)</f>
        <v>M</v>
      </c>
      <c r="G7" s="119"/>
      <c r="H7" s="119"/>
      <c r="I7" s="119"/>
      <c r="J7" s="119"/>
      <c r="K7" s="45" t="s">
        <v>48</v>
      </c>
      <c r="L7" s="45"/>
      <c r="M7" s="45"/>
      <c r="N7" s="45"/>
      <c r="O7" s="119"/>
      <c r="P7" s="124"/>
      <c r="Q7" s="12"/>
    </row>
    <row r="8" spans="1:31" x14ac:dyDescent="0.35">
      <c r="A8" s="42" t="s">
        <v>55</v>
      </c>
      <c r="B8" s="43"/>
      <c r="C8" s="43"/>
      <c r="D8" s="43"/>
      <c r="E8" s="11"/>
      <c r="F8" s="119">
        <f ca="1">RANK(M41,Datasheet_!BF3:BF25,0)</f>
        <v>8</v>
      </c>
      <c r="G8" s="119"/>
      <c r="H8" s="119"/>
      <c r="I8" s="119"/>
      <c r="J8" s="119"/>
      <c r="K8" s="45" t="s">
        <v>49</v>
      </c>
      <c r="L8" s="45"/>
      <c r="M8" s="45"/>
      <c r="N8" s="45"/>
      <c r="O8" s="119"/>
      <c r="P8" s="124"/>
      <c r="Q8" s="11"/>
    </row>
    <row r="9" spans="1:31" x14ac:dyDescent="0.35">
      <c r="A9" s="44" t="s">
        <v>56</v>
      </c>
      <c r="B9" s="45"/>
      <c r="C9" s="45"/>
      <c r="D9" s="45"/>
      <c r="E9" s="12"/>
      <c r="F9" s="119">
        <f ca="1">MAX(Datasheet_!BF3:BF25)</f>
        <v>57</v>
      </c>
      <c r="G9" s="119"/>
      <c r="H9" s="119"/>
      <c r="I9" s="119"/>
      <c r="J9" s="119"/>
      <c r="K9" s="45" t="s">
        <v>50</v>
      </c>
      <c r="L9" s="45"/>
      <c r="M9" s="45"/>
      <c r="N9" s="45"/>
      <c r="O9" s="119">
        <f ca="1">MIN(Datasheet_!BF3:BF25)</f>
        <v>41.38</v>
      </c>
      <c r="P9" s="124"/>
      <c r="Q9" s="12"/>
    </row>
    <row r="10" spans="1:31" ht="15" thickBot="1" x14ac:dyDescent="0.4">
      <c r="A10" s="95" t="s">
        <v>57</v>
      </c>
      <c r="B10" s="96"/>
      <c r="C10" s="96"/>
      <c r="D10" s="96"/>
      <c r="E10" s="14"/>
      <c r="F10" s="125"/>
      <c r="G10" s="125"/>
      <c r="H10" s="125"/>
      <c r="I10" s="125"/>
      <c r="J10" s="125"/>
      <c r="K10" s="96" t="s">
        <v>51</v>
      </c>
      <c r="L10" s="96"/>
      <c r="M10" s="96"/>
      <c r="N10" s="96"/>
      <c r="O10" s="125"/>
      <c r="P10" s="126"/>
      <c r="Q10" s="12"/>
    </row>
    <row r="11" spans="1:31" ht="15.75" customHeight="1" x14ac:dyDescent="0.35">
      <c r="A11" s="72" t="s">
        <v>24</v>
      </c>
      <c r="B11" s="73"/>
      <c r="C11" s="73"/>
      <c r="D11" s="73"/>
      <c r="E11" s="73"/>
      <c r="F11" s="73"/>
      <c r="G11" s="74"/>
      <c r="H11" s="127" t="s">
        <v>23</v>
      </c>
      <c r="I11" s="128"/>
      <c r="J11" s="128"/>
      <c r="K11" s="128"/>
      <c r="L11" s="128"/>
      <c r="M11" s="129"/>
      <c r="N11" s="141" t="s">
        <v>1</v>
      </c>
      <c r="O11" s="142"/>
      <c r="P11" s="143"/>
    </row>
    <row r="12" spans="1:31" ht="9.75" customHeight="1" x14ac:dyDescent="0.35">
      <c r="A12" s="75"/>
      <c r="B12" s="76"/>
      <c r="C12" s="76"/>
      <c r="D12" s="76"/>
      <c r="E12" s="76"/>
      <c r="F12" s="76"/>
      <c r="G12" s="77"/>
      <c r="H12" s="120" t="s">
        <v>18</v>
      </c>
      <c r="I12" s="90" t="s">
        <v>17</v>
      </c>
      <c r="J12" s="90" t="s">
        <v>19</v>
      </c>
      <c r="K12" s="90" t="s">
        <v>20</v>
      </c>
      <c r="L12" s="90" t="s">
        <v>21</v>
      </c>
      <c r="M12" s="90" t="s">
        <v>22</v>
      </c>
      <c r="N12" s="144"/>
      <c r="O12" s="145"/>
      <c r="P12" s="146"/>
    </row>
    <row r="13" spans="1:31" ht="15" customHeight="1" x14ac:dyDescent="0.35">
      <c r="A13" s="75"/>
      <c r="B13" s="76"/>
      <c r="C13" s="76"/>
      <c r="D13" s="76"/>
      <c r="E13" s="76"/>
      <c r="F13" s="76"/>
      <c r="G13" s="77"/>
      <c r="H13" s="121"/>
      <c r="I13" s="91"/>
      <c r="J13" s="91"/>
      <c r="K13" s="91"/>
      <c r="L13" s="91"/>
      <c r="M13" s="91"/>
      <c r="N13" s="144"/>
      <c r="O13" s="145"/>
      <c r="P13" s="146"/>
    </row>
    <row r="14" spans="1:31" ht="15" customHeight="1" x14ac:dyDescent="0.35">
      <c r="A14" s="75"/>
      <c r="B14" s="76"/>
      <c r="C14" s="76"/>
      <c r="D14" s="76"/>
      <c r="E14" s="76"/>
      <c r="F14" s="76"/>
      <c r="G14" s="77"/>
      <c r="H14" s="121"/>
      <c r="I14" s="91"/>
      <c r="J14" s="91"/>
      <c r="K14" s="91"/>
      <c r="L14" s="91"/>
      <c r="M14" s="91"/>
      <c r="N14" s="144"/>
      <c r="O14" s="145"/>
      <c r="P14" s="146"/>
    </row>
    <row r="15" spans="1:31" ht="15" customHeight="1" x14ac:dyDescent="0.35">
      <c r="A15" s="75"/>
      <c r="B15" s="76"/>
      <c r="C15" s="76"/>
      <c r="D15" s="76"/>
      <c r="E15" s="76"/>
      <c r="F15" s="76"/>
      <c r="G15" s="77"/>
      <c r="H15" s="121"/>
      <c r="I15" s="91"/>
      <c r="J15" s="91"/>
      <c r="K15" s="91"/>
      <c r="L15" s="91"/>
      <c r="M15" s="91"/>
      <c r="N15" s="144"/>
      <c r="O15" s="145"/>
      <c r="P15" s="146"/>
    </row>
    <row r="16" spans="1:31" ht="15" customHeight="1" x14ac:dyDescent="0.35">
      <c r="A16" s="75"/>
      <c r="B16" s="76"/>
      <c r="C16" s="76"/>
      <c r="D16" s="76"/>
      <c r="E16" s="76"/>
      <c r="F16" s="76"/>
      <c r="G16" s="77"/>
      <c r="H16" s="122"/>
      <c r="I16" s="92"/>
      <c r="J16" s="92"/>
      <c r="K16" s="92"/>
      <c r="L16" s="91"/>
      <c r="M16" s="91"/>
      <c r="N16" s="144"/>
      <c r="O16" s="145"/>
      <c r="P16" s="146"/>
    </row>
    <row r="17" spans="1:16" ht="14.25" customHeight="1" x14ac:dyDescent="0.35">
      <c r="A17" s="78"/>
      <c r="B17" s="79"/>
      <c r="C17" s="79"/>
      <c r="D17" s="79"/>
      <c r="E17" s="79"/>
      <c r="F17" s="79"/>
      <c r="G17" s="80"/>
      <c r="H17" s="6">
        <v>20</v>
      </c>
      <c r="I17" s="6">
        <v>20</v>
      </c>
      <c r="J17" s="7">
        <v>60</v>
      </c>
      <c r="K17" s="7">
        <v>100</v>
      </c>
      <c r="L17" s="92"/>
      <c r="M17" s="92"/>
      <c r="N17" s="147"/>
      <c r="O17" s="148"/>
      <c r="P17" s="149"/>
    </row>
    <row r="18" spans="1:16" ht="18" customHeight="1" x14ac:dyDescent="0.35">
      <c r="A18" s="9" t="s">
        <v>0</v>
      </c>
      <c r="B18" s="150" t="s">
        <v>25</v>
      </c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2"/>
    </row>
    <row r="19" spans="1:16" x14ac:dyDescent="0.35">
      <c r="A19" s="2">
        <v>1</v>
      </c>
      <c r="B19" s="106" t="s">
        <v>2</v>
      </c>
      <c r="C19" s="66"/>
      <c r="D19" s="66"/>
      <c r="E19" s="66"/>
      <c r="F19" s="66"/>
      <c r="G19" s="107"/>
      <c r="H19" s="1">
        <f ca="1">VLOOKUP(F6,Datasheet_!B3:BD25,4,0)</f>
        <v>3</v>
      </c>
      <c r="I19" s="1">
        <f ca="1">VLOOKUP(F6,Datasheet_!B3:BD25,5,0)</f>
        <v>11</v>
      </c>
      <c r="J19" s="1">
        <f ca="1">VLOOKUP(F6,Datasheet_!B3:BD25,6,0)</f>
        <v>58</v>
      </c>
      <c r="K19" s="1">
        <f ca="1">SUM(H19,I19,J19)</f>
        <v>72</v>
      </c>
      <c r="L19" s="193" t="str" cm="1">
        <f t="array" aca="1" ref="L19" ca="1">_xlfn.IFS(K19&lt;40,"F",K19&lt;50,"E",K19&lt;60,"D",K19&lt;70,"C",K19&lt;80,"B",K19&lt;90,"A",K19&lt;100,"A+")</f>
        <v>B</v>
      </c>
      <c r="M19" s="193">
        <f ca="1">RANK(K19,Datasheet_!H3:H25,0)</f>
        <v>1</v>
      </c>
      <c r="N19" s="56"/>
      <c r="O19" s="57"/>
      <c r="P19" s="118"/>
    </row>
    <row r="20" spans="1:16" x14ac:dyDescent="0.35">
      <c r="A20" s="2">
        <v>2</v>
      </c>
      <c r="B20" s="106" t="s">
        <v>3</v>
      </c>
      <c r="C20" s="66"/>
      <c r="D20" s="66"/>
      <c r="E20" s="66"/>
      <c r="F20" s="66"/>
      <c r="G20" s="107"/>
      <c r="H20" s="1">
        <f ca="1">VLOOKUP(F6,Datasheet_!B3:BD25,8,0)</f>
        <v>3</v>
      </c>
      <c r="I20" s="1">
        <f ca="1">VLOOKUP(F6,Datasheet_!B3:BD25,9,0)</f>
        <v>17</v>
      </c>
      <c r="J20" s="1">
        <f ca="1">VLOOKUP(F6,Datasheet_!B3:BD25,10,0)</f>
        <v>17</v>
      </c>
      <c r="K20" s="1">
        <f t="shared" ref="K20:K31" ca="1" si="0">SUM(H20,I20,J20)</f>
        <v>37</v>
      </c>
      <c r="L20" s="193" t="str" cm="1">
        <f t="array" aca="1" ref="L20" ca="1">_xlfn.IFS(K20&lt;40,"F",K20&lt;50,"E",K20&lt;60,"D",K20&lt;70,"C",K20&lt;80,"B",K20&lt;90,"A",K20&lt;100,"A+")</f>
        <v>F</v>
      </c>
      <c r="M20" s="193">
        <f ca="1">RANK(K20,Datasheet_!L3:L25,0)</f>
        <v>19</v>
      </c>
      <c r="N20" s="56"/>
      <c r="O20" s="57"/>
      <c r="P20" s="118"/>
    </row>
    <row r="21" spans="1:16" x14ac:dyDescent="0.35">
      <c r="A21" s="2">
        <v>3</v>
      </c>
      <c r="B21" s="106" t="s">
        <v>4</v>
      </c>
      <c r="C21" s="66"/>
      <c r="D21" s="66"/>
      <c r="E21" s="66"/>
      <c r="F21" s="66"/>
      <c r="G21" s="107"/>
      <c r="H21" s="1">
        <f ca="1">VLOOKUP(F6,Datasheet_!B3:BD25,12,0)</f>
        <v>10</v>
      </c>
      <c r="I21" s="1">
        <f ca="1">VLOOKUP(F6,Datasheet_!B3:BD25,13,0)</f>
        <v>13</v>
      </c>
      <c r="J21" s="1">
        <f ca="1">VLOOKUP(F6,Datasheet_!B3:BD25,14,0)</f>
        <v>57</v>
      </c>
      <c r="K21" s="1">
        <f t="shared" ca="1" si="0"/>
        <v>80</v>
      </c>
      <c r="L21" s="193" t="str" cm="1">
        <f t="array" aca="1" ref="L21" ca="1">_xlfn.IFS(K21&lt;40,"F",K21&lt;50,"E",K21&lt;60,"D",K21&lt;70,"C",K21&lt;80,"B",K21&lt;90,"A",K21&lt;100,"A+")</f>
        <v>A</v>
      </c>
      <c r="M21" s="193">
        <f ca="1">RANK(K21,Datasheet_!P3:P25,0)</f>
        <v>2</v>
      </c>
      <c r="N21" s="56"/>
      <c r="O21" s="57"/>
      <c r="P21" s="118"/>
    </row>
    <row r="22" spans="1:16" x14ac:dyDescent="0.35">
      <c r="A22" s="2">
        <v>4</v>
      </c>
      <c r="B22" s="106" t="s">
        <v>5</v>
      </c>
      <c r="C22" s="66"/>
      <c r="D22" s="66"/>
      <c r="E22" s="66"/>
      <c r="F22" s="66"/>
      <c r="G22" s="107"/>
      <c r="H22" s="1">
        <f ca="1">VLOOKUP(F6,Datasheet_!B3:BD25,16,0)</f>
        <v>1</v>
      </c>
      <c r="I22" s="1">
        <f ca="1">VLOOKUP(F6,Datasheet_!B3:BD25,17,0)</f>
        <v>15</v>
      </c>
      <c r="J22" s="1">
        <f ca="1">VLOOKUP(F6,Datasheet_!B3:BD25,18,0)</f>
        <v>52</v>
      </c>
      <c r="K22" s="1">
        <f t="shared" ca="1" si="0"/>
        <v>68</v>
      </c>
      <c r="L22" s="193" t="str" cm="1">
        <f t="array" aca="1" ref="L22" ca="1">_xlfn.IFS(K22&lt;40,"F",K22&lt;50,"E",K22&lt;60,"D",K22&lt;70,"C",K22&lt;80,"B",K22&lt;90,"A",K22&lt;100,"A+")</f>
        <v>C</v>
      </c>
      <c r="M22" s="193">
        <f ca="1">RANK(K22,Datasheet_!T3:T25,0)</f>
        <v>5</v>
      </c>
      <c r="N22" s="56"/>
      <c r="O22" s="57"/>
      <c r="P22" s="118"/>
    </row>
    <row r="23" spans="1:16" x14ac:dyDescent="0.35">
      <c r="A23" s="2">
        <v>5</v>
      </c>
      <c r="B23" s="106" t="s">
        <v>6</v>
      </c>
      <c r="C23" s="66"/>
      <c r="D23" s="66"/>
      <c r="E23" s="66"/>
      <c r="F23" s="66"/>
      <c r="G23" s="107"/>
      <c r="H23" s="1">
        <f ca="1">VLOOKUP(F6,Datasheet_!B3:BD25,20,0)</f>
        <v>8</v>
      </c>
      <c r="I23" s="1">
        <f ca="1">VLOOKUP(F6,Datasheet_!B3:BD25,21,0)</f>
        <v>0</v>
      </c>
      <c r="J23" s="1">
        <f ca="1">VLOOKUP(F6,Datasheet_!B3:BD25,22,0)</f>
        <v>34</v>
      </c>
      <c r="K23" s="1">
        <f t="shared" ca="1" si="0"/>
        <v>42</v>
      </c>
      <c r="L23" s="193" t="str" cm="1">
        <f t="array" aca="1" ref="L23" ca="1">_xlfn.IFS(K23&lt;40,"F",K23&lt;50,"E",K23&lt;60,"D",K23&lt;70,"C",K23&lt;80,"B",K23&lt;90,"A",K23&lt;100,"A+")</f>
        <v>E</v>
      </c>
      <c r="M23" s="193">
        <f ca="1">RANK(K23,Datasheet_!X3:X25,0)</f>
        <v>14</v>
      </c>
      <c r="N23" s="56"/>
      <c r="O23" s="57"/>
      <c r="P23" s="118"/>
    </row>
    <row r="24" spans="1:16" x14ac:dyDescent="0.35">
      <c r="A24" s="2">
        <v>6</v>
      </c>
      <c r="B24" s="106" t="s">
        <v>7</v>
      </c>
      <c r="C24" s="66"/>
      <c r="D24" s="66"/>
      <c r="E24" s="66"/>
      <c r="F24" s="66"/>
      <c r="G24" s="107"/>
      <c r="H24" s="1">
        <f ca="1">VLOOKUP(F6,Datasheet_!B3:BD25,24,0)</f>
        <v>4</v>
      </c>
      <c r="I24" s="1">
        <f ca="1">VLOOKUP(F6,Datasheet_!B3:BD25,25,0)</f>
        <v>12</v>
      </c>
      <c r="J24" s="1">
        <f ca="1">VLOOKUP(F6,Datasheet_!B3:BD25,26,0)</f>
        <v>8</v>
      </c>
      <c r="K24" s="1">
        <f t="shared" ca="1" si="0"/>
        <v>24</v>
      </c>
      <c r="L24" s="193" t="str" cm="1">
        <f t="array" aca="1" ref="L24" ca="1">_xlfn.IFS(K24&lt;40,"F",K24&lt;50,"E",K24&lt;60,"D",K24&lt;70,"C",K24&lt;80,"B",K24&lt;90,"A",K24&lt;100,"A+")</f>
        <v>F</v>
      </c>
      <c r="M24" s="193">
        <f ca="1">RANK(K24,Datasheet_!AB3:AB25,0)</f>
        <v>21</v>
      </c>
      <c r="N24" s="56"/>
      <c r="O24" s="57"/>
      <c r="P24" s="118"/>
    </row>
    <row r="25" spans="1:16" x14ac:dyDescent="0.35">
      <c r="A25" s="2">
        <v>7</v>
      </c>
      <c r="B25" s="106" t="s">
        <v>8</v>
      </c>
      <c r="C25" s="66"/>
      <c r="D25" s="66"/>
      <c r="E25" s="66"/>
      <c r="F25" s="66"/>
      <c r="G25" s="107"/>
      <c r="H25" s="1">
        <f ca="1">VLOOKUP(F6,Datasheet_!B3:BD25,28,0)</f>
        <v>9</v>
      </c>
      <c r="I25" s="1">
        <f ca="1">VLOOKUP(F6,Datasheet_!B3:BD25,29,0)</f>
        <v>9</v>
      </c>
      <c r="J25" s="1">
        <f ca="1">VLOOKUP(F6,Datasheet_!B3:BD25,30,0)</f>
        <v>57</v>
      </c>
      <c r="K25" s="1">
        <f t="shared" ca="1" si="0"/>
        <v>75</v>
      </c>
      <c r="L25" s="193" t="str" cm="1">
        <f t="array" aca="1" ref="L25" ca="1">_xlfn.IFS(K25&lt;40,"F",K25&lt;50,"E",K25&lt;60,"D",K25&lt;70,"C",K25&lt;80,"B",K25&lt;90,"A",K25&lt;100,"A+")</f>
        <v>B</v>
      </c>
      <c r="M25" s="193">
        <f ca="1">RANK(K25,Datasheet_!AF3:AF25,0)</f>
        <v>3</v>
      </c>
      <c r="N25" s="56"/>
      <c r="O25" s="57"/>
      <c r="P25" s="118"/>
    </row>
    <row r="26" spans="1:16" x14ac:dyDescent="0.35">
      <c r="A26" s="2">
        <v>8</v>
      </c>
      <c r="B26" s="106" t="s">
        <v>9</v>
      </c>
      <c r="C26" s="66"/>
      <c r="D26" s="66"/>
      <c r="E26" s="66"/>
      <c r="F26" s="66"/>
      <c r="G26" s="107"/>
      <c r="H26" s="1">
        <f ca="1">VLOOKUP(F6,Datasheet_!B3:BD25,32,0)</f>
        <v>10</v>
      </c>
      <c r="I26" s="1">
        <f ca="1">VLOOKUP(F6,Datasheet_!B3:BD25,33,0)</f>
        <v>14</v>
      </c>
      <c r="J26" s="1">
        <f ca="1">VLOOKUP(F6,Datasheet_!B3:BD25,34,0)</f>
        <v>33</v>
      </c>
      <c r="K26" s="1">
        <f t="shared" ca="1" si="0"/>
        <v>57</v>
      </c>
      <c r="L26" s="193" t="str" cm="1">
        <f t="array" aca="1" ref="L26" ca="1">_xlfn.IFS(K26&lt;40,"F",K26&lt;50,"E",K26&lt;60,"D",K26&lt;70,"C",K26&lt;80,"B",K26&lt;90,"A",K26&lt;100,"A+")</f>
        <v>D</v>
      </c>
      <c r="M26" s="193">
        <f ca="1">RANK(K26,Datasheet_!AJ3:AJ25,0)</f>
        <v>10</v>
      </c>
      <c r="N26" s="56"/>
      <c r="O26" s="57"/>
      <c r="P26" s="118"/>
    </row>
    <row r="27" spans="1:16" x14ac:dyDescent="0.35">
      <c r="A27" s="2">
        <v>9</v>
      </c>
      <c r="B27" s="106" t="s">
        <v>10</v>
      </c>
      <c r="C27" s="66"/>
      <c r="D27" s="66"/>
      <c r="E27" s="66"/>
      <c r="F27" s="66"/>
      <c r="G27" s="107"/>
      <c r="H27" s="1">
        <f ca="1">VLOOKUP(F6,Datasheet_!B3:BD25,36,0)</f>
        <v>5</v>
      </c>
      <c r="I27" s="1">
        <f ca="1">VLOOKUP(F6,Datasheet_!B3:BD25,37,0)</f>
        <v>1</v>
      </c>
      <c r="J27" s="1">
        <f ca="1">VLOOKUP(F6,Datasheet_!B3:BD25,38,0)</f>
        <v>24</v>
      </c>
      <c r="K27" s="1">
        <f t="shared" ca="1" si="0"/>
        <v>30</v>
      </c>
      <c r="L27" s="193" t="str" cm="1">
        <f t="array" aca="1" ref="L27" ca="1">_xlfn.IFS(K27&lt;40,"F",K27&lt;50,"E",K27&lt;60,"D",K27&lt;70,"C",K27&lt;80,"B",K27&lt;90,"A",K27&lt;100,"A+")</f>
        <v>F</v>
      </c>
      <c r="M27" s="193">
        <f ca="1">RANK(K27,Datasheet_!AN3:AN25,0)</f>
        <v>21</v>
      </c>
      <c r="N27" s="56"/>
      <c r="O27" s="57"/>
      <c r="P27" s="118"/>
    </row>
    <row r="28" spans="1:16" x14ac:dyDescent="0.35">
      <c r="A28" s="2">
        <v>10</v>
      </c>
      <c r="B28" s="106" t="s">
        <v>11</v>
      </c>
      <c r="C28" s="66"/>
      <c r="D28" s="66"/>
      <c r="E28" s="66"/>
      <c r="F28" s="66"/>
      <c r="G28" s="107"/>
      <c r="H28" s="1">
        <f ca="1">VLOOKUP(F6,Datasheet_!B3:BD25,40,0)</f>
        <v>6</v>
      </c>
      <c r="I28" s="1">
        <f ca="1">VLOOKUP(F6,Datasheet_!B3:BD25,41,0)</f>
        <v>11</v>
      </c>
      <c r="J28" s="1">
        <f ca="1">VLOOKUP(F6,Datasheet_!B3:BD25,42,0)</f>
        <v>25</v>
      </c>
      <c r="K28" s="1">
        <f t="shared" ca="1" si="0"/>
        <v>42</v>
      </c>
      <c r="L28" s="193" t="str" cm="1">
        <f t="array" aca="1" ref="L28" ca="1">_xlfn.IFS(K28&lt;40,"F",K28&lt;50,"E",K28&lt;60,"D",K28&lt;70,"C",K28&lt;80,"B",K28&lt;90,"A",K28&lt;100,"A+")</f>
        <v>E</v>
      </c>
      <c r="M28" s="193">
        <f ca="1">RANK(K28,Datasheet_!AR3:AR25,0)</f>
        <v>21</v>
      </c>
      <c r="N28" s="56"/>
      <c r="O28" s="57"/>
      <c r="P28" s="118"/>
    </row>
    <row r="29" spans="1:16" x14ac:dyDescent="0.35">
      <c r="A29" s="2">
        <v>11</v>
      </c>
      <c r="B29" s="106" t="s">
        <v>12</v>
      </c>
      <c r="C29" s="66"/>
      <c r="D29" s="66"/>
      <c r="E29" s="66"/>
      <c r="F29" s="66"/>
      <c r="G29" s="107"/>
      <c r="H29" s="1">
        <f ca="1">VLOOKUP(F6,Datasheet_!B3:BD25,44,0)</f>
        <v>0</v>
      </c>
      <c r="I29" s="1">
        <f ca="1">VLOOKUP(F6,Datasheet_!B3:BD25,45,0)</f>
        <v>12</v>
      </c>
      <c r="J29" s="1">
        <f ca="1">VLOOKUP(F6,Datasheet_!B3:BD25,46,0)</f>
        <v>54</v>
      </c>
      <c r="K29" s="1">
        <f t="shared" ca="1" si="0"/>
        <v>66</v>
      </c>
      <c r="L29" s="193" t="str" cm="1">
        <f t="array" aca="1" ref="L29" ca="1">_xlfn.IFS(K29&lt;40,"F",K29&lt;50,"E",K29&lt;60,"D",K29&lt;70,"C",K29&lt;80,"B",K29&lt;90,"A",K29&lt;100,"A+")</f>
        <v>C</v>
      </c>
      <c r="M29" s="193">
        <f ca="1">RANK(K29,Datasheet_!AV3:AV25,0)</f>
        <v>3</v>
      </c>
      <c r="N29" s="56"/>
      <c r="O29" s="57"/>
      <c r="P29" s="118"/>
    </row>
    <row r="30" spans="1:16" x14ac:dyDescent="0.35">
      <c r="A30" s="2">
        <v>12</v>
      </c>
      <c r="B30" s="106" t="s">
        <v>13</v>
      </c>
      <c r="C30" s="66"/>
      <c r="D30" s="66"/>
      <c r="E30" s="66"/>
      <c r="F30" s="66"/>
      <c r="G30" s="107"/>
      <c r="H30" s="1">
        <f ca="1">VLOOKUP(F6,Datasheet_!B3:BD25,48,0)</f>
        <v>16</v>
      </c>
      <c r="I30" s="1">
        <f ca="1">VLOOKUP(F6,Datasheet_!B3:BD25,49,0)</f>
        <v>16</v>
      </c>
      <c r="J30" s="1">
        <f ca="1">VLOOKUP(F6,Datasheet_!B3:AY25,50,0)</f>
        <v>17</v>
      </c>
      <c r="K30" s="1">
        <f t="shared" ca="1" si="0"/>
        <v>49</v>
      </c>
      <c r="L30" s="193" t="str" cm="1">
        <f t="array" aca="1" ref="L30" ca="1">_xlfn.IFS(K30&lt;40,"F",K30&lt;50,"E",K30&lt;60,"D",K30&lt;70,"C",K30&lt;80,"B",K30&lt;90,"A",K30&lt;100,"A+")</f>
        <v>E</v>
      </c>
      <c r="M30" s="193">
        <f ca="1">RANK(K30,Datasheet_!AZ3:AZ25,0)</f>
        <v>12</v>
      </c>
      <c r="N30" s="56"/>
      <c r="O30" s="57"/>
      <c r="P30" s="118"/>
    </row>
    <row r="31" spans="1:16" ht="15" thickBot="1" x14ac:dyDescent="0.4">
      <c r="A31" s="3">
        <v>13</v>
      </c>
      <c r="B31" s="108" t="s">
        <v>14</v>
      </c>
      <c r="C31" s="98"/>
      <c r="D31" s="98"/>
      <c r="E31" s="98"/>
      <c r="F31" s="98"/>
      <c r="G31" s="99"/>
      <c r="H31" s="10">
        <f ca="1">VLOOKUP(F6,Datasheet_!B3:BD25,52,0)</f>
        <v>10</v>
      </c>
      <c r="I31" s="10">
        <f ca="1">VLOOKUP(F6,Datasheet_!B3:BD25,53,0)</f>
        <v>16</v>
      </c>
      <c r="J31" s="10">
        <f ca="1">VLOOKUP(F6,Datasheet_!B3:BD25,54,0)</f>
        <v>0</v>
      </c>
      <c r="K31" s="1">
        <f t="shared" ca="1" si="0"/>
        <v>26</v>
      </c>
      <c r="L31" s="193" t="str" cm="1">
        <f t="array" aca="1" ref="L31" ca="1">_xlfn.IFS(K31&lt;40,"F",K31&lt;50,"E",K31&lt;60,"D",K31&lt;70,"C",K31&lt;80,"B",K31&lt;90,"A",K31&lt;100,"A+")</f>
        <v>F</v>
      </c>
      <c r="M31" s="194">
        <f ca="1">RANK(K31,Datasheet_!BD3:BD25,0)</f>
        <v>20</v>
      </c>
      <c r="N31" s="115"/>
      <c r="O31" s="116"/>
      <c r="P31" s="159"/>
    </row>
    <row r="32" spans="1:16" ht="15.75" customHeight="1" x14ac:dyDescent="0.35">
      <c r="A32" s="132" t="s">
        <v>15</v>
      </c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4"/>
      <c r="O32" s="174" t="s">
        <v>43</v>
      </c>
      <c r="P32" s="175"/>
    </row>
    <row r="33" spans="1:16" ht="15.75" customHeight="1" x14ac:dyDescent="0.35">
      <c r="A33" s="135" t="s">
        <v>26</v>
      </c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7"/>
      <c r="O33" s="176"/>
      <c r="P33" s="177"/>
    </row>
    <row r="34" spans="1:16" ht="11.25" customHeight="1" thickBot="1" x14ac:dyDescent="0.4">
      <c r="A34" s="138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40"/>
      <c r="O34" s="178" t="s">
        <v>44</v>
      </c>
      <c r="P34" s="163"/>
    </row>
    <row r="35" spans="1:16" ht="13.5" customHeight="1" x14ac:dyDescent="0.35">
      <c r="A35" s="69" t="s">
        <v>16</v>
      </c>
      <c r="B35" s="70"/>
      <c r="C35" s="70"/>
      <c r="D35" s="70"/>
      <c r="E35" s="70"/>
      <c r="F35" s="70"/>
      <c r="G35" s="71"/>
      <c r="H35" s="130" t="s">
        <v>16</v>
      </c>
      <c r="I35" s="70"/>
      <c r="J35" s="70"/>
      <c r="K35" s="70"/>
      <c r="L35" s="70"/>
      <c r="M35" s="70"/>
      <c r="N35" s="131"/>
      <c r="O35" s="179"/>
      <c r="P35" s="164"/>
    </row>
    <row r="36" spans="1:16" s="5" customFormat="1" ht="10.5" customHeight="1" x14ac:dyDescent="0.25">
      <c r="A36" s="8" t="s">
        <v>27</v>
      </c>
      <c r="B36" s="4"/>
      <c r="C36" s="4"/>
      <c r="D36" s="59"/>
      <c r="E36" s="60"/>
      <c r="F36" s="60"/>
      <c r="G36" s="61"/>
      <c r="H36" s="180" t="s">
        <v>31</v>
      </c>
      <c r="I36" s="37"/>
      <c r="J36" s="37"/>
      <c r="K36" s="38"/>
      <c r="L36" s="59"/>
      <c r="M36" s="60"/>
      <c r="N36" s="182"/>
      <c r="O36" s="161" t="s">
        <v>45</v>
      </c>
      <c r="P36" s="165"/>
    </row>
    <row r="37" spans="1:16" s="5" customFormat="1" ht="15" customHeight="1" thickBot="1" x14ac:dyDescent="0.3">
      <c r="A37" s="36" t="s">
        <v>28</v>
      </c>
      <c r="B37" s="37"/>
      <c r="C37" s="38"/>
      <c r="D37" s="59"/>
      <c r="E37" s="60"/>
      <c r="F37" s="60"/>
      <c r="G37" s="61"/>
      <c r="H37" s="180" t="s">
        <v>32</v>
      </c>
      <c r="I37" s="37"/>
      <c r="J37" s="37"/>
      <c r="K37" s="38"/>
      <c r="L37" s="59"/>
      <c r="M37" s="60"/>
      <c r="N37" s="182"/>
      <c r="O37" s="162"/>
      <c r="P37" s="166"/>
    </row>
    <row r="38" spans="1:16" s="5" customFormat="1" ht="10.5" customHeight="1" x14ac:dyDescent="0.25">
      <c r="A38" s="36" t="s">
        <v>29</v>
      </c>
      <c r="B38" s="37"/>
      <c r="C38" s="38"/>
      <c r="D38" s="59"/>
      <c r="E38" s="60"/>
      <c r="F38" s="60"/>
      <c r="G38" s="61"/>
      <c r="H38" s="180" t="s">
        <v>33</v>
      </c>
      <c r="I38" s="37"/>
      <c r="J38" s="37"/>
      <c r="K38" s="38"/>
      <c r="L38" s="59"/>
      <c r="M38" s="60"/>
      <c r="N38" s="182"/>
      <c r="O38" s="167" t="s">
        <v>42</v>
      </c>
      <c r="P38" s="168"/>
    </row>
    <row r="39" spans="1:16" s="5" customFormat="1" ht="11" customHeight="1" thickBot="1" x14ac:dyDescent="0.3">
      <c r="A39" s="39" t="s">
        <v>30</v>
      </c>
      <c r="B39" s="40"/>
      <c r="C39" s="41"/>
      <c r="D39" s="62"/>
      <c r="E39" s="63"/>
      <c r="F39" s="63"/>
      <c r="G39" s="64"/>
      <c r="H39" s="181" t="s">
        <v>34</v>
      </c>
      <c r="I39" s="40"/>
      <c r="J39" s="40"/>
      <c r="K39" s="41"/>
      <c r="L39" s="62"/>
      <c r="M39" s="63"/>
      <c r="N39" s="123"/>
      <c r="O39" s="169"/>
      <c r="P39" s="170"/>
    </row>
    <row r="40" spans="1:16" ht="15" customHeight="1" thickBot="1" x14ac:dyDescent="0.4">
      <c r="A40" s="109" t="s">
        <v>35</v>
      </c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1"/>
      <c r="O40" s="171"/>
      <c r="P40" s="172"/>
    </row>
    <row r="41" spans="1:16" ht="18.75" customHeight="1" thickBot="1" x14ac:dyDescent="0.4">
      <c r="A41" s="33" t="s">
        <v>36</v>
      </c>
      <c r="B41" s="34"/>
      <c r="C41" s="34"/>
      <c r="D41" s="35"/>
      <c r="E41" s="28"/>
      <c r="F41" s="67">
        <f ca="1">SUM(K19,K20,K21,K22,K23,K24,K25,K26,K27,K28,K29,K30,K31)</f>
        <v>668</v>
      </c>
      <c r="G41" s="68"/>
      <c r="H41" s="49" t="s">
        <v>39</v>
      </c>
      <c r="I41" s="50"/>
      <c r="J41" s="50"/>
      <c r="K41" s="50"/>
      <c r="L41" s="51"/>
      <c r="M41" s="49">
        <f ca="1">ROUND((F41/13),2)</f>
        <v>51.38</v>
      </c>
      <c r="N41" s="52"/>
      <c r="O41" s="173"/>
      <c r="P41" s="126"/>
    </row>
    <row r="42" spans="1:16" ht="18.75" customHeight="1" x14ac:dyDescent="0.35">
      <c r="A42" s="103" t="s">
        <v>37</v>
      </c>
      <c r="B42" s="104"/>
      <c r="C42" s="104"/>
      <c r="D42" s="105"/>
      <c r="E42" s="29"/>
      <c r="F42" s="53"/>
      <c r="G42" s="54"/>
      <c r="H42" s="54"/>
      <c r="I42" s="54"/>
      <c r="J42" s="54"/>
      <c r="K42" s="54"/>
      <c r="L42" s="54"/>
      <c r="M42" s="54"/>
      <c r="N42" s="54"/>
      <c r="O42" s="54"/>
      <c r="P42" s="55"/>
    </row>
    <row r="43" spans="1:16" ht="18.75" customHeight="1" x14ac:dyDescent="0.35">
      <c r="A43" s="65" t="s">
        <v>40</v>
      </c>
      <c r="B43" s="66"/>
      <c r="C43" s="66"/>
      <c r="D43" s="66"/>
      <c r="E43" s="16"/>
      <c r="F43" s="56"/>
      <c r="G43" s="57"/>
      <c r="H43" s="57"/>
      <c r="I43" s="57"/>
      <c r="J43" s="57"/>
      <c r="K43" s="57"/>
      <c r="L43" s="57"/>
      <c r="M43" s="58"/>
      <c r="N43" s="153" t="s">
        <v>58</v>
      </c>
      <c r="O43" s="154"/>
      <c r="P43" s="155"/>
    </row>
    <row r="44" spans="1:16" ht="18.75" customHeight="1" x14ac:dyDescent="0.35">
      <c r="A44" s="100" t="s">
        <v>38</v>
      </c>
      <c r="B44" s="101"/>
      <c r="C44" s="101"/>
      <c r="D44" s="102"/>
      <c r="E44" s="15"/>
      <c r="F44" s="112"/>
      <c r="G44" s="113"/>
      <c r="H44" s="113"/>
      <c r="I44" s="113"/>
      <c r="J44" s="113"/>
      <c r="K44" s="113"/>
      <c r="L44" s="113"/>
      <c r="M44" s="113"/>
      <c r="N44" s="113"/>
      <c r="O44" s="113"/>
      <c r="P44" s="114"/>
    </row>
    <row r="45" spans="1:16" ht="14.25" customHeight="1" thickBot="1" x14ac:dyDescent="0.4">
      <c r="A45" s="97" t="s">
        <v>41</v>
      </c>
      <c r="B45" s="98"/>
      <c r="C45" s="98"/>
      <c r="D45" s="99"/>
      <c r="E45" s="30"/>
      <c r="F45" s="115"/>
      <c r="G45" s="116"/>
      <c r="H45" s="116"/>
      <c r="I45" s="116"/>
      <c r="J45" s="116"/>
      <c r="K45" s="116"/>
      <c r="L45" s="116"/>
      <c r="M45" s="117"/>
      <c r="N45" s="156" t="s">
        <v>58</v>
      </c>
      <c r="O45" s="157"/>
      <c r="P45" s="158"/>
    </row>
    <row r="46" spans="1:16" x14ac:dyDescent="0.35">
      <c r="A46" s="195" t="s">
        <v>149</v>
      </c>
      <c r="B46" s="195"/>
      <c r="C46" s="195"/>
      <c r="D46" s="195"/>
      <c r="E46" s="195"/>
      <c r="F46" s="195"/>
      <c r="G46" s="195"/>
      <c r="H46" s="195"/>
      <c r="I46" s="46"/>
      <c r="J46" s="46"/>
      <c r="K46" s="46"/>
      <c r="L46" s="46"/>
      <c r="M46" s="46"/>
      <c r="N46" s="46"/>
    </row>
    <row r="47" spans="1:16" x14ac:dyDescent="0.35">
      <c r="A47" s="196"/>
      <c r="B47" s="196"/>
      <c r="C47" s="196"/>
      <c r="D47" s="196"/>
      <c r="E47" s="196"/>
      <c r="F47" s="196"/>
      <c r="G47" s="196"/>
      <c r="H47" s="196"/>
      <c r="I47" s="47"/>
      <c r="J47" s="47"/>
      <c r="K47" s="47"/>
      <c r="L47" s="47"/>
      <c r="M47" s="48"/>
      <c r="N47" s="48"/>
    </row>
    <row r="48" spans="1:16" ht="13.5" customHeight="1" x14ac:dyDescent="0.35">
      <c r="A48" s="196"/>
      <c r="B48" s="196"/>
      <c r="C48" s="196"/>
      <c r="D48" s="196"/>
      <c r="E48" s="196"/>
      <c r="F48" s="196"/>
      <c r="G48" s="196"/>
      <c r="H48" s="196"/>
      <c r="I48" s="47"/>
      <c r="J48" s="47"/>
      <c r="K48" s="47"/>
      <c r="L48" s="47"/>
      <c r="M48" s="48"/>
      <c r="N48" s="48"/>
    </row>
  </sheetData>
  <mergeCells count="108">
    <mergeCell ref="H38:K38"/>
    <mergeCell ref="H39:K39"/>
    <mergeCell ref="L36:N36"/>
    <mergeCell ref="L37:N37"/>
    <mergeCell ref="L38:N38"/>
    <mergeCell ref="A46:H48"/>
    <mergeCell ref="K5:N5"/>
    <mergeCell ref="K6:N6"/>
    <mergeCell ref="K7:N7"/>
    <mergeCell ref="K8:N8"/>
    <mergeCell ref="K9:N9"/>
    <mergeCell ref="K10:N10"/>
    <mergeCell ref="O36:O37"/>
    <mergeCell ref="P34:P35"/>
    <mergeCell ref="P36:P37"/>
    <mergeCell ref="O32:P33"/>
    <mergeCell ref="O34:O35"/>
    <mergeCell ref="H36:K36"/>
    <mergeCell ref="H37:K37"/>
    <mergeCell ref="N23:P23"/>
    <mergeCell ref="N24:P24"/>
    <mergeCell ref="N25:P25"/>
    <mergeCell ref="N26:P26"/>
    <mergeCell ref="N27:P27"/>
    <mergeCell ref="N43:P43"/>
    <mergeCell ref="N45:P45"/>
    <mergeCell ref="N30:P30"/>
    <mergeCell ref="N31:P31"/>
    <mergeCell ref="O38:P39"/>
    <mergeCell ref="O40:P41"/>
    <mergeCell ref="B28:G28"/>
    <mergeCell ref="B19:G19"/>
    <mergeCell ref="B20:G20"/>
    <mergeCell ref="B21:G21"/>
    <mergeCell ref="B22:G22"/>
    <mergeCell ref="L39:N39"/>
    <mergeCell ref="O6:P6"/>
    <mergeCell ref="O7:P7"/>
    <mergeCell ref="O8:P8"/>
    <mergeCell ref="O9:P9"/>
    <mergeCell ref="O10:P10"/>
    <mergeCell ref="H11:M11"/>
    <mergeCell ref="H35:N35"/>
    <mergeCell ref="F10:J10"/>
    <mergeCell ref="A32:N32"/>
    <mergeCell ref="A33:N34"/>
    <mergeCell ref="L12:L17"/>
    <mergeCell ref="M12:M17"/>
    <mergeCell ref="N11:P17"/>
    <mergeCell ref="B18:P18"/>
    <mergeCell ref="N19:P19"/>
    <mergeCell ref="N20:P20"/>
    <mergeCell ref="N21:P21"/>
    <mergeCell ref="N22:P22"/>
    <mergeCell ref="F8:J8"/>
    <mergeCell ref="J12:J16"/>
    <mergeCell ref="I12:I16"/>
    <mergeCell ref="H12:H16"/>
    <mergeCell ref="B23:G23"/>
    <mergeCell ref="B24:G24"/>
    <mergeCell ref="B25:G25"/>
    <mergeCell ref="B26:G26"/>
    <mergeCell ref="B27:G27"/>
    <mergeCell ref="A11:G17"/>
    <mergeCell ref="A1:P4"/>
    <mergeCell ref="O5:P5"/>
    <mergeCell ref="K12:K16"/>
    <mergeCell ref="A9:D9"/>
    <mergeCell ref="A5:D5"/>
    <mergeCell ref="A6:D6"/>
    <mergeCell ref="A10:D10"/>
    <mergeCell ref="A45:D45"/>
    <mergeCell ref="A44:D44"/>
    <mergeCell ref="A42:D42"/>
    <mergeCell ref="B29:G29"/>
    <mergeCell ref="B30:G30"/>
    <mergeCell ref="B31:G31"/>
    <mergeCell ref="A40:N40"/>
    <mergeCell ref="F44:P44"/>
    <mergeCell ref="F45:M45"/>
    <mergeCell ref="N28:P28"/>
    <mergeCell ref="N29:P29"/>
    <mergeCell ref="F5:J5"/>
    <mergeCell ref="F6:J6"/>
    <mergeCell ref="F7:J7"/>
    <mergeCell ref="F9:J9"/>
    <mergeCell ref="A41:D41"/>
    <mergeCell ref="A37:C37"/>
    <mergeCell ref="A38:C38"/>
    <mergeCell ref="A39:C39"/>
    <mergeCell ref="A8:D8"/>
    <mergeCell ref="A7:D7"/>
    <mergeCell ref="I46:N46"/>
    <mergeCell ref="I47:L47"/>
    <mergeCell ref="I48:L48"/>
    <mergeCell ref="M47:N47"/>
    <mergeCell ref="M48:N48"/>
    <mergeCell ref="H41:L41"/>
    <mergeCell ref="M41:N41"/>
    <mergeCell ref="F42:P42"/>
    <mergeCell ref="F43:M43"/>
    <mergeCell ref="D36:G36"/>
    <mergeCell ref="D37:G37"/>
    <mergeCell ref="D38:G38"/>
    <mergeCell ref="D39:G39"/>
    <mergeCell ref="A43:D43"/>
    <mergeCell ref="F41:G41"/>
    <mergeCell ref="A35:G35"/>
  </mergeCells>
  <pageMargins left="0.7" right="0.7" top="0.75" bottom="0.79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1ADCE2-1811-4812-BE67-D40CB5A9677C}">
          <x14:formula1>
            <xm:f>Datasheet_!$B$3:$B$25</xm:f>
          </x14:formula1>
          <xm:sqref>F6:J6 R6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E215-2A66-496D-B048-66EA35ECF916}">
  <dimension ref="A1:BF25"/>
  <sheetViews>
    <sheetView topLeftCell="AJ1" zoomScale="56" zoomScaleNormal="85" workbookViewId="0">
      <selection activeCell="V32" sqref="V32"/>
    </sheetView>
  </sheetViews>
  <sheetFormatPr defaultRowHeight="14.5" x14ac:dyDescent="0.35"/>
  <cols>
    <col min="1" max="1" width="4.6328125" style="32" customWidth="1"/>
    <col min="2" max="2" width="18.54296875" style="17" customWidth="1"/>
    <col min="3" max="4" width="21" style="17" customWidth="1"/>
    <col min="5" max="5" width="11.1796875" customWidth="1"/>
    <col min="6" max="6" width="12" customWidth="1"/>
    <col min="7" max="7" width="17.08984375" customWidth="1"/>
    <col min="8" max="8" width="15.1796875" customWidth="1"/>
    <col min="9" max="9" width="11.453125" customWidth="1"/>
    <col min="10" max="10" width="16.26953125" customWidth="1"/>
    <col min="11" max="11" width="21.90625" customWidth="1"/>
    <col min="12" max="12" width="17.1796875" customWidth="1"/>
    <col min="13" max="13" width="13.36328125" customWidth="1"/>
    <col min="14" max="14" width="14.1796875" customWidth="1"/>
    <col min="15" max="15" width="17.453125" customWidth="1"/>
    <col min="16" max="16" width="22.81640625" customWidth="1"/>
    <col min="17" max="17" width="12.36328125" customWidth="1"/>
    <col min="18" max="18" width="15.08984375" customWidth="1"/>
    <col min="19" max="19" width="17.453125" customWidth="1"/>
    <col min="20" max="20" width="21.08984375" customWidth="1"/>
    <col min="21" max="21" width="12.81640625" customWidth="1"/>
    <col min="22" max="22" width="12.453125" customWidth="1"/>
    <col min="23" max="23" width="16.6328125" customWidth="1"/>
    <col min="24" max="24" width="17" customWidth="1"/>
    <col min="25" max="25" width="12.54296875" customWidth="1"/>
    <col min="26" max="26" width="12.08984375" customWidth="1"/>
    <col min="27" max="27" width="15.90625" customWidth="1"/>
    <col min="28" max="28" width="17" customWidth="1"/>
    <col min="29" max="29" width="10.26953125" customWidth="1"/>
    <col min="30" max="30" width="12.36328125" customWidth="1"/>
    <col min="31" max="31" width="15.7265625" customWidth="1"/>
    <col min="32" max="32" width="17.453125" customWidth="1"/>
    <col min="33" max="33" width="11.453125" customWidth="1"/>
    <col min="34" max="34" width="12.1796875" customWidth="1"/>
    <col min="35" max="35" width="16.08984375" customWidth="1"/>
    <col min="36" max="36" width="16.6328125" customWidth="1"/>
    <col min="37" max="37" width="10.6328125" customWidth="1"/>
    <col min="38" max="38" width="12.453125" customWidth="1"/>
    <col min="39" max="39" width="15.54296875" customWidth="1"/>
    <col min="40" max="40" width="17.08984375" customWidth="1"/>
    <col min="41" max="41" width="12.6328125" customWidth="1"/>
    <col min="42" max="42" width="11.7265625" customWidth="1"/>
    <col min="43" max="43" width="16.36328125" customWidth="1"/>
    <col min="44" max="44" width="16.90625" customWidth="1"/>
    <col min="45" max="45" width="10.36328125" customWidth="1"/>
    <col min="46" max="46" width="11.6328125" customWidth="1"/>
    <col min="47" max="47" width="15.81640625" customWidth="1"/>
    <col min="48" max="48" width="16" customWidth="1"/>
    <col min="49" max="49" width="10.1796875" customWidth="1"/>
    <col min="50" max="50" width="11.6328125" customWidth="1"/>
    <col min="51" max="51" width="15.81640625" customWidth="1"/>
    <col min="52" max="52" width="16.7265625" customWidth="1"/>
    <col min="53" max="53" width="11.1796875" customWidth="1"/>
    <col min="54" max="54" width="11.54296875" customWidth="1"/>
    <col min="55" max="55" width="15.90625" customWidth="1"/>
    <col min="56" max="56" width="17" customWidth="1"/>
    <col min="57" max="57" width="31" customWidth="1"/>
    <col min="58" max="58" width="30" customWidth="1"/>
    <col min="59" max="60" width="8.7265625" customWidth="1"/>
  </cols>
  <sheetData>
    <row r="1" spans="2:58" ht="17" x14ac:dyDescent="0.5">
      <c r="B1" s="187" t="s">
        <v>125</v>
      </c>
      <c r="C1" s="184" t="s">
        <v>62</v>
      </c>
      <c r="D1" s="185" t="s">
        <v>122</v>
      </c>
      <c r="E1" s="183" t="s">
        <v>2</v>
      </c>
      <c r="F1" s="183"/>
      <c r="G1" s="183"/>
      <c r="H1" s="183"/>
      <c r="I1" s="183" t="s">
        <v>3</v>
      </c>
      <c r="J1" s="183"/>
      <c r="K1" s="183"/>
      <c r="L1" s="183"/>
      <c r="M1" s="183" t="s">
        <v>4</v>
      </c>
      <c r="N1" s="183"/>
      <c r="O1" s="183"/>
      <c r="P1" s="183"/>
      <c r="Q1" s="183" t="s">
        <v>5</v>
      </c>
      <c r="R1" s="183"/>
      <c r="S1" s="183"/>
      <c r="T1" s="183"/>
      <c r="U1" s="183" t="s">
        <v>120</v>
      </c>
      <c r="V1" s="183"/>
      <c r="W1" s="183"/>
      <c r="X1" s="183"/>
      <c r="Y1" s="183" t="s">
        <v>7</v>
      </c>
      <c r="Z1" s="183"/>
      <c r="AA1" s="183"/>
      <c r="AB1" s="183"/>
      <c r="AC1" s="183" t="s">
        <v>121</v>
      </c>
      <c r="AD1" s="183"/>
      <c r="AE1" s="183"/>
      <c r="AF1" s="183"/>
      <c r="AG1" s="183" t="s">
        <v>9</v>
      </c>
      <c r="AH1" s="183"/>
      <c r="AI1" s="183"/>
      <c r="AJ1" s="183"/>
      <c r="AK1" s="183" t="s">
        <v>10</v>
      </c>
      <c r="AL1" s="183"/>
      <c r="AM1" s="183"/>
      <c r="AN1" s="183"/>
      <c r="AO1" s="183" t="s">
        <v>11</v>
      </c>
      <c r="AP1" s="183"/>
      <c r="AQ1" s="183"/>
      <c r="AR1" s="183"/>
      <c r="AS1" s="183" t="s">
        <v>12</v>
      </c>
      <c r="AT1" s="183"/>
      <c r="AU1" s="183"/>
      <c r="AV1" s="183"/>
      <c r="AW1" s="183" t="s">
        <v>13</v>
      </c>
      <c r="AX1" s="183"/>
      <c r="AY1" s="183"/>
      <c r="AZ1" s="183"/>
      <c r="BA1" s="183" t="s">
        <v>14</v>
      </c>
      <c r="BB1" s="183"/>
      <c r="BC1" s="183"/>
      <c r="BD1" s="183"/>
      <c r="BE1" s="191" t="s">
        <v>36</v>
      </c>
      <c r="BF1" s="192" t="s">
        <v>39</v>
      </c>
    </row>
    <row r="2" spans="2:58" ht="17" customHeight="1" x14ac:dyDescent="0.35">
      <c r="B2" s="187"/>
      <c r="C2" s="184"/>
      <c r="D2" s="186"/>
      <c r="E2" s="27" t="s">
        <v>118</v>
      </c>
      <c r="F2" s="27" t="s">
        <v>119</v>
      </c>
      <c r="G2" s="27" t="s">
        <v>19</v>
      </c>
      <c r="H2" s="27" t="s">
        <v>20</v>
      </c>
      <c r="I2" s="27" t="s">
        <v>118</v>
      </c>
      <c r="J2" s="27" t="s">
        <v>119</v>
      </c>
      <c r="K2" s="27" t="s">
        <v>19</v>
      </c>
      <c r="L2" s="27" t="s">
        <v>20</v>
      </c>
      <c r="M2" s="27" t="s">
        <v>118</v>
      </c>
      <c r="N2" s="27" t="s">
        <v>119</v>
      </c>
      <c r="O2" s="27" t="s">
        <v>19</v>
      </c>
      <c r="P2" s="27" t="s">
        <v>20</v>
      </c>
      <c r="Q2" s="27" t="s">
        <v>118</v>
      </c>
      <c r="R2" s="27" t="s">
        <v>119</v>
      </c>
      <c r="S2" s="27" t="s">
        <v>19</v>
      </c>
      <c r="T2" s="27" t="s">
        <v>20</v>
      </c>
      <c r="U2" s="27" t="s">
        <v>118</v>
      </c>
      <c r="V2" s="27" t="s">
        <v>119</v>
      </c>
      <c r="W2" s="27" t="s">
        <v>19</v>
      </c>
      <c r="X2" s="27" t="s">
        <v>20</v>
      </c>
      <c r="Y2" s="27" t="s">
        <v>118</v>
      </c>
      <c r="Z2" s="27" t="s">
        <v>119</v>
      </c>
      <c r="AA2" s="27" t="s">
        <v>19</v>
      </c>
      <c r="AB2" s="27" t="s">
        <v>20</v>
      </c>
      <c r="AC2" s="27" t="s">
        <v>118</v>
      </c>
      <c r="AD2" s="27" t="s">
        <v>119</v>
      </c>
      <c r="AE2" s="27" t="s">
        <v>19</v>
      </c>
      <c r="AF2" s="27" t="s">
        <v>20</v>
      </c>
      <c r="AG2" s="27" t="s">
        <v>118</v>
      </c>
      <c r="AH2" s="27" t="s">
        <v>119</v>
      </c>
      <c r="AI2" s="27" t="s">
        <v>19</v>
      </c>
      <c r="AJ2" s="27" t="s">
        <v>20</v>
      </c>
      <c r="AK2" s="27" t="s">
        <v>118</v>
      </c>
      <c r="AL2" s="27" t="s">
        <v>119</v>
      </c>
      <c r="AM2" s="27" t="s">
        <v>19</v>
      </c>
      <c r="AN2" s="27" t="s">
        <v>20</v>
      </c>
      <c r="AO2" s="27" t="s">
        <v>118</v>
      </c>
      <c r="AP2" s="27" t="s">
        <v>119</v>
      </c>
      <c r="AQ2" s="27" t="s">
        <v>19</v>
      </c>
      <c r="AR2" s="27" t="s">
        <v>20</v>
      </c>
      <c r="AS2" s="27" t="s">
        <v>118</v>
      </c>
      <c r="AT2" s="27" t="s">
        <v>119</v>
      </c>
      <c r="AU2" s="27" t="s">
        <v>19</v>
      </c>
      <c r="AV2" s="27" t="s">
        <v>20</v>
      </c>
      <c r="AW2" s="27" t="s">
        <v>118</v>
      </c>
      <c r="AX2" s="27" t="s">
        <v>119</v>
      </c>
      <c r="AY2" s="27" t="s">
        <v>19</v>
      </c>
      <c r="AZ2" s="27" t="s">
        <v>20</v>
      </c>
      <c r="BA2" s="27" t="s">
        <v>118</v>
      </c>
      <c r="BB2" s="27" t="s">
        <v>119</v>
      </c>
      <c r="BC2" s="27" t="s">
        <v>19</v>
      </c>
      <c r="BD2" s="27" t="s">
        <v>20</v>
      </c>
      <c r="BE2" s="191"/>
      <c r="BF2" s="192"/>
    </row>
    <row r="3" spans="2:58" x14ac:dyDescent="0.35">
      <c r="B3" s="17" t="s">
        <v>126</v>
      </c>
      <c r="C3" s="20" t="s">
        <v>67</v>
      </c>
      <c r="D3" s="189" t="s">
        <v>123</v>
      </c>
      <c r="E3" s="21">
        <f ca="1">RANDBETWEEN(0,20)</f>
        <v>12</v>
      </c>
      <c r="F3" s="21">
        <f ca="1">RANDBETWEEN(0,20)</f>
        <v>7</v>
      </c>
      <c r="G3" s="21">
        <f ca="1">RANDBETWEEN(0,60)</f>
        <v>8</v>
      </c>
      <c r="H3" s="21">
        <f ca="1">SUM(E3,F3,G3)</f>
        <v>27</v>
      </c>
      <c r="I3" s="21">
        <f ca="1">RANDBETWEEN(0,20)</f>
        <v>9</v>
      </c>
      <c r="J3" s="21">
        <f ca="1">RANDBETWEEN(0,20)</f>
        <v>15</v>
      </c>
      <c r="K3" s="21">
        <f ca="1">RANDBETWEEN(0,60)</f>
        <v>9</v>
      </c>
      <c r="L3" s="21">
        <f ca="1">SUM(I3,J3,K3)</f>
        <v>33</v>
      </c>
      <c r="M3" s="21">
        <f ca="1">RANDBETWEEN(0,20)</f>
        <v>3</v>
      </c>
      <c r="N3" s="21">
        <f ca="1">RANDBETWEEN(0,20)</f>
        <v>20</v>
      </c>
      <c r="O3" s="21">
        <f ca="1">RANDBETWEEN(0,60)</f>
        <v>10</v>
      </c>
      <c r="P3" s="21">
        <f ca="1">SUM(M3,N3,O3)</f>
        <v>33</v>
      </c>
      <c r="Q3" s="20">
        <f ca="1">RANDBETWEEN(0,20)</f>
        <v>9</v>
      </c>
      <c r="R3" s="20">
        <f ca="1">RANDBETWEEN(0,20)</f>
        <v>15</v>
      </c>
      <c r="S3" s="21">
        <f ca="1">RANDBETWEEN(0,60)</f>
        <v>9</v>
      </c>
      <c r="T3" s="21">
        <f ca="1">SUM(Q3,R3,S3)</f>
        <v>33</v>
      </c>
      <c r="U3" s="21">
        <f ca="1">RANDBETWEEN(0,20)</f>
        <v>5</v>
      </c>
      <c r="V3" s="21">
        <f ca="1">RANDBETWEEN(0,20)</f>
        <v>15</v>
      </c>
      <c r="W3" s="21">
        <f ca="1">RANDBETWEEN(0,60)</f>
        <v>20</v>
      </c>
      <c r="X3" s="21">
        <f ca="1">SUM(U3,V3,W3)</f>
        <v>40</v>
      </c>
      <c r="Y3" s="21">
        <f ca="1">RANDBETWEEN(0,20)</f>
        <v>2</v>
      </c>
      <c r="Z3" s="21">
        <f ca="1">RANDBETWEEN(0,20)</f>
        <v>3</v>
      </c>
      <c r="AA3" s="21">
        <f ca="1">RANDBETWEEN(0,60)</f>
        <v>3</v>
      </c>
      <c r="AB3" s="21">
        <f ca="1">SUM(Y3,Z3,AA3)</f>
        <v>8</v>
      </c>
      <c r="AC3" s="21">
        <f ca="1">RANDBETWEEN(0,20)</f>
        <v>8</v>
      </c>
      <c r="AD3" s="21">
        <f ca="1">RANDBETWEEN(0,20)</f>
        <v>3</v>
      </c>
      <c r="AE3" s="21">
        <f ca="1">RANDBETWEEN(0,60)</f>
        <v>36</v>
      </c>
      <c r="AF3" s="21">
        <f ca="1">SUM(AC3,AD3,AE3)</f>
        <v>47</v>
      </c>
      <c r="AG3" s="21">
        <f ca="1">RANDBETWEEN(0,20)</f>
        <v>18</v>
      </c>
      <c r="AH3" s="21">
        <f ca="1">RANDBETWEEN(0,20)</f>
        <v>10</v>
      </c>
      <c r="AI3" s="21">
        <f ca="1">RANDBETWEEN(0,60)</f>
        <v>34</v>
      </c>
      <c r="AJ3" s="21">
        <f ca="1">SUM(AG3,AH3,AI3)</f>
        <v>62</v>
      </c>
      <c r="AK3" s="21">
        <f ca="1">RANDBETWEEN(0,20)</f>
        <v>17</v>
      </c>
      <c r="AL3" s="21">
        <f ca="1">RANDBETWEEN(0,20)</f>
        <v>19</v>
      </c>
      <c r="AM3" s="21">
        <f ca="1">RANDBETWEEN(0,60)</f>
        <v>56</v>
      </c>
      <c r="AN3" s="21">
        <f ca="1">SUM(AK3,AL3,AM3)</f>
        <v>92</v>
      </c>
      <c r="AO3" s="21">
        <f ca="1">RANDBETWEEN(0,20)</f>
        <v>9</v>
      </c>
      <c r="AP3" s="21">
        <f ca="1">RANDBETWEEN(0,20)</f>
        <v>5</v>
      </c>
      <c r="AQ3" s="21">
        <f ca="1">RANDBETWEEN(0,60)</f>
        <v>37</v>
      </c>
      <c r="AR3" s="21">
        <f ca="1">SUM(AO3,AP3,AQ3)</f>
        <v>51</v>
      </c>
      <c r="AS3" s="21">
        <f ca="1">RANDBETWEEN(0,20)</f>
        <v>3</v>
      </c>
      <c r="AT3" s="21">
        <f ca="1">RANDBETWEEN(0,20)</f>
        <v>19</v>
      </c>
      <c r="AU3" s="21">
        <f ca="1">RANDBETWEEN(0,60)</f>
        <v>21</v>
      </c>
      <c r="AV3" s="21">
        <f ca="1">SUM(AS3,AT3,AU3)</f>
        <v>43</v>
      </c>
      <c r="AW3" s="21">
        <f ca="1">RANDBETWEEN(0,20)</f>
        <v>13</v>
      </c>
      <c r="AX3" s="21">
        <f ca="1">RANDBETWEEN(0,20)</f>
        <v>19</v>
      </c>
      <c r="AY3" s="21">
        <f ca="1">RANDBETWEEN(0,60)</f>
        <v>21</v>
      </c>
      <c r="AZ3" s="21">
        <f ca="1">SUM(AW3,AX3,AY3)</f>
        <v>53</v>
      </c>
      <c r="BA3" s="21">
        <f ca="1">RANDBETWEEN(0,20)</f>
        <v>13</v>
      </c>
      <c r="BB3" s="21">
        <f ca="1">RANDBETWEEN(0,20)</f>
        <v>17</v>
      </c>
      <c r="BC3" s="21">
        <f ca="1">RANDBETWEEN(0,60)</f>
        <v>9</v>
      </c>
      <c r="BD3" s="21">
        <f ca="1">SUM(BA3,BB3,BC3)</f>
        <v>39</v>
      </c>
      <c r="BE3" s="190">
        <f ca="1">SUM(H3,L3,P3,T3,X3,AB3,AF3,AJ3,AN3,AR3,AV3,AZ3,BD3)</f>
        <v>561</v>
      </c>
      <c r="BF3" s="190">
        <f ca="1">ROUND((BE3/13),2)</f>
        <v>43.15</v>
      </c>
    </row>
    <row r="4" spans="2:58" x14ac:dyDescent="0.35">
      <c r="B4" s="17" t="s">
        <v>127</v>
      </c>
      <c r="C4" s="20" t="s">
        <v>69</v>
      </c>
      <c r="D4" s="189" t="s">
        <v>124</v>
      </c>
      <c r="E4" s="21">
        <f t="shared" ref="E4:F25" ca="1" si="0">RANDBETWEEN(0,20)</f>
        <v>13</v>
      </c>
      <c r="F4" s="21">
        <f t="shared" ca="1" si="0"/>
        <v>5</v>
      </c>
      <c r="G4" s="21">
        <f t="shared" ref="G4:G25" ca="1" si="1">RANDBETWEEN(0,60)</f>
        <v>7</v>
      </c>
      <c r="H4" s="21">
        <f t="shared" ref="H4:H25" ca="1" si="2">SUM(E4,F4,G4)</f>
        <v>25</v>
      </c>
      <c r="I4" s="21">
        <f t="shared" ref="I4:J25" ca="1" si="3">RANDBETWEEN(0,20)</f>
        <v>5</v>
      </c>
      <c r="J4" s="21">
        <f t="shared" ca="1" si="3"/>
        <v>18</v>
      </c>
      <c r="K4" s="21">
        <f t="shared" ref="K4:K25" ca="1" si="4">RANDBETWEEN(0,60)</f>
        <v>30</v>
      </c>
      <c r="L4" s="21">
        <f t="shared" ref="L4:L25" ca="1" si="5">SUM(I4,J4,K4)</f>
        <v>53</v>
      </c>
      <c r="M4" s="21">
        <f t="shared" ref="M4:N25" ca="1" si="6">RANDBETWEEN(0,20)</f>
        <v>20</v>
      </c>
      <c r="N4" s="21">
        <f t="shared" ca="1" si="6"/>
        <v>0</v>
      </c>
      <c r="O4" s="21">
        <f t="shared" ref="O4:O25" ca="1" si="7">RANDBETWEEN(0,60)</f>
        <v>48</v>
      </c>
      <c r="P4" s="21">
        <f ca="1">SUM(M4,N4,O4)</f>
        <v>68</v>
      </c>
      <c r="Q4" s="20">
        <f t="shared" ref="Q4:R25" ca="1" si="8">RANDBETWEEN(0,20)</f>
        <v>10</v>
      </c>
      <c r="R4" s="20">
        <f t="shared" ca="1" si="8"/>
        <v>11</v>
      </c>
      <c r="S4" s="21">
        <f t="shared" ref="S4:S25" ca="1" si="9">RANDBETWEEN(0,60)</f>
        <v>26</v>
      </c>
      <c r="T4" s="21">
        <f t="shared" ref="T4:T25" ca="1" si="10">SUM(Q4,R4,S4)</f>
        <v>47</v>
      </c>
      <c r="U4" s="21">
        <f t="shared" ref="U4:V25" ca="1" si="11">RANDBETWEEN(0,20)</f>
        <v>7</v>
      </c>
      <c r="V4" s="21">
        <f t="shared" ca="1" si="11"/>
        <v>20</v>
      </c>
      <c r="W4" s="21">
        <f t="shared" ref="W4:W25" ca="1" si="12">RANDBETWEEN(0,60)</f>
        <v>12</v>
      </c>
      <c r="X4" s="21">
        <f t="shared" ref="X4:X25" ca="1" si="13">SUM(U4,V4,W4)</f>
        <v>39</v>
      </c>
      <c r="Y4" s="21">
        <f t="shared" ref="Y4:Z25" ca="1" si="14">RANDBETWEEN(0,20)</f>
        <v>16</v>
      </c>
      <c r="Z4" s="21">
        <f t="shared" ca="1" si="14"/>
        <v>3</v>
      </c>
      <c r="AA4" s="21">
        <f t="shared" ref="AA4:AA25" ca="1" si="15">RANDBETWEEN(0,60)</f>
        <v>8</v>
      </c>
      <c r="AB4" s="21">
        <f t="shared" ref="AB4:AB25" ca="1" si="16">SUM(Y4,Z4,AA4)</f>
        <v>27</v>
      </c>
      <c r="AC4" s="21">
        <f t="shared" ref="AC4:AD25" ca="1" si="17">RANDBETWEEN(0,20)</f>
        <v>4</v>
      </c>
      <c r="AD4" s="21">
        <f t="shared" ca="1" si="17"/>
        <v>6</v>
      </c>
      <c r="AE4" s="21">
        <f t="shared" ref="AE4:AE25" ca="1" si="18">RANDBETWEEN(0,60)</f>
        <v>40</v>
      </c>
      <c r="AF4" s="21">
        <f t="shared" ref="AF4:AF25" ca="1" si="19">SUM(AC4,AD4,AE4)</f>
        <v>50</v>
      </c>
      <c r="AG4" s="21">
        <f t="shared" ref="AG4:AH25" ca="1" si="20">RANDBETWEEN(0,20)</f>
        <v>11</v>
      </c>
      <c r="AH4" s="21">
        <f t="shared" ca="1" si="20"/>
        <v>14</v>
      </c>
      <c r="AI4" s="21">
        <f t="shared" ref="AI4:AI25" ca="1" si="21">RANDBETWEEN(0,60)</f>
        <v>1</v>
      </c>
      <c r="AJ4" s="21">
        <f t="shared" ref="AJ4:AJ25" ca="1" si="22">SUM(AG4,AH4,AI4)</f>
        <v>26</v>
      </c>
      <c r="AK4" s="21">
        <f t="shared" ref="AK4:AL25" ca="1" si="23">RANDBETWEEN(0,20)</f>
        <v>7</v>
      </c>
      <c r="AL4" s="21">
        <f t="shared" ca="1" si="23"/>
        <v>3</v>
      </c>
      <c r="AM4" s="21">
        <f t="shared" ref="AM4:AM25" ca="1" si="24">RANDBETWEEN(0,60)</f>
        <v>32</v>
      </c>
      <c r="AN4" s="21">
        <f t="shared" ref="AN4:AN25" ca="1" si="25">SUM(AK4,AL4,AM4)</f>
        <v>42</v>
      </c>
      <c r="AO4" s="21">
        <f t="shared" ref="AO4:AP25" ca="1" si="26">RANDBETWEEN(0,20)</f>
        <v>11</v>
      </c>
      <c r="AP4" s="21">
        <f t="shared" ca="1" si="26"/>
        <v>8</v>
      </c>
      <c r="AQ4" s="21">
        <f t="shared" ref="AQ4:AQ25" ca="1" si="27">RANDBETWEEN(0,60)</f>
        <v>30</v>
      </c>
      <c r="AR4" s="21">
        <f t="shared" ref="AR4:AR25" ca="1" si="28">SUM(AO4,AP4,AQ4)</f>
        <v>49</v>
      </c>
      <c r="AS4" s="21">
        <f t="shared" ref="AS4:AT25" ca="1" si="29">RANDBETWEEN(0,20)</f>
        <v>20</v>
      </c>
      <c r="AT4" s="21">
        <f t="shared" ca="1" si="29"/>
        <v>5</v>
      </c>
      <c r="AU4" s="21">
        <f t="shared" ref="AU4:AU25" ca="1" si="30">RANDBETWEEN(0,60)</f>
        <v>24</v>
      </c>
      <c r="AV4" s="21">
        <f t="shared" ref="AV4:AV25" ca="1" si="31">SUM(AS4,AT4,AU4)</f>
        <v>49</v>
      </c>
      <c r="AW4" s="21">
        <f t="shared" ref="AW4:AX25" ca="1" si="32">RANDBETWEEN(0,20)</f>
        <v>12</v>
      </c>
      <c r="AX4" s="21">
        <f t="shared" ca="1" si="32"/>
        <v>5</v>
      </c>
      <c r="AY4" s="21">
        <f t="shared" ref="AY4:AY25" ca="1" si="33">RANDBETWEEN(0,60)</f>
        <v>35</v>
      </c>
      <c r="AZ4" s="21">
        <f t="shared" ref="AZ4:AZ25" ca="1" si="34">SUM(AW4,AX4,AY4)</f>
        <v>52</v>
      </c>
      <c r="BA4" s="21">
        <f t="shared" ref="BA4:BB25" ca="1" si="35">RANDBETWEEN(0,20)</f>
        <v>8</v>
      </c>
      <c r="BB4" s="21">
        <f t="shared" ca="1" si="35"/>
        <v>18</v>
      </c>
      <c r="BC4" s="21">
        <f t="shared" ref="BC4:BC25" ca="1" si="36">RANDBETWEEN(0,60)</f>
        <v>1</v>
      </c>
      <c r="BD4" s="21">
        <f t="shared" ref="BD4:BD25" ca="1" si="37">SUM(BA4,BB4,BC4)</f>
        <v>27</v>
      </c>
      <c r="BE4" s="190">
        <f t="shared" ref="BE4:BE25" ca="1" si="38">SUM(H4,L4,P4,T4,X4,AB4,AF4,AJ4,AN4,AR4,AV4,AZ4,BD4)</f>
        <v>554</v>
      </c>
      <c r="BF4" s="190">
        <f t="shared" ref="BF4:BF25" ca="1" si="39">ROUND((BE4/13),2)</f>
        <v>42.62</v>
      </c>
    </row>
    <row r="5" spans="2:58" x14ac:dyDescent="0.35">
      <c r="B5" s="17" t="s">
        <v>128</v>
      </c>
      <c r="C5" s="20" t="s">
        <v>70</v>
      </c>
      <c r="D5" s="189" t="s">
        <v>124</v>
      </c>
      <c r="E5" s="21">
        <f t="shared" ca="1" si="0"/>
        <v>9</v>
      </c>
      <c r="F5" s="21">
        <f t="shared" ca="1" si="0"/>
        <v>11</v>
      </c>
      <c r="G5" s="21">
        <f t="shared" ca="1" si="1"/>
        <v>37</v>
      </c>
      <c r="H5" s="21">
        <f t="shared" ca="1" si="2"/>
        <v>57</v>
      </c>
      <c r="I5" s="21">
        <f t="shared" ca="1" si="3"/>
        <v>19</v>
      </c>
      <c r="J5" s="21">
        <f t="shared" ca="1" si="3"/>
        <v>4</v>
      </c>
      <c r="K5" s="21">
        <f t="shared" ca="1" si="4"/>
        <v>18</v>
      </c>
      <c r="L5" s="21">
        <f t="shared" ca="1" si="5"/>
        <v>41</v>
      </c>
      <c r="M5" s="21">
        <f t="shared" ca="1" si="6"/>
        <v>19</v>
      </c>
      <c r="N5" s="21">
        <f t="shared" ca="1" si="6"/>
        <v>3</v>
      </c>
      <c r="O5" s="21">
        <f t="shared" ca="1" si="7"/>
        <v>16</v>
      </c>
      <c r="P5" s="21">
        <f t="shared" ref="P5:P25" ca="1" si="40">SUM(M5,N5,O5)</f>
        <v>38</v>
      </c>
      <c r="Q5" s="20">
        <f t="shared" ca="1" si="8"/>
        <v>15</v>
      </c>
      <c r="R5" s="20">
        <f t="shared" ca="1" si="8"/>
        <v>15</v>
      </c>
      <c r="S5" s="21">
        <f t="shared" ca="1" si="9"/>
        <v>11</v>
      </c>
      <c r="T5" s="21">
        <f t="shared" ca="1" si="10"/>
        <v>41</v>
      </c>
      <c r="U5" s="21">
        <f t="shared" ca="1" si="11"/>
        <v>13</v>
      </c>
      <c r="V5" s="21">
        <f t="shared" ca="1" si="11"/>
        <v>4</v>
      </c>
      <c r="W5" s="21">
        <f t="shared" ca="1" si="12"/>
        <v>42</v>
      </c>
      <c r="X5" s="21">
        <f t="shared" ca="1" si="13"/>
        <v>59</v>
      </c>
      <c r="Y5" s="21">
        <f t="shared" ca="1" si="14"/>
        <v>14</v>
      </c>
      <c r="Z5" s="21">
        <f t="shared" ca="1" si="14"/>
        <v>20</v>
      </c>
      <c r="AA5" s="21">
        <f t="shared" ca="1" si="15"/>
        <v>44</v>
      </c>
      <c r="AB5" s="21">
        <f t="shared" ca="1" si="16"/>
        <v>78</v>
      </c>
      <c r="AC5" s="21">
        <f t="shared" ca="1" si="17"/>
        <v>20</v>
      </c>
      <c r="AD5" s="21">
        <f t="shared" ca="1" si="17"/>
        <v>8</v>
      </c>
      <c r="AE5" s="21">
        <f t="shared" ca="1" si="18"/>
        <v>17</v>
      </c>
      <c r="AF5" s="21">
        <f t="shared" ca="1" si="19"/>
        <v>45</v>
      </c>
      <c r="AG5" s="21">
        <f t="shared" ca="1" si="20"/>
        <v>5</v>
      </c>
      <c r="AH5" s="21">
        <f t="shared" ca="1" si="20"/>
        <v>1</v>
      </c>
      <c r="AI5" s="21">
        <f t="shared" ca="1" si="21"/>
        <v>59</v>
      </c>
      <c r="AJ5" s="21">
        <f t="shared" ca="1" si="22"/>
        <v>65</v>
      </c>
      <c r="AK5" s="21">
        <f t="shared" ca="1" si="23"/>
        <v>2</v>
      </c>
      <c r="AL5" s="21">
        <f t="shared" ca="1" si="23"/>
        <v>8</v>
      </c>
      <c r="AM5" s="21">
        <f t="shared" ca="1" si="24"/>
        <v>46</v>
      </c>
      <c r="AN5" s="21">
        <f t="shared" ca="1" si="25"/>
        <v>56</v>
      </c>
      <c r="AO5" s="21">
        <f t="shared" ca="1" si="26"/>
        <v>20</v>
      </c>
      <c r="AP5" s="21">
        <f t="shared" ca="1" si="26"/>
        <v>0</v>
      </c>
      <c r="AQ5" s="21">
        <f t="shared" ca="1" si="27"/>
        <v>33</v>
      </c>
      <c r="AR5" s="21">
        <f t="shared" ca="1" si="28"/>
        <v>53</v>
      </c>
      <c r="AS5" s="21">
        <f t="shared" ca="1" si="29"/>
        <v>18</v>
      </c>
      <c r="AT5" s="21">
        <f t="shared" ca="1" si="29"/>
        <v>10</v>
      </c>
      <c r="AU5" s="21">
        <f t="shared" ca="1" si="30"/>
        <v>17</v>
      </c>
      <c r="AV5" s="21">
        <f t="shared" ca="1" si="31"/>
        <v>45</v>
      </c>
      <c r="AW5" s="21">
        <f t="shared" ca="1" si="32"/>
        <v>16</v>
      </c>
      <c r="AX5" s="21">
        <f t="shared" ca="1" si="32"/>
        <v>9</v>
      </c>
      <c r="AY5" s="21">
        <f t="shared" ca="1" si="33"/>
        <v>17</v>
      </c>
      <c r="AZ5" s="21">
        <f t="shared" ca="1" si="34"/>
        <v>42</v>
      </c>
      <c r="BA5" s="21">
        <f t="shared" ca="1" si="35"/>
        <v>15</v>
      </c>
      <c r="BB5" s="21">
        <f t="shared" ca="1" si="35"/>
        <v>18</v>
      </c>
      <c r="BC5" s="21">
        <f t="shared" ca="1" si="36"/>
        <v>39</v>
      </c>
      <c r="BD5" s="21">
        <f t="shared" ca="1" si="37"/>
        <v>72</v>
      </c>
      <c r="BE5" s="190">
        <f t="shared" ca="1" si="38"/>
        <v>692</v>
      </c>
      <c r="BF5" s="190">
        <f t="shared" ca="1" si="39"/>
        <v>53.23</v>
      </c>
    </row>
    <row r="6" spans="2:58" x14ac:dyDescent="0.35">
      <c r="B6" s="17" t="s">
        <v>129</v>
      </c>
      <c r="C6" s="20" t="s">
        <v>71</v>
      </c>
      <c r="D6" s="189" t="s">
        <v>124</v>
      </c>
      <c r="E6" s="21">
        <f t="shared" ca="1" si="0"/>
        <v>6</v>
      </c>
      <c r="F6" s="21">
        <f t="shared" ca="1" si="0"/>
        <v>13</v>
      </c>
      <c r="G6" s="21">
        <f t="shared" ca="1" si="1"/>
        <v>7</v>
      </c>
      <c r="H6" s="21">
        <f t="shared" ca="1" si="2"/>
        <v>26</v>
      </c>
      <c r="I6" s="21">
        <f t="shared" ca="1" si="3"/>
        <v>16</v>
      </c>
      <c r="J6" s="21">
        <f t="shared" ca="1" si="3"/>
        <v>20</v>
      </c>
      <c r="K6" s="21">
        <f t="shared" ca="1" si="4"/>
        <v>26</v>
      </c>
      <c r="L6" s="21">
        <f t="shared" ca="1" si="5"/>
        <v>62</v>
      </c>
      <c r="M6" s="21">
        <f t="shared" ca="1" si="6"/>
        <v>18</v>
      </c>
      <c r="N6" s="21">
        <f t="shared" ca="1" si="6"/>
        <v>5</v>
      </c>
      <c r="O6" s="21">
        <f t="shared" ca="1" si="7"/>
        <v>25</v>
      </c>
      <c r="P6" s="21">
        <f t="shared" ca="1" si="40"/>
        <v>48</v>
      </c>
      <c r="Q6" s="20">
        <f t="shared" ca="1" si="8"/>
        <v>13</v>
      </c>
      <c r="R6" s="20">
        <f t="shared" ca="1" si="8"/>
        <v>10</v>
      </c>
      <c r="S6" s="21">
        <f t="shared" ca="1" si="9"/>
        <v>15</v>
      </c>
      <c r="T6" s="21">
        <f t="shared" ca="1" si="10"/>
        <v>38</v>
      </c>
      <c r="U6" s="21">
        <f t="shared" ca="1" si="11"/>
        <v>15</v>
      </c>
      <c r="V6" s="21">
        <f t="shared" ca="1" si="11"/>
        <v>10</v>
      </c>
      <c r="W6" s="21">
        <f t="shared" ca="1" si="12"/>
        <v>14</v>
      </c>
      <c r="X6" s="21">
        <f t="shared" ca="1" si="13"/>
        <v>39</v>
      </c>
      <c r="Y6" s="21">
        <f t="shared" ca="1" si="14"/>
        <v>11</v>
      </c>
      <c r="Z6" s="21">
        <f t="shared" ca="1" si="14"/>
        <v>19</v>
      </c>
      <c r="AA6" s="21">
        <f t="shared" ca="1" si="15"/>
        <v>51</v>
      </c>
      <c r="AB6" s="21">
        <f t="shared" ca="1" si="16"/>
        <v>81</v>
      </c>
      <c r="AC6" s="21">
        <f t="shared" ca="1" si="17"/>
        <v>20</v>
      </c>
      <c r="AD6" s="21">
        <f t="shared" ca="1" si="17"/>
        <v>4</v>
      </c>
      <c r="AE6" s="21">
        <f t="shared" ca="1" si="18"/>
        <v>10</v>
      </c>
      <c r="AF6" s="21">
        <f t="shared" ca="1" si="19"/>
        <v>34</v>
      </c>
      <c r="AG6" s="21">
        <f t="shared" ca="1" si="20"/>
        <v>11</v>
      </c>
      <c r="AH6" s="21">
        <f t="shared" ca="1" si="20"/>
        <v>4</v>
      </c>
      <c r="AI6" s="21">
        <f t="shared" ca="1" si="21"/>
        <v>58</v>
      </c>
      <c r="AJ6" s="21">
        <f t="shared" ca="1" si="22"/>
        <v>73</v>
      </c>
      <c r="AK6" s="21">
        <f t="shared" ca="1" si="23"/>
        <v>11</v>
      </c>
      <c r="AL6" s="21">
        <f t="shared" ca="1" si="23"/>
        <v>13</v>
      </c>
      <c r="AM6" s="21">
        <f t="shared" ca="1" si="24"/>
        <v>38</v>
      </c>
      <c r="AN6" s="21">
        <f t="shared" ca="1" si="25"/>
        <v>62</v>
      </c>
      <c r="AO6" s="21">
        <f t="shared" ca="1" si="26"/>
        <v>13</v>
      </c>
      <c r="AP6" s="21">
        <f t="shared" ca="1" si="26"/>
        <v>15</v>
      </c>
      <c r="AQ6" s="21">
        <f t="shared" ca="1" si="27"/>
        <v>41</v>
      </c>
      <c r="AR6" s="21">
        <f t="shared" ca="1" si="28"/>
        <v>69</v>
      </c>
      <c r="AS6" s="21">
        <f t="shared" ca="1" si="29"/>
        <v>11</v>
      </c>
      <c r="AT6" s="21">
        <f t="shared" ca="1" si="29"/>
        <v>1</v>
      </c>
      <c r="AU6" s="21">
        <f t="shared" ca="1" si="30"/>
        <v>25</v>
      </c>
      <c r="AV6" s="21">
        <f t="shared" ca="1" si="31"/>
        <v>37</v>
      </c>
      <c r="AW6" s="21">
        <f t="shared" ca="1" si="32"/>
        <v>16</v>
      </c>
      <c r="AX6" s="21">
        <f t="shared" ca="1" si="32"/>
        <v>4</v>
      </c>
      <c r="AY6" s="21">
        <f t="shared" ca="1" si="33"/>
        <v>28</v>
      </c>
      <c r="AZ6" s="21">
        <f t="shared" ca="1" si="34"/>
        <v>48</v>
      </c>
      <c r="BA6" s="21">
        <f t="shared" ca="1" si="35"/>
        <v>10</v>
      </c>
      <c r="BB6" s="21">
        <f t="shared" ca="1" si="35"/>
        <v>12</v>
      </c>
      <c r="BC6" s="21">
        <f t="shared" ca="1" si="36"/>
        <v>26</v>
      </c>
      <c r="BD6" s="21">
        <f t="shared" ca="1" si="37"/>
        <v>48</v>
      </c>
      <c r="BE6" s="190">
        <f t="shared" ca="1" si="38"/>
        <v>665</v>
      </c>
      <c r="BF6" s="190">
        <f t="shared" ca="1" si="39"/>
        <v>51.15</v>
      </c>
    </row>
    <row r="7" spans="2:58" x14ac:dyDescent="0.35">
      <c r="B7" s="17" t="s">
        <v>130</v>
      </c>
      <c r="C7" s="20" t="s">
        <v>72</v>
      </c>
      <c r="D7" s="189" t="s">
        <v>124</v>
      </c>
      <c r="E7" s="21">
        <f t="shared" ca="1" si="0"/>
        <v>9</v>
      </c>
      <c r="F7" s="21">
        <f t="shared" ca="1" si="0"/>
        <v>20</v>
      </c>
      <c r="G7" s="21">
        <f t="shared" ca="1" si="1"/>
        <v>15</v>
      </c>
      <c r="H7" s="21">
        <f t="shared" ca="1" si="2"/>
        <v>44</v>
      </c>
      <c r="I7" s="21">
        <f t="shared" ca="1" si="3"/>
        <v>16</v>
      </c>
      <c r="J7" s="21">
        <f t="shared" ca="1" si="3"/>
        <v>19</v>
      </c>
      <c r="K7" s="21">
        <f t="shared" ca="1" si="4"/>
        <v>37</v>
      </c>
      <c r="L7" s="21">
        <f t="shared" ca="1" si="5"/>
        <v>72</v>
      </c>
      <c r="M7" s="21">
        <f t="shared" ca="1" si="6"/>
        <v>2</v>
      </c>
      <c r="N7" s="21">
        <f t="shared" ca="1" si="6"/>
        <v>16</v>
      </c>
      <c r="O7" s="21">
        <f t="shared" ca="1" si="7"/>
        <v>59</v>
      </c>
      <c r="P7" s="21">
        <f t="shared" ca="1" si="40"/>
        <v>77</v>
      </c>
      <c r="Q7" s="20">
        <f t="shared" ca="1" si="8"/>
        <v>20</v>
      </c>
      <c r="R7" s="20">
        <f t="shared" ca="1" si="8"/>
        <v>16</v>
      </c>
      <c r="S7" s="21">
        <f t="shared" ca="1" si="9"/>
        <v>23</v>
      </c>
      <c r="T7" s="21">
        <f t="shared" ca="1" si="10"/>
        <v>59</v>
      </c>
      <c r="U7" s="21">
        <f t="shared" ca="1" si="11"/>
        <v>2</v>
      </c>
      <c r="V7" s="21">
        <f t="shared" ca="1" si="11"/>
        <v>7</v>
      </c>
      <c r="W7" s="21">
        <f t="shared" ca="1" si="12"/>
        <v>23</v>
      </c>
      <c r="X7" s="21">
        <f t="shared" ca="1" si="13"/>
        <v>32</v>
      </c>
      <c r="Y7" s="21">
        <f t="shared" ca="1" si="14"/>
        <v>1</v>
      </c>
      <c r="Z7" s="21">
        <f t="shared" ca="1" si="14"/>
        <v>11</v>
      </c>
      <c r="AA7" s="21">
        <f t="shared" ca="1" si="15"/>
        <v>36</v>
      </c>
      <c r="AB7" s="21">
        <f t="shared" ca="1" si="16"/>
        <v>48</v>
      </c>
      <c r="AC7" s="21">
        <f t="shared" ca="1" si="17"/>
        <v>7</v>
      </c>
      <c r="AD7" s="21">
        <f t="shared" ca="1" si="17"/>
        <v>17</v>
      </c>
      <c r="AE7" s="21">
        <f t="shared" ca="1" si="18"/>
        <v>50</v>
      </c>
      <c r="AF7" s="21">
        <f t="shared" ca="1" si="19"/>
        <v>74</v>
      </c>
      <c r="AG7" s="21">
        <f t="shared" ca="1" si="20"/>
        <v>18</v>
      </c>
      <c r="AH7" s="21">
        <f t="shared" ca="1" si="20"/>
        <v>12</v>
      </c>
      <c r="AI7" s="21">
        <f t="shared" ca="1" si="21"/>
        <v>47</v>
      </c>
      <c r="AJ7" s="21">
        <f t="shared" ca="1" si="22"/>
        <v>77</v>
      </c>
      <c r="AK7" s="21">
        <f t="shared" ca="1" si="23"/>
        <v>2</v>
      </c>
      <c r="AL7" s="21">
        <f t="shared" ca="1" si="23"/>
        <v>15</v>
      </c>
      <c r="AM7" s="21">
        <f t="shared" ca="1" si="24"/>
        <v>19</v>
      </c>
      <c r="AN7" s="21">
        <f t="shared" ca="1" si="25"/>
        <v>36</v>
      </c>
      <c r="AO7" s="21">
        <f t="shared" ca="1" si="26"/>
        <v>17</v>
      </c>
      <c r="AP7" s="21">
        <f t="shared" ca="1" si="26"/>
        <v>19</v>
      </c>
      <c r="AQ7" s="21">
        <f t="shared" ca="1" si="27"/>
        <v>34</v>
      </c>
      <c r="AR7" s="21">
        <f t="shared" ca="1" si="28"/>
        <v>70</v>
      </c>
      <c r="AS7" s="21">
        <f t="shared" ca="1" si="29"/>
        <v>4</v>
      </c>
      <c r="AT7" s="21">
        <f t="shared" ca="1" si="29"/>
        <v>3</v>
      </c>
      <c r="AU7" s="21">
        <f t="shared" ca="1" si="30"/>
        <v>25</v>
      </c>
      <c r="AV7" s="21">
        <f t="shared" ca="1" si="31"/>
        <v>32</v>
      </c>
      <c r="AW7" s="21">
        <f t="shared" ca="1" si="32"/>
        <v>18</v>
      </c>
      <c r="AX7" s="21">
        <f t="shared" ca="1" si="32"/>
        <v>2</v>
      </c>
      <c r="AY7" s="21">
        <f t="shared" ca="1" si="33"/>
        <v>0</v>
      </c>
      <c r="AZ7" s="21">
        <f t="shared" ca="1" si="34"/>
        <v>20</v>
      </c>
      <c r="BA7" s="21">
        <f t="shared" ca="1" si="35"/>
        <v>10</v>
      </c>
      <c r="BB7" s="21">
        <f t="shared" ca="1" si="35"/>
        <v>16</v>
      </c>
      <c r="BC7" s="21">
        <f t="shared" ca="1" si="36"/>
        <v>31</v>
      </c>
      <c r="BD7" s="21">
        <f t="shared" ca="1" si="37"/>
        <v>57</v>
      </c>
      <c r="BE7" s="190">
        <f t="shared" ca="1" si="38"/>
        <v>698</v>
      </c>
      <c r="BF7" s="190">
        <f t="shared" ca="1" si="39"/>
        <v>53.69</v>
      </c>
    </row>
    <row r="8" spans="2:58" x14ac:dyDescent="0.35">
      <c r="B8" s="17" t="s">
        <v>131</v>
      </c>
      <c r="C8" s="20" t="s">
        <v>73</v>
      </c>
      <c r="D8" s="189" t="s">
        <v>124</v>
      </c>
      <c r="E8" s="21">
        <f t="shared" ca="1" si="0"/>
        <v>13</v>
      </c>
      <c r="F8" s="21">
        <f t="shared" ca="1" si="0"/>
        <v>5</v>
      </c>
      <c r="G8" s="21">
        <f t="shared" ca="1" si="1"/>
        <v>20</v>
      </c>
      <c r="H8" s="21">
        <f t="shared" ca="1" si="2"/>
        <v>38</v>
      </c>
      <c r="I8" s="21">
        <f t="shared" ca="1" si="3"/>
        <v>1</v>
      </c>
      <c r="J8" s="21">
        <f t="shared" ca="1" si="3"/>
        <v>2</v>
      </c>
      <c r="K8" s="21">
        <f t="shared" ca="1" si="4"/>
        <v>38</v>
      </c>
      <c r="L8" s="21">
        <f t="shared" ca="1" si="5"/>
        <v>41</v>
      </c>
      <c r="M8" s="21">
        <f t="shared" ca="1" si="6"/>
        <v>20</v>
      </c>
      <c r="N8" s="21">
        <f t="shared" ca="1" si="6"/>
        <v>19</v>
      </c>
      <c r="O8" s="21">
        <f t="shared" ca="1" si="7"/>
        <v>52</v>
      </c>
      <c r="P8" s="21">
        <f t="shared" ca="1" si="40"/>
        <v>91</v>
      </c>
      <c r="Q8" s="20">
        <f t="shared" ca="1" si="8"/>
        <v>1</v>
      </c>
      <c r="R8" s="20">
        <f t="shared" ca="1" si="8"/>
        <v>5</v>
      </c>
      <c r="S8" s="21">
        <f t="shared" ca="1" si="9"/>
        <v>57</v>
      </c>
      <c r="T8" s="21">
        <f t="shared" ca="1" si="10"/>
        <v>63</v>
      </c>
      <c r="U8" s="21">
        <f t="shared" ca="1" si="11"/>
        <v>9</v>
      </c>
      <c r="V8" s="21">
        <f t="shared" ca="1" si="11"/>
        <v>7</v>
      </c>
      <c r="W8" s="21">
        <f t="shared" ca="1" si="12"/>
        <v>9</v>
      </c>
      <c r="X8" s="21">
        <f t="shared" ca="1" si="13"/>
        <v>25</v>
      </c>
      <c r="Y8" s="21">
        <f t="shared" ca="1" si="14"/>
        <v>0</v>
      </c>
      <c r="Z8" s="21">
        <f t="shared" ca="1" si="14"/>
        <v>10</v>
      </c>
      <c r="AA8" s="21">
        <f t="shared" ca="1" si="15"/>
        <v>58</v>
      </c>
      <c r="AB8" s="21">
        <f t="shared" ca="1" si="16"/>
        <v>68</v>
      </c>
      <c r="AC8" s="21">
        <f t="shared" ca="1" si="17"/>
        <v>7</v>
      </c>
      <c r="AD8" s="21">
        <f t="shared" ca="1" si="17"/>
        <v>5</v>
      </c>
      <c r="AE8" s="21">
        <f t="shared" ca="1" si="18"/>
        <v>5</v>
      </c>
      <c r="AF8" s="21">
        <f t="shared" ca="1" si="19"/>
        <v>17</v>
      </c>
      <c r="AG8" s="21">
        <f t="shared" ca="1" si="20"/>
        <v>5</v>
      </c>
      <c r="AH8" s="21">
        <f t="shared" ca="1" si="20"/>
        <v>2</v>
      </c>
      <c r="AI8" s="21">
        <f t="shared" ca="1" si="21"/>
        <v>32</v>
      </c>
      <c r="AJ8" s="21">
        <f t="shared" ca="1" si="22"/>
        <v>39</v>
      </c>
      <c r="AK8" s="21">
        <f t="shared" ca="1" si="23"/>
        <v>12</v>
      </c>
      <c r="AL8" s="21">
        <f t="shared" ca="1" si="23"/>
        <v>4</v>
      </c>
      <c r="AM8" s="21">
        <f t="shared" ca="1" si="24"/>
        <v>31</v>
      </c>
      <c r="AN8" s="21">
        <f t="shared" ca="1" si="25"/>
        <v>47</v>
      </c>
      <c r="AO8" s="21">
        <f t="shared" ca="1" si="26"/>
        <v>4</v>
      </c>
      <c r="AP8" s="21">
        <f t="shared" ca="1" si="26"/>
        <v>18</v>
      </c>
      <c r="AQ8" s="21">
        <f t="shared" ca="1" si="27"/>
        <v>40</v>
      </c>
      <c r="AR8" s="21">
        <f t="shared" ca="1" si="28"/>
        <v>62</v>
      </c>
      <c r="AS8" s="21">
        <f t="shared" ca="1" si="29"/>
        <v>16</v>
      </c>
      <c r="AT8" s="21">
        <f t="shared" ca="1" si="29"/>
        <v>3</v>
      </c>
      <c r="AU8" s="21">
        <f t="shared" ca="1" si="30"/>
        <v>7</v>
      </c>
      <c r="AV8" s="21">
        <f t="shared" ca="1" si="31"/>
        <v>26</v>
      </c>
      <c r="AW8" s="21">
        <f t="shared" ca="1" si="32"/>
        <v>3</v>
      </c>
      <c r="AX8" s="21">
        <f t="shared" ca="1" si="32"/>
        <v>12</v>
      </c>
      <c r="AY8" s="21">
        <f t="shared" ca="1" si="33"/>
        <v>28</v>
      </c>
      <c r="AZ8" s="21">
        <f t="shared" ca="1" si="34"/>
        <v>43</v>
      </c>
      <c r="BA8" s="21">
        <f t="shared" ca="1" si="35"/>
        <v>4</v>
      </c>
      <c r="BB8" s="21">
        <f t="shared" ca="1" si="35"/>
        <v>9</v>
      </c>
      <c r="BC8" s="21">
        <f t="shared" ca="1" si="36"/>
        <v>25</v>
      </c>
      <c r="BD8" s="21">
        <f t="shared" ca="1" si="37"/>
        <v>38</v>
      </c>
      <c r="BE8" s="190">
        <f t="shared" ca="1" si="38"/>
        <v>598</v>
      </c>
      <c r="BF8" s="190">
        <f t="shared" ca="1" si="39"/>
        <v>46</v>
      </c>
    </row>
    <row r="9" spans="2:58" x14ac:dyDescent="0.35">
      <c r="B9" s="17" t="s">
        <v>132</v>
      </c>
      <c r="C9" s="20" t="s">
        <v>74</v>
      </c>
      <c r="D9" s="189" t="s">
        <v>124</v>
      </c>
      <c r="E9" s="21">
        <f t="shared" ca="1" si="0"/>
        <v>10</v>
      </c>
      <c r="F9" s="21">
        <f t="shared" ca="1" si="0"/>
        <v>2</v>
      </c>
      <c r="G9" s="21">
        <f t="shared" ca="1" si="1"/>
        <v>16</v>
      </c>
      <c r="H9" s="21">
        <f t="shared" ca="1" si="2"/>
        <v>28</v>
      </c>
      <c r="I9" s="21">
        <f t="shared" ca="1" si="3"/>
        <v>10</v>
      </c>
      <c r="J9" s="21">
        <f t="shared" ca="1" si="3"/>
        <v>17</v>
      </c>
      <c r="K9" s="21">
        <f t="shared" ca="1" si="4"/>
        <v>56</v>
      </c>
      <c r="L9" s="21">
        <f t="shared" ca="1" si="5"/>
        <v>83</v>
      </c>
      <c r="M9" s="21">
        <f t="shared" ca="1" si="6"/>
        <v>5</v>
      </c>
      <c r="N9" s="21">
        <f t="shared" ca="1" si="6"/>
        <v>1</v>
      </c>
      <c r="O9" s="21">
        <f t="shared" ca="1" si="7"/>
        <v>12</v>
      </c>
      <c r="P9" s="21">
        <f t="shared" ca="1" si="40"/>
        <v>18</v>
      </c>
      <c r="Q9" s="20">
        <f t="shared" ca="1" si="8"/>
        <v>1</v>
      </c>
      <c r="R9" s="20">
        <f t="shared" ca="1" si="8"/>
        <v>12</v>
      </c>
      <c r="S9" s="21">
        <f t="shared" ca="1" si="9"/>
        <v>33</v>
      </c>
      <c r="T9" s="21">
        <f t="shared" ca="1" si="10"/>
        <v>46</v>
      </c>
      <c r="U9" s="21">
        <f t="shared" ca="1" si="11"/>
        <v>1</v>
      </c>
      <c r="V9" s="21">
        <f t="shared" ca="1" si="11"/>
        <v>14</v>
      </c>
      <c r="W9" s="21">
        <f t="shared" ca="1" si="12"/>
        <v>22</v>
      </c>
      <c r="X9" s="21">
        <f t="shared" ca="1" si="13"/>
        <v>37</v>
      </c>
      <c r="Y9" s="21">
        <f t="shared" ca="1" si="14"/>
        <v>3</v>
      </c>
      <c r="Z9" s="21">
        <f t="shared" ca="1" si="14"/>
        <v>13</v>
      </c>
      <c r="AA9" s="21">
        <f t="shared" ca="1" si="15"/>
        <v>56</v>
      </c>
      <c r="AB9" s="21">
        <f t="shared" ca="1" si="16"/>
        <v>72</v>
      </c>
      <c r="AC9" s="21">
        <f t="shared" ca="1" si="17"/>
        <v>6</v>
      </c>
      <c r="AD9" s="21">
        <f t="shared" ca="1" si="17"/>
        <v>16</v>
      </c>
      <c r="AE9" s="21">
        <f t="shared" ca="1" si="18"/>
        <v>29</v>
      </c>
      <c r="AF9" s="21">
        <f t="shared" ca="1" si="19"/>
        <v>51</v>
      </c>
      <c r="AG9" s="21">
        <f t="shared" ca="1" si="20"/>
        <v>1</v>
      </c>
      <c r="AH9" s="21">
        <f t="shared" ca="1" si="20"/>
        <v>11</v>
      </c>
      <c r="AI9" s="21">
        <f t="shared" ca="1" si="21"/>
        <v>37</v>
      </c>
      <c r="AJ9" s="21">
        <f t="shared" ca="1" si="22"/>
        <v>49</v>
      </c>
      <c r="AK9" s="21">
        <f t="shared" ca="1" si="23"/>
        <v>8</v>
      </c>
      <c r="AL9" s="21">
        <f t="shared" ca="1" si="23"/>
        <v>19</v>
      </c>
      <c r="AM9" s="21">
        <f t="shared" ca="1" si="24"/>
        <v>14</v>
      </c>
      <c r="AN9" s="21">
        <f t="shared" ca="1" si="25"/>
        <v>41</v>
      </c>
      <c r="AO9" s="21">
        <f t="shared" ca="1" si="26"/>
        <v>1</v>
      </c>
      <c r="AP9" s="21">
        <f t="shared" ca="1" si="26"/>
        <v>14</v>
      </c>
      <c r="AQ9" s="21">
        <f t="shared" ca="1" si="27"/>
        <v>31</v>
      </c>
      <c r="AR9" s="21">
        <f t="shared" ca="1" si="28"/>
        <v>46</v>
      </c>
      <c r="AS9" s="21">
        <f t="shared" ca="1" si="29"/>
        <v>19</v>
      </c>
      <c r="AT9" s="21">
        <f t="shared" ca="1" si="29"/>
        <v>4</v>
      </c>
      <c r="AU9" s="21">
        <f t="shared" ca="1" si="30"/>
        <v>15</v>
      </c>
      <c r="AV9" s="21">
        <f t="shared" ca="1" si="31"/>
        <v>38</v>
      </c>
      <c r="AW9" s="21">
        <f t="shared" ca="1" si="32"/>
        <v>18</v>
      </c>
      <c r="AX9" s="21">
        <f t="shared" ca="1" si="32"/>
        <v>19</v>
      </c>
      <c r="AY9" s="21">
        <f t="shared" ca="1" si="33"/>
        <v>20</v>
      </c>
      <c r="AZ9" s="21">
        <f t="shared" ca="1" si="34"/>
        <v>57</v>
      </c>
      <c r="BA9" s="21">
        <f t="shared" ca="1" si="35"/>
        <v>19</v>
      </c>
      <c r="BB9" s="21">
        <f t="shared" ca="1" si="35"/>
        <v>13</v>
      </c>
      <c r="BC9" s="21">
        <f t="shared" ca="1" si="36"/>
        <v>52</v>
      </c>
      <c r="BD9" s="21">
        <f t="shared" ca="1" si="37"/>
        <v>84</v>
      </c>
      <c r="BE9" s="190">
        <f t="shared" ca="1" si="38"/>
        <v>650</v>
      </c>
      <c r="BF9" s="190">
        <f t="shared" ca="1" si="39"/>
        <v>50</v>
      </c>
    </row>
    <row r="10" spans="2:58" x14ac:dyDescent="0.35">
      <c r="B10" s="17" t="s">
        <v>133</v>
      </c>
      <c r="C10" s="20" t="s">
        <v>75</v>
      </c>
      <c r="D10" s="189" t="s">
        <v>123</v>
      </c>
      <c r="E10" s="21">
        <f t="shared" ca="1" si="0"/>
        <v>6</v>
      </c>
      <c r="F10" s="21">
        <f t="shared" ca="1" si="0"/>
        <v>0</v>
      </c>
      <c r="G10" s="21">
        <f t="shared" ca="1" si="1"/>
        <v>9</v>
      </c>
      <c r="H10" s="21">
        <f t="shared" ca="1" si="2"/>
        <v>15</v>
      </c>
      <c r="I10" s="21">
        <f t="shared" ca="1" si="3"/>
        <v>20</v>
      </c>
      <c r="J10" s="21">
        <f t="shared" ca="1" si="3"/>
        <v>15</v>
      </c>
      <c r="K10" s="21">
        <f t="shared" ca="1" si="4"/>
        <v>28</v>
      </c>
      <c r="L10" s="21">
        <f t="shared" ca="1" si="5"/>
        <v>63</v>
      </c>
      <c r="M10" s="21">
        <f t="shared" ca="1" si="6"/>
        <v>0</v>
      </c>
      <c r="N10" s="21">
        <f t="shared" ca="1" si="6"/>
        <v>15</v>
      </c>
      <c r="O10" s="21">
        <f t="shared" ca="1" si="7"/>
        <v>55</v>
      </c>
      <c r="P10" s="21">
        <f t="shared" ca="1" si="40"/>
        <v>70</v>
      </c>
      <c r="Q10" s="20">
        <f t="shared" ca="1" si="8"/>
        <v>18</v>
      </c>
      <c r="R10" s="20">
        <f t="shared" ca="1" si="8"/>
        <v>12</v>
      </c>
      <c r="S10" s="21">
        <f t="shared" ca="1" si="9"/>
        <v>54</v>
      </c>
      <c r="T10" s="21">
        <f t="shared" ca="1" si="10"/>
        <v>84</v>
      </c>
      <c r="U10" s="21">
        <f t="shared" ca="1" si="11"/>
        <v>15</v>
      </c>
      <c r="V10" s="21">
        <f t="shared" ca="1" si="11"/>
        <v>2</v>
      </c>
      <c r="W10" s="21">
        <f t="shared" ca="1" si="12"/>
        <v>50</v>
      </c>
      <c r="X10" s="21">
        <f t="shared" ca="1" si="13"/>
        <v>67</v>
      </c>
      <c r="Y10" s="21">
        <f t="shared" ca="1" si="14"/>
        <v>0</v>
      </c>
      <c r="Z10" s="21">
        <f t="shared" ca="1" si="14"/>
        <v>14</v>
      </c>
      <c r="AA10" s="21">
        <f t="shared" ca="1" si="15"/>
        <v>19</v>
      </c>
      <c r="AB10" s="21">
        <f t="shared" ca="1" si="16"/>
        <v>33</v>
      </c>
      <c r="AC10" s="21">
        <f t="shared" ca="1" si="17"/>
        <v>7</v>
      </c>
      <c r="AD10" s="21">
        <f t="shared" ca="1" si="17"/>
        <v>6</v>
      </c>
      <c r="AE10" s="21">
        <f t="shared" ca="1" si="18"/>
        <v>11</v>
      </c>
      <c r="AF10" s="21">
        <f t="shared" ca="1" si="19"/>
        <v>24</v>
      </c>
      <c r="AG10" s="21">
        <f t="shared" ca="1" si="20"/>
        <v>11</v>
      </c>
      <c r="AH10" s="21">
        <f t="shared" ca="1" si="20"/>
        <v>18</v>
      </c>
      <c r="AI10" s="21">
        <f t="shared" ca="1" si="21"/>
        <v>33</v>
      </c>
      <c r="AJ10" s="21">
        <f t="shared" ca="1" si="22"/>
        <v>62</v>
      </c>
      <c r="AK10" s="21">
        <f t="shared" ca="1" si="23"/>
        <v>1</v>
      </c>
      <c r="AL10" s="21">
        <f t="shared" ca="1" si="23"/>
        <v>15</v>
      </c>
      <c r="AM10" s="21">
        <f t="shared" ca="1" si="24"/>
        <v>49</v>
      </c>
      <c r="AN10" s="21">
        <f t="shared" ca="1" si="25"/>
        <v>65</v>
      </c>
      <c r="AO10" s="21">
        <f t="shared" ca="1" si="26"/>
        <v>0</v>
      </c>
      <c r="AP10" s="21">
        <f t="shared" ca="1" si="26"/>
        <v>1</v>
      </c>
      <c r="AQ10" s="21">
        <f t="shared" ca="1" si="27"/>
        <v>35</v>
      </c>
      <c r="AR10" s="21">
        <f t="shared" ca="1" si="28"/>
        <v>36</v>
      </c>
      <c r="AS10" s="21">
        <f t="shared" ca="1" si="29"/>
        <v>9</v>
      </c>
      <c r="AT10" s="21">
        <f t="shared" ca="1" si="29"/>
        <v>8</v>
      </c>
      <c r="AU10" s="21">
        <f t="shared" ca="1" si="30"/>
        <v>2</v>
      </c>
      <c r="AV10" s="21">
        <f t="shared" ca="1" si="31"/>
        <v>19</v>
      </c>
      <c r="AW10" s="21">
        <f t="shared" ca="1" si="32"/>
        <v>15</v>
      </c>
      <c r="AX10" s="21">
        <f t="shared" ca="1" si="32"/>
        <v>1</v>
      </c>
      <c r="AY10" s="21">
        <f t="shared" ca="1" si="33"/>
        <v>46</v>
      </c>
      <c r="AZ10" s="21">
        <f t="shared" ca="1" si="34"/>
        <v>62</v>
      </c>
      <c r="BA10" s="21">
        <f t="shared" ca="1" si="35"/>
        <v>20</v>
      </c>
      <c r="BB10" s="21">
        <f t="shared" ca="1" si="35"/>
        <v>8</v>
      </c>
      <c r="BC10" s="21">
        <f t="shared" ca="1" si="36"/>
        <v>1</v>
      </c>
      <c r="BD10" s="21">
        <f t="shared" ca="1" si="37"/>
        <v>29</v>
      </c>
      <c r="BE10" s="190">
        <f t="shared" ca="1" si="38"/>
        <v>629</v>
      </c>
      <c r="BF10" s="190">
        <f t="shared" ca="1" si="39"/>
        <v>48.38</v>
      </c>
    </row>
    <row r="11" spans="2:58" x14ac:dyDescent="0.35">
      <c r="B11" s="17" t="s">
        <v>134</v>
      </c>
      <c r="C11" s="20" t="s">
        <v>76</v>
      </c>
      <c r="D11" s="189" t="s">
        <v>123</v>
      </c>
      <c r="E11" s="21">
        <f t="shared" ca="1" si="0"/>
        <v>10</v>
      </c>
      <c r="F11" s="21">
        <f t="shared" ca="1" si="0"/>
        <v>2</v>
      </c>
      <c r="G11" s="21">
        <f t="shared" ca="1" si="1"/>
        <v>33</v>
      </c>
      <c r="H11" s="21">
        <f t="shared" ca="1" si="2"/>
        <v>45</v>
      </c>
      <c r="I11" s="21">
        <f t="shared" ca="1" si="3"/>
        <v>14</v>
      </c>
      <c r="J11" s="21">
        <f t="shared" ca="1" si="3"/>
        <v>10</v>
      </c>
      <c r="K11" s="21">
        <f t="shared" ca="1" si="4"/>
        <v>18</v>
      </c>
      <c r="L11" s="21">
        <f t="shared" ca="1" si="5"/>
        <v>42</v>
      </c>
      <c r="M11" s="21">
        <f t="shared" ca="1" si="6"/>
        <v>7</v>
      </c>
      <c r="N11" s="21">
        <f t="shared" ca="1" si="6"/>
        <v>1</v>
      </c>
      <c r="O11" s="21">
        <f t="shared" ca="1" si="7"/>
        <v>11</v>
      </c>
      <c r="P11" s="21">
        <f t="shared" ca="1" si="40"/>
        <v>19</v>
      </c>
      <c r="Q11" s="20">
        <f t="shared" ca="1" si="8"/>
        <v>3</v>
      </c>
      <c r="R11" s="20">
        <f t="shared" ca="1" si="8"/>
        <v>18</v>
      </c>
      <c r="S11" s="21">
        <f t="shared" ca="1" si="9"/>
        <v>41</v>
      </c>
      <c r="T11" s="21">
        <f t="shared" ca="1" si="10"/>
        <v>62</v>
      </c>
      <c r="U11" s="21">
        <f t="shared" ca="1" si="11"/>
        <v>17</v>
      </c>
      <c r="V11" s="21">
        <f t="shared" ca="1" si="11"/>
        <v>18</v>
      </c>
      <c r="W11" s="21">
        <f t="shared" ca="1" si="12"/>
        <v>15</v>
      </c>
      <c r="X11" s="21">
        <f t="shared" ca="1" si="13"/>
        <v>50</v>
      </c>
      <c r="Y11" s="21">
        <f t="shared" ca="1" si="14"/>
        <v>3</v>
      </c>
      <c r="Z11" s="21">
        <f t="shared" ca="1" si="14"/>
        <v>7</v>
      </c>
      <c r="AA11" s="21">
        <f t="shared" ca="1" si="15"/>
        <v>41</v>
      </c>
      <c r="AB11" s="21">
        <f t="shared" ca="1" si="16"/>
        <v>51</v>
      </c>
      <c r="AC11" s="21">
        <f t="shared" ca="1" si="17"/>
        <v>10</v>
      </c>
      <c r="AD11" s="21">
        <f t="shared" ca="1" si="17"/>
        <v>14</v>
      </c>
      <c r="AE11" s="21">
        <f t="shared" ca="1" si="18"/>
        <v>44</v>
      </c>
      <c r="AF11" s="21">
        <f t="shared" ca="1" si="19"/>
        <v>68</v>
      </c>
      <c r="AG11" s="21">
        <f t="shared" ca="1" si="20"/>
        <v>8</v>
      </c>
      <c r="AH11" s="21">
        <f t="shared" ca="1" si="20"/>
        <v>2</v>
      </c>
      <c r="AI11" s="21">
        <f t="shared" ca="1" si="21"/>
        <v>39</v>
      </c>
      <c r="AJ11" s="21">
        <f t="shared" ca="1" si="22"/>
        <v>49</v>
      </c>
      <c r="AK11" s="21">
        <f t="shared" ca="1" si="23"/>
        <v>10</v>
      </c>
      <c r="AL11" s="21">
        <f t="shared" ca="1" si="23"/>
        <v>2</v>
      </c>
      <c r="AM11" s="21">
        <f t="shared" ca="1" si="24"/>
        <v>9</v>
      </c>
      <c r="AN11" s="21">
        <f t="shared" ca="1" si="25"/>
        <v>21</v>
      </c>
      <c r="AO11" s="21">
        <f t="shared" ca="1" si="26"/>
        <v>17</v>
      </c>
      <c r="AP11" s="21">
        <f t="shared" ca="1" si="26"/>
        <v>6</v>
      </c>
      <c r="AQ11" s="21">
        <f t="shared" ca="1" si="27"/>
        <v>50</v>
      </c>
      <c r="AR11" s="21">
        <f t="shared" ca="1" si="28"/>
        <v>73</v>
      </c>
      <c r="AS11" s="21">
        <f t="shared" ca="1" si="29"/>
        <v>13</v>
      </c>
      <c r="AT11" s="21">
        <f t="shared" ca="1" si="29"/>
        <v>1</v>
      </c>
      <c r="AU11" s="21">
        <f t="shared" ca="1" si="30"/>
        <v>30</v>
      </c>
      <c r="AV11" s="21">
        <f t="shared" ca="1" si="31"/>
        <v>44</v>
      </c>
      <c r="AW11" s="21">
        <f t="shared" ca="1" si="32"/>
        <v>11</v>
      </c>
      <c r="AX11" s="21">
        <f t="shared" ca="1" si="32"/>
        <v>0</v>
      </c>
      <c r="AY11" s="21">
        <f t="shared" ca="1" si="33"/>
        <v>38</v>
      </c>
      <c r="AZ11" s="21">
        <f t="shared" ca="1" si="34"/>
        <v>49</v>
      </c>
      <c r="BA11" s="21">
        <f t="shared" ca="1" si="35"/>
        <v>11</v>
      </c>
      <c r="BB11" s="21">
        <f t="shared" ca="1" si="35"/>
        <v>6</v>
      </c>
      <c r="BC11" s="21">
        <f t="shared" ca="1" si="36"/>
        <v>50</v>
      </c>
      <c r="BD11" s="21">
        <f t="shared" ca="1" si="37"/>
        <v>67</v>
      </c>
      <c r="BE11" s="190">
        <f t="shared" ca="1" si="38"/>
        <v>640</v>
      </c>
      <c r="BF11" s="190">
        <f t="shared" ca="1" si="39"/>
        <v>49.23</v>
      </c>
    </row>
    <row r="12" spans="2:58" x14ac:dyDescent="0.35">
      <c r="B12" s="17" t="s">
        <v>135</v>
      </c>
      <c r="C12" s="20" t="s">
        <v>77</v>
      </c>
      <c r="D12" s="189" t="s">
        <v>124</v>
      </c>
      <c r="E12" s="21">
        <f t="shared" ca="1" si="0"/>
        <v>0</v>
      </c>
      <c r="F12" s="21">
        <f t="shared" ca="1" si="0"/>
        <v>19</v>
      </c>
      <c r="G12" s="21">
        <f t="shared" ca="1" si="1"/>
        <v>21</v>
      </c>
      <c r="H12" s="21">
        <f t="shared" ca="1" si="2"/>
        <v>40</v>
      </c>
      <c r="I12" s="21">
        <f t="shared" ca="1" si="3"/>
        <v>1</v>
      </c>
      <c r="J12" s="21">
        <f t="shared" ca="1" si="3"/>
        <v>18</v>
      </c>
      <c r="K12" s="21">
        <f t="shared" ca="1" si="4"/>
        <v>42</v>
      </c>
      <c r="L12" s="21">
        <f t="shared" ca="1" si="5"/>
        <v>61</v>
      </c>
      <c r="M12" s="21">
        <f t="shared" ca="1" si="6"/>
        <v>16</v>
      </c>
      <c r="N12" s="21">
        <f t="shared" ca="1" si="6"/>
        <v>19</v>
      </c>
      <c r="O12" s="21">
        <f t="shared" ca="1" si="7"/>
        <v>11</v>
      </c>
      <c r="P12" s="21">
        <f t="shared" ca="1" si="40"/>
        <v>46</v>
      </c>
      <c r="Q12" s="20">
        <f t="shared" ca="1" si="8"/>
        <v>2</v>
      </c>
      <c r="R12" s="20">
        <f t="shared" ca="1" si="8"/>
        <v>7</v>
      </c>
      <c r="S12" s="21">
        <f t="shared" ca="1" si="9"/>
        <v>13</v>
      </c>
      <c r="T12" s="21">
        <f t="shared" ca="1" si="10"/>
        <v>22</v>
      </c>
      <c r="U12" s="21">
        <f t="shared" ca="1" si="11"/>
        <v>15</v>
      </c>
      <c r="V12" s="21">
        <f t="shared" ca="1" si="11"/>
        <v>12</v>
      </c>
      <c r="W12" s="21">
        <f t="shared" ca="1" si="12"/>
        <v>21</v>
      </c>
      <c r="X12" s="21">
        <f t="shared" ca="1" si="13"/>
        <v>48</v>
      </c>
      <c r="Y12" s="21">
        <f t="shared" ca="1" si="14"/>
        <v>4</v>
      </c>
      <c r="Z12" s="21">
        <f t="shared" ca="1" si="14"/>
        <v>10</v>
      </c>
      <c r="AA12" s="21">
        <f t="shared" ca="1" si="15"/>
        <v>33</v>
      </c>
      <c r="AB12" s="21">
        <f t="shared" ca="1" si="16"/>
        <v>47</v>
      </c>
      <c r="AC12" s="21">
        <f t="shared" ca="1" si="17"/>
        <v>3</v>
      </c>
      <c r="AD12" s="21">
        <f t="shared" ca="1" si="17"/>
        <v>6</v>
      </c>
      <c r="AE12" s="21">
        <f t="shared" ca="1" si="18"/>
        <v>8</v>
      </c>
      <c r="AF12" s="21">
        <f t="shared" ca="1" si="19"/>
        <v>17</v>
      </c>
      <c r="AG12" s="21">
        <f t="shared" ca="1" si="20"/>
        <v>19</v>
      </c>
      <c r="AH12" s="21">
        <f t="shared" ca="1" si="20"/>
        <v>1</v>
      </c>
      <c r="AI12" s="21">
        <f t="shared" ca="1" si="21"/>
        <v>32</v>
      </c>
      <c r="AJ12" s="21">
        <f t="shared" ca="1" si="22"/>
        <v>52</v>
      </c>
      <c r="AK12" s="21">
        <f t="shared" ca="1" si="23"/>
        <v>17</v>
      </c>
      <c r="AL12" s="21">
        <f t="shared" ca="1" si="23"/>
        <v>7</v>
      </c>
      <c r="AM12" s="21">
        <f t="shared" ca="1" si="24"/>
        <v>8</v>
      </c>
      <c r="AN12" s="21">
        <f t="shared" ca="1" si="25"/>
        <v>32</v>
      </c>
      <c r="AO12" s="21">
        <f t="shared" ca="1" si="26"/>
        <v>0</v>
      </c>
      <c r="AP12" s="21">
        <f t="shared" ca="1" si="26"/>
        <v>6</v>
      </c>
      <c r="AQ12" s="21">
        <f t="shared" ca="1" si="27"/>
        <v>46</v>
      </c>
      <c r="AR12" s="21">
        <f t="shared" ca="1" si="28"/>
        <v>52</v>
      </c>
      <c r="AS12" s="21">
        <f t="shared" ca="1" si="29"/>
        <v>13</v>
      </c>
      <c r="AT12" s="21">
        <f t="shared" ca="1" si="29"/>
        <v>9</v>
      </c>
      <c r="AU12" s="21">
        <f t="shared" ca="1" si="30"/>
        <v>31</v>
      </c>
      <c r="AV12" s="21">
        <f t="shared" ca="1" si="31"/>
        <v>53</v>
      </c>
      <c r="AW12" s="21">
        <f t="shared" ca="1" si="32"/>
        <v>11</v>
      </c>
      <c r="AX12" s="21">
        <f t="shared" ca="1" si="32"/>
        <v>5</v>
      </c>
      <c r="AY12" s="21">
        <f t="shared" ca="1" si="33"/>
        <v>21</v>
      </c>
      <c r="AZ12" s="21">
        <f t="shared" ca="1" si="34"/>
        <v>37</v>
      </c>
      <c r="BA12" s="21">
        <f t="shared" ca="1" si="35"/>
        <v>1</v>
      </c>
      <c r="BB12" s="21">
        <f t="shared" ca="1" si="35"/>
        <v>4</v>
      </c>
      <c r="BC12" s="21">
        <f t="shared" ca="1" si="36"/>
        <v>56</v>
      </c>
      <c r="BD12" s="21">
        <f t="shared" ca="1" si="37"/>
        <v>61</v>
      </c>
      <c r="BE12" s="190">
        <f t="shared" ca="1" si="38"/>
        <v>568</v>
      </c>
      <c r="BF12" s="190">
        <f t="shared" ca="1" si="39"/>
        <v>43.69</v>
      </c>
    </row>
    <row r="13" spans="2:58" x14ac:dyDescent="0.35">
      <c r="B13" s="17" t="s">
        <v>136</v>
      </c>
      <c r="C13" s="20" t="s">
        <v>78</v>
      </c>
      <c r="D13" s="189" t="s">
        <v>124</v>
      </c>
      <c r="E13" s="21">
        <f t="shared" ca="1" si="0"/>
        <v>10</v>
      </c>
      <c r="F13" s="21">
        <f t="shared" ca="1" si="0"/>
        <v>6</v>
      </c>
      <c r="G13" s="21">
        <f t="shared" ca="1" si="1"/>
        <v>5</v>
      </c>
      <c r="H13" s="21">
        <f t="shared" ca="1" si="2"/>
        <v>21</v>
      </c>
      <c r="I13" s="21">
        <f t="shared" ca="1" si="3"/>
        <v>18</v>
      </c>
      <c r="J13" s="21">
        <f t="shared" ca="1" si="3"/>
        <v>15</v>
      </c>
      <c r="K13" s="21">
        <f t="shared" ca="1" si="4"/>
        <v>8</v>
      </c>
      <c r="L13" s="21">
        <f t="shared" ca="1" si="5"/>
        <v>41</v>
      </c>
      <c r="M13" s="21">
        <f t="shared" ca="1" si="6"/>
        <v>9</v>
      </c>
      <c r="N13" s="21">
        <f t="shared" ca="1" si="6"/>
        <v>17</v>
      </c>
      <c r="O13" s="21">
        <f t="shared" ca="1" si="7"/>
        <v>43</v>
      </c>
      <c r="P13" s="21">
        <f t="shared" ca="1" si="40"/>
        <v>69</v>
      </c>
      <c r="Q13" s="20">
        <f t="shared" ca="1" si="8"/>
        <v>12</v>
      </c>
      <c r="R13" s="20">
        <f t="shared" ca="1" si="8"/>
        <v>1</v>
      </c>
      <c r="S13" s="21">
        <f t="shared" ca="1" si="9"/>
        <v>11</v>
      </c>
      <c r="T13" s="21">
        <f t="shared" ca="1" si="10"/>
        <v>24</v>
      </c>
      <c r="U13" s="21">
        <f t="shared" ca="1" si="11"/>
        <v>16</v>
      </c>
      <c r="V13" s="21">
        <f t="shared" ca="1" si="11"/>
        <v>11</v>
      </c>
      <c r="W13" s="21">
        <f t="shared" ca="1" si="12"/>
        <v>2</v>
      </c>
      <c r="X13" s="21">
        <f t="shared" ca="1" si="13"/>
        <v>29</v>
      </c>
      <c r="Y13" s="21">
        <f t="shared" ca="1" si="14"/>
        <v>12</v>
      </c>
      <c r="Z13" s="21">
        <f t="shared" ca="1" si="14"/>
        <v>13</v>
      </c>
      <c r="AA13" s="21">
        <f t="shared" ca="1" si="15"/>
        <v>47</v>
      </c>
      <c r="AB13" s="21">
        <f t="shared" ca="1" si="16"/>
        <v>72</v>
      </c>
      <c r="AC13" s="21">
        <f t="shared" ca="1" si="17"/>
        <v>0</v>
      </c>
      <c r="AD13" s="21">
        <f t="shared" ca="1" si="17"/>
        <v>14</v>
      </c>
      <c r="AE13" s="21">
        <f t="shared" ca="1" si="18"/>
        <v>13</v>
      </c>
      <c r="AF13" s="21">
        <f t="shared" ca="1" si="19"/>
        <v>27</v>
      </c>
      <c r="AG13" s="21">
        <f t="shared" ca="1" si="20"/>
        <v>4</v>
      </c>
      <c r="AH13" s="21">
        <f t="shared" ca="1" si="20"/>
        <v>6</v>
      </c>
      <c r="AI13" s="21">
        <f t="shared" ca="1" si="21"/>
        <v>10</v>
      </c>
      <c r="AJ13" s="21">
        <f t="shared" ca="1" si="22"/>
        <v>20</v>
      </c>
      <c r="AK13" s="21">
        <f t="shared" ca="1" si="23"/>
        <v>19</v>
      </c>
      <c r="AL13" s="21">
        <f t="shared" ca="1" si="23"/>
        <v>4</v>
      </c>
      <c r="AM13" s="21">
        <f t="shared" ca="1" si="24"/>
        <v>29</v>
      </c>
      <c r="AN13" s="21">
        <f t="shared" ca="1" si="25"/>
        <v>52</v>
      </c>
      <c r="AO13" s="21">
        <f t="shared" ca="1" si="26"/>
        <v>1</v>
      </c>
      <c r="AP13" s="21">
        <f t="shared" ca="1" si="26"/>
        <v>12</v>
      </c>
      <c r="AQ13" s="21">
        <f t="shared" ca="1" si="27"/>
        <v>36</v>
      </c>
      <c r="AR13" s="21">
        <f t="shared" ca="1" si="28"/>
        <v>49</v>
      </c>
      <c r="AS13" s="21">
        <f t="shared" ca="1" si="29"/>
        <v>12</v>
      </c>
      <c r="AT13" s="21">
        <f t="shared" ca="1" si="29"/>
        <v>19</v>
      </c>
      <c r="AU13" s="21">
        <f t="shared" ca="1" si="30"/>
        <v>23</v>
      </c>
      <c r="AV13" s="21">
        <f t="shared" ca="1" si="31"/>
        <v>54</v>
      </c>
      <c r="AW13" s="21">
        <f t="shared" ca="1" si="32"/>
        <v>0</v>
      </c>
      <c r="AX13" s="21">
        <f t="shared" ca="1" si="32"/>
        <v>14</v>
      </c>
      <c r="AY13" s="21">
        <f t="shared" ca="1" si="33"/>
        <v>37</v>
      </c>
      <c r="AZ13" s="21">
        <f t="shared" ca="1" si="34"/>
        <v>51</v>
      </c>
      <c r="BA13" s="21">
        <f t="shared" ca="1" si="35"/>
        <v>15</v>
      </c>
      <c r="BB13" s="21">
        <f t="shared" ca="1" si="35"/>
        <v>6</v>
      </c>
      <c r="BC13" s="21">
        <f t="shared" ca="1" si="36"/>
        <v>11</v>
      </c>
      <c r="BD13" s="21">
        <f t="shared" ca="1" si="37"/>
        <v>32</v>
      </c>
      <c r="BE13" s="190">
        <f t="shared" ca="1" si="38"/>
        <v>541</v>
      </c>
      <c r="BF13" s="190">
        <f t="shared" ca="1" si="39"/>
        <v>41.62</v>
      </c>
    </row>
    <row r="14" spans="2:58" x14ac:dyDescent="0.35">
      <c r="B14" s="17" t="s">
        <v>137</v>
      </c>
      <c r="C14" s="20" t="s">
        <v>79</v>
      </c>
      <c r="D14" s="189" t="s">
        <v>124</v>
      </c>
      <c r="E14" s="21">
        <f t="shared" ca="1" si="0"/>
        <v>7</v>
      </c>
      <c r="F14" s="21">
        <f t="shared" ca="1" si="0"/>
        <v>8</v>
      </c>
      <c r="G14" s="21">
        <f t="shared" ca="1" si="1"/>
        <v>26</v>
      </c>
      <c r="H14" s="21">
        <f t="shared" ca="1" si="2"/>
        <v>41</v>
      </c>
      <c r="I14" s="21">
        <f t="shared" ca="1" si="3"/>
        <v>19</v>
      </c>
      <c r="J14" s="21">
        <f t="shared" ca="1" si="3"/>
        <v>20</v>
      </c>
      <c r="K14" s="21">
        <f t="shared" ca="1" si="4"/>
        <v>37</v>
      </c>
      <c r="L14" s="21">
        <f t="shared" ca="1" si="5"/>
        <v>76</v>
      </c>
      <c r="M14" s="21">
        <f t="shared" ca="1" si="6"/>
        <v>12</v>
      </c>
      <c r="N14" s="21">
        <f t="shared" ca="1" si="6"/>
        <v>16</v>
      </c>
      <c r="O14" s="21">
        <f t="shared" ca="1" si="7"/>
        <v>12</v>
      </c>
      <c r="P14" s="21">
        <f t="shared" ca="1" si="40"/>
        <v>40</v>
      </c>
      <c r="Q14" s="20">
        <f t="shared" ca="1" si="8"/>
        <v>20</v>
      </c>
      <c r="R14" s="20">
        <f t="shared" ca="1" si="8"/>
        <v>14</v>
      </c>
      <c r="S14" s="21">
        <f t="shared" ca="1" si="9"/>
        <v>35</v>
      </c>
      <c r="T14" s="21">
        <f t="shared" ca="1" si="10"/>
        <v>69</v>
      </c>
      <c r="U14" s="21">
        <f t="shared" ca="1" si="11"/>
        <v>0</v>
      </c>
      <c r="V14" s="21">
        <f t="shared" ca="1" si="11"/>
        <v>10</v>
      </c>
      <c r="W14" s="21">
        <f t="shared" ca="1" si="12"/>
        <v>43</v>
      </c>
      <c r="X14" s="21">
        <f t="shared" ca="1" si="13"/>
        <v>53</v>
      </c>
      <c r="Y14" s="21">
        <f t="shared" ca="1" si="14"/>
        <v>14</v>
      </c>
      <c r="Z14" s="21">
        <f t="shared" ca="1" si="14"/>
        <v>8</v>
      </c>
      <c r="AA14" s="21">
        <f t="shared" ca="1" si="15"/>
        <v>4</v>
      </c>
      <c r="AB14" s="21">
        <f t="shared" ca="1" si="16"/>
        <v>26</v>
      </c>
      <c r="AC14" s="21">
        <f t="shared" ca="1" si="17"/>
        <v>12</v>
      </c>
      <c r="AD14" s="21">
        <f t="shared" ca="1" si="17"/>
        <v>18</v>
      </c>
      <c r="AE14" s="21">
        <f t="shared" ca="1" si="18"/>
        <v>8</v>
      </c>
      <c r="AF14" s="21">
        <f t="shared" ca="1" si="19"/>
        <v>38</v>
      </c>
      <c r="AG14" s="21">
        <f t="shared" ca="1" si="20"/>
        <v>1</v>
      </c>
      <c r="AH14" s="21">
        <f t="shared" ca="1" si="20"/>
        <v>4</v>
      </c>
      <c r="AI14" s="21">
        <f t="shared" ca="1" si="21"/>
        <v>24</v>
      </c>
      <c r="AJ14" s="21">
        <f t="shared" ca="1" si="22"/>
        <v>29</v>
      </c>
      <c r="AK14" s="21">
        <f t="shared" ca="1" si="23"/>
        <v>14</v>
      </c>
      <c r="AL14" s="21">
        <f t="shared" ca="1" si="23"/>
        <v>2</v>
      </c>
      <c r="AM14" s="21">
        <f t="shared" ca="1" si="24"/>
        <v>21</v>
      </c>
      <c r="AN14" s="21">
        <f t="shared" ca="1" si="25"/>
        <v>37</v>
      </c>
      <c r="AO14" s="21">
        <f t="shared" ca="1" si="26"/>
        <v>16</v>
      </c>
      <c r="AP14" s="21">
        <f t="shared" ca="1" si="26"/>
        <v>18</v>
      </c>
      <c r="AQ14" s="21">
        <f t="shared" ca="1" si="27"/>
        <v>26</v>
      </c>
      <c r="AR14" s="21">
        <f t="shared" ca="1" si="28"/>
        <v>60</v>
      </c>
      <c r="AS14" s="21">
        <f t="shared" ca="1" si="29"/>
        <v>19</v>
      </c>
      <c r="AT14" s="21">
        <f t="shared" ca="1" si="29"/>
        <v>9</v>
      </c>
      <c r="AU14" s="21">
        <f t="shared" ca="1" si="30"/>
        <v>18</v>
      </c>
      <c r="AV14" s="21">
        <f t="shared" ca="1" si="31"/>
        <v>46</v>
      </c>
      <c r="AW14" s="21">
        <f t="shared" ca="1" si="32"/>
        <v>5</v>
      </c>
      <c r="AX14" s="21">
        <f t="shared" ca="1" si="32"/>
        <v>1</v>
      </c>
      <c r="AY14" s="21">
        <f t="shared" ca="1" si="33"/>
        <v>56</v>
      </c>
      <c r="AZ14" s="21">
        <f t="shared" ca="1" si="34"/>
        <v>62</v>
      </c>
      <c r="BA14" s="21">
        <f t="shared" ca="1" si="35"/>
        <v>16</v>
      </c>
      <c r="BB14" s="21">
        <f t="shared" ca="1" si="35"/>
        <v>18</v>
      </c>
      <c r="BC14" s="21">
        <f t="shared" ca="1" si="36"/>
        <v>8</v>
      </c>
      <c r="BD14" s="21">
        <f t="shared" ca="1" si="37"/>
        <v>42</v>
      </c>
      <c r="BE14" s="190">
        <f t="shared" ca="1" si="38"/>
        <v>619</v>
      </c>
      <c r="BF14" s="190">
        <f t="shared" ca="1" si="39"/>
        <v>47.62</v>
      </c>
    </row>
    <row r="15" spans="2:58" x14ac:dyDescent="0.35">
      <c r="B15" s="17" t="s">
        <v>138</v>
      </c>
      <c r="C15" s="20" t="s">
        <v>80</v>
      </c>
      <c r="D15" s="189" t="s">
        <v>124</v>
      </c>
      <c r="E15" s="21">
        <f t="shared" ca="1" si="0"/>
        <v>17</v>
      </c>
      <c r="F15" s="21">
        <f t="shared" ca="1" si="0"/>
        <v>2</v>
      </c>
      <c r="G15" s="21">
        <f t="shared" ca="1" si="1"/>
        <v>13</v>
      </c>
      <c r="H15" s="21">
        <f t="shared" ca="1" si="2"/>
        <v>32</v>
      </c>
      <c r="I15" s="21">
        <f t="shared" ca="1" si="3"/>
        <v>11</v>
      </c>
      <c r="J15" s="21">
        <f t="shared" ca="1" si="3"/>
        <v>13</v>
      </c>
      <c r="K15" s="21">
        <f t="shared" ca="1" si="4"/>
        <v>6</v>
      </c>
      <c r="L15" s="21">
        <f t="shared" ca="1" si="5"/>
        <v>30</v>
      </c>
      <c r="M15" s="21">
        <f t="shared" ca="1" si="6"/>
        <v>16</v>
      </c>
      <c r="N15" s="21">
        <f t="shared" ca="1" si="6"/>
        <v>12</v>
      </c>
      <c r="O15" s="21">
        <f t="shared" ca="1" si="7"/>
        <v>11</v>
      </c>
      <c r="P15" s="21">
        <f t="shared" ca="1" si="40"/>
        <v>39</v>
      </c>
      <c r="Q15" s="20">
        <f t="shared" ca="1" si="8"/>
        <v>9</v>
      </c>
      <c r="R15" s="20">
        <f t="shared" ca="1" si="8"/>
        <v>3</v>
      </c>
      <c r="S15" s="21">
        <f t="shared" ca="1" si="9"/>
        <v>42</v>
      </c>
      <c r="T15" s="21">
        <f t="shared" ca="1" si="10"/>
        <v>54</v>
      </c>
      <c r="U15" s="21">
        <f t="shared" ca="1" si="11"/>
        <v>11</v>
      </c>
      <c r="V15" s="21">
        <f t="shared" ca="1" si="11"/>
        <v>4</v>
      </c>
      <c r="W15" s="21">
        <f t="shared" ca="1" si="12"/>
        <v>21</v>
      </c>
      <c r="X15" s="21">
        <f t="shared" ca="1" si="13"/>
        <v>36</v>
      </c>
      <c r="Y15" s="21">
        <f t="shared" ca="1" si="14"/>
        <v>20</v>
      </c>
      <c r="Z15" s="21">
        <f t="shared" ca="1" si="14"/>
        <v>14</v>
      </c>
      <c r="AA15" s="21">
        <f t="shared" ca="1" si="15"/>
        <v>35</v>
      </c>
      <c r="AB15" s="21">
        <f t="shared" ca="1" si="16"/>
        <v>69</v>
      </c>
      <c r="AC15" s="21">
        <f t="shared" ca="1" si="17"/>
        <v>15</v>
      </c>
      <c r="AD15" s="21">
        <f t="shared" ca="1" si="17"/>
        <v>16</v>
      </c>
      <c r="AE15" s="21">
        <f t="shared" ca="1" si="18"/>
        <v>52</v>
      </c>
      <c r="AF15" s="21">
        <f t="shared" ca="1" si="19"/>
        <v>83</v>
      </c>
      <c r="AG15" s="21">
        <f t="shared" ca="1" si="20"/>
        <v>16</v>
      </c>
      <c r="AH15" s="21">
        <f t="shared" ca="1" si="20"/>
        <v>5</v>
      </c>
      <c r="AI15" s="21">
        <f t="shared" ca="1" si="21"/>
        <v>1</v>
      </c>
      <c r="AJ15" s="21">
        <f t="shared" ca="1" si="22"/>
        <v>22</v>
      </c>
      <c r="AK15" s="21">
        <f t="shared" ca="1" si="23"/>
        <v>18</v>
      </c>
      <c r="AL15" s="21">
        <f t="shared" ca="1" si="23"/>
        <v>18</v>
      </c>
      <c r="AM15" s="21">
        <f t="shared" ca="1" si="24"/>
        <v>51</v>
      </c>
      <c r="AN15" s="21">
        <f t="shared" ca="1" si="25"/>
        <v>87</v>
      </c>
      <c r="AO15" s="21">
        <f t="shared" ca="1" si="26"/>
        <v>19</v>
      </c>
      <c r="AP15" s="21">
        <f t="shared" ca="1" si="26"/>
        <v>6</v>
      </c>
      <c r="AQ15" s="21">
        <f t="shared" ca="1" si="27"/>
        <v>36</v>
      </c>
      <c r="AR15" s="21">
        <f t="shared" ca="1" si="28"/>
        <v>61</v>
      </c>
      <c r="AS15" s="21">
        <f t="shared" ca="1" si="29"/>
        <v>11</v>
      </c>
      <c r="AT15" s="21">
        <f t="shared" ca="1" si="29"/>
        <v>15</v>
      </c>
      <c r="AU15" s="21">
        <f t="shared" ca="1" si="30"/>
        <v>8</v>
      </c>
      <c r="AV15" s="21">
        <f t="shared" ca="1" si="31"/>
        <v>34</v>
      </c>
      <c r="AW15" s="21">
        <f t="shared" ca="1" si="32"/>
        <v>11</v>
      </c>
      <c r="AX15" s="21">
        <f t="shared" ca="1" si="32"/>
        <v>15</v>
      </c>
      <c r="AY15" s="21">
        <f t="shared" ca="1" si="33"/>
        <v>49</v>
      </c>
      <c r="AZ15" s="21">
        <f t="shared" ca="1" si="34"/>
        <v>75</v>
      </c>
      <c r="BA15" s="21">
        <f t="shared" ca="1" si="35"/>
        <v>7</v>
      </c>
      <c r="BB15" s="21">
        <f t="shared" ca="1" si="35"/>
        <v>3</v>
      </c>
      <c r="BC15" s="21">
        <f t="shared" ca="1" si="36"/>
        <v>60</v>
      </c>
      <c r="BD15" s="21">
        <f t="shared" ca="1" si="37"/>
        <v>70</v>
      </c>
      <c r="BE15" s="190">
        <f t="shared" ca="1" si="38"/>
        <v>692</v>
      </c>
      <c r="BF15" s="190">
        <f t="shared" ca="1" si="39"/>
        <v>53.23</v>
      </c>
    </row>
    <row r="16" spans="2:58" x14ac:dyDescent="0.35">
      <c r="B16" s="17" t="s">
        <v>139</v>
      </c>
      <c r="C16" s="20" t="s">
        <v>81</v>
      </c>
      <c r="D16" s="189" t="s">
        <v>124</v>
      </c>
      <c r="E16" s="21">
        <f t="shared" ca="1" si="0"/>
        <v>15</v>
      </c>
      <c r="F16" s="21">
        <f t="shared" ca="1" si="0"/>
        <v>7</v>
      </c>
      <c r="G16" s="21">
        <f t="shared" ca="1" si="1"/>
        <v>13</v>
      </c>
      <c r="H16" s="21">
        <f t="shared" ca="1" si="2"/>
        <v>35</v>
      </c>
      <c r="I16" s="21">
        <f t="shared" ca="1" si="3"/>
        <v>16</v>
      </c>
      <c r="J16" s="21">
        <f t="shared" ca="1" si="3"/>
        <v>9</v>
      </c>
      <c r="K16" s="21">
        <f t="shared" ca="1" si="4"/>
        <v>50</v>
      </c>
      <c r="L16" s="21">
        <f t="shared" ca="1" si="5"/>
        <v>75</v>
      </c>
      <c r="M16" s="21">
        <f t="shared" ca="1" si="6"/>
        <v>11</v>
      </c>
      <c r="N16" s="21">
        <f t="shared" ca="1" si="6"/>
        <v>11</v>
      </c>
      <c r="O16" s="21">
        <f t="shared" ca="1" si="7"/>
        <v>49</v>
      </c>
      <c r="P16" s="21">
        <f t="shared" ca="1" si="40"/>
        <v>71</v>
      </c>
      <c r="Q16" s="20">
        <f t="shared" ca="1" si="8"/>
        <v>4</v>
      </c>
      <c r="R16" s="20">
        <f t="shared" ca="1" si="8"/>
        <v>0</v>
      </c>
      <c r="S16" s="21">
        <f t="shared" ca="1" si="9"/>
        <v>49</v>
      </c>
      <c r="T16" s="21">
        <f t="shared" ca="1" si="10"/>
        <v>53</v>
      </c>
      <c r="U16" s="21">
        <f t="shared" ca="1" si="11"/>
        <v>11</v>
      </c>
      <c r="V16" s="21">
        <f t="shared" ca="1" si="11"/>
        <v>17</v>
      </c>
      <c r="W16" s="21">
        <f t="shared" ca="1" si="12"/>
        <v>16</v>
      </c>
      <c r="X16" s="21">
        <f t="shared" ca="1" si="13"/>
        <v>44</v>
      </c>
      <c r="Y16" s="21">
        <f t="shared" ca="1" si="14"/>
        <v>11</v>
      </c>
      <c r="Z16" s="21">
        <f t="shared" ca="1" si="14"/>
        <v>9</v>
      </c>
      <c r="AA16" s="21">
        <f t="shared" ca="1" si="15"/>
        <v>24</v>
      </c>
      <c r="AB16" s="21">
        <f t="shared" ca="1" si="16"/>
        <v>44</v>
      </c>
      <c r="AC16" s="21">
        <f t="shared" ca="1" si="17"/>
        <v>17</v>
      </c>
      <c r="AD16" s="21">
        <f t="shared" ca="1" si="17"/>
        <v>18</v>
      </c>
      <c r="AE16" s="21">
        <f t="shared" ca="1" si="18"/>
        <v>47</v>
      </c>
      <c r="AF16" s="21">
        <f t="shared" ca="1" si="19"/>
        <v>82</v>
      </c>
      <c r="AG16" s="21">
        <f t="shared" ca="1" si="20"/>
        <v>3</v>
      </c>
      <c r="AH16" s="21">
        <f t="shared" ca="1" si="20"/>
        <v>4</v>
      </c>
      <c r="AI16" s="21">
        <f t="shared" ca="1" si="21"/>
        <v>37</v>
      </c>
      <c r="AJ16" s="21">
        <f t="shared" ca="1" si="22"/>
        <v>44</v>
      </c>
      <c r="AK16" s="21">
        <f t="shared" ca="1" si="23"/>
        <v>13</v>
      </c>
      <c r="AL16" s="21">
        <f t="shared" ca="1" si="23"/>
        <v>2</v>
      </c>
      <c r="AM16" s="21">
        <f t="shared" ca="1" si="24"/>
        <v>22</v>
      </c>
      <c r="AN16" s="21">
        <f t="shared" ca="1" si="25"/>
        <v>37</v>
      </c>
      <c r="AO16" s="21">
        <f t="shared" ca="1" si="26"/>
        <v>8</v>
      </c>
      <c r="AP16" s="21">
        <f t="shared" ca="1" si="26"/>
        <v>13</v>
      </c>
      <c r="AQ16" s="21">
        <f t="shared" ca="1" si="27"/>
        <v>22</v>
      </c>
      <c r="AR16" s="21">
        <f t="shared" ca="1" si="28"/>
        <v>43</v>
      </c>
      <c r="AS16" s="21">
        <f t="shared" ca="1" si="29"/>
        <v>6</v>
      </c>
      <c r="AT16" s="21">
        <f t="shared" ca="1" si="29"/>
        <v>9</v>
      </c>
      <c r="AU16" s="21">
        <f t="shared" ca="1" si="30"/>
        <v>52</v>
      </c>
      <c r="AV16" s="21">
        <f t="shared" ca="1" si="31"/>
        <v>67</v>
      </c>
      <c r="AW16" s="21">
        <f t="shared" ca="1" si="32"/>
        <v>13</v>
      </c>
      <c r="AX16" s="21">
        <f t="shared" ca="1" si="32"/>
        <v>19</v>
      </c>
      <c r="AY16" s="21">
        <f t="shared" ca="1" si="33"/>
        <v>49</v>
      </c>
      <c r="AZ16" s="21">
        <f t="shared" ca="1" si="34"/>
        <v>81</v>
      </c>
      <c r="BA16" s="21">
        <f t="shared" ca="1" si="35"/>
        <v>7</v>
      </c>
      <c r="BB16" s="21">
        <f t="shared" ca="1" si="35"/>
        <v>13</v>
      </c>
      <c r="BC16" s="21">
        <f t="shared" ca="1" si="36"/>
        <v>24</v>
      </c>
      <c r="BD16" s="21">
        <f t="shared" ca="1" si="37"/>
        <v>44</v>
      </c>
      <c r="BE16" s="190">
        <f t="shared" ca="1" si="38"/>
        <v>720</v>
      </c>
      <c r="BF16" s="190">
        <f t="shared" ca="1" si="39"/>
        <v>55.38</v>
      </c>
    </row>
    <row r="17" spans="2:58" x14ac:dyDescent="0.35">
      <c r="B17" s="17" t="s">
        <v>140</v>
      </c>
      <c r="C17" s="20" t="s">
        <v>82</v>
      </c>
      <c r="D17" s="189" t="s">
        <v>124</v>
      </c>
      <c r="E17" s="21">
        <f t="shared" ca="1" si="0"/>
        <v>5</v>
      </c>
      <c r="F17" s="21">
        <f t="shared" ca="1" si="0"/>
        <v>12</v>
      </c>
      <c r="G17" s="21">
        <f t="shared" ca="1" si="1"/>
        <v>37</v>
      </c>
      <c r="H17" s="21">
        <f t="shared" ca="1" si="2"/>
        <v>54</v>
      </c>
      <c r="I17" s="21">
        <f t="shared" ca="1" si="3"/>
        <v>19</v>
      </c>
      <c r="J17" s="21">
        <f t="shared" ca="1" si="3"/>
        <v>3</v>
      </c>
      <c r="K17" s="21">
        <f t="shared" ca="1" si="4"/>
        <v>10</v>
      </c>
      <c r="L17" s="21">
        <f t="shared" ca="1" si="5"/>
        <v>32</v>
      </c>
      <c r="M17" s="21">
        <f t="shared" ca="1" si="6"/>
        <v>17</v>
      </c>
      <c r="N17" s="21">
        <f t="shared" ca="1" si="6"/>
        <v>18</v>
      </c>
      <c r="O17" s="21">
        <f t="shared" ca="1" si="7"/>
        <v>2</v>
      </c>
      <c r="P17" s="21">
        <f t="shared" ca="1" si="40"/>
        <v>37</v>
      </c>
      <c r="Q17" s="20">
        <f t="shared" ca="1" si="8"/>
        <v>15</v>
      </c>
      <c r="R17" s="20">
        <f t="shared" ca="1" si="8"/>
        <v>9</v>
      </c>
      <c r="S17" s="21">
        <f t="shared" ca="1" si="9"/>
        <v>7</v>
      </c>
      <c r="T17" s="21">
        <f t="shared" ca="1" si="10"/>
        <v>31</v>
      </c>
      <c r="U17" s="21">
        <f t="shared" ca="1" si="11"/>
        <v>1</v>
      </c>
      <c r="V17" s="21">
        <f t="shared" ca="1" si="11"/>
        <v>11</v>
      </c>
      <c r="W17" s="21">
        <f t="shared" ca="1" si="12"/>
        <v>49</v>
      </c>
      <c r="X17" s="21">
        <f t="shared" ca="1" si="13"/>
        <v>61</v>
      </c>
      <c r="Y17" s="21">
        <f t="shared" ca="1" si="14"/>
        <v>11</v>
      </c>
      <c r="Z17" s="21">
        <f t="shared" ca="1" si="14"/>
        <v>3</v>
      </c>
      <c r="AA17" s="21">
        <f t="shared" ca="1" si="15"/>
        <v>2</v>
      </c>
      <c r="AB17" s="21">
        <f t="shared" ca="1" si="16"/>
        <v>16</v>
      </c>
      <c r="AC17" s="21">
        <f t="shared" ca="1" si="17"/>
        <v>0</v>
      </c>
      <c r="AD17" s="21">
        <f t="shared" ca="1" si="17"/>
        <v>18</v>
      </c>
      <c r="AE17" s="21">
        <f t="shared" ca="1" si="18"/>
        <v>15</v>
      </c>
      <c r="AF17" s="21">
        <f t="shared" ca="1" si="19"/>
        <v>33</v>
      </c>
      <c r="AG17" s="21">
        <f t="shared" ca="1" si="20"/>
        <v>14</v>
      </c>
      <c r="AH17" s="21">
        <f t="shared" ca="1" si="20"/>
        <v>19</v>
      </c>
      <c r="AI17" s="21">
        <f t="shared" ca="1" si="21"/>
        <v>10</v>
      </c>
      <c r="AJ17" s="21">
        <f t="shared" ca="1" si="22"/>
        <v>43</v>
      </c>
      <c r="AK17" s="21">
        <f t="shared" ca="1" si="23"/>
        <v>0</v>
      </c>
      <c r="AL17" s="21">
        <f t="shared" ca="1" si="23"/>
        <v>18</v>
      </c>
      <c r="AM17" s="21">
        <f t="shared" ca="1" si="24"/>
        <v>26</v>
      </c>
      <c r="AN17" s="21">
        <f t="shared" ca="1" si="25"/>
        <v>44</v>
      </c>
      <c r="AO17" s="21">
        <f t="shared" ca="1" si="26"/>
        <v>14</v>
      </c>
      <c r="AP17" s="21">
        <f t="shared" ca="1" si="26"/>
        <v>2</v>
      </c>
      <c r="AQ17" s="21">
        <f t="shared" ca="1" si="27"/>
        <v>45</v>
      </c>
      <c r="AR17" s="21">
        <f t="shared" ca="1" si="28"/>
        <v>61</v>
      </c>
      <c r="AS17" s="21">
        <f t="shared" ca="1" si="29"/>
        <v>13</v>
      </c>
      <c r="AT17" s="21">
        <f t="shared" ca="1" si="29"/>
        <v>5</v>
      </c>
      <c r="AU17" s="21">
        <f t="shared" ca="1" si="30"/>
        <v>19</v>
      </c>
      <c r="AV17" s="21">
        <f t="shared" ca="1" si="31"/>
        <v>37</v>
      </c>
      <c r="AW17" s="21">
        <f t="shared" ca="1" si="32"/>
        <v>19</v>
      </c>
      <c r="AX17" s="21">
        <f t="shared" ca="1" si="32"/>
        <v>17</v>
      </c>
      <c r="AY17" s="21">
        <f t="shared" ca="1" si="33"/>
        <v>17</v>
      </c>
      <c r="AZ17" s="21">
        <f t="shared" ca="1" si="34"/>
        <v>53</v>
      </c>
      <c r="BA17" s="21">
        <f t="shared" ca="1" si="35"/>
        <v>16</v>
      </c>
      <c r="BB17" s="21">
        <f t="shared" ca="1" si="35"/>
        <v>16</v>
      </c>
      <c r="BC17" s="21">
        <f t="shared" ca="1" si="36"/>
        <v>4</v>
      </c>
      <c r="BD17" s="21">
        <f t="shared" ca="1" si="37"/>
        <v>36</v>
      </c>
      <c r="BE17" s="190">
        <f t="shared" ca="1" si="38"/>
        <v>538</v>
      </c>
      <c r="BF17" s="190">
        <f t="shared" ca="1" si="39"/>
        <v>41.38</v>
      </c>
    </row>
    <row r="18" spans="2:58" x14ac:dyDescent="0.35">
      <c r="B18" s="17" t="s">
        <v>141</v>
      </c>
      <c r="C18" s="20" t="s">
        <v>83</v>
      </c>
      <c r="D18" s="189" t="s">
        <v>124</v>
      </c>
      <c r="E18" s="21">
        <f t="shared" ca="1" si="0"/>
        <v>10</v>
      </c>
      <c r="F18" s="21">
        <f t="shared" ca="1" si="0"/>
        <v>6</v>
      </c>
      <c r="G18" s="21">
        <f t="shared" ca="1" si="1"/>
        <v>55</v>
      </c>
      <c r="H18" s="21">
        <f t="shared" ca="1" si="2"/>
        <v>71</v>
      </c>
      <c r="I18" s="21">
        <f t="shared" ca="1" si="3"/>
        <v>6</v>
      </c>
      <c r="J18" s="21">
        <f t="shared" ca="1" si="3"/>
        <v>0</v>
      </c>
      <c r="K18" s="21">
        <f t="shared" ca="1" si="4"/>
        <v>6</v>
      </c>
      <c r="L18" s="21">
        <f t="shared" ca="1" si="5"/>
        <v>12</v>
      </c>
      <c r="M18" s="21">
        <f t="shared" ca="1" si="6"/>
        <v>2</v>
      </c>
      <c r="N18" s="21">
        <f t="shared" ca="1" si="6"/>
        <v>16</v>
      </c>
      <c r="O18" s="21">
        <f t="shared" ca="1" si="7"/>
        <v>31</v>
      </c>
      <c r="P18" s="21">
        <f t="shared" ca="1" si="40"/>
        <v>49</v>
      </c>
      <c r="Q18" s="20">
        <f t="shared" ca="1" si="8"/>
        <v>3</v>
      </c>
      <c r="R18" s="20">
        <f t="shared" ca="1" si="8"/>
        <v>10</v>
      </c>
      <c r="S18" s="21">
        <f t="shared" ca="1" si="9"/>
        <v>1</v>
      </c>
      <c r="T18" s="21">
        <f t="shared" ca="1" si="10"/>
        <v>14</v>
      </c>
      <c r="U18" s="21">
        <f t="shared" ca="1" si="11"/>
        <v>1</v>
      </c>
      <c r="V18" s="21">
        <f t="shared" ca="1" si="11"/>
        <v>16</v>
      </c>
      <c r="W18" s="21">
        <f t="shared" ca="1" si="12"/>
        <v>25</v>
      </c>
      <c r="X18" s="21">
        <f t="shared" ca="1" si="13"/>
        <v>42</v>
      </c>
      <c r="Y18" s="21">
        <f t="shared" ca="1" si="14"/>
        <v>6</v>
      </c>
      <c r="Z18" s="21">
        <f t="shared" ca="1" si="14"/>
        <v>14</v>
      </c>
      <c r="AA18" s="21">
        <f t="shared" ca="1" si="15"/>
        <v>36</v>
      </c>
      <c r="AB18" s="21">
        <f t="shared" ca="1" si="16"/>
        <v>56</v>
      </c>
      <c r="AC18" s="21">
        <f t="shared" ca="1" si="17"/>
        <v>15</v>
      </c>
      <c r="AD18" s="21">
        <f t="shared" ca="1" si="17"/>
        <v>13</v>
      </c>
      <c r="AE18" s="21">
        <f t="shared" ca="1" si="18"/>
        <v>12</v>
      </c>
      <c r="AF18" s="21">
        <f t="shared" ca="1" si="19"/>
        <v>40</v>
      </c>
      <c r="AG18" s="21">
        <f t="shared" ca="1" si="20"/>
        <v>17</v>
      </c>
      <c r="AH18" s="21">
        <f t="shared" ca="1" si="20"/>
        <v>11</v>
      </c>
      <c r="AI18" s="21">
        <f t="shared" ca="1" si="21"/>
        <v>43</v>
      </c>
      <c r="AJ18" s="21">
        <f t="shared" ca="1" si="22"/>
        <v>71</v>
      </c>
      <c r="AK18" s="21">
        <f t="shared" ca="1" si="23"/>
        <v>10</v>
      </c>
      <c r="AL18" s="21">
        <f t="shared" ca="1" si="23"/>
        <v>8</v>
      </c>
      <c r="AM18" s="21">
        <f t="shared" ca="1" si="24"/>
        <v>45</v>
      </c>
      <c r="AN18" s="21">
        <f t="shared" ca="1" si="25"/>
        <v>63</v>
      </c>
      <c r="AO18" s="21">
        <f t="shared" ca="1" si="26"/>
        <v>0</v>
      </c>
      <c r="AP18" s="21">
        <f t="shared" ca="1" si="26"/>
        <v>5</v>
      </c>
      <c r="AQ18" s="21">
        <f t="shared" ca="1" si="27"/>
        <v>45</v>
      </c>
      <c r="AR18" s="21">
        <f t="shared" ca="1" si="28"/>
        <v>50</v>
      </c>
      <c r="AS18" s="21">
        <f t="shared" ca="1" si="29"/>
        <v>18</v>
      </c>
      <c r="AT18" s="21">
        <f t="shared" ca="1" si="29"/>
        <v>4</v>
      </c>
      <c r="AU18" s="21">
        <f t="shared" ca="1" si="30"/>
        <v>38</v>
      </c>
      <c r="AV18" s="21">
        <f t="shared" ca="1" si="31"/>
        <v>60</v>
      </c>
      <c r="AW18" s="21">
        <f t="shared" ca="1" si="32"/>
        <v>17</v>
      </c>
      <c r="AX18" s="21">
        <f t="shared" ca="1" si="32"/>
        <v>3</v>
      </c>
      <c r="AY18" s="21">
        <f t="shared" ca="1" si="33"/>
        <v>9</v>
      </c>
      <c r="AZ18" s="21">
        <f t="shared" ca="1" si="34"/>
        <v>29</v>
      </c>
      <c r="BA18" s="21">
        <f t="shared" ca="1" si="35"/>
        <v>1</v>
      </c>
      <c r="BB18" s="21">
        <f t="shared" ca="1" si="35"/>
        <v>9</v>
      </c>
      <c r="BC18" s="21">
        <f t="shared" ca="1" si="36"/>
        <v>3</v>
      </c>
      <c r="BD18" s="21">
        <f t="shared" ca="1" si="37"/>
        <v>13</v>
      </c>
      <c r="BE18" s="190">
        <f t="shared" ca="1" si="38"/>
        <v>570</v>
      </c>
      <c r="BF18" s="190">
        <f t="shared" ca="1" si="39"/>
        <v>43.85</v>
      </c>
    </row>
    <row r="19" spans="2:58" x14ac:dyDescent="0.35">
      <c r="B19" s="17" t="s">
        <v>142</v>
      </c>
      <c r="C19" s="20" t="s">
        <v>84</v>
      </c>
      <c r="D19" s="189" t="s">
        <v>124</v>
      </c>
      <c r="E19" s="21">
        <f t="shared" ca="1" si="0"/>
        <v>3</v>
      </c>
      <c r="F19" s="21">
        <f t="shared" ca="1" si="0"/>
        <v>11</v>
      </c>
      <c r="G19" s="21">
        <f t="shared" ca="1" si="1"/>
        <v>58</v>
      </c>
      <c r="H19" s="21">
        <f t="shared" ca="1" si="2"/>
        <v>72</v>
      </c>
      <c r="I19" s="21">
        <f t="shared" ca="1" si="3"/>
        <v>3</v>
      </c>
      <c r="J19" s="21">
        <f t="shared" ca="1" si="3"/>
        <v>17</v>
      </c>
      <c r="K19" s="21">
        <f t="shared" ca="1" si="4"/>
        <v>17</v>
      </c>
      <c r="L19" s="21">
        <f t="shared" ca="1" si="5"/>
        <v>37</v>
      </c>
      <c r="M19" s="21">
        <f t="shared" ca="1" si="6"/>
        <v>10</v>
      </c>
      <c r="N19" s="21">
        <f t="shared" ca="1" si="6"/>
        <v>13</v>
      </c>
      <c r="O19" s="21">
        <f t="shared" ca="1" si="7"/>
        <v>57</v>
      </c>
      <c r="P19" s="21">
        <f t="shared" ca="1" si="40"/>
        <v>80</v>
      </c>
      <c r="Q19" s="20">
        <f t="shared" ca="1" si="8"/>
        <v>1</v>
      </c>
      <c r="R19" s="20">
        <f t="shared" ca="1" si="8"/>
        <v>15</v>
      </c>
      <c r="S19" s="21">
        <f t="shared" ca="1" si="9"/>
        <v>52</v>
      </c>
      <c r="T19" s="21">
        <f t="shared" ca="1" si="10"/>
        <v>68</v>
      </c>
      <c r="U19" s="21">
        <f t="shared" ca="1" si="11"/>
        <v>8</v>
      </c>
      <c r="V19" s="21">
        <f t="shared" ca="1" si="11"/>
        <v>0</v>
      </c>
      <c r="W19" s="21">
        <f t="shared" ca="1" si="12"/>
        <v>34</v>
      </c>
      <c r="X19" s="21">
        <f t="shared" ca="1" si="13"/>
        <v>42</v>
      </c>
      <c r="Y19" s="21">
        <f t="shared" ca="1" si="14"/>
        <v>4</v>
      </c>
      <c r="Z19" s="21">
        <f t="shared" ca="1" si="14"/>
        <v>12</v>
      </c>
      <c r="AA19" s="21">
        <f t="shared" ca="1" si="15"/>
        <v>8</v>
      </c>
      <c r="AB19" s="21">
        <f t="shared" ca="1" si="16"/>
        <v>24</v>
      </c>
      <c r="AC19" s="21">
        <f t="shared" ca="1" si="17"/>
        <v>9</v>
      </c>
      <c r="AD19" s="21">
        <f t="shared" ca="1" si="17"/>
        <v>9</v>
      </c>
      <c r="AE19" s="21">
        <f t="shared" ca="1" si="18"/>
        <v>57</v>
      </c>
      <c r="AF19" s="21">
        <f t="shared" ca="1" si="19"/>
        <v>75</v>
      </c>
      <c r="AG19" s="21">
        <f t="shared" ca="1" si="20"/>
        <v>10</v>
      </c>
      <c r="AH19" s="21">
        <f t="shared" ca="1" si="20"/>
        <v>14</v>
      </c>
      <c r="AI19" s="21">
        <f t="shared" ca="1" si="21"/>
        <v>33</v>
      </c>
      <c r="AJ19" s="21">
        <f t="shared" ca="1" si="22"/>
        <v>57</v>
      </c>
      <c r="AK19" s="21">
        <f t="shared" ca="1" si="23"/>
        <v>5</v>
      </c>
      <c r="AL19" s="21">
        <f t="shared" ca="1" si="23"/>
        <v>1</v>
      </c>
      <c r="AM19" s="21">
        <f t="shared" ca="1" si="24"/>
        <v>24</v>
      </c>
      <c r="AN19" s="21">
        <f t="shared" ca="1" si="25"/>
        <v>30</v>
      </c>
      <c r="AO19" s="21">
        <f t="shared" ca="1" si="26"/>
        <v>6</v>
      </c>
      <c r="AP19" s="21">
        <f t="shared" ca="1" si="26"/>
        <v>11</v>
      </c>
      <c r="AQ19" s="21">
        <f t="shared" ca="1" si="27"/>
        <v>25</v>
      </c>
      <c r="AR19" s="21">
        <f t="shared" ca="1" si="28"/>
        <v>42</v>
      </c>
      <c r="AS19" s="21">
        <f t="shared" ca="1" si="29"/>
        <v>0</v>
      </c>
      <c r="AT19" s="21">
        <f t="shared" ca="1" si="29"/>
        <v>12</v>
      </c>
      <c r="AU19" s="21">
        <f t="shared" ca="1" si="30"/>
        <v>54</v>
      </c>
      <c r="AV19" s="21">
        <f t="shared" ca="1" si="31"/>
        <v>66</v>
      </c>
      <c r="AW19" s="21">
        <f t="shared" ca="1" si="32"/>
        <v>16</v>
      </c>
      <c r="AX19" s="21">
        <f t="shared" ca="1" si="32"/>
        <v>16</v>
      </c>
      <c r="AY19" s="21">
        <f t="shared" ca="1" si="33"/>
        <v>17</v>
      </c>
      <c r="AZ19" s="21">
        <f t="shared" ca="1" si="34"/>
        <v>49</v>
      </c>
      <c r="BA19" s="21">
        <f t="shared" ca="1" si="35"/>
        <v>10</v>
      </c>
      <c r="BB19" s="21">
        <f t="shared" ca="1" si="35"/>
        <v>16</v>
      </c>
      <c r="BC19" s="21">
        <f t="shared" ca="1" si="36"/>
        <v>0</v>
      </c>
      <c r="BD19" s="21">
        <f t="shared" ca="1" si="37"/>
        <v>26</v>
      </c>
      <c r="BE19" s="190">
        <f t="shared" ca="1" si="38"/>
        <v>668</v>
      </c>
      <c r="BF19" s="190">
        <f t="shared" ca="1" si="39"/>
        <v>51.38</v>
      </c>
    </row>
    <row r="20" spans="2:58" x14ac:dyDescent="0.35">
      <c r="B20" s="17" t="s">
        <v>143</v>
      </c>
      <c r="C20" s="20" t="s">
        <v>85</v>
      </c>
      <c r="D20" s="189" t="s">
        <v>123</v>
      </c>
      <c r="E20" s="21">
        <f t="shared" ca="1" si="0"/>
        <v>13</v>
      </c>
      <c r="F20" s="21">
        <f t="shared" ca="1" si="0"/>
        <v>5</v>
      </c>
      <c r="G20" s="21">
        <f t="shared" ca="1" si="1"/>
        <v>17</v>
      </c>
      <c r="H20" s="21">
        <f t="shared" ca="1" si="2"/>
        <v>35</v>
      </c>
      <c r="I20" s="21">
        <f t="shared" ca="1" si="3"/>
        <v>3</v>
      </c>
      <c r="J20" s="21">
        <f t="shared" ca="1" si="3"/>
        <v>13</v>
      </c>
      <c r="K20" s="21">
        <f t="shared" ca="1" si="4"/>
        <v>30</v>
      </c>
      <c r="L20" s="21">
        <f t="shared" ca="1" si="5"/>
        <v>46</v>
      </c>
      <c r="M20" s="21">
        <f t="shared" ca="1" si="6"/>
        <v>13</v>
      </c>
      <c r="N20" s="21">
        <f t="shared" ca="1" si="6"/>
        <v>12</v>
      </c>
      <c r="O20" s="21">
        <f t="shared" ca="1" si="7"/>
        <v>14</v>
      </c>
      <c r="P20" s="21">
        <f t="shared" ca="1" si="40"/>
        <v>39</v>
      </c>
      <c r="Q20" s="20">
        <f t="shared" ca="1" si="8"/>
        <v>1</v>
      </c>
      <c r="R20" s="20">
        <f t="shared" ca="1" si="8"/>
        <v>16</v>
      </c>
      <c r="S20" s="21">
        <f t="shared" ca="1" si="9"/>
        <v>16</v>
      </c>
      <c r="T20" s="21">
        <f t="shared" ca="1" si="10"/>
        <v>33</v>
      </c>
      <c r="U20" s="21">
        <f t="shared" ca="1" si="11"/>
        <v>19</v>
      </c>
      <c r="V20" s="21">
        <f t="shared" ca="1" si="11"/>
        <v>19</v>
      </c>
      <c r="W20" s="21">
        <f t="shared" ca="1" si="12"/>
        <v>48</v>
      </c>
      <c r="X20" s="21">
        <f t="shared" ca="1" si="13"/>
        <v>86</v>
      </c>
      <c r="Y20" s="21">
        <f t="shared" ca="1" si="14"/>
        <v>4</v>
      </c>
      <c r="Z20" s="21">
        <f t="shared" ca="1" si="14"/>
        <v>9</v>
      </c>
      <c r="AA20" s="21">
        <f t="shared" ca="1" si="15"/>
        <v>42</v>
      </c>
      <c r="AB20" s="21">
        <f t="shared" ca="1" si="16"/>
        <v>55</v>
      </c>
      <c r="AC20" s="21">
        <f t="shared" ca="1" si="17"/>
        <v>3</v>
      </c>
      <c r="AD20" s="21">
        <f t="shared" ca="1" si="17"/>
        <v>3</v>
      </c>
      <c r="AE20" s="21">
        <f t="shared" ca="1" si="18"/>
        <v>6</v>
      </c>
      <c r="AF20" s="21">
        <f t="shared" ca="1" si="19"/>
        <v>12</v>
      </c>
      <c r="AG20" s="21">
        <f t="shared" ca="1" si="20"/>
        <v>1</v>
      </c>
      <c r="AH20" s="21">
        <f t="shared" ca="1" si="20"/>
        <v>1</v>
      </c>
      <c r="AI20" s="21">
        <f t="shared" ca="1" si="21"/>
        <v>13</v>
      </c>
      <c r="AJ20" s="21">
        <f t="shared" ca="1" si="22"/>
        <v>15</v>
      </c>
      <c r="AK20" s="21">
        <f t="shared" ca="1" si="23"/>
        <v>3</v>
      </c>
      <c r="AL20" s="21">
        <f t="shared" ca="1" si="23"/>
        <v>14</v>
      </c>
      <c r="AM20" s="21">
        <f t="shared" ca="1" si="24"/>
        <v>58</v>
      </c>
      <c r="AN20" s="21">
        <f t="shared" ca="1" si="25"/>
        <v>75</v>
      </c>
      <c r="AO20" s="21">
        <f t="shared" ca="1" si="26"/>
        <v>6</v>
      </c>
      <c r="AP20" s="21">
        <f t="shared" ca="1" si="26"/>
        <v>14</v>
      </c>
      <c r="AQ20" s="21">
        <f t="shared" ca="1" si="27"/>
        <v>38</v>
      </c>
      <c r="AR20" s="21">
        <f t="shared" ca="1" si="28"/>
        <v>58</v>
      </c>
      <c r="AS20" s="21">
        <f t="shared" ca="1" si="29"/>
        <v>5</v>
      </c>
      <c r="AT20" s="21">
        <f t="shared" ca="1" si="29"/>
        <v>7</v>
      </c>
      <c r="AU20" s="21">
        <f t="shared" ca="1" si="30"/>
        <v>40</v>
      </c>
      <c r="AV20" s="21">
        <f t="shared" ca="1" si="31"/>
        <v>52</v>
      </c>
      <c r="AW20" s="21">
        <f t="shared" ca="1" si="32"/>
        <v>6</v>
      </c>
      <c r="AX20" s="21">
        <f t="shared" ca="1" si="32"/>
        <v>16</v>
      </c>
      <c r="AY20" s="21">
        <f t="shared" ca="1" si="33"/>
        <v>7</v>
      </c>
      <c r="AZ20" s="21">
        <f t="shared" ca="1" si="34"/>
        <v>29</v>
      </c>
      <c r="BA20" s="21">
        <f t="shared" ca="1" si="35"/>
        <v>13</v>
      </c>
      <c r="BB20" s="21">
        <f t="shared" ca="1" si="35"/>
        <v>3</v>
      </c>
      <c r="BC20" s="21">
        <f t="shared" ca="1" si="36"/>
        <v>1</v>
      </c>
      <c r="BD20" s="21">
        <f t="shared" ca="1" si="37"/>
        <v>17</v>
      </c>
      <c r="BE20" s="190">
        <f t="shared" ca="1" si="38"/>
        <v>552</v>
      </c>
      <c r="BF20" s="190">
        <f t="shared" ca="1" si="39"/>
        <v>42.46</v>
      </c>
    </row>
    <row r="21" spans="2:58" x14ac:dyDescent="0.35">
      <c r="B21" s="17" t="s">
        <v>144</v>
      </c>
      <c r="C21" s="20" t="s">
        <v>86</v>
      </c>
      <c r="D21" s="189" t="s">
        <v>124</v>
      </c>
      <c r="E21" s="21">
        <f t="shared" ca="1" si="0"/>
        <v>6</v>
      </c>
      <c r="F21" s="21">
        <f t="shared" ca="1" si="0"/>
        <v>9</v>
      </c>
      <c r="G21" s="21">
        <f t="shared" ca="1" si="1"/>
        <v>16</v>
      </c>
      <c r="H21" s="21">
        <f t="shared" ca="1" si="2"/>
        <v>31</v>
      </c>
      <c r="I21" s="21">
        <f t="shared" ca="1" si="3"/>
        <v>10</v>
      </c>
      <c r="J21" s="21">
        <f t="shared" ca="1" si="3"/>
        <v>0</v>
      </c>
      <c r="K21" s="21">
        <f t="shared" ca="1" si="4"/>
        <v>43</v>
      </c>
      <c r="L21" s="21">
        <f t="shared" ca="1" si="5"/>
        <v>53</v>
      </c>
      <c r="M21" s="21">
        <f t="shared" ca="1" si="6"/>
        <v>9</v>
      </c>
      <c r="N21" s="21">
        <f t="shared" ca="1" si="6"/>
        <v>4</v>
      </c>
      <c r="O21" s="21">
        <f t="shared" ca="1" si="7"/>
        <v>30</v>
      </c>
      <c r="P21" s="21">
        <f t="shared" ca="1" si="40"/>
        <v>43</v>
      </c>
      <c r="Q21" s="20">
        <f t="shared" ca="1" si="8"/>
        <v>19</v>
      </c>
      <c r="R21" s="20">
        <f t="shared" ca="1" si="8"/>
        <v>9</v>
      </c>
      <c r="S21" s="21">
        <f t="shared" ca="1" si="9"/>
        <v>54</v>
      </c>
      <c r="T21" s="21">
        <f t="shared" ca="1" si="10"/>
        <v>82</v>
      </c>
      <c r="U21" s="21">
        <f t="shared" ca="1" si="11"/>
        <v>0</v>
      </c>
      <c r="V21" s="21">
        <f t="shared" ca="1" si="11"/>
        <v>16</v>
      </c>
      <c r="W21" s="21">
        <f t="shared" ca="1" si="12"/>
        <v>53</v>
      </c>
      <c r="X21" s="21">
        <f t="shared" ca="1" si="13"/>
        <v>69</v>
      </c>
      <c r="Y21" s="21">
        <f t="shared" ca="1" si="14"/>
        <v>14</v>
      </c>
      <c r="Z21" s="21">
        <f t="shared" ca="1" si="14"/>
        <v>8</v>
      </c>
      <c r="AA21" s="21">
        <f t="shared" ca="1" si="15"/>
        <v>48</v>
      </c>
      <c r="AB21" s="21">
        <f t="shared" ca="1" si="16"/>
        <v>70</v>
      </c>
      <c r="AC21" s="21">
        <f t="shared" ca="1" si="17"/>
        <v>4</v>
      </c>
      <c r="AD21" s="21">
        <f t="shared" ca="1" si="17"/>
        <v>19</v>
      </c>
      <c r="AE21" s="21">
        <f t="shared" ca="1" si="18"/>
        <v>14</v>
      </c>
      <c r="AF21" s="21">
        <f t="shared" ca="1" si="19"/>
        <v>37</v>
      </c>
      <c r="AG21" s="21">
        <f t="shared" ca="1" si="20"/>
        <v>0</v>
      </c>
      <c r="AH21" s="21">
        <f t="shared" ca="1" si="20"/>
        <v>1</v>
      </c>
      <c r="AI21" s="21">
        <f t="shared" ca="1" si="21"/>
        <v>58</v>
      </c>
      <c r="AJ21" s="21">
        <f t="shared" ca="1" si="22"/>
        <v>59</v>
      </c>
      <c r="AK21" s="21">
        <f t="shared" ca="1" si="23"/>
        <v>3</v>
      </c>
      <c r="AL21" s="21">
        <f t="shared" ca="1" si="23"/>
        <v>0</v>
      </c>
      <c r="AM21" s="21">
        <f t="shared" ca="1" si="24"/>
        <v>22</v>
      </c>
      <c r="AN21" s="21">
        <f t="shared" ca="1" si="25"/>
        <v>25</v>
      </c>
      <c r="AO21" s="21">
        <f t="shared" ca="1" si="26"/>
        <v>10</v>
      </c>
      <c r="AP21" s="21">
        <f t="shared" ca="1" si="26"/>
        <v>3</v>
      </c>
      <c r="AQ21" s="21">
        <f t="shared" ca="1" si="27"/>
        <v>10</v>
      </c>
      <c r="AR21" s="21">
        <f t="shared" ca="1" si="28"/>
        <v>23</v>
      </c>
      <c r="AS21" s="21">
        <f t="shared" ca="1" si="29"/>
        <v>1</v>
      </c>
      <c r="AT21" s="21">
        <f t="shared" ca="1" si="29"/>
        <v>13</v>
      </c>
      <c r="AU21" s="21">
        <f t="shared" ca="1" si="30"/>
        <v>49</v>
      </c>
      <c r="AV21" s="21">
        <f t="shared" ca="1" si="31"/>
        <v>63</v>
      </c>
      <c r="AW21" s="21">
        <f t="shared" ca="1" si="32"/>
        <v>9</v>
      </c>
      <c r="AX21" s="21">
        <f t="shared" ca="1" si="32"/>
        <v>15</v>
      </c>
      <c r="AY21" s="21">
        <f t="shared" ca="1" si="33"/>
        <v>41</v>
      </c>
      <c r="AZ21" s="21">
        <f t="shared" ca="1" si="34"/>
        <v>65</v>
      </c>
      <c r="BA21" s="21">
        <f t="shared" ca="1" si="35"/>
        <v>9</v>
      </c>
      <c r="BB21" s="21">
        <f t="shared" ca="1" si="35"/>
        <v>11</v>
      </c>
      <c r="BC21" s="21">
        <f t="shared" ca="1" si="36"/>
        <v>49</v>
      </c>
      <c r="BD21" s="21">
        <f t="shared" ca="1" si="37"/>
        <v>69</v>
      </c>
      <c r="BE21" s="190">
        <f t="shared" ca="1" si="38"/>
        <v>689</v>
      </c>
      <c r="BF21" s="190">
        <f t="shared" ca="1" si="39"/>
        <v>53</v>
      </c>
    </row>
    <row r="22" spans="2:58" x14ac:dyDescent="0.35">
      <c r="B22" s="17" t="s">
        <v>145</v>
      </c>
      <c r="C22" s="20" t="s">
        <v>87</v>
      </c>
      <c r="D22" s="189" t="s">
        <v>124</v>
      </c>
      <c r="E22" s="21">
        <f t="shared" ca="1" si="0"/>
        <v>5</v>
      </c>
      <c r="F22" s="21">
        <f t="shared" ca="1" si="0"/>
        <v>1</v>
      </c>
      <c r="G22" s="21">
        <f t="shared" ca="1" si="1"/>
        <v>15</v>
      </c>
      <c r="H22" s="21">
        <f t="shared" ca="1" si="2"/>
        <v>21</v>
      </c>
      <c r="I22" s="21">
        <f t="shared" ca="1" si="3"/>
        <v>14</v>
      </c>
      <c r="J22" s="21">
        <f t="shared" ca="1" si="3"/>
        <v>13</v>
      </c>
      <c r="K22" s="21">
        <f t="shared" ca="1" si="4"/>
        <v>28</v>
      </c>
      <c r="L22" s="21">
        <f t="shared" ca="1" si="5"/>
        <v>55</v>
      </c>
      <c r="M22" s="21">
        <f t="shared" ca="1" si="6"/>
        <v>16</v>
      </c>
      <c r="N22" s="21">
        <f t="shared" ca="1" si="6"/>
        <v>4</v>
      </c>
      <c r="O22" s="21">
        <f t="shared" ca="1" si="7"/>
        <v>2</v>
      </c>
      <c r="P22" s="21">
        <f t="shared" ca="1" si="40"/>
        <v>22</v>
      </c>
      <c r="Q22" s="20">
        <f t="shared" ca="1" si="8"/>
        <v>1</v>
      </c>
      <c r="R22" s="20">
        <f t="shared" ca="1" si="8"/>
        <v>11</v>
      </c>
      <c r="S22" s="21">
        <f t="shared" ca="1" si="9"/>
        <v>56</v>
      </c>
      <c r="T22" s="21">
        <f t="shared" ca="1" si="10"/>
        <v>68</v>
      </c>
      <c r="U22" s="21">
        <f t="shared" ca="1" si="11"/>
        <v>10</v>
      </c>
      <c r="V22" s="21">
        <f t="shared" ca="1" si="11"/>
        <v>9</v>
      </c>
      <c r="W22" s="21">
        <f t="shared" ca="1" si="12"/>
        <v>56</v>
      </c>
      <c r="X22" s="21">
        <f t="shared" ca="1" si="13"/>
        <v>75</v>
      </c>
      <c r="Y22" s="21">
        <f t="shared" ca="1" si="14"/>
        <v>4</v>
      </c>
      <c r="Z22" s="21">
        <f t="shared" ca="1" si="14"/>
        <v>6</v>
      </c>
      <c r="AA22" s="21">
        <f t="shared" ca="1" si="15"/>
        <v>37</v>
      </c>
      <c r="AB22" s="21">
        <f t="shared" ca="1" si="16"/>
        <v>47</v>
      </c>
      <c r="AC22" s="21">
        <f t="shared" ca="1" si="17"/>
        <v>10</v>
      </c>
      <c r="AD22" s="21">
        <f t="shared" ca="1" si="17"/>
        <v>3</v>
      </c>
      <c r="AE22" s="21">
        <f t="shared" ca="1" si="18"/>
        <v>10</v>
      </c>
      <c r="AF22" s="21">
        <f t="shared" ca="1" si="19"/>
        <v>23</v>
      </c>
      <c r="AG22" s="21">
        <f t="shared" ca="1" si="20"/>
        <v>14</v>
      </c>
      <c r="AH22" s="21">
        <f t="shared" ca="1" si="20"/>
        <v>10</v>
      </c>
      <c r="AI22" s="21">
        <f t="shared" ca="1" si="21"/>
        <v>36</v>
      </c>
      <c r="AJ22" s="21">
        <f t="shared" ca="1" si="22"/>
        <v>60</v>
      </c>
      <c r="AK22" s="21">
        <f t="shared" ca="1" si="23"/>
        <v>14</v>
      </c>
      <c r="AL22" s="21">
        <f t="shared" ca="1" si="23"/>
        <v>5</v>
      </c>
      <c r="AM22" s="21">
        <f t="shared" ca="1" si="24"/>
        <v>26</v>
      </c>
      <c r="AN22" s="21">
        <f t="shared" ca="1" si="25"/>
        <v>45</v>
      </c>
      <c r="AO22" s="21">
        <f t="shared" ca="1" si="26"/>
        <v>12</v>
      </c>
      <c r="AP22" s="21">
        <f t="shared" ca="1" si="26"/>
        <v>17</v>
      </c>
      <c r="AQ22" s="21">
        <f t="shared" ca="1" si="27"/>
        <v>21</v>
      </c>
      <c r="AR22" s="21">
        <f t="shared" ca="1" si="28"/>
        <v>50</v>
      </c>
      <c r="AS22" s="21">
        <f t="shared" ca="1" si="29"/>
        <v>9</v>
      </c>
      <c r="AT22" s="21">
        <f t="shared" ca="1" si="29"/>
        <v>6</v>
      </c>
      <c r="AU22" s="21">
        <f t="shared" ca="1" si="30"/>
        <v>3</v>
      </c>
      <c r="AV22" s="21">
        <f t="shared" ca="1" si="31"/>
        <v>18</v>
      </c>
      <c r="AW22" s="21">
        <f t="shared" ca="1" si="32"/>
        <v>18</v>
      </c>
      <c r="AX22" s="21">
        <f t="shared" ca="1" si="32"/>
        <v>15</v>
      </c>
      <c r="AY22" s="21">
        <f t="shared" ca="1" si="33"/>
        <v>2</v>
      </c>
      <c r="AZ22" s="21">
        <f t="shared" ca="1" si="34"/>
        <v>35</v>
      </c>
      <c r="BA22" s="21">
        <f t="shared" ca="1" si="35"/>
        <v>1</v>
      </c>
      <c r="BB22" s="21">
        <f t="shared" ca="1" si="35"/>
        <v>11</v>
      </c>
      <c r="BC22" s="21">
        <f t="shared" ca="1" si="36"/>
        <v>50</v>
      </c>
      <c r="BD22" s="21">
        <f t="shared" ca="1" si="37"/>
        <v>62</v>
      </c>
      <c r="BE22" s="190">
        <f t="shared" ca="1" si="38"/>
        <v>581</v>
      </c>
      <c r="BF22" s="190">
        <f t="shared" ca="1" si="39"/>
        <v>44.69</v>
      </c>
    </row>
    <row r="23" spans="2:58" x14ac:dyDescent="0.35">
      <c r="B23" s="17" t="s">
        <v>146</v>
      </c>
      <c r="C23" s="20" t="s">
        <v>88</v>
      </c>
      <c r="D23" s="189" t="s">
        <v>124</v>
      </c>
      <c r="E23" s="21">
        <f t="shared" ca="1" si="0"/>
        <v>12</v>
      </c>
      <c r="F23" s="21">
        <f t="shared" ca="1" si="0"/>
        <v>20</v>
      </c>
      <c r="G23" s="21">
        <f t="shared" ca="1" si="1"/>
        <v>34</v>
      </c>
      <c r="H23" s="21">
        <f t="shared" ca="1" si="2"/>
        <v>66</v>
      </c>
      <c r="I23" s="21">
        <f t="shared" ca="1" si="3"/>
        <v>13</v>
      </c>
      <c r="J23" s="21">
        <f t="shared" ca="1" si="3"/>
        <v>10</v>
      </c>
      <c r="K23" s="21">
        <f t="shared" ca="1" si="4"/>
        <v>19</v>
      </c>
      <c r="L23" s="21">
        <f t="shared" ca="1" si="5"/>
        <v>42</v>
      </c>
      <c r="M23" s="21">
        <f t="shared" ca="1" si="6"/>
        <v>6</v>
      </c>
      <c r="N23" s="21">
        <f t="shared" ca="1" si="6"/>
        <v>5</v>
      </c>
      <c r="O23" s="21">
        <f t="shared" ca="1" si="7"/>
        <v>38</v>
      </c>
      <c r="P23" s="21">
        <f t="shared" ca="1" si="40"/>
        <v>49</v>
      </c>
      <c r="Q23" s="20">
        <f t="shared" ca="1" si="8"/>
        <v>8</v>
      </c>
      <c r="R23" s="20">
        <f t="shared" ca="1" si="8"/>
        <v>1</v>
      </c>
      <c r="S23" s="21">
        <f t="shared" ca="1" si="9"/>
        <v>43</v>
      </c>
      <c r="T23" s="21">
        <f t="shared" ca="1" si="10"/>
        <v>52</v>
      </c>
      <c r="U23" s="21">
        <f t="shared" ca="1" si="11"/>
        <v>11</v>
      </c>
      <c r="V23" s="21">
        <f t="shared" ca="1" si="11"/>
        <v>20</v>
      </c>
      <c r="W23" s="21">
        <f t="shared" ca="1" si="12"/>
        <v>18</v>
      </c>
      <c r="X23" s="21">
        <f t="shared" ca="1" si="13"/>
        <v>49</v>
      </c>
      <c r="Y23" s="21">
        <f t="shared" ca="1" si="14"/>
        <v>20</v>
      </c>
      <c r="Z23" s="21">
        <f t="shared" ca="1" si="14"/>
        <v>8</v>
      </c>
      <c r="AA23" s="21">
        <f t="shared" ca="1" si="15"/>
        <v>26</v>
      </c>
      <c r="AB23" s="21">
        <f t="shared" ca="1" si="16"/>
        <v>54</v>
      </c>
      <c r="AC23" s="21">
        <f t="shared" ca="1" si="17"/>
        <v>2</v>
      </c>
      <c r="AD23" s="21">
        <f t="shared" ca="1" si="17"/>
        <v>8</v>
      </c>
      <c r="AE23" s="21">
        <f t="shared" ca="1" si="18"/>
        <v>53</v>
      </c>
      <c r="AF23" s="21">
        <f t="shared" ca="1" si="19"/>
        <v>63</v>
      </c>
      <c r="AG23" s="21">
        <f t="shared" ca="1" si="20"/>
        <v>5</v>
      </c>
      <c r="AH23" s="21">
        <f t="shared" ca="1" si="20"/>
        <v>2</v>
      </c>
      <c r="AI23" s="21">
        <f t="shared" ca="1" si="21"/>
        <v>24</v>
      </c>
      <c r="AJ23" s="21">
        <f t="shared" ca="1" si="22"/>
        <v>31</v>
      </c>
      <c r="AK23" s="21">
        <f t="shared" ca="1" si="23"/>
        <v>3</v>
      </c>
      <c r="AL23" s="21">
        <f t="shared" ca="1" si="23"/>
        <v>18</v>
      </c>
      <c r="AM23" s="21">
        <f t="shared" ca="1" si="24"/>
        <v>31</v>
      </c>
      <c r="AN23" s="21">
        <f t="shared" ca="1" si="25"/>
        <v>52</v>
      </c>
      <c r="AO23" s="21">
        <f t="shared" ca="1" si="26"/>
        <v>20</v>
      </c>
      <c r="AP23" s="21">
        <f t="shared" ca="1" si="26"/>
        <v>18</v>
      </c>
      <c r="AQ23" s="21">
        <f t="shared" ca="1" si="27"/>
        <v>40</v>
      </c>
      <c r="AR23" s="21">
        <f t="shared" ca="1" si="28"/>
        <v>78</v>
      </c>
      <c r="AS23" s="21">
        <f t="shared" ca="1" si="29"/>
        <v>10</v>
      </c>
      <c r="AT23" s="21">
        <f t="shared" ca="1" si="29"/>
        <v>15</v>
      </c>
      <c r="AU23" s="21">
        <f t="shared" ca="1" si="30"/>
        <v>60</v>
      </c>
      <c r="AV23" s="21">
        <f t="shared" ca="1" si="31"/>
        <v>85</v>
      </c>
      <c r="AW23" s="21">
        <f t="shared" ca="1" si="32"/>
        <v>11</v>
      </c>
      <c r="AX23" s="21">
        <f t="shared" ca="1" si="32"/>
        <v>9</v>
      </c>
      <c r="AY23" s="21">
        <f t="shared" ca="1" si="33"/>
        <v>44</v>
      </c>
      <c r="AZ23" s="21">
        <f t="shared" ca="1" si="34"/>
        <v>64</v>
      </c>
      <c r="BA23" s="21">
        <f t="shared" ca="1" si="35"/>
        <v>17</v>
      </c>
      <c r="BB23" s="21">
        <f t="shared" ca="1" si="35"/>
        <v>16</v>
      </c>
      <c r="BC23" s="21">
        <f t="shared" ca="1" si="36"/>
        <v>23</v>
      </c>
      <c r="BD23" s="21">
        <f t="shared" ca="1" si="37"/>
        <v>56</v>
      </c>
      <c r="BE23" s="190">
        <f t="shared" ca="1" si="38"/>
        <v>741</v>
      </c>
      <c r="BF23" s="190">
        <f t="shared" ca="1" si="39"/>
        <v>57</v>
      </c>
    </row>
    <row r="24" spans="2:58" x14ac:dyDescent="0.35">
      <c r="B24" s="17" t="s">
        <v>147</v>
      </c>
      <c r="C24" s="20" t="s">
        <v>89</v>
      </c>
      <c r="D24" s="189" t="s">
        <v>124</v>
      </c>
      <c r="E24" s="21">
        <f t="shared" ca="1" si="0"/>
        <v>5</v>
      </c>
      <c r="F24" s="21">
        <f t="shared" ca="1" si="0"/>
        <v>7</v>
      </c>
      <c r="G24" s="21">
        <f t="shared" ca="1" si="1"/>
        <v>27</v>
      </c>
      <c r="H24" s="21">
        <f t="shared" ca="1" si="2"/>
        <v>39</v>
      </c>
      <c r="I24" s="21">
        <f t="shared" ca="1" si="3"/>
        <v>15</v>
      </c>
      <c r="J24" s="21">
        <f t="shared" ca="1" si="3"/>
        <v>2</v>
      </c>
      <c r="K24" s="21">
        <f t="shared" ca="1" si="4"/>
        <v>51</v>
      </c>
      <c r="L24" s="21">
        <f t="shared" ca="1" si="5"/>
        <v>68</v>
      </c>
      <c r="M24" s="21">
        <f t="shared" ca="1" si="6"/>
        <v>13</v>
      </c>
      <c r="N24" s="21">
        <f t="shared" ca="1" si="6"/>
        <v>14</v>
      </c>
      <c r="O24" s="21">
        <f t="shared" ca="1" si="7"/>
        <v>13</v>
      </c>
      <c r="P24" s="21">
        <f t="shared" ca="1" si="40"/>
        <v>40</v>
      </c>
      <c r="Q24" s="20">
        <f t="shared" ca="1" si="8"/>
        <v>10</v>
      </c>
      <c r="R24" s="20">
        <f t="shared" ca="1" si="8"/>
        <v>2</v>
      </c>
      <c r="S24" s="21">
        <f t="shared" ca="1" si="9"/>
        <v>27</v>
      </c>
      <c r="T24" s="21">
        <f t="shared" ca="1" si="10"/>
        <v>39</v>
      </c>
      <c r="U24" s="21">
        <f t="shared" ca="1" si="11"/>
        <v>17</v>
      </c>
      <c r="V24" s="21">
        <f t="shared" ca="1" si="11"/>
        <v>13</v>
      </c>
      <c r="W24" s="21">
        <f t="shared" ca="1" si="12"/>
        <v>18</v>
      </c>
      <c r="X24" s="21">
        <f t="shared" ca="1" si="13"/>
        <v>48</v>
      </c>
      <c r="Y24" s="21">
        <f t="shared" ca="1" si="14"/>
        <v>6</v>
      </c>
      <c r="Z24" s="21">
        <f t="shared" ca="1" si="14"/>
        <v>13</v>
      </c>
      <c r="AA24" s="21">
        <f t="shared" ca="1" si="15"/>
        <v>14</v>
      </c>
      <c r="AB24" s="21">
        <f t="shared" ca="1" si="16"/>
        <v>33</v>
      </c>
      <c r="AC24" s="21">
        <f t="shared" ca="1" si="17"/>
        <v>4</v>
      </c>
      <c r="AD24" s="21">
        <f t="shared" ca="1" si="17"/>
        <v>4</v>
      </c>
      <c r="AE24" s="21">
        <f t="shared" ca="1" si="18"/>
        <v>38</v>
      </c>
      <c r="AF24" s="21">
        <f t="shared" ca="1" si="19"/>
        <v>46</v>
      </c>
      <c r="AG24" s="21">
        <f t="shared" ca="1" si="20"/>
        <v>18</v>
      </c>
      <c r="AH24" s="21">
        <f t="shared" ca="1" si="20"/>
        <v>3</v>
      </c>
      <c r="AI24" s="21">
        <f t="shared" ca="1" si="21"/>
        <v>60</v>
      </c>
      <c r="AJ24" s="21">
        <f t="shared" ca="1" si="22"/>
        <v>81</v>
      </c>
      <c r="AK24" s="21">
        <f t="shared" ca="1" si="23"/>
        <v>4</v>
      </c>
      <c r="AL24" s="21">
        <f t="shared" ca="1" si="23"/>
        <v>4</v>
      </c>
      <c r="AM24" s="21">
        <f t="shared" ca="1" si="24"/>
        <v>55</v>
      </c>
      <c r="AN24" s="21">
        <f t="shared" ca="1" si="25"/>
        <v>63</v>
      </c>
      <c r="AO24" s="21">
        <f t="shared" ca="1" si="26"/>
        <v>20</v>
      </c>
      <c r="AP24" s="21">
        <f t="shared" ca="1" si="26"/>
        <v>19</v>
      </c>
      <c r="AQ24" s="21">
        <f t="shared" ca="1" si="27"/>
        <v>30</v>
      </c>
      <c r="AR24" s="21">
        <f t="shared" ca="1" si="28"/>
        <v>69</v>
      </c>
      <c r="AS24" s="21">
        <f t="shared" ca="1" si="29"/>
        <v>13</v>
      </c>
      <c r="AT24" s="21">
        <f t="shared" ca="1" si="29"/>
        <v>1</v>
      </c>
      <c r="AU24" s="21">
        <f t="shared" ca="1" si="30"/>
        <v>50</v>
      </c>
      <c r="AV24" s="21">
        <f t="shared" ca="1" si="31"/>
        <v>64</v>
      </c>
      <c r="AW24" s="21">
        <f t="shared" ca="1" si="32"/>
        <v>18</v>
      </c>
      <c r="AX24" s="21">
        <f t="shared" ca="1" si="32"/>
        <v>3</v>
      </c>
      <c r="AY24" s="21">
        <f t="shared" ca="1" si="33"/>
        <v>23</v>
      </c>
      <c r="AZ24" s="21">
        <f t="shared" ca="1" si="34"/>
        <v>44</v>
      </c>
      <c r="BA24" s="21">
        <f t="shared" ca="1" si="35"/>
        <v>20</v>
      </c>
      <c r="BB24" s="21">
        <f t="shared" ca="1" si="35"/>
        <v>3</v>
      </c>
      <c r="BC24" s="21">
        <f t="shared" ca="1" si="36"/>
        <v>60</v>
      </c>
      <c r="BD24" s="21">
        <f t="shared" ca="1" si="37"/>
        <v>83</v>
      </c>
      <c r="BE24" s="190">
        <f t="shared" ca="1" si="38"/>
        <v>717</v>
      </c>
      <c r="BF24" s="190">
        <f t="shared" ca="1" si="39"/>
        <v>55.15</v>
      </c>
    </row>
    <row r="25" spans="2:58" x14ac:dyDescent="0.35">
      <c r="B25" s="17" t="s">
        <v>148</v>
      </c>
      <c r="C25" s="20" t="s">
        <v>90</v>
      </c>
      <c r="D25" s="189" t="s">
        <v>123</v>
      </c>
      <c r="E25" s="21">
        <f t="shared" ca="1" si="0"/>
        <v>15</v>
      </c>
      <c r="F25" s="21">
        <f t="shared" ca="1" si="0"/>
        <v>2</v>
      </c>
      <c r="G25" s="21">
        <f t="shared" ca="1" si="1"/>
        <v>6</v>
      </c>
      <c r="H25" s="21">
        <f t="shared" ca="1" si="2"/>
        <v>23</v>
      </c>
      <c r="I25" s="21">
        <f t="shared" ca="1" si="3"/>
        <v>19</v>
      </c>
      <c r="J25" s="21">
        <f t="shared" ca="1" si="3"/>
        <v>8</v>
      </c>
      <c r="K25" s="21">
        <f t="shared" ca="1" si="4"/>
        <v>32</v>
      </c>
      <c r="L25" s="21">
        <f t="shared" ca="1" si="5"/>
        <v>59</v>
      </c>
      <c r="M25" s="21">
        <f t="shared" ca="1" si="6"/>
        <v>11</v>
      </c>
      <c r="N25" s="21">
        <f t="shared" ca="1" si="6"/>
        <v>17</v>
      </c>
      <c r="O25" s="21">
        <f t="shared" ca="1" si="7"/>
        <v>17</v>
      </c>
      <c r="P25" s="21">
        <f t="shared" ca="1" si="40"/>
        <v>45</v>
      </c>
      <c r="Q25" s="20">
        <f t="shared" ca="1" si="8"/>
        <v>7</v>
      </c>
      <c r="R25" s="20">
        <f t="shared" ca="1" si="8"/>
        <v>11</v>
      </c>
      <c r="S25" s="21">
        <f t="shared" ca="1" si="9"/>
        <v>51</v>
      </c>
      <c r="T25" s="21">
        <f t="shared" ca="1" si="10"/>
        <v>69</v>
      </c>
      <c r="U25" s="21">
        <f t="shared" ca="1" si="11"/>
        <v>9</v>
      </c>
      <c r="V25" s="21">
        <f t="shared" ca="1" si="11"/>
        <v>19</v>
      </c>
      <c r="W25" s="21">
        <f t="shared" ca="1" si="12"/>
        <v>53</v>
      </c>
      <c r="X25" s="21">
        <f t="shared" ca="1" si="13"/>
        <v>81</v>
      </c>
      <c r="Y25" s="21">
        <f t="shared" ca="1" si="14"/>
        <v>3</v>
      </c>
      <c r="Z25" s="21">
        <f t="shared" ca="1" si="14"/>
        <v>20</v>
      </c>
      <c r="AA25" s="21">
        <f t="shared" ca="1" si="15"/>
        <v>45</v>
      </c>
      <c r="AB25" s="21">
        <f t="shared" ca="1" si="16"/>
        <v>68</v>
      </c>
      <c r="AC25" s="21">
        <f t="shared" ca="1" si="17"/>
        <v>18</v>
      </c>
      <c r="AD25" s="21">
        <f t="shared" ca="1" si="17"/>
        <v>14</v>
      </c>
      <c r="AE25" s="21">
        <f t="shared" ca="1" si="18"/>
        <v>33</v>
      </c>
      <c r="AF25" s="21">
        <f t="shared" ca="1" si="19"/>
        <v>65</v>
      </c>
      <c r="AG25" s="21">
        <f t="shared" ca="1" si="20"/>
        <v>15</v>
      </c>
      <c r="AH25" s="21">
        <f t="shared" ca="1" si="20"/>
        <v>1</v>
      </c>
      <c r="AI25" s="21">
        <f t="shared" ca="1" si="21"/>
        <v>5</v>
      </c>
      <c r="AJ25" s="21">
        <f t="shared" ca="1" si="22"/>
        <v>21</v>
      </c>
      <c r="AK25" s="21">
        <f t="shared" ca="1" si="23"/>
        <v>8</v>
      </c>
      <c r="AL25" s="21">
        <f t="shared" ca="1" si="23"/>
        <v>10</v>
      </c>
      <c r="AM25" s="21">
        <f t="shared" ca="1" si="24"/>
        <v>43</v>
      </c>
      <c r="AN25" s="21">
        <f t="shared" ca="1" si="25"/>
        <v>61</v>
      </c>
      <c r="AO25" s="21">
        <f t="shared" ca="1" si="26"/>
        <v>1</v>
      </c>
      <c r="AP25" s="21">
        <f t="shared" ca="1" si="26"/>
        <v>14</v>
      </c>
      <c r="AQ25" s="21">
        <f t="shared" ca="1" si="27"/>
        <v>41</v>
      </c>
      <c r="AR25" s="21">
        <f t="shared" ca="1" si="28"/>
        <v>56</v>
      </c>
      <c r="AS25" s="21">
        <f t="shared" ca="1" si="29"/>
        <v>8</v>
      </c>
      <c r="AT25" s="21">
        <f t="shared" ca="1" si="29"/>
        <v>3</v>
      </c>
      <c r="AU25" s="21">
        <f t="shared" ca="1" si="30"/>
        <v>0</v>
      </c>
      <c r="AV25" s="21">
        <f t="shared" ca="1" si="31"/>
        <v>11</v>
      </c>
      <c r="AW25" s="21">
        <f t="shared" ca="1" si="32"/>
        <v>2</v>
      </c>
      <c r="AX25" s="21">
        <f t="shared" ca="1" si="32"/>
        <v>0</v>
      </c>
      <c r="AY25" s="21">
        <f t="shared" ca="1" si="33"/>
        <v>26</v>
      </c>
      <c r="AZ25" s="21">
        <f t="shared" ca="1" si="34"/>
        <v>28</v>
      </c>
      <c r="BA25" s="21">
        <f t="shared" ca="1" si="35"/>
        <v>2</v>
      </c>
      <c r="BB25" s="21">
        <f t="shared" ca="1" si="35"/>
        <v>6</v>
      </c>
      <c r="BC25" s="21">
        <f t="shared" ca="1" si="36"/>
        <v>18</v>
      </c>
      <c r="BD25" s="21">
        <f t="shared" ca="1" si="37"/>
        <v>26</v>
      </c>
      <c r="BE25" s="190">
        <f t="shared" ca="1" si="38"/>
        <v>613</v>
      </c>
      <c r="BF25" s="190">
        <f t="shared" ca="1" si="39"/>
        <v>47.15</v>
      </c>
    </row>
  </sheetData>
  <mergeCells count="19">
    <mergeCell ref="BE1:BE2"/>
    <mergeCell ref="BF1:BF2"/>
    <mergeCell ref="A1:A1048576"/>
    <mergeCell ref="I1:L1"/>
    <mergeCell ref="M1:P1"/>
    <mergeCell ref="Q1:T1"/>
    <mergeCell ref="U1:X1"/>
    <mergeCell ref="AW1:AZ1"/>
    <mergeCell ref="BA1:BD1"/>
    <mergeCell ref="C1:C2"/>
    <mergeCell ref="D1:D2"/>
    <mergeCell ref="B1:B2"/>
    <mergeCell ref="Y1:AB1"/>
    <mergeCell ref="AC1:AF1"/>
    <mergeCell ref="AG1:AJ1"/>
    <mergeCell ref="AK1:AN1"/>
    <mergeCell ref="AO1:AR1"/>
    <mergeCell ref="AS1:AV1"/>
    <mergeCell ref="E1:H1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197A-39ED-4E35-B3AB-991A40FAA038}">
  <dimension ref="A1:U52"/>
  <sheetViews>
    <sheetView zoomScale="55" workbookViewId="0">
      <selection activeCell="V10" sqref="V10"/>
    </sheetView>
  </sheetViews>
  <sheetFormatPr defaultRowHeight="14.5" x14ac:dyDescent="0.35"/>
  <cols>
    <col min="4" max="4" width="12.08984375" customWidth="1"/>
    <col min="5" max="5" width="10.08984375" customWidth="1"/>
    <col min="6" max="6" width="12.81640625" customWidth="1"/>
    <col min="10" max="10" width="12" customWidth="1"/>
    <col min="11" max="11" width="15" customWidth="1"/>
    <col min="12" max="12" width="15.453125" customWidth="1"/>
    <col min="13" max="13" width="21.1796875" customWidth="1"/>
    <col min="14" max="14" width="19.36328125" customWidth="1"/>
    <col min="15" max="15" width="10.90625" customWidth="1"/>
    <col min="16" max="16" width="10.81640625" customWidth="1"/>
    <col min="17" max="17" width="15.90625" customWidth="1"/>
    <col min="18" max="18" width="9.453125" customWidth="1"/>
    <col min="19" max="19" width="12" customWidth="1"/>
    <col min="20" max="20" width="10.08984375" customWidth="1"/>
  </cols>
  <sheetData>
    <row r="1" spans="1:20" ht="58" x14ac:dyDescent="0.5">
      <c r="A1" s="19" t="s">
        <v>59</v>
      </c>
      <c r="C1" s="23" t="s">
        <v>60</v>
      </c>
      <c r="D1" s="23" t="s">
        <v>61</v>
      </c>
      <c r="E1" s="23" t="s">
        <v>59</v>
      </c>
      <c r="F1" s="23" t="s">
        <v>62</v>
      </c>
      <c r="G1" s="22" t="s">
        <v>63</v>
      </c>
      <c r="H1" s="24" t="s">
        <v>64</v>
      </c>
      <c r="I1" s="24" t="s">
        <v>65</v>
      </c>
      <c r="J1" s="24" t="s">
        <v>4</v>
      </c>
      <c r="K1" s="24" t="s">
        <v>5</v>
      </c>
      <c r="L1" s="24" t="s">
        <v>6</v>
      </c>
      <c r="M1" s="25" t="s">
        <v>7</v>
      </c>
      <c r="N1" s="25" t="s">
        <v>8</v>
      </c>
      <c r="O1" s="25" t="s">
        <v>9</v>
      </c>
      <c r="P1" s="25" t="s">
        <v>10</v>
      </c>
      <c r="Q1" s="25" t="s">
        <v>11</v>
      </c>
      <c r="R1" s="25" t="s">
        <v>12</v>
      </c>
      <c r="S1" s="25" t="s">
        <v>13</v>
      </c>
      <c r="T1" s="25" t="s">
        <v>14</v>
      </c>
    </row>
    <row r="2" spans="1:20" x14ac:dyDescent="0.35">
      <c r="A2" s="20" t="s">
        <v>66</v>
      </c>
      <c r="C2" s="20" t="str">
        <f>E2&amp;D2</f>
        <v>1st1</v>
      </c>
      <c r="D2" s="21">
        <v>1</v>
      </c>
      <c r="E2" s="21" t="s">
        <v>66</v>
      </c>
      <c r="F2" s="20" t="s">
        <v>67</v>
      </c>
      <c r="G2" s="20"/>
      <c r="H2" s="21">
        <f ca="1">RANDBETWEEN(12,99)</f>
        <v>17</v>
      </c>
      <c r="I2" s="21">
        <f t="shared" ref="I2:N17" ca="1" si="0">RANDBETWEEN(12,99)</f>
        <v>58</v>
      </c>
      <c r="J2" s="21">
        <f t="shared" ca="1" si="0"/>
        <v>32</v>
      </c>
      <c r="K2" s="21">
        <f t="shared" ca="1" si="0"/>
        <v>27</v>
      </c>
      <c r="L2" s="21">
        <f t="shared" ca="1" si="0"/>
        <v>63</v>
      </c>
      <c r="M2" s="21">
        <f ca="1">RANDBETWEEN(12,99)</f>
        <v>23</v>
      </c>
      <c r="N2" s="26">
        <f ca="1">RANDBETWEEN(12,99)</f>
        <v>52</v>
      </c>
      <c r="O2" s="26">
        <f t="shared" ref="O2:T17" ca="1" si="1">RANDBETWEEN(12,99)</f>
        <v>93</v>
      </c>
      <c r="P2" s="26">
        <f t="shared" ca="1" si="1"/>
        <v>14</v>
      </c>
      <c r="Q2" s="26">
        <f t="shared" ca="1" si="1"/>
        <v>37</v>
      </c>
      <c r="R2" s="26">
        <f t="shared" ca="1" si="1"/>
        <v>74</v>
      </c>
      <c r="S2" s="26">
        <f t="shared" ca="1" si="1"/>
        <v>64</v>
      </c>
      <c r="T2" s="26">
        <f t="shared" ca="1" si="1"/>
        <v>71</v>
      </c>
    </row>
    <row r="3" spans="1:20" x14ac:dyDescent="0.35">
      <c r="A3" s="20" t="s">
        <v>68</v>
      </c>
      <c r="C3" s="20" t="str">
        <f t="shared" ref="C3:C25" si="2">E3&amp;D3</f>
        <v>1st2</v>
      </c>
      <c r="D3" s="21">
        <v>2</v>
      </c>
      <c r="E3" s="21" t="s">
        <v>66</v>
      </c>
      <c r="F3" s="20" t="s">
        <v>69</v>
      </c>
      <c r="G3" s="20"/>
      <c r="H3" s="21">
        <f t="shared" ref="H3:T26" ca="1" si="3">RANDBETWEEN(12,99)</f>
        <v>75</v>
      </c>
      <c r="I3" s="21">
        <f t="shared" ca="1" si="0"/>
        <v>54</v>
      </c>
      <c r="J3" s="21">
        <f t="shared" ca="1" si="0"/>
        <v>25</v>
      </c>
      <c r="K3" s="21">
        <f t="shared" ca="1" si="0"/>
        <v>81</v>
      </c>
      <c r="L3" s="21">
        <f t="shared" ca="1" si="0"/>
        <v>95</v>
      </c>
      <c r="M3" s="21">
        <f t="shared" ca="1" si="0"/>
        <v>68</v>
      </c>
      <c r="N3" s="26">
        <f t="shared" ca="1" si="0"/>
        <v>75</v>
      </c>
      <c r="O3" s="26">
        <f t="shared" ca="1" si="1"/>
        <v>59</v>
      </c>
      <c r="P3" s="26">
        <f t="shared" ca="1" si="1"/>
        <v>18</v>
      </c>
      <c r="Q3" s="26">
        <f t="shared" ca="1" si="1"/>
        <v>19</v>
      </c>
      <c r="R3" s="26">
        <f t="shared" ca="1" si="1"/>
        <v>81</v>
      </c>
      <c r="S3" s="26">
        <f t="shared" ca="1" si="1"/>
        <v>32</v>
      </c>
      <c r="T3" s="26">
        <f t="shared" ca="1" si="1"/>
        <v>48</v>
      </c>
    </row>
    <row r="4" spans="1:20" x14ac:dyDescent="0.35">
      <c r="C4" s="20" t="str">
        <f t="shared" si="2"/>
        <v>1st3</v>
      </c>
      <c r="D4" s="21">
        <v>3</v>
      </c>
      <c r="E4" s="21" t="s">
        <v>66</v>
      </c>
      <c r="F4" s="20" t="s">
        <v>70</v>
      </c>
      <c r="G4" s="20"/>
      <c r="H4" s="21">
        <f t="shared" ca="1" si="3"/>
        <v>51</v>
      </c>
      <c r="I4" s="21">
        <f t="shared" ca="1" si="0"/>
        <v>51</v>
      </c>
      <c r="J4" s="21">
        <f t="shared" ca="1" si="0"/>
        <v>41</v>
      </c>
      <c r="K4" s="21">
        <f t="shared" ca="1" si="0"/>
        <v>67</v>
      </c>
      <c r="L4" s="21">
        <f t="shared" ca="1" si="0"/>
        <v>95</v>
      </c>
      <c r="M4" s="21">
        <f t="shared" ca="1" si="0"/>
        <v>30</v>
      </c>
      <c r="N4" s="26">
        <f t="shared" ca="1" si="0"/>
        <v>86</v>
      </c>
      <c r="O4" s="26">
        <f t="shared" ca="1" si="1"/>
        <v>97</v>
      </c>
      <c r="P4" s="26">
        <f t="shared" ca="1" si="1"/>
        <v>68</v>
      </c>
      <c r="Q4" s="26">
        <f t="shared" ca="1" si="1"/>
        <v>74</v>
      </c>
      <c r="R4" s="26">
        <f t="shared" ca="1" si="1"/>
        <v>72</v>
      </c>
      <c r="S4" s="26">
        <f t="shared" ca="1" si="1"/>
        <v>28</v>
      </c>
      <c r="T4" s="26">
        <f t="shared" ca="1" si="1"/>
        <v>33</v>
      </c>
    </row>
    <row r="5" spans="1:20" x14ac:dyDescent="0.35">
      <c r="C5" s="20" t="str">
        <f t="shared" si="2"/>
        <v>1st4</v>
      </c>
      <c r="D5" s="21">
        <v>4</v>
      </c>
      <c r="E5" s="21" t="s">
        <v>66</v>
      </c>
      <c r="F5" s="20" t="s">
        <v>71</v>
      </c>
      <c r="G5" s="20"/>
      <c r="H5" s="21">
        <f t="shared" ca="1" si="3"/>
        <v>38</v>
      </c>
      <c r="I5" s="21">
        <f t="shared" ca="1" si="0"/>
        <v>14</v>
      </c>
      <c r="J5" s="21">
        <f t="shared" ca="1" si="0"/>
        <v>15</v>
      </c>
      <c r="K5" s="21">
        <f t="shared" ca="1" si="0"/>
        <v>58</v>
      </c>
      <c r="L5" s="21">
        <f t="shared" ca="1" si="0"/>
        <v>41</v>
      </c>
      <c r="M5" s="21">
        <f t="shared" ca="1" si="0"/>
        <v>53</v>
      </c>
      <c r="N5" s="26">
        <f t="shared" ca="1" si="0"/>
        <v>49</v>
      </c>
      <c r="O5" s="26">
        <f t="shared" ca="1" si="1"/>
        <v>62</v>
      </c>
      <c r="P5" s="26">
        <f t="shared" ca="1" si="1"/>
        <v>81</v>
      </c>
      <c r="Q5" s="26">
        <f t="shared" ca="1" si="1"/>
        <v>97</v>
      </c>
      <c r="R5" s="26">
        <f t="shared" ca="1" si="1"/>
        <v>59</v>
      </c>
      <c r="S5" s="26">
        <f t="shared" ca="1" si="1"/>
        <v>84</v>
      </c>
      <c r="T5" s="26">
        <f t="shared" ca="1" si="1"/>
        <v>59</v>
      </c>
    </row>
    <row r="6" spans="1:20" x14ac:dyDescent="0.35">
      <c r="C6" s="20" t="str">
        <f t="shared" si="2"/>
        <v>1st5</v>
      </c>
      <c r="D6" s="21">
        <v>5</v>
      </c>
      <c r="E6" s="21" t="s">
        <v>66</v>
      </c>
      <c r="F6" s="20" t="s">
        <v>72</v>
      </c>
      <c r="G6" s="20"/>
      <c r="H6" s="21">
        <f t="shared" ca="1" si="3"/>
        <v>83</v>
      </c>
      <c r="I6" s="21">
        <f t="shared" ca="1" si="0"/>
        <v>93</v>
      </c>
      <c r="J6" s="21">
        <f t="shared" ca="1" si="0"/>
        <v>94</v>
      </c>
      <c r="K6" s="21">
        <f t="shared" ca="1" si="0"/>
        <v>14</v>
      </c>
      <c r="L6" s="21">
        <f t="shared" ca="1" si="0"/>
        <v>56</v>
      </c>
      <c r="M6" s="21">
        <f t="shared" ca="1" si="0"/>
        <v>85</v>
      </c>
      <c r="N6" s="26">
        <f t="shared" ca="1" si="0"/>
        <v>68</v>
      </c>
      <c r="O6" s="26">
        <f t="shared" ca="1" si="1"/>
        <v>77</v>
      </c>
      <c r="P6" s="26">
        <f t="shared" ca="1" si="1"/>
        <v>28</v>
      </c>
      <c r="Q6" s="26">
        <f t="shared" ca="1" si="1"/>
        <v>43</v>
      </c>
      <c r="R6" s="26">
        <f t="shared" ca="1" si="1"/>
        <v>20</v>
      </c>
      <c r="S6" s="26">
        <f t="shared" ca="1" si="1"/>
        <v>37</v>
      </c>
      <c r="T6" s="26">
        <f t="shared" ca="1" si="1"/>
        <v>54</v>
      </c>
    </row>
    <row r="7" spans="1:20" x14ac:dyDescent="0.35">
      <c r="C7" s="20" t="str">
        <f>E7&amp;D7</f>
        <v>1st6</v>
      </c>
      <c r="D7" s="21">
        <v>6</v>
      </c>
      <c r="E7" s="21" t="s">
        <v>66</v>
      </c>
      <c r="F7" s="20" t="s">
        <v>73</v>
      </c>
      <c r="G7" s="20"/>
      <c r="H7" s="21">
        <f t="shared" ca="1" si="3"/>
        <v>93</v>
      </c>
      <c r="I7" s="21">
        <f t="shared" ca="1" si="0"/>
        <v>74</v>
      </c>
      <c r="J7" s="21">
        <f t="shared" ca="1" si="0"/>
        <v>28</v>
      </c>
      <c r="K7" s="21">
        <f t="shared" ca="1" si="0"/>
        <v>35</v>
      </c>
      <c r="L7" s="21">
        <f t="shared" ca="1" si="0"/>
        <v>93</v>
      </c>
      <c r="M7" s="21">
        <f t="shared" ca="1" si="0"/>
        <v>17</v>
      </c>
      <c r="N7" s="26">
        <f t="shared" ca="1" si="0"/>
        <v>54</v>
      </c>
      <c r="O7" s="26">
        <f t="shared" ca="1" si="1"/>
        <v>33</v>
      </c>
      <c r="P7" s="26">
        <f t="shared" ca="1" si="1"/>
        <v>84</v>
      </c>
      <c r="Q7" s="26">
        <f t="shared" ca="1" si="1"/>
        <v>59</v>
      </c>
      <c r="R7" s="26">
        <f t="shared" ca="1" si="1"/>
        <v>23</v>
      </c>
      <c r="S7" s="26">
        <f t="shared" ca="1" si="1"/>
        <v>64</v>
      </c>
      <c r="T7" s="26">
        <f t="shared" ca="1" si="1"/>
        <v>93</v>
      </c>
    </row>
    <row r="8" spans="1:20" x14ac:dyDescent="0.35">
      <c r="C8" s="20" t="str">
        <f t="shared" si="2"/>
        <v>1st7</v>
      </c>
      <c r="D8" s="21">
        <v>7</v>
      </c>
      <c r="E8" s="21" t="s">
        <v>66</v>
      </c>
      <c r="F8" s="20" t="s">
        <v>74</v>
      </c>
      <c r="G8" s="20"/>
      <c r="H8" s="21">
        <f t="shared" ca="1" si="3"/>
        <v>77</v>
      </c>
      <c r="I8" s="21">
        <f t="shared" ca="1" si="0"/>
        <v>45</v>
      </c>
      <c r="J8" s="21">
        <f t="shared" ca="1" si="0"/>
        <v>91</v>
      </c>
      <c r="K8" s="21">
        <f t="shared" ca="1" si="0"/>
        <v>27</v>
      </c>
      <c r="L8" s="21">
        <f t="shared" ca="1" si="0"/>
        <v>25</v>
      </c>
      <c r="M8" s="21">
        <f t="shared" ca="1" si="0"/>
        <v>17</v>
      </c>
      <c r="N8" s="26">
        <f t="shared" ca="1" si="0"/>
        <v>19</v>
      </c>
      <c r="O8" s="26">
        <f t="shared" ca="1" si="1"/>
        <v>34</v>
      </c>
      <c r="P8" s="26">
        <f t="shared" ca="1" si="1"/>
        <v>95</v>
      </c>
      <c r="Q8" s="26">
        <f t="shared" ca="1" si="1"/>
        <v>21</v>
      </c>
      <c r="R8" s="26">
        <f t="shared" ca="1" si="1"/>
        <v>44</v>
      </c>
      <c r="S8" s="26">
        <f t="shared" ca="1" si="1"/>
        <v>73</v>
      </c>
      <c r="T8" s="26">
        <f t="shared" ca="1" si="1"/>
        <v>24</v>
      </c>
    </row>
    <row r="9" spans="1:20" x14ac:dyDescent="0.35">
      <c r="C9" s="20" t="str">
        <f t="shared" si="2"/>
        <v>1st8</v>
      </c>
      <c r="D9" s="21">
        <v>8</v>
      </c>
      <c r="E9" s="21" t="s">
        <v>66</v>
      </c>
      <c r="F9" s="20" t="s">
        <v>75</v>
      </c>
      <c r="G9" s="20"/>
      <c r="H9" s="21">
        <f t="shared" ca="1" si="3"/>
        <v>32</v>
      </c>
      <c r="I9" s="21">
        <f t="shared" ca="1" si="0"/>
        <v>47</v>
      </c>
      <c r="J9" s="21">
        <f t="shared" ca="1" si="0"/>
        <v>16</v>
      </c>
      <c r="K9" s="21">
        <f t="shared" ca="1" si="0"/>
        <v>26</v>
      </c>
      <c r="L9" s="21">
        <f t="shared" ca="1" si="0"/>
        <v>70</v>
      </c>
      <c r="M9" s="21">
        <f t="shared" ca="1" si="0"/>
        <v>61</v>
      </c>
      <c r="N9" s="26">
        <f t="shared" ca="1" si="0"/>
        <v>74</v>
      </c>
      <c r="O9" s="26">
        <f t="shared" ca="1" si="1"/>
        <v>20</v>
      </c>
      <c r="P9" s="26">
        <f t="shared" ca="1" si="1"/>
        <v>36</v>
      </c>
      <c r="Q9" s="26">
        <f t="shared" ca="1" si="1"/>
        <v>30</v>
      </c>
      <c r="R9" s="26">
        <f t="shared" ca="1" si="1"/>
        <v>36</v>
      </c>
      <c r="S9" s="26">
        <f t="shared" ca="1" si="1"/>
        <v>13</v>
      </c>
      <c r="T9" s="26">
        <f t="shared" ca="1" si="1"/>
        <v>96</v>
      </c>
    </row>
    <row r="10" spans="1:20" x14ac:dyDescent="0.35">
      <c r="C10" s="20" t="str">
        <f t="shared" si="2"/>
        <v>1st9</v>
      </c>
      <c r="D10" s="21">
        <v>9</v>
      </c>
      <c r="E10" s="21" t="s">
        <v>66</v>
      </c>
      <c r="F10" s="20" t="s">
        <v>76</v>
      </c>
      <c r="G10" s="20"/>
      <c r="H10" s="21">
        <f t="shared" ca="1" si="3"/>
        <v>38</v>
      </c>
      <c r="I10" s="21">
        <f t="shared" ca="1" si="0"/>
        <v>25</v>
      </c>
      <c r="J10" s="21">
        <f t="shared" ca="1" si="0"/>
        <v>22</v>
      </c>
      <c r="K10" s="21">
        <f t="shared" ca="1" si="0"/>
        <v>50</v>
      </c>
      <c r="L10" s="21">
        <f t="shared" ca="1" si="0"/>
        <v>19</v>
      </c>
      <c r="M10" s="21">
        <f t="shared" ca="1" si="0"/>
        <v>31</v>
      </c>
      <c r="N10" s="26">
        <f t="shared" ca="1" si="0"/>
        <v>91</v>
      </c>
      <c r="O10" s="26">
        <f t="shared" ca="1" si="1"/>
        <v>49</v>
      </c>
      <c r="P10" s="26">
        <f t="shared" ca="1" si="1"/>
        <v>93</v>
      </c>
      <c r="Q10" s="26">
        <f t="shared" ca="1" si="1"/>
        <v>41</v>
      </c>
      <c r="R10" s="26">
        <f t="shared" ca="1" si="1"/>
        <v>41</v>
      </c>
      <c r="S10" s="26">
        <f t="shared" ca="1" si="1"/>
        <v>97</v>
      </c>
      <c r="T10" s="26">
        <f t="shared" ca="1" si="1"/>
        <v>15</v>
      </c>
    </row>
    <row r="11" spans="1:20" x14ac:dyDescent="0.35">
      <c r="C11" s="20" t="str">
        <f t="shared" si="2"/>
        <v>1st10</v>
      </c>
      <c r="D11" s="21">
        <v>10</v>
      </c>
      <c r="E11" s="21" t="s">
        <v>66</v>
      </c>
      <c r="F11" s="20" t="s">
        <v>77</v>
      </c>
      <c r="G11" s="20"/>
      <c r="H11" s="21">
        <f t="shared" ca="1" si="3"/>
        <v>23</v>
      </c>
      <c r="I11" s="21">
        <f t="shared" ca="1" si="0"/>
        <v>20</v>
      </c>
      <c r="J11" s="21">
        <f t="shared" ca="1" si="0"/>
        <v>50</v>
      </c>
      <c r="K11" s="21">
        <f t="shared" ca="1" si="0"/>
        <v>51</v>
      </c>
      <c r="L11" s="21">
        <f t="shared" ca="1" si="0"/>
        <v>46</v>
      </c>
      <c r="M11" s="21">
        <f t="shared" ca="1" si="0"/>
        <v>90</v>
      </c>
      <c r="N11" s="26">
        <f t="shared" ca="1" si="0"/>
        <v>51</v>
      </c>
      <c r="O11" s="26">
        <f t="shared" ca="1" si="1"/>
        <v>25</v>
      </c>
      <c r="P11" s="26">
        <f t="shared" ca="1" si="1"/>
        <v>19</v>
      </c>
      <c r="Q11" s="26">
        <f t="shared" ca="1" si="1"/>
        <v>25</v>
      </c>
      <c r="R11" s="26">
        <f t="shared" ca="1" si="1"/>
        <v>90</v>
      </c>
      <c r="S11" s="26">
        <f t="shared" ca="1" si="1"/>
        <v>91</v>
      </c>
      <c r="T11" s="26">
        <f t="shared" ca="1" si="1"/>
        <v>33</v>
      </c>
    </row>
    <row r="12" spans="1:20" x14ac:dyDescent="0.35">
      <c r="C12" s="20" t="str">
        <f t="shared" si="2"/>
        <v>1st11</v>
      </c>
      <c r="D12" s="21">
        <v>11</v>
      </c>
      <c r="E12" s="21" t="s">
        <v>66</v>
      </c>
      <c r="F12" s="20" t="s">
        <v>78</v>
      </c>
      <c r="G12" s="20"/>
      <c r="H12" s="21">
        <f t="shared" ca="1" si="3"/>
        <v>66</v>
      </c>
      <c r="I12" s="21">
        <f t="shared" ca="1" si="0"/>
        <v>25</v>
      </c>
      <c r="J12" s="21">
        <f t="shared" ca="1" si="0"/>
        <v>15</v>
      </c>
      <c r="K12" s="21">
        <f t="shared" ca="1" si="0"/>
        <v>66</v>
      </c>
      <c r="L12" s="21">
        <f t="shared" ca="1" si="0"/>
        <v>71</v>
      </c>
      <c r="M12" s="21">
        <f t="shared" ca="1" si="0"/>
        <v>61</v>
      </c>
      <c r="N12" s="26">
        <f t="shared" ca="1" si="0"/>
        <v>83</v>
      </c>
      <c r="O12" s="26">
        <f t="shared" ca="1" si="1"/>
        <v>32</v>
      </c>
      <c r="P12" s="26">
        <f t="shared" ca="1" si="1"/>
        <v>75</v>
      </c>
      <c r="Q12" s="26">
        <f t="shared" ca="1" si="1"/>
        <v>79</v>
      </c>
      <c r="R12" s="26">
        <f t="shared" ca="1" si="1"/>
        <v>23</v>
      </c>
      <c r="S12" s="26">
        <f t="shared" ca="1" si="1"/>
        <v>28</v>
      </c>
      <c r="T12" s="26">
        <f t="shared" ca="1" si="1"/>
        <v>80</v>
      </c>
    </row>
    <row r="13" spans="1:20" x14ac:dyDescent="0.35">
      <c r="C13" s="20" t="str">
        <f t="shared" si="2"/>
        <v>1st12</v>
      </c>
      <c r="D13" s="21">
        <v>12</v>
      </c>
      <c r="E13" s="21" t="s">
        <v>66</v>
      </c>
      <c r="F13" s="20" t="s">
        <v>79</v>
      </c>
      <c r="G13" s="20"/>
      <c r="H13" s="21">
        <f t="shared" ca="1" si="3"/>
        <v>69</v>
      </c>
      <c r="I13" s="21">
        <f t="shared" ca="1" si="0"/>
        <v>71</v>
      </c>
      <c r="J13" s="21">
        <f t="shared" ca="1" si="0"/>
        <v>55</v>
      </c>
      <c r="K13" s="21">
        <f t="shared" ca="1" si="0"/>
        <v>24</v>
      </c>
      <c r="L13" s="21">
        <f t="shared" ca="1" si="0"/>
        <v>36</v>
      </c>
      <c r="M13" s="21">
        <f t="shared" ca="1" si="0"/>
        <v>43</v>
      </c>
      <c r="N13" s="26">
        <f t="shared" ca="1" si="0"/>
        <v>34</v>
      </c>
      <c r="O13" s="26">
        <f t="shared" ca="1" si="1"/>
        <v>87</v>
      </c>
      <c r="P13" s="26">
        <f t="shared" ca="1" si="1"/>
        <v>61</v>
      </c>
      <c r="Q13" s="26">
        <f t="shared" ca="1" si="1"/>
        <v>78</v>
      </c>
      <c r="R13" s="26">
        <f t="shared" ca="1" si="1"/>
        <v>61</v>
      </c>
      <c r="S13" s="26">
        <f t="shared" ca="1" si="1"/>
        <v>71</v>
      </c>
      <c r="T13" s="26">
        <f t="shared" ca="1" si="1"/>
        <v>33</v>
      </c>
    </row>
    <row r="14" spans="1:20" x14ac:dyDescent="0.35">
      <c r="C14" s="20" t="str">
        <f t="shared" si="2"/>
        <v>1st13</v>
      </c>
      <c r="D14" s="21">
        <v>13</v>
      </c>
      <c r="E14" s="21" t="s">
        <v>66</v>
      </c>
      <c r="F14" s="20" t="s">
        <v>80</v>
      </c>
      <c r="G14" s="20"/>
      <c r="H14" s="21">
        <f t="shared" ca="1" si="3"/>
        <v>62</v>
      </c>
      <c r="I14" s="21">
        <f t="shared" ca="1" si="0"/>
        <v>87</v>
      </c>
      <c r="J14" s="21">
        <f t="shared" ca="1" si="0"/>
        <v>91</v>
      </c>
      <c r="K14" s="21">
        <f t="shared" ca="1" si="0"/>
        <v>48</v>
      </c>
      <c r="L14" s="21">
        <f t="shared" ca="1" si="0"/>
        <v>71</v>
      </c>
      <c r="M14" s="21">
        <f t="shared" ca="1" si="0"/>
        <v>96</v>
      </c>
      <c r="N14" s="26">
        <f t="shared" ca="1" si="0"/>
        <v>93</v>
      </c>
      <c r="O14" s="26">
        <f t="shared" ca="1" si="1"/>
        <v>53</v>
      </c>
      <c r="P14" s="26">
        <f t="shared" ca="1" si="1"/>
        <v>34</v>
      </c>
      <c r="Q14" s="26">
        <f t="shared" ca="1" si="1"/>
        <v>18</v>
      </c>
      <c r="R14" s="26">
        <f t="shared" ca="1" si="1"/>
        <v>86</v>
      </c>
      <c r="S14" s="26">
        <f t="shared" ca="1" si="1"/>
        <v>68</v>
      </c>
      <c r="T14" s="26">
        <f t="shared" ca="1" si="1"/>
        <v>45</v>
      </c>
    </row>
    <row r="15" spans="1:20" x14ac:dyDescent="0.35">
      <c r="C15" s="20" t="str">
        <f t="shared" si="2"/>
        <v>1st14</v>
      </c>
      <c r="D15" s="21">
        <v>14</v>
      </c>
      <c r="E15" s="21" t="s">
        <v>66</v>
      </c>
      <c r="F15" s="20" t="s">
        <v>81</v>
      </c>
      <c r="G15" s="20"/>
      <c r="H15" s="21">
        <f t="shared" ca="1" si="3"/>
        <v>79</v>
      </c>
      <c r="I15" s="21">
        <f t="shared" ca="1" si="0"/>
        <v>56</v>
      </c>
      <c r="J15" s="21">
        <f t="shared" ca="1" si="0"/>
        <v>53</v>
      </c>
      <c r="K15" s="21">
        <f t="shared" ca="1" si="0"/>
        <v>71</v>
      </c>
      <c r="L15" s="21">
        <f t="shared" ca="1" si="0"/>
        <v>43</v>
      </c>
      <c r="M15" s="21">
        <f t="shared" ca="1" si="0"/>
        <v>73</v>
      </c>
      <c r="N15" s="26">
        <f t="shared" ca="1" si="0"/>
        <v>59</v>
      </c>
      <c r="O15" s="26">
        <f t="shared" ca="1" si="1"/>
        <v>58</v>
      </c>
      <c r="P15" s="26">
        <f t="shared" ca="1" si="1"/>
        <v>50</v>
      </c>
      <c r="Q15" s="26">
        <f t="shared" ca="1" si="1"/>
        <v>58</v>
      </c>
      <c r="R15" s="26">
        <f t="shared" ca="1" si="1"/>
        <v>95</v>
      </c>
      <c r="S15" s="26">
        <f t="shared" ca="1" si="1"/>
        <v>15</v>
      </c>
      <c r="T15" s="26">
        <f t="shared" ca="1" si="1"/>
        <v>47</v>
      </c>
    </row>
    <row r="16" spans="1:20" x14ac:dyDescent="0.35">
      <c r="C16" s="20" t="str">
        <f t="shared" si="2"/>
        <v>1st15</v>
      </c>
      <c r="D16" s="21">
        <v>15</v>
      </c>
      <c r="E16" s="21" t="s">
        <v>66</v>
      </c>
      <c r="F16" s="20" t="s">
        <v>82</v>
      </c>
      <c r="G16" s="20"/>
      <c r="H16" s="21">
        <f t="shared" ca="1" si="3"/>
        <v>20</v>
      </c>
      <c r="I16" s="21">
        <f t="shared" ca="1" si="0"/>
        <v>79</v>
      </c>
      <c r="J16" s="21">
        <f t="shared" ca="1" si="0"/>
        <v>62</v>
      </c>
      <c r="K16" s="21">
        <f t="shared" ca="1" si="0"/>
        <v>24</v>
      </c>
      <c r="L16" s="21">
        <f t="shared" ca="1" si="0"/>
        <v>35</v>
      </c>
      <c r="M16" s="21">
        <f t="shared" ca="1" si="0"/>
        <v>24</v>
      </c>
      <c r="N16" s="26">
        <f t="shared" ca="1" si="0"/>
        <v>90</v>
      </c>
      <c r="O16" s="26">
        <f t="shared" ca="1" si="1"/>
        <v>88</v>
      </c>
      <c r="P16" s="26">
        <f t="shared" ca="1" si="1"/>
        <v>14</v>
      </c>
      <c r="Q16" s="26">
        <f t="shared" ca="1" si="1"/>
        <v>13</v>
      </c>
      <c r="R16" s="26">
        <f t="shared" ca="1" si="1"/>
        <v>57</v>
      </c>
      <c r="S16" s="26">
        <f t="shared" ca="1" si="1"/>
        <v>49</v>
      </c>
      <c r="T16" s="26">
        <f t="shared" ca="1" si="1"/>
        <v>98</v>
      </c>
    </row>
    <row r="17" spans="3:21" x14ac:dyDescent="0.35">
      <c r="C17" s="20" t="str">
        <f t="shared" si="2"/>
        <v>1st16</v>
      </c>
      <c r="D17" s="21">
        <v>16</v>
      </c>
      <c r="E17" s="21" t="s">
        <v>66</v>
      </c>
      <c r="F17" s="20" t="s">
        <v>83</v>
      </c>
      <c r="G17" s="20"/>
      <c r="H17" s="21">
        <f t="shared" ca="1" si="3"/>
        <v>83</v>
      </c>
      <c r="I17" s="21">
        <f t="shared" ca="1" si="0"/>
        <v>57</v>
      </c>
      <c r="J17" s="21">
        <f t="shared" ca="1" si="0"/>
        <v>64</v>
      </c>
      <c r="K17" s="21">
        <f t="shared" ca="1" si="0"/>
        <v>26</v>
      </c>
      <c r="L17" s="21">
        <f t="shared" ca="1" si="0"/>
        <v>83</v>
      </c>
      <c r="M17" s="21">
        <f t="shared" ca="1" si="0"/>
        <v>65</v>
      </c>
      <c r="N17" s="26">
        <f t="shared" ca="1" si="0"/>
        <v>41</v>
      </c>
      <c r="O17" s="26">
        <f t="shared" ca="1" si="1"/>
        <v>65</v>
      </c>
      <c r="P17" s="26">
        <f t="shared" ca="1" si="1"/>
        <v>68</v>
      </c>
      <c r="Q17" s="26">
        <f t="shared" ca="1" si="1"/>
        <v>59</v>
      </c>
      <c r="R17" s="26">
        <f t="shared" ca="1" si="1"/>
        <v>95</v>
      </c>
      <c r="S17" s="26">
        <f t="shared" ca="1" si="1"/>
        <v>97</v>
      </c>
      <c r="T17" s="26">
        <f t="shared" ca="1" si="1"/>
        <v>29</v>
      </c>
    </row>
    <row r="18" spans="3:21" x14ac:dyDescent="0.35">
      <c r="C18" s="20" t="str">
        <f t="shared" si="2"/>
        <v>1st17</v>
      </c>
      <c r="D18" s="21">
        <v>17</v>
      </c>
      <c r="E18" s="21" t="s">
        <v>66</v>
      </c>
      <c r="F18" s="20" t="s">
        <v>84</v>
      </c>
      <c r="G18" s="20"/>
      <c r="H18" s="21">
        <f t="shared" ca="1" si="3"/>
        <v>91</v>
      </c>
      <c r="I18" s="21">
        <f t="shared" ca="1" si="3"/>
        <v>88</v>
      </c>
      <c r="J18" s="21">
        <f t="shared" ca="1" si="3"/>
        <v>22</v>
      </c>
      <c r="K18" s="21">
        <f t="shared" ca="1" si="3"/>
        <v>22</v>
      </c>
      <c r="L18" s="21">
        <f t="shared" ca="1" si="3"/>
        <v>97</v>
      </c>
      <c r="M18" s="21">
        <f t="shared" ca="1" si="3"/>
        <v>86</v>
      </c>
      <c r="N18" s="26">
        <f t="shared" ca="1" si="3"/>
        <v>76</v>
      </c>
      <c r="O18" s="26">
        <f t="shared" ca="1" si="3"/>
        <v>16</v>
      </c>
      <c r="P18" s="26">
        <f t="shared" ca="1" si="3"/>
        <v>94</v>
      </c>
      <c r="Q18" s="26">
        <f t="shared" ca="1" si="3"/>
        <v>96</v>
      </c>
      <c r="R18" s="26">
        <f t="shared" ca="1" si="3"/>
        <v>91</v>
      </c>
      <c r="S18" s="26">
        <f t="shared" ca="1" si="3"/>
        <v>45</v>
      </c>
      <c r="T18" s="26">
        <f t="shared" ca="1" si="3"/>
        <v>76</v>
      </c>
    </row>
    <row r="19" spans="3:21" x14ac:dyDescent="0.35">
      <c r="C19" s="20" t="str">
        <f t="shared" si="2"/>
        <v>1st18</v>
      </c>
      <c r="D19" s="21">
        <v>18</v>
      </c>
      <c r="E19" s="21" t="s">
        <v>66</v>
      </c>
      <c r="F19" s="20" t="s">
        <v>85</v>
      </c>
      <c r="G19" s="20"/>
      <c r="H19" s="21">
        <f t="shared" ca="1" si="3"/>
        <v>21</v>
      </c>
      <c r="I19" s="21">
        <f t="shared" ca="1" si="3"/>
        <v>38</v>
      </c>
      <c r="J19" s="21">
        <f t="shared" ca="1" si="3"/>
        <v>84</v>
      </c>
      <c r="K19" s="21">
        <f t="shared" ca="1" si="3"/>
        <v>97</v>
      </c>
      <c r="L19" s="21">
        <f t="shared" ca="1" si="3"/>
        <v>32</v>
      </c>
      <c r="M19" s="21">
        <f t="shared" ca="1" si="3"/>
        <v>72</v>
      </c>
      <c r="N19" s="26">
        <f t="shared" ca="1" si="3"/>
        <v>37</v>
      </c>
      <c r="O19" s="26">
        <f t="shared" ca="1" si="3"/>
        <v>20</v>
      </c>
      <c r="P19" s="26">
        <f t="shared" ca="1" si="3"/>
        <v>49</v>
      </c>
      <c r="Q19" s="26">
        <f t="shared" ca="1" si="3"/>
        <v>89</v>
      </c>
      <c r="R19" s="26">
        <f t="shared" ca="1" si="3"/>
        <v>89</v>
      </c>
      <c r="S19" s="26">
        <f t="shared" ca="1" si="3"/>
        <v>38</v>
      </c>
      <c r="T19" s="26">
        <f t="shared" ca="1" si="3"/>
        <v>83</v>
      </c>
    </row>
    <row r="20" spans="3:21" x14ac:dyDescent="0.35">
      <c r="C20" s="20" t="str">
        <f t="shared" si="2"/>
        <v>1st19</v>
      </c>
      <c r="D20" s="21">
        <v>19</v>
      </c>
      <c r="E20" s="21" t="s">
        <v>66</v>
      </c>
      <c r="F20" s="20" t="s">
        <v>86</v>
      </c>
      <c r="G20" s="20"/>
      <c r="H20" s="21">
        <f t="shared" ca="1" si="3"/>
        <v>58</v>
      </c>
      <c r="I20" s="21">
        <f t="shared" ca="1" si="3"/>
        <v>29</v>
      </c>
      <c r="J20" s="21">
        <f t="shared" ca="1" si="3"/>
        <v>60</v>
      </c>
      <c r="K20" s="21">
        <f t="shared" ca="1" si="3"/>
        <v>37</v>
      </c>
      <c r="L20" s="21">
        <f t="shared" ca="1" si="3"/>
        <v>19</v>
      </c>
      <c r="M20" s="21">
        <f t="shared" ca="1" si="3"/>
        <v>55</v>
      </c>
      <c r="N20" s="26">
        <f t="shared" ca="1" si="3"/>
        <v>88</v>
      </c>
      <c r="O20" s="26">
        <f t="shared" ca="1" si="3"/>
        <v>56</v>
      </c>
      <c r="P20" s="26">
        <f t="shared" ca="1" si="3"/>
        <v>36</v>
      </c>
      <c r="Q20" s="26">
        <f t="shared" ca="1" si="3"/>
        <v>58</v>
      </c>
      <c r="R20" s="26">
        <f t="shared" ca="1" si="3"/>
        <v>34</v>
      </c>
      <c r="S20" s="26">
        <f t="shared" ca="1" si="3"/>
        <v>58</v>
      </c>
      <c r="T20" s="26">
        <f t="shared" ca="1" si="3"/>
        <v>91</v>
      </c>
    </row>
    <row r="21" spans="3:21" x14ac:dyDescent="0.35">
      <c r="C21" s="20" t="str">
        <f t="shared" si="2"/>
        <v>1st20</v>
      </c>
      <c r="D21" s="21">
        <v>20</v>
      </c>
      <c r="E21" s="21" t="s">
        <v>66</v>
      </c>
      <c r="F21" s="20" t="s">
        <v>87</v>
      </c>
      <c r="G21" s="20"/>
      <c r="H21" s="21">
        <f t="shared" ca="1" si="3"/>
        <v>60</v>
      </c>
      <c r="I21" s="21">
        <f t="shared" ca="1" si="3"/>
        <v>29</v>
      </c>
      <c r="J21" s="21">
        <f t="shared" ca="1" si="3"/>
        <v>72</v>
      </c>
      <c r="K21" s="21">
        <f t="shared" ca="1" si="3"/>
        <v>39</v>
      </c>
      <c r="L21" s="21">
        <f t="shared" ca="1" si="3"/>
        <v>40</v>
      </c>
      <c r="M21" s="21">
        <f t="shared" ca="1" si="3"/>
        <v>46</v>
      </c>
      <c r="N21" s="26">
        <f t="shared" ca="1" si="3"/>
        <v>31</v>
      </c>
      <c r="O21" s="26">
        <f t="shared" ca="1" si="3"/>
        <v>15</v>
      </c>
      <c r="P21" s="26">
        <f t="shared" ca="1" si="3"/>
        <v>87</v>
      </c>
      <c r="Q21" s="26">
        <f t="shared" ca="1" si="3"/>
        <v>60</v>
      </c>
      <c r="R21" s="26">
        <f t="shared" ca="1" si="3"/>
        <v>39</v>
      </c>
      <c r="S21" s="26">
        <f t="shared" ca="1" si="3"/>
        <v>38</v>
      </c>
      <c r="T21" s="26">
        <f t="shared" ca="1" si="3"/>
        <v>45</v>
      </c>
    </row>
    <row r="22" spans="3:21" x14ac:dyDescent="0.35">
      <c r="C22" s="20" t="str">
        <f t="shared" si="2"/>
        <v>1st21</v>
      </c>
      <c r="D22" s="21">
        <v>21</v>
      </c>
      <c r="E22" s="21" t="s">
        <v>66</v>
      </c>
      <c r="F22" s="20" t="s">
        <v>88</v>
      </c>
      <c r="G22" s="20"/>
      <c r="H22" s="21">
        <f t="shared" ca="1" si="3"/>
        <v>42</v>
      </c>
      <c r="I22" s="21">
        <f t="shared" ca="1" si="3"/>
        <v>14</v>
      </c>
      <c r="J22" s="21">
        <f t="shared" ca="1" si="3"/>
        <v>27</v>
      </c>
      <c r="K22" s="21">
        <f t="shared" ca="1" si="3"/>
        <v>40</v>
      </c>
      <c r="L22" s="21">
        <f t="shared" ca="1" si="3"/>
        <v>50</v>
      </c>
      <c r="M22" s="21">
        <f t="shared" ca="1" si="3"/>
        <v>76</v>
      </c>
      <c r="N22" s="26">
        <f t="shared" ca="1" si="3"/>
        <v>96</v>
      </c>
      <c r="O22" s="26">
        <f t="shared" ca="1" si="3"/>
        <v>50</v>
      </c>
      <c r="P22" s="26">
        <f t="shared" ca="1" si="3"/>
        <v>18</v>
      </c>
      <c r="Q22" s="26">
        <f t="shared" ca="1" si="3"/>
        <v>47</v>
      </c>
      <c r="R22" s="26">
        <f t="shared" ca="1" si="3"/>
        <v>80</v>
      </c>
      <c r="S22" s="26">
        <f t="shared" ca="1" si="3"/>
        <v>95</v>
      </c>
      <c r="T22" s="26">
        <f t="shared" ca="1" si="3"/>
        <v>50</v>
      </c>
    </row>
    <row r="23" spans="3:21" x14ac:dyDescent="0.35">
      <c r="C23" s="20" t="str">
        <f t="shared" si="2"/>
        <v>1st22</v>
      </c>
      <c r="D23" s="21">
        <v>22</v>
      </c>
      <c r="E23" s="21" t="s">
        <v>66</v>
      </c>
      <c r="F23" s="20" t="s">
        <v>89</v>
      </c>
      <c r="G23" s="20"/>
      <c r="H23" s="21">
        <f t="shared" ca="1" si="3"/>
        <v>14</v>
      </c>
      <c r="I23" s="21">
        <f t="shared" ca="1" si="3"/>
        <v>35</v>
      </c>
      <c r="J23" s="21">
        <f t="shared" ca="1" si="3"/>
        <v>58</v>
      </c>
      <c r="K23" s="21">
        <f t="shared" ca="1" si="3"/>
        <v>17</v>
      </c>
      <c r="L23" s="21">
        <f t="shared" ca="1" si="3"/>
        <v>60</v>
      </c>
      <c r="M23" s="21">
        <f t="shared" ca="1" si="3"/>
        <v>63</v>
      </c>
      <c r="N23" s="26">
        <f t="shared" ca="1" si="3"/>
        <v>87</v>
      </c>
      <c r="O23" s="26">
        <f t="shared" ca="1" si="3"/>
        <v>14</v>
      </c>
      <c r="P23" s="26">
        <f t="shared" ca="1" si="3"/>
        <v>82</v>
      </c>
      <c r="Q23" s="26">
        <f t="shared" ca="1" si="3"/>
        <v>26</v>
      </c>
      <c r="R23" s="26">
        <f t="shared" ca="1" si="3"/>
        <v>37</v>
      </c>
      <c r="S23" s="26">
        <f t="shared" ca="1" si="3"/>
        <v>48</v>
      </c>
      <c r="T23" s="26">
        <f t="shared" ca="1" si="3"/>
        <v>69</v>
      </c>
    </row>
    <row r="24" spans="3:21" x14ac:dyDescent="0.35">
      <c r="C24" s="20" t="str">
        <f t="shared" si="2"/>
        <v>1st23</v>
      </c>
      <c r="D24" s="21">
        <v>23</v>
      </c>
      <c r="E24" s="21" t="s">
        <v>66</v>
      </c>
      <c r="F24" s="20" t="s">
        <v>90</v>
      </c>
      <c r="G24" s="20"/>
      <c r="H24" s="21">
        <f t="shared" ca="1" si="3"/>
        <v>32</v>
      </c>
      <c r="I24" s="21">
        <f t="shared" ca="1" si="3"/>
        <v>94</v>
      </c>
      <c r="J24" s="21">
        <f t="shared" ca="1" si="3"/>
        <v>34</v>
      </c>
      <c r="K24" s="21">
        <f t="shared" ca="1" si="3"/>
        <v>61</v>
      </c>
      <c r="L24" s="21">
        <f t="shared" ca="1" si="3"/>
        <v>59</v>
      </c>
      <c r="M24" s="21">
        <f t="shared" ca="1" si="3"/>
        <v>31</v>
      </c>
      <c r="N24" s="26">
        <f t="shared" ca="1" si="3"/>
        <v>46</v>
      </c>
      <c r="O24" s="26">
        <f t="shared" ca="1" si="3"/>
        <v>47</v>
      </c>
      <c r="P24" s="26">
        <f t="shared" ca="1" si="3"/>
        <v>18</v>
      </c>
      <c r="Q24" s="26">
        <f t="shared" ca="1" si="3"/>
        <v>46</v>
      </c>
      <c r="R24" s="26">
        <f t="shared" ca="1" si="3"/>
        <v>34</v>
      </c>
      <c r="S24" s="26">
        <f t="shared" ca="1" si="3"/>
        <v>75</v>
      </c>
      <c r="T24" s="26">
        <f t="shared" ca="1" si="3"/>
        <v>12</v>
      </c>
    </row>
    <row r="25" spans="3:21" x14ac:dyDescent="0.35">
      <c r="C25" s="20" t="str">
        <f t="shared" si="2"/>
        <v>1st24</v>
      </c>
      <c r="D25" s="21">
        <v>24</v>
      </c>
      <c r="E25" s="21" t="s">
        <v>66</v>
      </c>
      <c r="F25" s="20" t="s">
        <v>91</v>
      </c>
      <c r="G25" s="20"/>
      <c r="H25" s="21">
        <f t="shared" ca="1" si="3"/>
        <v>63</v>
      </c>
      <c r="I25" s="21">
        <f t="shared" ca="1" si="3"/>
        <v>43</v>
      </c>
      <c r="J25" s="21">
        <f t="shared" ca="1" si="3"/>
        <v>43</v>
      </c>
      <c r="K25" s="21">
        <f t="shared" ca="1" si="3"/>
        <v>23</v>
      </c>
      <c r="L25" s="21">
        <f t="shared" ca="1" si="3"/>
        <v>42</v>
      </c>
      <c r="M25" s="21">
        <f t="shared" ca="1" si="3"/>
        <v>75</v>
      </c>
      <c r="N25" s="26">
        <f t="shared" ca="1" si="3"/>
        <v>25</v>
      </c>
      <c r="O25" s="26">
        <f t="shared" ca="1" si="3"/>
        <v>44</v>
      </c>
      <c r="P25" s="26">
        <f t="shared" ca="1" si="3"/>
        <v>43</v>
      </c>
      <c r="Q25" s="26">
        <f t="shared" ca="1" si="3"/>
        <v>81</v>
      </c>
      <c r="R25" s="26">
        <f t="shared" ca="1" si="3"/>
        <v>73</v>
      </c>
      <c r="S25" s="26">
        <f t="shared" ca="1" si="3"/>
        <v>34</v>
      </c>
      <c r="T25" s="26">
        <f t="shared" ca="1" si="3"/>
        <v>28</v>
      </c>
    </row>
    <row r="26" spans="3:21" x14ac:dyDescent="0.35">
      <c r="C26" s="20" t="str">
        <f>E26&amp;D26</f>
        <v>1st25</v>
      </c>
      <c r="D26" s="21">
        <v>25</v>
      </c>
      <c r="E26" s="21" t="s">
        <v>66</v>
      </c>
      <c r="F26" s="20" t="s">
        <v>92</v>
      </c>
      <c r="G26" s="20"/>
      <c r="H26" s="21">
        <f t="shared" ca="1" si="3"/>
        <v>75</v>
      </c>
      <c r="I26" s="21">
        <f t="shared" ca="1" si="3"/>
        <v>35</v>
      </c>
      <c r="J26" s="21">
        <f t="shared" ca="1" si="3"/>
        <v>13</v>
      </c>
      <c r="K26" s="21">
        <f t="shared" ca="1" si="3"/>
        <v>35</v>
      </c>
      <c r="L26" s="21">
        <f t="shared" ca="1" si="3"/>
        <v>39</v>
      </c>
      <c r="M26" s="21">
        <f t="shared" ca="1" si="3"/>
        <v>93</v>
      </c>
      <c r="N26" s="26">
        <f t="shared" ca="1" si="3"/>
        <v>29</v>
      </c>
      <c r="O26" s="26">
        <f t="shared" ca="1" si="3"/>
        <v>22</v>
      </c>
      <c r="P26" s="26">
        <f t="shared" ca="1" si="3"/>
        <v>12</v>
      </c>
      <c r="Q26" s="26">
        <f t="shared" ca="1" si="3"/>
        <v>88</v>
      </c>
      <c r="R26" s="26">
        <f t="shared" ca="1" si="3"/>
        <v>70</v>
      </c>
      <c r="S26" s="26">
        <f t="shared" ca="1" si="3"/>
        <v>94</v>
      </c>
      <c r="T26" s="26">
        <f t="shared" ca="1" si="3"/>
        <v>49</v>
      </c>
    </row>
    <row r="27" spans="3:21" x14ac:dyDescent="0.35">
      <c r="M27" s="188"/>
      <c r="N27" s="32"/>
      <c r="O27" s="32"/>
      <c r="P27" s="32"/>
      <c r="Q27" s="32"/>
      <c r="R27" s="32"/>
      <c r="S27" s="32"/>
      <c r="T27" s="32"/>
      <c r="U27" s="32"/>
    </row>
    <row r="28" spans="3:21" x14ac:dyDescent="0.35">
      <c r="C28" s="20" t="str">
        <f t="shared" ref="C28:C52" si="4">E28&amp;D28</f>
        <v>2nd1</v>
      </c>
      <c r="D28" s="21">
        <v>1</v>
      </c>
      <c r="E28" s="21" t="s">
        <v>68</v>
      </c>
      <c r="F28" s="20" t="s">
        <v>93</v>
      </c>
      <c r="G28" s="20"/>
      <c r="H28" s="21">
        <f ca="1">RANDBETWEEN(12,99)</f>
        <v>39</v>
      </c>
      <c r="I28" s="21">
        <f t="shared" ref="I28:L43" ca="1" si="5">RANDBETWEEN(12,99)</f>
        <v>66</v>
      </c>
      <c r="J28" s="21">
        <f t="shared" ca="1" si="5"/>
        <v>68</v>
      </c>
      <c r="K28" s="21">
        <f t="shared" ca="1" si="5"/>
        <v>30</v>
      </c>
      <c r="L28" s="21">
        <f t="shared" ca="1" si="5"/>
        <v>48</v>
      </c>
      <c r="M28" s="21">
        <f ca="1">RANDBETWEEN(12,99)</f>
        <v>39</v>
      </c>
      <c r="N28" s="21">
        <f ca="1">RANDBETWEEN(12,99)</f>
        <v>95</v>
      </c>
      <c r="O28" s="21">
        <f t="shared" ref="O28:T43" ca="1" si="6">RANDBETWEEN(12,99)</f>
        <v>52</v>
      </c>
      <c r="P28" s="21">
        <f t="shared" ca="1" si="6"/>
        <v>14</v>
      </c>
      <c r="Q28" s="21">
        <f t="shared" ca="1" si="6"/>
        <v>53</v>
      </c>
      <c r="R28" s="21">
        <f t="shared" ca="1" si="6"/>
        <v>68</v>
      </c>
      <c r="S28" s="21">
        <f t="shared" ca="1" si="6"/>
        <v>70</v>
      </c>
      <c r="T28" s="21">
        <f t="shared" ca="1" si="6"/>
        <v>38</v>
      </c>
    </row>
    <row r="29" spans="3:21" x14ac:dyDescent="0.35">
      <c r="C29" s="20" t="str">
        <f t="shared" si="4"/>
        <v>2nd2</v>
      </c>
      <c r="D29" s="21">
        <v>2</v>
      </c>
      <c r="E29" s="21" t="s">
        <v>68</v>
      </c>
      <c r="F29" s="20" t="s">
        <v>94</v>
      </c>
      <c r="G29" s="20"/>
      <c r="H29" s="21">
        <f t="shared" ref="H29:L52" ca="1" si="7">RANDBETWEEN(12,99)</f>
        <v>12</v>
      </c>
      <c r="I29" s="21">
        <f t="shared" ca="1" si="5"/>
        <v>65</v>
      </c>
      <c r="J29" s="21">
        <f t="shared" ca="1" si="5"/>
        <v>58</v>
      </c>
      <c r="K29" s="21">
        <f t="shared" ca="1" si="5"/>
        <v>17</v>
      </c>
      <c r="L29" s="21">
        <f t="shared" ca="1" si="5"/>
        <v>75</v>
      </c>
      <c r="M29" s="21">
        <f t="shared" ref="M29:T52" ca="1" si="8">RANDBETWEEN(12,99)</f>
        <v>64</v>
      </c>
      <c r="N29" s="21">
        <f t="shared" ca="1" si="8"/>
        <v>17</v>
      </c>
      <c r="O29" s="21">
        <f t="shared" ca="1" si="6"/>
        <v>21</v>
      </c>
      <c r="P29" s="21">
        <f t="shared" ca="1" si="6"/>
        <v>83</v>
      </c>
      <c r="Q29" s="21">
        <f t="shared" ca="1" si="6"/>
        <v>42</v>
      </c>
      <c r="R29" s="21">
        <f t="shared" ca="1" si="6"/>
        <v>28</v>
      </c>
      <c r="S29" s="21">
        <f t="shared" ca="1" si="6"/>
        <v>52</v>
      </c>
      <c r="T29" s="21">
        <f t="shared" ca="1" si="6"/>
        <v>20</v>
      </c>
    </row>
    <row r="30" spans="3:21" x14ac:dyDescent="0.35">
      <c r="C30" s="20" t="str">
        <f t="shared" si="4"/>
        <v>2nd3</v>
      </c>
      <c r="D30" s="21">
        <v>3</v>
      </c>
      <c r="E30" s="21" t="s">
        <v>68</v>
      </c>
      <c r="F30" s="20" t="s">
        <v>95</v>
      </c>
      <c r="G30" s="20"/>
      <c r="H30" s="21">
        <f t="shared" ca="1" si="7"/>
        <v>17</v>
      </c>
      <c r="I30" s="21">
        <f t="shared" ca="1" si="5"/>
        <v>30</v>
      </c>
      <c r="J30" s="21">
        <f t="shared" ca="1" si="5"/>
        <v>18</v>
      </c>
      <c r="K30" s="21">
        <f t="shared" ca="1" si="5"/>
        <v>34</v>
      </c>
      <c r="L30" s="21">
        <f t="shared" ca="1" si="5"/>
        <v>58</v>
      </c>
      <c r="M30" s="21">
        <f t="shared" ca="1" si="8"/>
        <v>36</v>
      </c>
      <c r="N30" s="21">
        <f t="shared" ca="1" si="8"/>
        <v>32</v>
      </c>
      <c r="O30" s="21">
        <f t="shared" ca="1" si="6"/>
        <v>79</v>
      </c>
      <c r="P30" s="21">
        <f t="shared" ca="1" si="6"/>
        <v>36</v>
      </c>
      <c r="Q30" s="21">
        <f t="shared" ca="1" si="6"/>
        <v>19</v>
      </c>
      <c r="R30" s="21">
        <f t="shared" ca="1" si="6"/>
        <v>74</v>
      </c>
      <c r="S30" s="21">
        <f t="shared" ca="1" si="6"/>
        <v>92</v>
      </c>
      <c r="T30" s="21">
        <f t="shared" ca="1" si="6"/>
        <v>93</v>
      </c>
    </row>
    <row r="31" spans="3:21" x14ac:dyDescent="0.35">
      <c r="C31" s="20" t="str">
        <f t="shared" si="4"/>
        <v>2nd4</v>
      </c>
      <c r="D31" s="21">
        <v>4</v>
      </c>
      <c r="E31" s="21" t="s">
        <v>68</v>
      </c>
      <c r="F31" s="20" t="s">
        <v>96</v>
      </c>
      <c r="G31" s="20"/>
      <c r="H31" s="21">
        <f t="shared" ca="1" si="7"/>
        <v>65</v>
      </c>
      <c r="I31" s="21">
        <f t="shared" ca="1" si="5"/>
        <v>21</v>
      </c>
      <c r="J31" s="21">
        <f t="shared" ca="1" si="5"/>
        <v>74</v>
      </c>
      <c r="K31" s="21">
        <f t="shared" ca="1" si="5"/>
        <v>18</v>
      </c>
      <c r="L31" s="21">
        <f t="shared" ca="1" si="5"/>
        <v>34</v>
      </c>
      <c r="M31" s="21">
        <f t="shared" ca="1" si="8"/>
        <v>16</v>
      </c>
      <c r="N31" s="21">
        <f t="shared" ca="1" si="8"/>
        <v>21</v>
      </c>
      <c r="O31" s="21">
        <f t="shared" ca="1" si="6"/>
        <v>16</v>
      </c>
      <c r="P31" s="21">
        <f t="shared" ca="1" si="6"/>
        <v>41</v>
      </c>
      <c r="Q31" s="21">
        <f t="shared" ca="1" si="6"/>
        <v>79</v>
      </c>
      <c r="R31" s="21">
        <f t="shared" ca="1" si="6"/>
        <v>29</v>
      </c>
      <c r="S31" s="21">
        <f t="shared" ca="1" si="6"/>
        <v>48</v>
      </c>
      <c r="T31" s="21">
        <f t="shared" ca="1" si="6"/>
        <v>14</v>
      </c>
    </row>
    <row r="32" spans="3:21" x14ac:dyDescent="0.35">
      <c r="C32" s="20" t="str">
        <f t="shared" si="4"/>
        <v>2nd5</v>
      </c>
      <c r="D32" s="21">
        <v>5</v>
      </c>
      <c r="E32" s="21" t="s">
        <v>68</v>
      </c>
      <c r="F32" s="20" t="s">
        <v>97</v>
      </c>
      <c r="G32" s="20"/>
      <c r="H32" s="21">
        <f t="shared" ca="1" si="7"/>
        <v>45</v>
      </c>
      <c r="I32" s="21">
        <f t="shared" ca="1" si="5"/>
        <v>61</v>
      </c>
      <c r="J32" s="21">
        <f t="shared" ca="1" si="5"/>
        <v>91</v>
      </c>
      <c r="K32" s="21">
        <f t="shared" ca="1" si="5"/>
        <v>83</v>
      </c>
      <c r="L32" s="21">
        <f t="shared" ca="1" si="5"/>
        <v>37</v>
      </c>
      <c r="M32" s="21">
        <f t="shared" ca="1" si="8"/>
        <v>30</v>
      </c>
      <c r="N32" s="21">
        <f t="shared" ca="1" si="8"/>
        <v>66</v>
      </c>
      <c r="O32" s="21">
        <f t="shared" ca="1" si="6"/>
        <v>98</v>
      </c>
      <c r="P32" s="21">
        <f t="shared" ca="1" si="6"/>
        <v>34</v>
      </c>
      <c r="Q32" s="21">
        <f t="shared" ca="1" si="6"/>
        <v>84</v>
      </c>
      <c r="R32" s="21">
        <f t="shared" ca="1" si="6"/>
        <v>53</v>
      </c>
      <c r="S32" s="21">
        <f t="shared" ca="1" si="6"/>
        <v>99</v>
      </c>
      <c r="T32" s="21">
        <f t="shared" ca="1" si="6"/>
        <v>40</v>
      </c>
    </row>
    <row r="33" spans="3:20" x14ac:dyDescent="0.35">
      <c r="C33" s="20" t="str">
        <f t="shared" si="4"/>
        <v>2nd6</v>
      </c>
      <c r="D33" s="21">
        <v>6</v>
      </c>
      <c r="E33" s="21" t="s">
        <v>68</v>
      </c>
      <c r="F33" s="20" t="s">
        <v>98</v>
      </c>
      <c r="G33" s="20"/>
      <c r="H33" s="21">
        <f t="shared" ca="1" si="7"/>
        <v>50</v>
      </c>
      <c r="I33" s="21">
        <f t="shared" ca="1" si="5"/>
        <v>88</v>
      </c>
      <c r="J33" s="21">
        <f t="shared" ca="1" si="5"/>
        <v>37</v>
      </c>
      <c r="K33" s="21">
        <f t="shared" ca="1" si="5"/>
        <v>79</v>
      </c>
      <c r="L33" s="21">
        <f t="shared" ca="1" si="5"/>
        <v>29</v>
      </c>
      <c r="M33" s="21">
        <f t="shared" ca="1" si="8"/>
        <v>34</v>
      </c>
      <c r="N33" s="21">
        <f t="shared" ca="1" si="8"/>
        <v>30</v>
      </c>
      <c r="O33" s="21">
        <f t="shared" ca="1" si="6"/>
        <v>37</v>
      </c>
      <c r="P33" s="21">
        <f t="shared" ca="1" si="6"/>
        <v>29</v>
      </c>
      <c r="Q33" s="21">
        <f t="shared" ca="1" si="6"/>
        <v>40</v>
      </c>
      <c r="R33" s="21">
        <f t="shared" ca="1" si="6"/>
        <v>17</v>
      </c>
      <c r="S33" s="21">
        <f t="shared" ca="1" si="6"/>
        <v>66</v>
      </c>
      <c r="T33" s="21">
        <f t="shared" ca="1" si="6"/>
        <v>67</v>
      </c>
    </row>
    <row r="34" spans="3:20" x14ac:dyDescent="0.35">
      <c r="C34" s="20" t="str">
        <f t="shared" si="4"/>
        <v>2nd7</v>
      </c>
      <c r="D34" s="21">
        <v>7</v>
      </c>
      <c r="E34" s="21" t="s">
        <v>68</v>
      </c>
      <c r="F34" s="20" t="s">
        <v>99</v>
      </c>
      <c r="G34" s="20"/>
      <c r="H34" s="21">
        <f t="shared" ca="1" si="7"/>
        <v>99</v>
      </c>
      <c r="I34" s="21">
        <f t="shared" ca="1" si="5"/>
        <v>88</v>
      </c>
      <c r="J34" s="21">
        <f t="shared" ca="1" si="5"/>
        <v>65</v>
      </c>
      <c r="K34" s="21">
        <f t="shared" ca="1" si="5"/>
        <v>25</v>
      </c>
      <c r="L34" s="21">
        <f t="shared" ca="1" si="5"/>
        <v>25</v>
      </c>
      <c r="M34" s="21">
        <f t="shared" ca="1" si="8"/>
        <v>87</v>
      </c>
      <c r="N34" s="21">
        <f t="shared" ca="1" si="8"/>
        <v>82</v>
      </c>
      <c r="O34" s="21">
        <f t="shared" ca="1" si="6"/>
        <v>49</v>
      </c>
      <c r="P34" s="21">
        <f t="shared" ca="1" si="6"/>
        <v>52</v>
      </c>
      <c r="Q34" s="21">
        <f t="shared" ca="1" si="6"/>
        <v>43</v>
      </c>
      <c r="R34" s="21">
        <f t="shared" ca="1" si="6"/>
        <v>56</v>
      </c>
      <c r="S34" s="21">
        <f t="shared" ca="1" si="6"/>
        <v>75</v>
      </c>
      <c r="T34" s="21">
        <f t="shared" ca="1" si="6"/>
        <v>47</v>
      </c>
    </row>
    <row r="35" spans="3:20" x14ac:dyDescent="0.35">
      <c r="C35" s="20" t="str">
        <f t="shared" si="4"/>
        <v>2nd8</v>
      </c>
      <c r="D35" s="21">
        <v>8</v>
      </c>
      <c r="E35" s="21" t="s">
        <v>68</v>
      </c>
      <c r="F35" s="20" t="s">
        <v>100</v>
      </c>
      <c r="G35" s="20"/>
      <c r="H35" s="21">
        <f t="shared" ca="1" si="7"/>
        <v>68</v>
      </c>
      <c r="I35" s="21">
        <f t="shared" ca="1" si="5"/>
        <v>65</v>
      </c>
      <c r="J35" s="21">
        <f t="shared" ca="1" si="5"/>
        <v>44</v>
      </c>
      <c r="K35" s="21">
        <f t="shared" ca="1" si="5"/>
        <v>93</v>
      </c>
      <c r="L35" s="21">
        <f t="shared" ca="1" si="5"/>
        <v>75</v>
      </c>
      <c r="M35" s="21">
        <f t="shared" ca="1" si="8"/>
        <v>85</v>
      </c>
      <c r="N35" s="21">
        <f t="shared" ca="1" si="8"/>
        <v>23</v>
      </c>
      <c r="O35" s="21">
        <f t="shared" ca="1" si="6"/>
        <v>79</v>
      </c>
      <c r="P35" s="21">
        <f t="shared" ca="1" si="6"/>
        <v>90</v>
      </c>
      <c r="Q35" s="21">
        <f t="shared" ca="1" si="6"/>
        <v>21</v>
      </c>
      <c r="R35" s="21">
        <f t="shared" ca="1" si="6"/>
        <v>75</v>
      </c>
      <c r="S35" s="21">
        <f t="shared" ca="1" si="6"/>
        <v>17</v>
      </c>
      <c r="T35" s="21">
        <f t="shared" ca="1" si="6"/>
        <v>98</v>
      </c>
    </row>
    <row r="36" spans="3:20" x14ac:dyDescent="0.35">
      <c r="C36" s="20" t="str">
        <f t="shared" si="4"/>
        <v>2nd9</v>
      </c>
      <c r="D36" s="21">
        <v>9</v>
      </c>
      <c r="E36" s="21" t="s">
        <v>68</v>
      </c>
      <c r="F36" s="20" t="s">
        <v>101</v>
      </c>
      <c r="G36" s="20"/>
      <c r="H36" s="21">
        <f t="shared" ca="1" si="7"/>
        <v>91</v>
      </c>
      <c r="I36" s="21">
        <f t="shared" ca="1" si="5"/>
        <v>59</v>
      </c>
      <c r="J36" s="21">
        <f t="shared" ca="1" si="5"/>
        <v>65</v>
      </c>
      <c r="K36" s="21">
        <f t="shared" ca="1" si="5"/>
        <v>85</v>
      </c>
      <c r="L36" s="21">
        <f t="shared" ca="1" si="5"/>
        <v>84</v>
      </c>
      <c r="M36" s="21">
        <f t="shared" ca="1" si="8"/>
        <v>24</v>
      </c>
      <c r="N36" s="21">
        <f t="shared" ca="1" si="8"/>
        <v>99</v>
      </c>
      <c r="O36" s="21">
        <f t="shared" ca="1" si="6"/>
        <v>74</v>
      </c>
      <c r="P36" s="21">
        <f t="shared" ca="1" si="6"/>
        <v>54</v>
      </c>
      <c r="Q36" s="21">
        <f t="shared" ca="1" si="6"/>
        <v>72</v>
      </c>
      <c r="R36" s="21">
        <f t="shared" ca="1" si="6"/>
        <v>55</v>
      </c>
      <c r="S36" s="21">
        <f t="shared" ca="1" si="6"/>
        <v>15</v>
      </c>
      <c r="T36" s="21">
        <f t="shared" ca="1" si="6"/>
        <v>93</v>
      </c>
    </row>
    <row r="37" spans="3:20" x14ac:dyDescent="0.35">
      <c r="C37" s="20" t="str">
        <f t="shared" si="4"/>
        <v>2nd10</v>
      </c>
      <c r="D37" s="21">
        <v>10</v>
      </c>
      <c r="E37" s="21" t="s">
        <v>68</v>
      </c>
      <c r="F37" s="20" t="s">
        <v>102</v>
      </c>
      <c r="G37" s="20"/>
      <c r="H37" s="21">
        <f t="shared" ca="1" si="7"/>
        <v>77</v>
      </c>
      <c r="I37" s="21">
        <f t="shared" ca="1" si="5"/>
        <v>19</v>
      </c>
      <c r="J37" s="21">
        <f t="shared" ca="1" si="5"/>
        <v>12</v>
      </c>
      <c r="K37" s="21">
        <f t="shared" ca="1" si="5"/>
        <v>21</v>
      </c>
      <c r="L37" s="21">
        <f t="shared" ca="1" si="5"/>
        <v>34</v>
      </c>
      <c r="M37" s="21">
        <f t="shared" ca="1" si="8"/>
        <v>57</v>
      </c>
      <c r="N37" s="21">
        <f t="shared" ca="1" si="8"/>
        <v>90</v>
      </c>
      <c r="O37" s="21">
        <f t="shared" ca="1" si="6"/>
        <v>42</v>
      </c>
      <c r="P37" s="21">
        <f t="shared" ca="1" si="6"/>
        <v>83</v>
      </c>
      <c r="Q37" s="21">
        <f t="shared" ca="1" si="6"/>
        <v>94</v>
      </c>
      <c r="R37" s="21">
        <f t="shared" ca="1" si="6"/>
        <v>17</v>
      </c>
      <c r="S37" s="21">
        <f t="shared" ca="1" si="6"/>
        <v>49</v>
      </c>
      <c r="T37" s="21">
        <f t="shared" ca="1" si="6"/>
        <v>66</v>
      </c>
    </row>
    <row r="38" spans="3:20" x14ac:dyDescent="0.35">
      <c r="C38" s="20" t="str">
        <f t="shared" si="4"/>
        <v>2nd11</v>
      </c>
      <c r="D38" s="21">
        <v>11</v>
      </c>
      <c r="E38" s="21" t="s">
        <v>68</v>
      </c>
      <c r="F38" s="20" t="s">
        <v>103</v>
      </c>
      <c r="G38" s="20"/>
      <c r="H38" s="21">
        <f t="shared" ca="1" si="7"/>
        <v>86</v>
      </c>
      <c r="I38" s="21">
        <f t="shared" ca="1" si="5"/>
        <v>71</v>
      </c>
      <c r="J38" s="21">
        <f t="shared" ca="1" si="5"/>
        <v>93</v>
      </c>
      <c r="K38" s="21">
        <f t="shared" ca="1" si="5"/>
        <v>53</v>
      </c>
      <c r="L38" s="21">
        <f t="shared" ca="1" si="5"/>
        <v>98</v>
      </c>
      <c r="M38" s="21">
        <f t="shared" ca="1" si="8"/>
        <v>45</v>
      </c>
      <c r="N38" s="21">
        <f t="shared" ca="1" si="8"/>
        <v>27</v>
      </c>
      <c r="O38" s="21">
        <f t="shared" ca="1" si="6"/>
        <v>18</v>
      </c>
      <c r="P38" s="21">
        <f t="shared" ca="1" si="6"/>
        <v>80</v>
      </c>
      <c r="Q38" s="21">
        <f t="shared" ca="1" si="6"/>
        <v>22</v>
      </c>
      <c r="R38" s="21">
        <f t="shared" ca="1" si="6"/>
        <v>52</v>
      </c>
      <c r="S38" s="21">
        <f t="shared" ca="1" si="6"/>
        <v>77</v>
      </c>
      <c r="T38" s="21">
        <f t="shared" ca="1" si="6"/>
        <v>20</v>
      </c>
    </row>
    <row r="39" spans="3:20" x14ac:dyDescent="0.35">
      <c r="C39" s="20" t="str">
        <f t="shared" si="4"/>
        <v>2nd12</v>
      </c>
      <c r="D39" s="21">
        <v>12</v>
      </c>
      <c r="E39" s="21" t="s">
        <v>68</v>
      </c>
      <c r="F39" s="20" t="s">
        <v>104</v>
      </c>
      <c r="G39" s="20"/>
      <c r="H39" s="21">
        <f t="shared" ca="1" si="7"/>
        <v>88</v>
      </c>
      <c r="I39" s="21">
        <f t="shared" ca="1" si="5"/>
        <v>95</v>
      </c>
      <c r="J39" s="21">
        <f t="shared" ca="1" si="5"/>
        <v>23</v>
      </c>
      <c r="K39" s="21">
        <f t="shared" ca="1" si="5"/>
        <v>59</v>
      </c>
      <c r="L39" s="21">
        <f t="shared" ca="1" si="5"/>
        <v>27</v>
      </c>
      <c r="M39" s="21">
        <f t="shared" ca="1" si="8"/>
        <v>27</v>
      </c>
      <c r="N39" s="21">
        <f t="shared" ca="1" si="8"/>
        <v>56</v>
      </c>
      <c r="O39" s="21">
        <f t="shared" ca="1" si="6"/>
        <v>55</v>
      </c>
      <c r="P39" s="21">
        <f t="shared" ca="1" si="6"/>
        <v>68</v>
      </c>
      <c r="Q39" s="21">
        <f t="shared" ca="1" si="6"/>
        <v>70</v>
      </c>
      <c r="R39" s="21">
        <f t="shared" ca="1" si="6"/>
        <v>70</v>
      </c>
      <c r="S39" s="21">
        <f t="shared" ca="1" si="6"/>
        <v>21</v>
      </c>
      <c r="T39" s="21">
        <f t="shared" ca="1" si="6"/>
        <v>94</v>
      </c>
    </row>
    <row r="40" spans="3:20" x14ac:dyDescent="0.35">
      <c r="C40" s="20" t="str">
        <f t="shared" si="4"/>
        <v>2nd13</v>
      </c>
      <c r="D40" s="21">
        <v>13</v>
      </c>
      <c r="E40" s="21" t="s">
        <v>68</v>
      </c>
      <c r="F40" s="20" t="s">
        <v>105</v>
      </c>
      <c r="G40" s="20"/>
      <c r="H40" s="21">
        <f t="shared" ca="1" si="7"/>
        <v>75</v>
      </c>
      <c r="I40" s="21">
        <f t="shared" ca="1" si="5"/>
        <v>27</v>
      </c>
      <c r="J40" s="21">
        <f t="shared" ca="1" si="5"/>
        <v>48</v>
      </c>
      <c r="K40" s="21">
        <f t="shared" ca="1" si="5"/>
        <v>52</v>
      </c>
      <c r="L40" s="21">
        <f t="shared" ca="1" si="5"/>
        <v>89</v>
      </c>
      <c r="M40" s="21">
        <f t="shared" ca="1" si="8"/>
        <v>90</v>
      </c>
      <c r="N40" s="21">
        <f t="shared" ca="1" si="8"/>
        <v>77</v>
      </c>
      <c r="O40" s="21">
        <f t="shared" ca="1" si="6"/>
        <v>48</v>
      </c>
      <c r="P40" s="21">
        <f t="shared" ca="1" si="6"/>
        <v>38</v>
      </c>
      <c r="Q40" s="21">
        <f t="shared" ca="1" si="6"/>
        <v>87</v>
      </c>
      <c r="R40" s="21">
        <f t="shared" ca="1" si="6"/>
        <v>75</v>
      </c>
      <c r="S40" s="21">
        <f t="shared" ca="1" si="6"/>
        <v>16</v>
      </c>
      <c r="T40" s="21">
        <f t="shared" ca="1" si="6"/>
        <v>98</v>
      </c>
    </row>
    <row r="41" spans="3:20" x14ac:dyDescent="0.35">
      <c r="C41" s="20" t="str">
        <f t="shared" si="4"/>
        <v>2nd14</v>
      </c>
      <c r="D41" s="21">
        <v>14</v>
      </c>
      <c r="E41" s="21" t="s">
        <v>68</v>
      </c>
      <c r="F41" s="20" t="s">
        <v>106</v>
      </c>
      <c r="G41" s="20"/>
      <c r="H41" s="21">
        <f t="shared" ca="1" si="7"/>
        <v>45</v>
      </c>
      <c r="I41" s="21">
        <f t="shared" ca="1" si="5"/>
        <v>79</v>
      </c>
      <c r="J41" s="21">
        <f t="shared" ca="1" si="5"/>
        <v>19</v>
      </c>
      <c r="K41" s="21">
        <f t="shared" ca="1" si="5"/>
        <v>83</v>
      </c>
      <c r="L41" s="21">
        <f t="shared" ca="1" si="5"/>
        <v>47</v>
      </c>
      <c r="M41" s="21">
        <f t="shared" ca="1" si="8"/>
        <v>39</v>
      </c>
      <c r="N41" s="21">
        <f t="shared" ca="1" si="8"/>
        <v>51</v>
      </c>
      <c r="O41" s="21">
        <f t="shared" ca="1" si="6"/>
        <v>57</v>
      </c>
      <c r="P41" s="21">
        <f t="shared" ca="1" si="6"/>
        <v>61</v>
      </c>
      <c r="Q41" s="21">
        <f t="shared" ca="1" si="6"/>
        <v>42</v>
      </c>
      <c r="R41" s="21">
        <f t="shared" ca="1" si="6"/>
        <v>98</v>
      </c>
      <c r="S41" s="21">
        <f t="shared" ca="1" si="6"/>
        <v>28</v>
      </c>
      <c r="T41" s="21">
        <f t="shared" ca="1" si="6"/>
        <v>89</v>
      </c>
    </row>
    <row r="42" spans="3:20" x14ac:dyDescent="0.35">
      <c r="C42" s="20" t="str">
        <f t="shared" si="4"/>
        <v>2nd15</v>
      </c>
      <c r="D42" s="21">
        <v>15</v>
      </c>
      <c r="E42" s="21" t="s">
        <v>68</v>
      </c>
      <c r="F42" s="20" t="s">
        <v>107</v>
      </c>
      <c r="G42" s="20"/>
      <c r="H42" s="21">
        <f t="shared" ca="1" si="7"/>
        <v>99</v>
      </c>
      <c r="I42" s="21">
        <f t="shared" ca="1" si="5"/>
        <v>92</v>
      </c>
      <c r="J42" s="21">
        <f t="shared" ca="1" si="5"/>
        <v>36</v>
      </c>
      <c r="K42" s="21">
        <f t="shared" ca="1" si="5"/>
        <v>93</v>
      </c>
      <c r="L42" s="21">
        <f t="shared" ca="1" si="5"/>
        <v>24</v>
      </c>
      <c r="M42" s="21">
        <f t="shared" ca="1" si="8"/>
        <v>91</v>
      </c>
      <c r="N42" s="21">
        <f t="shared" ca="1" si="8"/>
        <v>60</v>
      </c>
      <c r="O42" s="21">
        <f t="shared" ca="1" si="6"/>
        <v>53</v>
      </c>
      <c r="P42" s="21">
        <f t="shared" ca="1" si="6"/>
        <v>54</v>
      </c>
      <c r="Q42" s="21">
        <f t="shared" ca="1" si="6"/>
        <v>45</v>
      </c>
      <c r="R42" s="21">
        <f t="shared" ca="1" si="6"/>
        <v>45</v>
      </c>
      <c r="S42" s="21">
        <f t="shared" ca="1" si="6"/>
        <v>96</v>
      </c>
      <c r="T42" s="21">
        <f t="shared" ca="1" si="6"/>
        <v>62</v>
      </c>
    </row>
    <row r="43" spans="3:20" x14ac:dyDescent="0.35">
      <c r="C43" s="20" t="str">
        <f t="shared" si="4"/>
        <v>2nd16</v>
      </c>
      <c r="D43" s="21">
        <v>16</v>
      </c>
      <c r="E43" s="21" t="s">
        <v>68</v>
      </c>
      <c r="F43" s="20" t="s">
        <v>108</v>
      </c>
      <c r="G43" s="20"/>
      <c r="H43" s="21">
        <f t="shared" ca="1" si="7"/>
        <v>51</v>
      </c>
      <c r="I43" s="21">
        <f t="shared" ca="1" si="5"/>
        <v>70</v>
      </c>
      <c r="J43" s="21">
        <f t="shared" ca="1" si="5"/>
        <v>29</v>
      </c>
      <c r="K43" s="21">
        <f t="shared" ca="1" si="5"/>
        <v>95</v>
      </c>
      <c r="L43" s="21">
        <f t="shared" ca="1" si="5"/>
        <v>99</v>
      </c>
      <c r="M43" s="21">
        <f t="shared" ca="1" si="8"/>
        <v>74</v>
      </c>
      <c r="N43" s="21">
        <f t="shared" ca="1" si="8"/>
        <v>72</v>
      </c>
      <c r="O43" s="21">
        <f t="shared" ca="1" si="6"/>
        <v>78</v>
      </c>
      <c r="P43" s="21">
        <f t="shared" ca="1" si="6"/>
        <v>66</v>
      </c>
      <c r="Q43" s="21">
        <f t="shared" ca="1" si="6"/>
        <v>31</v>
      </c>
      <c r="R43" s="21">
        <f t="shared" ca="1" si="6"/>
        <v>45</v>
      </c>
      <c r="S43" s="21">
        <f t="shared" ca="1" si="6"/>
        <v>68</v>
      </c>
      <c r="T43" s="21">
        <f t="shared" ca="1" si="6"/>
        <v>62</v>
      </c>
    </row>
    <row r="44" spans="3:20" x14ac:dyDescent="0.35">
      <c r="C44" s="20" t="str">
        <f t="shared" si="4"/>
        <v>2nd17</v>
      </c>
      <c r="D44" s="21">
        <v>17</v>
      </c>
      <c r="E44" s="21" t="s">
        <v>68</v>
      </c>
      <c r="F44" s="20" t="s">
        <v>109</v>
      </c>
      <c r="G44" s="20"/>
      <c r="H44" s="21">
        <f t="shared" ca="1" si="7"/>
        <v>65</v>
      </c>
      <c r="I44" s="21">
        <f t="shared" ca="1" si="7"/>
        <v>31</v>
      </c>
      <c r="J44" s="21">
        <f t="shared" ca="1" si="7"/>
        <v>28</v>
      </c>
      <c r="K44" s="21">
        <f t="shared" ca="1" si="7"/>
        <v>80</v>
      </c>
      <c r="L44" s="21">
        <f t="shared" ca="1" si="7"/>
        <v>33</v>
      </c>
      <c r="M44" s="21">
        <f t="shared" ca="1" si="8"/>
        <v>97</v>
      </c>
      <c r="N44" s="21">
        <f t="shared" ca="1" si="8"/>
        <v>34</v>
      </c>
      <c r="O44" s="21">
        <f t="shared" ca="1" si="8"/>
        <v>74</v>
      </c>
      <c r="P44" s="21">
        <f t="shared" ca="1" si="8"/>
        <v>14</v>
      </c>
      <c r="Q44" s="21">
        <f t="shared" ca="1" si="8"/>
        <v>21</v>
      </c>
      <c r="R44" s="21">
        <f t="shared" ca="1" si="8"/>
        <v>36</v>
      </c>
      <c r="S44" s="21">
        <f t="shared" ca="1" si="8"/>
        <v>26</v>
      </c>
      <c r="T44" s="21">
        <f t="shared" ca="1" si="8"/>
        <v>32</v>
      </c>
    </row>
    <row r="45" spans="3:20" x14ac:dyDescent="0.35">
      <c r="C45" s="20" t="str">
        <f t="shared" si="4"/>
        <v>2nd18</v>
      </c>
      <c r="D45" s="21">
        <v>18</v>
      </c>
      <c r="E45" s="21" t="s">
        <v>68</v>
      </c>
      <c r="F45" s="20" t="s">
        <v>110</v>
      </c>
      <c r="G45" s="20"/>
      <c r="H45" s="21">
        <f t="shared" ca="1" si="7"/>
        <v>63</v>
      </c>
      <c r="I45" s="21">
        <f t="shared" ca="1" si="7"/>
        <v>27</v>
      </c>
      <c r="J45" s="21">
        <f t="shared" ca="1" si="7"/>
        <v>55</v>
      </c>
      <c r="K45" s="21">
        <f t="shared" ca="1" si="7"/>
        <v>50</v>
      </c>
      <c r="L45" s="21">
        <f t="shared" ca="1" si="7"/>
        <v>67</v>
      </c>
      <c r="M45" s="21">
        <f t="shared" ca="1" si="8"/>
        <v>78</v>
      </c>
      <c r="N45" s="21">
        <f t="shared" ca="1" si="8"/>
        <v>90</v>
      </c>
      <c r="O45" s="21">
        <f t="shared" ca="1" si="8"/>
        <v>81</v>
      </c>
      <c r="P45" s="21">
        <f t="shared" ca="1" si="8"/>
        <v>60</v>
      </c>
      <c r="Q45" s="21">
        <f t="shared" ca="1" si="8"/>
        <v>39</v>
      </c>
      <c r="R45" s="21">
        <f t="shared" ca="1" si="8"/>
        <v>43</v>
      </c>
      <c r="S45" s="21">
        <f t="shared" ca="1" si="8"/>
        <v>66</v>
      </c>
      <c r="T45" s="21">
        <f t="shared" ca="1" si="8"/>
        <v>80</v>
      </c>
    </row>
    <row r="46" spans="3:20" x14ac:dyDescent="0.35">
      <c r="C46" s="20" t="str">
        <f t="shared" si="4"/>
        <v>2nd19</v>
      </c>
      <c r="D46" s="21">
        <v>19</v>
      </c>
      <c r="E46" s="21" t="s">
        <v>68</v>
      </c>
      <c r="F46" s="20" t="s">
        <v>111</v>
      </c>
      <c r="G46" s="20"/>
      <c r="H46" s="21">
        <f t="shared" ca="1" si="7"/>
        <v>35</v>
      </c>
      <c r="I46" s="21">
        <f t="shared" ca="1" si="7"/>
        <v>16</v>
      </c>
      <c r="J46" s="21">
        <f t="shared" ca="1" si="7"/>
        <v>23</v>
      </c>
      <c r="K46" s="21">
        <f t="shared" ca="1" si="7"/>
        <v>35</v>
      </c>
      <c r="L46" s="21">
        <f t="shared" ca="1" si="7"/>
        <v>35</v>
      </c>
      <c r="M46" s="21">
        <f t="shared" ca="1" si="8"/>
        <v>42</v>
      </c>
      <c r="N46" s="21">
        <f t="shared" ca="1" si="8"/>
        <v>60</v>
      </c>
      <c r="O46" s="21">
        <f t="shared" ca="1" si="8"/>
        <v>14</v>
      </c>
      <c r="P46" s="21">
        <f t="shared" ca="1" si="8"/>
        <v>92</v>
      </c>
      <c r="Q46" s="21">
        <f t="shared" ca="1" si="8"/>
        <v>77</v>
      </c>
      <c r="R46" s="21">
        <f t="shared" ca="1" si="8"/>
        <v>47</v>
      </c>
      <c r="S46" s="21">
        <f t="shared" ca="1" si="8"/>
        <v>41</v>
      </c>
      <c r="T46" s="21">
        <f t="shared" ca="1" si="8"/>
        <v>38</v>
      </c>
    </row>
    <row r="47" spans="3:20" x14ac:dyDescent="0.35">
      <c r="C47" s="20" t="str">
        <f t="shared" si="4"/>
        <v>2nd20</v>
      </c>
      <c r="D47" s="21">
        <v>20</v>
      </c>
      <c r="E47" s="21" t="s">
        <v>68</v>
      </c>
      <c r="F47" s="20" t="s">
        <v>112</v>
      </c>
      <c r="G47" s="20"/>
      <c r="H47" s="21">
        <f t="shared" ca="1" si="7"/>
        <v>56</v>
      </c>
      <c r="I47" s="21">
        <f t="shared" ca="1" si="7"/>
        <v>46</v>
      </c>
      <c r="J47" s="21">
        <f t="shared" ca="1" si="7"/>
        <v>84</v>
      </c>
      <c r="K47" s="21">
        <f t="shared" ca="1" si="7"/>
        <v>20</v>
      </c>
      <c r="L47" s="21">
        <f t="shared" ca="1" si="7"/>
        <v>12</v>
      </c>
      <c r="M47" s="21">
        <f t="shared" ca="1" si="8"/>
        <v>81</v>
      </c>
      <c r="N47" s="21">
        <f t="shared" ca="1" si="8"/>
        <v>26</v>
      </c>
      <c r="O47" s="21">
        <f t="shared" ca="1" si="8"/>
        <v>39</v>
      </c>
      <c r="P47" s="21">
        <f t="shared" ca="1" si="8"/>
        <v>20</v>
      </c>
      <c r="Q47" s="21">
        <f t="shared" ca="1" si="8"/>
        <v>33</v>
      </c>
      <c r="R47" s="21">
        <f t="shared" ca="1" si="8"/>
        <v>13</v>
      </c>
      <c r="S47" s="21">
        <f t="shared" ca="1" si="8"/>
        <v>79</v>
      </c>
      <c r="T47" s="21">
        <f t="shared" ca="1" si="8"/>
        <v>16</v>
      </c>
    </row>
    <row r="48" spans="3:20" x14ac:dyDescent="0.35">
      <c r="C48" s="20" t="str">
        <f t="shared" si="4"/>
        <v>2nd21</v>
      </c>
      <c r="D48" s="21">
        <v>21</v>
      </c>
      <c r="E48" s="21" t="s">
        <v>68</v>
      </c>
      <c r="F48" s="20" t="s">
        <v>113</v>
      </c>
      <c r="G48" s="20"/>
      <c r="H48" s="21">
        <f t="shared" ca="1" si="7"/>
        <v>62</v>
      </c>
      <c r="I48" s="21">
        <f t="shared" ca="1" si="7"/>
        <v>26</v>
      </c>
      <c r="J48" s="21">
        <f t="shared" ca="1" si="7"/>
        <v>74</v>
      </c>
      <c r="K48" s="21">
        <f t="shared" ca="1" si="7"/>
        <v>62</v>
      </c>
      <c r="L48" s="21">
        <f t="shared" ca="1" si="7"/>
        <v>68</v>
      </c>
      <c r="M48" s="21">
        <f t="shared" ca="1" si="8"/>
        <v>14</v>
      </c>
      <c r="N48" s="21">
        <f t="shared" ca="1" si="8"/>
        <v>82</v>
      </c>
      <c r="O48" s="21">
        <f t="shared" ca="1" si="8"/>
        <v>63</v>
      </c>
      <c r="P48" s="21">
        <f t="shared" ca="1" si="8"/>
        <v>74</v>
      </c>
      <c r="Q48" s="21">
        <f t="shared" ca="1" si="8"/>
        <v>40</v>
      </c>
      <c r="R48" s="21">
        <f t="shared" ca="1" si="8"/>
        <v>91</v>
      </c>
      <c r="S48" s="21">
        <f t="shared" ca="1" si="8"/>
        <v>64</v>
      </c>
      <c r="T48" s="21">
        <f t="shared" ca="1" si="8"/>
        <v>34</v>
      </c>
    </row>
    <row r="49" spans="3:20" x14ac:dyDescent="0.35">
      <c r="C49" s="20" t="str">
        <f t="shared" si="4"/>
        <v>2nd22</v>
      </c>
      <c r="D49" s="21">
        <v>22</v>
      </c>
      <c r="E49" s="21" t="s">
        <v>68</v>
      </c>
      <c r="F49" s="20" t="s">
        <v>114</v>
      </c>
      <c r="G49" s="20"/>
      <c r="H49" s="21">
        <f t="shared" ca="1" si="7"/>
        <v>31</v>
      </c>
      <c r="I49" s="21">
        <f t="shared" ca="1" si="7"/>
        <v>80</v>
      </c>
      <c r="J49" s="21">
        <f t="shared" ca="1" si="7"/>
        <v>26</v>
      </c>
      <c r="K49" s="21">
        <f t="shared" ca="1" si="7"/>
        <v>53</v>
      </c>
      <c r="L49" s="21">
        <f t="shared" ca="1" si="7"/>
        <v>55</v>
      </c>
      <c r="M49" s="21">
        <f t="shared" ca="1" si="8"/>
        <v>36</v>
      </c>
      <c r="N49" s="21">
        <f t="shared" ca="1" si="8"/>
        <v>78</v>
      </c>
      <c r="O49" s="21">
        <f t="shared" ca="1" si="8"/>
        <v>72</v>
      </c>
      <c r="P49" s="21">
        <f t="shared" ca="1" si="8"/>
        <v>70</v>
      </c>
      <c r="Q49" s="21">
        <f t="shared" ca="1" si="8"/>
        <v>43</v>
      </c>
      <c r="R49" s="21">
        <f t="shared" ca="1" si="8"/>
        <v>53</v>
      </c>
      <c r="S49" s="21">
        <f t="shared" ca="1" si="8"/>
        <v>78</v>
      </c>
      <c r="T49" s="21">
        <f t="shared" ca="1" si="8"/>
        <v>58</v>
      </c>
    </row>
    <row r="50" spans="3:20" x14ac:dyDescent="0.35">
      <c r="C50" s="20" t="str">
        <f t="shared" si="4"/>
        <v>2nd23</v>
      </c>
      <c r="D50" s="21">
        <v>23</v>
      </c>
      <c r="E50" s="21" t="s">
        <v>68</v>
      </c>
      <c r="F50" s="20" t="s">
        <v>115</v>
      </c>
      <c r="G50" s="20"/>
      <c r="H50" s="21">
        <f t="shared" ca="1" si="7"/>
        <v>55</v>
      </c>
      <c r="I50" s="21">
        <f t="shared" ca="1" si="7"/>
        <v>75</v>
      </c>
      <c r="J50" s="21">
        <f t="shared" ca="1" si="7"/>
        <v>97</v>
      </c>
      <c r="K50" s="21">
        <f t="shared" ca="1" si="7"/>
        <v>70</v>
      </c>
      <c r="L50" s="21">
        <f t="shared" ca="1" si="7"/>
        <v>99</v>
      </c>
      <c r="M50" s="21">
        <f t="shared" ca="1" si="8"/>
        <v>72</v>
      </c>
      <c r="N50" s="21">
        <f t="shared" ca="1" si="8"/>
        <v>16</v>
      </c>
      <c r="O50" s="21">
        <f t="shared" ca="1" si="8"/>
        <v>81</v>
      </c>
      <c r="P50" s="21">
        <f t="shared" ca="1" si="8"/>
        <v>64</v>
      </c>
      <c r="Q50" s="21">
        <f t="shared" ca="1" si="8"/>
        <v>15</v>
      </c>
      <c r="R50" s="21">
        <f t="shared" ca="1" si="8"/>
        <v>64</v>
      </c>
      <c r="S50" s="21">
        <f t="shared" ca="1" si="8"/>
        <v>46</v>
      </c>
      <c r="T50" s="21">
        <f t="shared" ca="1" si="8"/>
        <v>56</v>
      </c>
    </row>
    <row r="51" spans="3:20" x14ac:dyDescent="0.35">
      <c r="C51" s="20" t="str">
        <f t="shared" si="4"/>
        <v>2nd24</v>
      </c>
      <c r="D51" s="21">
        <v>24</v>
      </c>
      <c r="E51" s="21" t="s">
        <v>68</v>
      </c>
      <c r="F51" s="20" t="s">
        <v>116</v>
      </c>
      <c r="G51" s="20"/>
      <c r="H51" s="21">
        <f t="shared" ca="1" si="7"/>
        <v>19</v>
      </c>
      <c r="I51" s="21">
        <f t="shared" ca="1" si="7"/>
        <v>62</v>
      </c>
      <c r="J51" s="21">
        <f t="shared" ca="1" si="7"/>
        <v>85</v>
      </c>
      <c r="K51" s="21">
        <f t="shared" ca="1" si="7"/>
        <v>18</v>
      </c>
      <c r="L51" s="21">
        <f t="shared" ca="1" si="7"/>
        <v>42</v>
      </c>
      <c r="M51" s="21">
        <f t="shared" ca="1" si="8"/>
        <v>40</v>
      </c>
      <c r="N51" s="21">
        <f t="shared" ca="1" si="8"/>
        <v>98</v>
      </c>
      <c r="O51" s="21">
        <f t="shared" ca="1" si="8"/>
        <v>51</v>
      </c>
      <c r="P51" s="21">
        <f t="shared" ca="1" si="8"/>
        <v>84</v>
      </c>
      <c r="Q51" s="21">
        <f t="shared" ca="1" si="8"/>
        <v>93</v>
      </c>
      <c r="R51" s="21">
        <f t="shared" ca="1" si="8"/>
        <v>25</v>
      </c>
      <c r="S51" s="21">
        <f t="shared" ca="1" si="8"/>
        <v>82</v>
      </c>
      <c r="T51" s="21">
        <f t="shared" ca="1" si="8"/>
        <v>93</v>
      </c>
    </row>
    <row r="52" spans="3:20" x14ac:dyDescent="0.35">
      <c r="C52" s="20" t="str">
        <f t="shared" si="4"/>
        <v>2nd25</v>
      </c>
      <c r="D52" s="21">
        <v>25</v>
      </c>
      <c r="E52" s="21" t="s">
        <v>68</v>
      </c>
      <c r="F52" s="20" t="s">
        <v>117</v>
      </c>
      <c r="G52" s="20"/>
      <c r="H52" s="21">
        <f t="shared" ca="1" si="7"/>
        <v>14</v>
      </c>
      <c r="I52" s="21">
        <f t="shared" ca="1" si="7"/>
        <v>18</v>
      </c>
      <c r="J52" s="21">
        <f t="shared" ca="1" si="7"/>
        <v>42</v>
      </c>
      <c r="K52" s="21">
        <f t="shared" ca="1" si="7"/>
        <v>64</v>
      </c>
      <c r="L52" s="21">
        <f t="shared" ca="1" si="7"/>
        <v>25</v>
      </c>
      <c r="M52" s="21">
        <f t="shared" ca="1" si="8"/>
        <v>50</v>
      </c>
      <c r="N52" s="21">
        <f t="shared" ca="1" si="8"/>
        <v>60</v>
      </c>
      <c r="O52" s="21">
        <f t="shared" ca="1" si="8"/>
        <v>17</v>
      </c>
      <c r="P52" s="21">
        <f t="shared" ca="1" si="8"/>
        <v>32</v>
      </c>
      <c r="Q52" s="21">
        <f t="shared" ca="1" si="8"/>
        <v>61</v>
      </c>
      <c r="R52" s="21">
        <f t="shared" ca="1" si="8"/>
        <v>36</v>
      </c>
      <c r="S52" s="21">
        <f t="shared" ca="1" si="8"/>
        <v>21</v>
      </c>
      <c r="T52" s="21">
        <f t="shared" ca="1" si="8"/>
        <v>20</v>
      </c>
    </row>
  </sheetData>
  <mergeCells count="1">
    <mergeCell ref="M27:U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sheet</vt:lpstr>
      <vt:lpstr>Datasheet_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Fortune Samuel</cp:lastModifiedBy>
  <cp:lastPrinted>2025-03-27T12:11:30Z</cp:lastPrinted>
  <dcterms:created xsi:type="dcterms:W3CDTF">2019-06-18T09:33:54Z</dcterms:created>
  <dcterms:modified xsi:type="dcterms:W3CDTF">2025-04-18T09:35:50Z</dcterms:modified>
</cp:coreProperties>
</file>