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Capella University\Doctor of Business Administration\DB8321 Designing a Global Operations and Suply Chain Network\Unit 10 Operations nd Supply Chain Simulations\"/>
    </mc:Choice>
  </mc:AlternateContent>
  <xr:revisionPtr revIDLastSave="0" documentId="13_ncr:1_{0FF533B9-8300-43CA-8C48-5B22F13DD699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Gaint Farmer Company - Altanta" sheetId="29" r:id="rId1"/>
    <sheet name="Altanta Answer Report 1" sheetId="38" r:id="rId2"/>
    <sheet name="Altanta Sensitivity Report 1" sheetId="39" r:id="rId3"/>
    <sheet name="Gaint Farmer Company - Buffalo" sheetId="1" r:id="rId4"/>
    <sheet name="Buffalo Answer Report 1" sheetId="40" r:id="rId5"/>
    <sheet name="Buffalo Sensitivity Report 1" sheetId="41" r:id="rId6"/>
    <sheet name="Trim-Look Company" sheetId="5" r:id="rId7"/>
    <sheet name="Trim-Look Answer Report 1" sheetId="14" r:id="rId8"/>
    <sheet name="Trim-Look Sensitivity Report 1" sheetId="15" r:id="rId9"/>
    <sheet name="Extra Cutting Hour Report 2" sheetId="16" r:id="rId10"/>
    <sheet name="Extra Cuttng iSensitivity  2" sheetId="17" r:id="rId11"/>
    <sheet name="Sewing Answer Report 2" sheetId="18" r:id="rId12"/>
    <sheet name="Sewing Sensitivity Report 2" sheetId="19" r:id="rId13"/>
    <sheet name="Material Answer Report 2" sheetId="20" r:id="rId14"/>
    <sheet name="Material Sensitivity Report 2" sheetId="21" r:id="rId15"/>
    <sheet name="_PalUtilTempWorksheet" sheetId="4" state="hidden" r:id="rId16"/>
    <sheet name="ev_HiddenInfo" sheetId="2" state="hidden" r:id="rId17"/>
  </sheets>
  <definedNames>
    <definedName name="Pal_Workbook_GUID" hidden="1">"2ZCV84VN7EFTSA14ET1ET17A"</definedName>
    <definedName name="RiskMultipleCPUSupportEnabled" hidden="1">TRUE</definedName>
    <definedName name="solver_adj" localSheetId="0" hidden="1">'Gaint Farmer Company - Altanta'!$C$9:$F$11</definedName>
    <definedName name="solver_adj" localSheetId="3" hidden="1">'Gaint Farmer Company - Buffalo'!$C$9:$F$11</definedName>
    <definedName name="solver_adj" localSheetId="6" hidden="1">'Trim-Look Company'!$B$10:$D$10</definedName>
    <definedName name="solver_cvg" localSheetId="0" hidden="1">0.0001</definedName>
    <definedName name="solver_cvg" localSheetId="3" hidden="1">0.0001</definedName>
    <definedName name="solver_cvg" localSheetId="6" hidden="1">0.0001</definedName>
    <definedName name="solver_drv" localSheetId="0" hidden="1">2</definedName>
    <definedName name="solver_drv" localSheetId="3" hidden="1">2</definedName>
    <definedName name="solver_drv" localSheetId="6" hidden="1">1</definedName>
    <definedName name="solver_eng" localSheetId="0" hidden="1">2</definedName>
    <definedName name="solver_eng" localSheetId="3" hidden="1">2</definedName>
    <definedName name="solver_eng" localSheetId="6" hidden="1">2</definedName>
    <definedName name="solver_est" localSheetId="0" hidden="1">1</definedName>
    <definedName name="solver_est" localSheetId="3" hidden="1">1</definedName>
    <definedName name="solver_est" localSheetId="6" hidden="1">1</definedName>
    <definedName name="solver_itr" localSheetId="0" hidden="1">2147483647</definedName>
    <definedName name="solver_itr" localSheetId="3" hidden="1">2147483647</definedName>
    <definedName name="solver_itr" localSheetId="6" hidden="1">2147483647</definedName>
    <definedName name="solver_lhs1" localSheetId="0" hidden="1">'Gaint Farmer Company - Altanta'!$G$9</definedName>
    <definedName name="solver_lhs1" localSheetId="3" hidden="1">'Gaint Farmer Company - Buffalo'!$C$12</definedName>
    <definedName name="solver_lhs1" localSheetId="6" hidden="1">'Trim-Look Company'!$F$14</definedName>
    <definedName name="solver_lhs10" localSheetId="0" hidden="1">'Gaint Farmer Company - Altanta'!$F$12</definedName>
    <definedName name="solver_lhs10" localSheetId="3" hidden="1">'Gaint Farmer Company - Buffalo'!$G$10</definedName>
    <definedName name="solver_lhs11" localSheetId="3" hidden="1">'Gaint Farmer Company - Buffalo'!$G$10</definedName>
    <definedName name="solver_lhs2" localSheetId="0" hidden="1">'Gaint Farmer Company - Altanta'!$F$19</definedName>
    <definedName name="solver_lhs2" localSheetId="3" hidden="1">'Gaint Farmer Company - Buffalo'!$D$12</definedName>
    <definedName name="solver_lhs2" localSheetId="6" hidden="1">'Trim-Look Company'!$F$15</definedName>
    <definedName name="solver_lhs3" localSheetId="0" hidden="1">'Gaint Farmer Company - Altanta'!$F$18</definedName>
    <definedName name="solver_lhs3" localSheetId="3" hidden="1">'Gaint Farmer Company - Buffalo'!$E$12</definedName>
    <definedName name="solver_lhs3" localSheetId="6" hidden="1">'Trim-Look Company'!$F$16</definedName>
    <definedName name="solver_lhs4" localSheetId="0" hidden="1">'Gaint Farmer Company - Altanta'!$F$17</definedName>
    <definedName name="solver_lhs4" localSheetId="3" hidden="1">'Gaint Farmer Company - Buffalo'!$F$12</definedName>
    <definedName name="solver_lhs4" localSheetId="6" hidden="1">'Trim-Look Company'!$F$19</definedName>
    <definedName name="solver_lhs5" localSheetId="0" hidden="1">'Gaint Farmer Company - Altanta'!$G$10</definedName>
    <definedName name="solver_lhs5" localSheetId="3" hidden="1">'Gaint Farmer Company - Buffalo'!$F$17</definedName>
    <definedName name="solver_lhs5" localSheetId="6" hidden="1">'Trim-Look Company'!$F$20</definedName>
    <definedName name="solver_lhs6" localSheetId="0" hidden="1">'Gaint Farmer Company - Altanta'!$D$12</definedName>
    <definedName name="solver_lhs6" localSheetId="3" hidden="1">'Gaint Farmer Company - Buffalo'!$G$9</definedName>
    <definedName name="solver_lhs6" localSheetId="6" hidden="1">'Trim-Look Company'!$F$21</definedName>
    <definedName name="solver_lhs7" localSheetId="0" hidden="1">'Gaint Farmer Company - Altanta'!$G$11</definedName>
    <definedName name="solver_lhs7" localSheetId="3" hidden="1">'Gaint Farmer Company - Buffalo'!$G$11</definedName>
    <definedName name="solver_lhs7" localSheetId="6" hidden="1">'Trim-Look Company'!$F$21</definedName>
    <definedName name="solver_lhs8" localSheetId="0" hidden="1">'Gaint Farmer Company - Altanta'!$E$12</definedName>
    <definedName name="solver_lhs8" localSheetId="3" hidden="1">'Gaint Farmer Company - Buffalo'!$F$19</definedName>
    <definedName name="solver_lhs9" localSheetId="0" hidden="1">'Gaint Farmer Company - Altanta'!$C$12</definedName>
    <definedName name="solver_lhs9" localSheetId="3" hidden="1">'Gaint Farmer Company - Buffalo'!$F$18</definedName>
    <definedName name="solver_mip" localSheetId="0" hidden="1">2147483647</definedName>
    <definedName name="solver_mip" localSheetId="3" hidden="1">2147483647</definedName>
    <definedName name="solver_mip" localSheetId="6" hidden="1">2147483647</definedName>
    <definedName name="solver_mni" localSheetId="0" hidden="1">30</definedName>
    <definedName name="solver_mni" localSheetId="3" hidden="1">30</definedName>
    <definedName name="solver_mni" localSheetId="6" hidden="1">30</definedName>
    <definedName name="solver_mrt" localSheetId="0" hidden="1">0.075</definedName>
    <definedName name="solver_mrt" localSheetId="3" hidden="1">0.075</definedName>
    <definedName name="solver_mrt" localSheetId="6" hidden="1">0.075</definedName>
    <definedName name="solver_msl" localSheetId="0" hidden="1">2</definedName>
    <definedName name="solver_msl" localSheetId="3" hidden="1">2</definedName>
    <definedName name="solver_msl" localSheetId="6" hidden="1">2</definedName>
    <definedName name="solver_neg" localSheetId="0" hidden="1">1</definedName>
    <definedName name="solver_neg" localSheetId="3" hidden="1">1</definedName>
    <definedName name="solver_neg" localSheetId="6" hidden="1">1</definedName>
    <definedName name="solver_nod" localSheetId="0" hidden="1">2147483647</definedName>
    <definedName name="solver_nod" localSheetId="3" hidden="1">2147483647</definedName>
    <definedName name="solver_nod" localSheetId="6" hidden="1">2147483647</definedName>
    <definedName name="solver_num" localSheetId="0" hidden="1">10</definedName>
    <definedName name="solver_num" localSheetId="3" hidden="1">10</definedName>
    <definedName name="solver_num" localSheetId="6" hidden="1">6</definedName>
    <definedName name="solver_nwt" localSheetId="0" hidden="1">1</definedName>
    <definedName name="solver_nwt" localSheetId="3" hidden="1">1</definedName>
    <definedName name="solver_nwt" localSheetId="6" hidden="1">1</definedName>
    <definedName name="solver_opt" localSheetId="0" hidden="1">'Gaint Farmer Company - Altanta'!$C$22</definedName>
    <definedName name="solver_opt" localSheetId="3" hidden="1">'Gaint Farmer Company - Buffalo'!$C$22</definedName>
    <definedName name="solver_opt" localSheetId="6" hidden="1">'Trim-Look Company'!$F$11</definedName>
    <definedName name="solver_pre" localSheetId="0" hidden="1">0.000001</definedName>
    <definedName name="solver_pre" localSheetId="3" hidden="1">0.000001</definedName>
    <definedName name="solver_pre" localSheetId="6" hidden="1">0.000001</definedName>
    <definedName name="solver_rbv" localSheetId="0" hidden="1">2</definedName>
    <definedName name="solver_rbv" localSheetId="3" hidden="1">2</definedName>
    <definedName name="solver_rbv" localSheetId="6" hidden="1">1</definedName>
    <definedName name="solver_rel1" localSheetId="0" hidden="1">1</definedName>
    <definedName name="solver_rel1" localSheetId="3" hidden="1">3</definedName>
    <definedName name="solver_rel1" localSheetId="6" hidden="1">1</definedName>
    <definedName name="solver_rel10" localSheetId="0" hidden="1">3</definedName>
    <definedName name="solver_rel10" localSheetId="3" hidden="1">1</definedName>
    <definedName name="solver_rel11" localSheetId="3" hidden="1">1</definedName>
    <definedName name="solver_rel2" localSheetId="0" hidden="1">3</definedName>
    <definedName name="solver_rel2" localSheetId="3" hidden="1">3</definedName>
    <definedName name="solver_rel2" localSheetId="6" hidden="1">1</definedName>
    <definedName name="solver_rel3" localSheetId="0" hidden="1">3</definedName>
    <definedName name="solver_rel3" localSheetId="3" hidden="1">3</definedName>
    <definedName name="solver_rel3" localSheetId="6" hidden="1">1</definedName>
    <definedName name="solver_rel4" localSheetId="0" hidden="1">3</definedName>
    <definedName name="solver_rel4" localSheetId="3" hidden="1">3</definedName>
    <definedName name="solver_rel4" localSheetId="6" hidden="1">3</definedName>
    <definedName name="solver_rel5" localSheetId="0" hidden="1">1</definedName>
    <definedName name="solver_rel5" localSheetId="3" hidden="1">3</definedName>
    <definedName name="solver_rel5" localSheetId="6" hidden="1">3</definedName>
    <definedName name="solver_rel6" localSheetId="0" hidden="1">3</definedName>
    <definedName name="solver_rel6" localSheetId="3" hidden="1">1</definedName>
    <definedName name="solver_rel6" localSheetId="6" hidden="1">3</definedName>
    <definedName name="solver_rel7" localSheetId="0" hidden="1">1</definedName>
    <definedName name="solver_rel7" localSheetId="3" hidden="1">1</definedName>
    <definedName name="solver_rel7" localSheetId="6" hidden="1">3</definedName>
    <definedName name="solver_rel8" localSheetId="0" hidden="1">3</definedName>
    <definedName name="solver_rel8" localSheetId="3" hidden="1">3</definedName>
    <definedName name="solver_rel9" localSheetId="0" hidden="1">3</definedName>
    <definedName name="solver_rel9" localSheetId="3" hidden="1">3</definedName>
    <definedName name="solver_rhs1" localSheetId="0" hidden="1">'Gaint Farmer Company - Altanta'!$I$9</definedName>
    <definedName name="solver_rhs1" localSheetId="3" hidden="1">'Gaint Farmer Company - Buffalo'!$C$14</definedName>
    <definedName name="solver_rhs1" localSheetId="6" hidden="1">'Trim-Look Company'!$H$14</definedName>
    <definedName name="solver_rhs10" localSheetId="0" hidden="1">'Gaint Farmer Company - Altanta'!$F$14</definedName>
    <definedName name="solver_rhs10" localSheetId="3" hidden="1">'Gaint Farmer Company - Buffalo'!$I$10</definedName>
    <definedName name="solver_rhs11" localSheetId="3" hidden="1">'Gaint Farmer Company - Buffalo'!$I$10</definedName>
    <definedName name="solver_rhs2" localSheetId="0" hidden="1">'Gaint Farmer Company - Altanta'!$H$19</definedName>
    <definedName name="solver_rhs2" localSheetId="3" hidden="1">'Gaint Farmer Company - Buffalo'!$D$14</definedName>
    <definedName name="solver_rhs2" localSheetId="6" hidden="1">'Trim-Look Company'!$H$15</definedName>
    <definedName name="solver_rhs3" localSheetId="0" hidden="1">'Gaint Farmer Company - Altanta'!$H$18</definedName>
    <definedName name="solver_rhs3" localSheetId="3" hidden="1">'Gaint Farmer Company - Buffalo'!$E$14</definedName>
    <definedName name="solver_rhs3" localSheetId="6" hidden="1">'Trim-Look Company'!$H$16</definedName>
    <definedName name="solver_rhs4" localSheetId="0" hidden="1">'Gaint Farmer Company - Altanta'!$H$17</definedName>
    <definedName name="solver_rhs4" localSheetId="3" hidden="1">'Gaint Farmer Company - Buffalo'!$F$14</definedName>
    <definedName name="solver_rhs4" localSheetId="6" hidden="1">'Trim-Look Company'!$H$19</definedName>
    <definedName name="solver_rhs5" localSheetId="0" hidden="1">'Gaint Farmer Company - Altanta'!$I$10</definedName>
    <definedName name="solver_rhs5" localSheetId="3" hidden="1">'Gaint Farmer Company - Buffalo'!$H$17</definedName>
    <definedName name="solver_rhs5" localSheetId="6" hidden="1">'Trim-Look Company'!$H$20</definedName>
    <definedName name="solver_rhs6" localSheetId="0" hidden="1">'Gaint Farmer Company - Altanta'!$D$14</definedName>
    <definedName name="solver_rhs6" localSheetId="3" hidden="1">'Gaint Farmer Company - Buffalo'!$I$9</definedName>
    <definedName name="solver_rhs6" localSheetId="6" hidden="1">'Trim-Look Company'!$H$21</definedName>
    <definedName name="solver_rhs7" localSheetId="0" hidden="1">'Gaint Farmer Company - Altanta'!$I$11</definedName>
    <definedName name="solver_rhs7" localSheetId="3" hidden="1">'Gaint Farmer Company - Buffalo'!$I$11</definedName>
    <definedName name="solver_rhs7" localSheetId="6" hidden="1">'Trim-Look Company'!$H$21</definedName>
    <definedName name="solver_rhs8" localSheetId="0" hidden="1">'Gaint Farmer Company - Altanta'!$E$14</definedName>
    <definedName name="solver_rhs8" localSheetId="3" hidden="1">'Gaint Farmer Company - Buffalo'!$H$19</definedName>
    <definedName name="solver_rhs9" localSheetId="0" hidden="1">'Gaint Farmer Company - Altanta'!$C$14</definedName>
    <definedName name="solver_rhs9" localSheetId="3" hidden="1">'Gaint Farmer Company - Buffalo'!$H$18</definedName>
    <definedName name="solver_rlx" localSheetId="0" hidden="1">2</definedName>
    <definedName name="solver_rlx" localSheetId="3" hidden="1">2</definedName>
    <definedName name="solver_rlx" localSheetId="6" hidden="1">2</definedName>
    <definedName name="solver_rsd" localSheetId="0" hidden="1">0</definedName>
    <definedName name="solver_rsd" localSheetId="3" hidden="1">0</definedName>
    <definedName name="solver_rsd" localSheetId="6" hidden="1">0</definedName>
    <definedName name="solver_scl" localSheetId="0" hidden="1">2</definedName>
    <definedName name="solver_scl" localSheetId="3" hidden="1">2</definedName>
    <definedName name="solver_scl" localSheetId="6" hidden="1">1</definedName>
    <definedName name="solver_sho" localSheetId="0" hidden="1">2</definedName>
    <definedName name="solver_sho" localSheetId="3" hidden="1">2</definedName>
    <definedName name="solver_sho" localSheetId="6" hidden="1">2</definedName>
    <definedName name="solver_ssz" localSheetId="0" hidden="1">100</definedName>
    <definedName name="solver_ssz" localSheetId="3" hidden="1">100</definedName>
    <definedName name="solver_ssz" localSheetId="6" hidden="1">100</definedName>
    <definedName name="solver_tim" localSheetId="0" hidden="1">2147483647</definedName>
    <definedName name="solver_tim" localSheetId="3" hidden="1">2147483647</definedName>
    <definedName name="solver_tim" localSheetId="6" hidden="1">2147483647</definedName>
    <definedName name="solver_tol" localSheetId="0" hidden="1">0.01</definedName>
    <definedName name="solver_tol" localSheetId="3" hidden="1">0.01</definedName>
    <definedName name="solver_tol" localSheetId="6" hidden="1">0.01</definedName>
    <definedName name="solver_typ" localSheetId="0" hidden="1">2</definedName>
    <definedName name="solver_typ" localSheetId="3" hidden="1">2</definedName>
    <definedName name="solver_typ" localSheetId="6" hidden="1">1</definedName>
    <definedName name="solver_val" localSheetId="0" hidden="1">0</definedName>
    <definedName name="solver_val" localSheetId="3" hidden="1">0</definedName>
    <definedName name="solver_val" localSheetId="6" hidden="1">0</definedName>
    <definedName name="solver_ver" localSheetId="0" hidden="1">3</definedName>
    <definedName name="solver_ver" localSheetId="3" hidden="1">3</definedName>
    <definedName name="solver_ver" localSheetId="6" hidden="1">3</definedName>
    <definedName name="STWBD_StatToolsScatterplot_DisplayCorrelationCoefficient" hidden="1">"TRUE"</definedName>
    <definedName name="STWBD_StatToolsScatterplot_HasDefaultInfo" hidden="1">"TRUE"</definedName>
    <definedName name="STWBD_StatToolsScatterplot_VarSelectorDefaultDataSet" hidden="1">"DG112DE1EF"</definedName>
    <definedName name="STWBD_StatToolsScatterplot_XVariableList" hidden="1">2</definedName>
    <definedName name="STWBD_StatToolsScatterplot_XVariableList_1" hidden="1">"U_x0001_VG2D57BF831D729B26_x0001_"</definedName>
    <definedName name="STWBD_StatToolsScatterplot_XVariableList_2" hidden="1">"U_x0001_VG1E330A271EE8C447_x0001_"</definedName>
    <definedName name="STWBD_StatToolsScatterplot_YVariableList" hidden="1">1</definedName>
    <definedName name="STWBD_StatToolsScatterplot_YVariableList_1" hidden="1">"U_x0001_VGFC9F36D570F001_x0001_"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12" i="29"/>
  <c r="E12" i="1"/>
  <c r="D12" i="1"/>
  <c r="E12" i="29"/>
  <c r="D12" i="29"/>
  <c r="C12" i="29"/>
  <c r="G11" i="29"/>
  <c r="F19" i="29" s="1"/>
  <c r="G10" i="29"/>
  <c r="F18" i="29" s="1"/>
  <c r="G9" i="29"/>
  <c r="F17" i="29" s="1"/>
  <c r="G6" i="29"/>
  <c r="G5" i="29"/>
  <c r="G4" i="29"/>
  <c r="C12" i="1"/>
  <c r="G6" i="1"/>
  <c r="G5" i="1"/>
  <c r="G4" i="1"/>
  <c r="G11" i="1"/>
  <c r="F19" i="1" s="1"/>
  <c r="G10" i="1"/>
  <c r="F18" i="1" s="1"/>
  <c r="G9" i="1"/>
  <c r="F17" i="1" s="1"/>
  <c r="F21" i="5"/>
  <c r="F20" i="5"/>
  <c r="F19" i="5"/>
  <c r="F16" i="5"/>
  <c r="F15" i="5"/>
  <c r="F14" i="5"/>
  <c r="F11" i="5"/>
  <c r="BF17" i="2"/>
  <c r="BD17" i="2"/>
  <c r="BF16" i="2"/>
  <c r="BD16" i="2"/>
  <c r="H16" i="2"/>
  <c r="G12" i="29" l="1"/>
  <c r="C22" i="29"/>
  <c r="C22" i="1"/>
  <c r="B1" i="2" s="1"/>
  <c r="G12" i="1"/>
</calcChain>
</file>

<file path=xl/sharedStrings.xml><?xml version="1.0" encoding="utf-8"?>
<sst xmlns="http://schemas.openxmlformats.org/spreadsheetml/2006/main" count="1049" uniqueCount="310">
  <si>
    <t>UNUSED</t>
  </si>
  <si>
    <t>Description</t>
  </si>
  <si>
    <t># Time Blocks/All Groups Must Be Present</t>
  </si>
  <si>
    <t>Constraint Range</t>
  </si>
  <si>
    <t>#Ranges</t>
  </si>
  <si>
    <t>Adj. Range</t>
  </si>
  <si>
    <t>Min Val or Range</t>
  </si>
  <si>
    <t>Max Val Or Range</t>
  </si>
  <si>
    <t>Flags</t>
  </si>
  <si>
    <t>HARD CONSTRAINT DEV</t>
  </si>
  <si>
    <t>CONSTRAINT SOLVER</t>
  </si>
  <si>
    <t>ROFUNC</t>
  </si>
  <si>
    <t>RISKOPT</t>
  </si>
  <si>
    <t>SOFT CONSTRAINT DEV</t>
  </si>
  <si>
    <t>EVAL (True/False or penalty)</t>
  </si>
  <si>
    <t>Type (Hard/Soft)</t>
  </si>
  <si>
    <t>Entry Mode</t>
  </si>
  <si>
    <t>Formula</t>
  </si>
  <si>
    <t>Left Val Or Range</t>
  </si>
  <si>
    <t>Left Operator</t>
  </si>
  <si>
    <t>Constrained Cells</t>
  </si>
  <si>
    <t>Right Operator</t>
  </si>
  <si>
    <t>Right Val Or Range</t>
  </si>
  <si>
    <t>Penalty Function</t>
  </si>
  <si>
    <t>RO Eval Time (Iter/Sim)</t>
  </si>
  <si>
    <t>RO Statistic to Constrain</t>
  </si>
  <si>
    <t>RO Statistic Parameter</t>
  </si>
  <si>
    <t>Formula Conversion Cell (not used in v5)</t>
  </si>
  <si>
    <t>Number Formatting Cell (introduced in v5)</t>
  </si>
  <si>
    <t>Mean</t>
  </si>
  <si>
    <t>Std. Dev.</t>
  </si>
  <si>
    <t>Min</t>
  </si>
  <si>
    <t>Max</t>
  </si>
  <si>
    <t>RISKOpt Tag</t>
  </si>
  <si>
    <t># Chromosomes</t>
  </si>
  <si>
    <t># Constraints</t>
  </si>
  <si>
    <t>Compatibility with Old Versions (4 trips pre-v5 versions)</t>
  </si>
  <si>
    <t>Creation Version</t>
  </si>
  <si>
    <t>Required Version</t>
  </si>
  <si>
    <t>Recommended Version</t>
  </si>
  <si>
    <t>Last Modified by Version</t>
  </si>
  <si>
    <t>Constraint Solver, number of Latin Hypercube stratifications, for reproducing results with Actual Convergence</t>
  </si>
  <si>
    <t>Constraint Solver, total of adjustable cell values, to only pass number of stratifications if model hasn't changed</t>
  </si>
  <si>
    <t>Goal (Cell, Statistic, Parameter), E1: RO Formula to Optimize</t>
  </si>
  <si>
    <t>Goal (Type, Target Value)</t>
  </si>
  <si>
    <t>Population Size</t>
  </si>
  <si>
    <t>Seed (Is Auto, Value)</t>
  </si>
  <si>
    <t>Stop on Errors (before v5: Pause on Errors)</t>
  </si>
  <si>
    <t>Trial Count Stopping (enabled, trial count)</t>
  </si>
  <si>
    <t>Formula Stopping (enabled, formula)</t>
  </si>
  <si>
    <t>Timespan Stopping (enabled, trial count)</t>
  </si>
  <si>
    <t>Progress Stopping (enabled, trial count, max % change, change is percent)</t>
  </si>
  <si>
    <t>Minimize Excel on Startup</t>
  </si>
  <si>
    <t>Show Excel Recalcs (replaces "Update Display" used before v5)</t>
  </si>
  <si>
    <t>Ev4/RO1: Graph Progress</t>
  </si>
  <si>
    <t>Ev4/RO1: Update Display (replaced by Show Excel Recalcs in v5)</t>
  </si>
  <si>
    <t>MACROS</t>
  </si>
  <si>
    <t>Start (enabled, macro)</t>
  </si>
  <si>
    <t>After Storage (enabled, macro)</t>
  </si>
  <si>
    <t>Finish (enabled, macro)</t>
  </si>
  <si>
    <t>5.7.1</t>
  </si>
  <si>
    <t>4.0.0</t>
  </si>
  <si>
    <t>DEFAULT PARENT SELECTION</t>
  </si>
  <si>
    <t>DEFAULT MUTATION</t>
  </si>
  <si>
    <t>DEFAULT CROSSOVER</t>
  </si>
  <si>
    <t>DEFAULT BACKTRACK</t>
  </si>
  <si>
    <t/>
  </si>
  <si>
    <t>Denver</t>
  </si>
  <si>
    <t>Chicago</t>
  </si>
  <si>
    <t>Demand</t>
  </si>
  <si>
    <t>From\To</t>
  </si>
  <si>
    <t>Shipping costs: Dollars per truck used</t>
  </si>
  <si>
    <t>Capacity</t>
  </si>
  <si>
    <t>&gt;=</t>
  </si>
  <si>
    <t>&lt;=</t>
  </si>
  <si>
    <t>Objective to be minimized</t>
  </si>
  <si>
    <t>Total shipping cost</t>
  </si>
  <si>
    <t>Total to</t>
  </si>
  <si>
    <t>Total from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</si>
  <si>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</si>
  <si>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</si>
  <si>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</si>
  <si>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</si>
  <si>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</si>
  <si>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</si>
  <si>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</si>
  <si>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RECIPE_x0001_11</t>
  </si>
  <si>
    <t>True,False,False</t>
  </si>
  <si>
    <t>Capacities</t>
  </si>
  <si>
    <t>Demands</t>
  </si>
  <si>
    <t>Method + #Operators(Legacy)</t>
  </si>
  <si>
    <t>Mutation Rate (Legacy)</t>
  </si>
  <si>
    <t>Crossover Rate (Legacy)</t>
  </si>
  <si>
    <t>Out Stats</t>
  </si>
  <si>
    <t>Genetic Algorithm - Discrete Variable Warning Shown</t>
  </si>
  <si>
    <t>VERSION 6.0 SETTINGS</t>
  </si>
  <si>
    <t>Optimization Engine</t>
  </si>
  <si>
    <t>Mutation Rate (becoming a single settings for all adjustable cell groups)</t>
  </si>
  <si>
    <t>Crossover Rate (becoming a single settings for all adjustable cell groups)</t>
  </si>
  <si>
    <t>Genetic Operators (becoming a single settings for all adjustable cell groups)</t>
  </si>
  <si>
    <t>Stopping on Projected Convergence (added in version 6; other simulation runtime settings got moved to @RISK)</t>
  </si>
  <si>
    <t>Same Seed Each Simulation (this was used in RISKOptimizer version 5 and earlier)</t>
  </si>
  <si>
    <t>Sampling Type (this was used in RISKOptimizer version 5 and earlier)</t>
  </si>
  <si>
    <t>Sim. Stopping Mode, Tolerance (legacy settings used in v5 and earlier)</t>
  </si>
  <si>
    <t>#Iterations - Sim Stopping (legacy setting used in v5 and earlier))</t>
  </si>
  <si>
    <t>Keep Trial-by-Trial Log (if cell has anything other than False consider True, since Evolver 4 didn't have this setting); this setting no longer used staring with version 6</t>
  </si>
  <si>
    <t>Before Recalc (enabled, macro), starting with v6 RISKOptimizer uses corresponding @RISK macro</t>
  </si>
  <si>
    <t>After Recalc (enabled, macro), starting with v6 RISKOptimizer uses corresponding @RISK macro</t>
  </si>
  <si>
    <t>Macro Before Simulation (enabled, macro), starting with v6, this is legacy setting</t>
  </si>
  <si>
    <t>Macro After Simulation (enabled, macro), starting with v6, this is legacy setting</t>
  </si>
  <si>
    <t>1,1,1,1,1,1,1,1,1,1,1</t>
  </si>
  <si>
    <t>Houston</t>
  </si>
  <si>
    <t>Buffalo</t>
  </si>
  <si>
    <t>Atlanta</t>
  </si>
  <si>
    <t>Miami</t>
  </si>
  <si>
    <t>Lincoln</t>
  </si>
  <si>
    <t>Jackson</t>
  </si>
  <si>
    <t>Precision (added 6.0)</t>
  </si>
  <si>
    <t>RO Auto Eval Time (added 6.0)</t>
  </si>
  <si>
    <t>Is Disabled</t>
  </si>
  <si>
    <t>Use for EF</t>
  </si>
  <si>
    <t>EF Settings Have Been Defined</t>
  </si>
  <si>
    <t>EF Location of Constraining Values</t>
  </si>
  <si>
    <t>EF Min Constraining Value</t>
  </si>
  <si>
    <t>EF Max Constraining Value</t>
  </si>
  <si>
    <t>EF # of Constraining Values Between Min and Max</t>
  </si>
  <si>
    <t>EF Range with Constraining Values</t>
  </si>
  <si>
    <t>EF # of Constraining Values Listed</t>
  </si>
  <si>
    <t>ColorOptimizationCells Called</t>
  </si>
  <si>
    <t>Version 8 Settings</t>
  </si>
  <si>
    <t>Optimization Multi-CPU Mode</t>
  </si>
  <si>
    <t>CPU Count</t>
  </si>
  <si>
    <t>EF Stopping Conditions</t>
  </si>
  <si>
    <t>EF Stop on Trials</t>
  </si>
  <si>
    <t>EF Trial Count</t>
  </si>
  <si>
    <t>EF Stop on Time</t>
  </si>
  <si>
    <t>EF Time Duration</t>
  </si>
  <si>
    <t>EF Time Unit</t>
  </si>
  <si>
    <t>EF Stop on Progress</t>
  </si>
  <si>
    <t>EF Trials (Progress)</t>
  </si>
  <si>
    <t>EF Max. Change (Progress)</t>
  </si>
  <si>
    <t>EF Max. Change is Percent (Progress)</t>
  </si>
  <si>
    <t>EFFICIENT FRONTIER</t>
  </si>
  <si>
    <t>Analysis Type (Standard vs. Efficient Frontier)</t>
  </si>
  <si>
    <t>EF Item to Constrain</t>
  </si>
  <si>
    <t>EF Constraint Minimum</t>
  </si>
  <si>
    <t>EF Constraint Maximum</t>
  </si>
  <si>
    <t>EF Formula for Dtools</t>
  </si>
  <si>
    <t>8.2.0</t>
  </si>
  <si>
    <t>case</t>
  </si>
  <si>
    <t>Shipping decisions: Case shipped</t>
  </si>
  <si>
    <t>7.0.0</t>
  </si>
  <si>
    <t>Trim Look Company</t>
  </si>
  <si>
    <t>The objective is to mazimize profits.</t>
  </si>
  <si>
    <t xml:space="preserve">The other contraint is the 60 yards of material. </t>
  </si>
  <si>
    <t>Question  11a</t>
  </si>
  <si>
    <t>Dress</t>
  </si>
  <si>
    <t>Sport Coat</t>
  </si>
  <si>
    <t>Material (yd)</t>
  </si>
  <si>
    <t>Capacity Hours</t>
  </si>
  <si>
    <t>Profit</t>
  </si>
  <si>
    <t xml:space="preserve">Skirt </t>
  </si>
  <si>
    <t>Qty</t>
  </si>
  <si>
    <t>Constraints</t>
  </si>
  <si>
    <t>Cutting</t>
  </si>
  <si>
    <t xml:space="preserve">Sewing </t>
  </si>
  <si>
    <t>Decision Variables</t>
  </si>
  <si>
    <t xml:space="preserve">The contraints are the processing tme for the cutting and sewing departments, which are 100 hours and 180 hours respectively. </t>
  </si>
  <si>
    <t>Non-Negative</t>
  </si>
  <si>
    <t>Skirt</t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</si>
  <si>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</si>
  <si>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</si>
  <si>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</si>
  <si>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</si>
  <si>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Iterations: 5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</si>
  <si>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</si>
  <si>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</si>
  <si>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</si>
  <si>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</si>
  <si>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</si>
  <si>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</si>
  <si>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</si>
  <si>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</si>
  <si>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</si>
  <si>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</si>
  <si>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</si>
  <si>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Status</t>
  </si>
  <si>
    <t>Slack</t>
  </si>
  <si>
    <t>$F$11</t>
  </si>
  <si>
    <t xml:space="preserve">Profit Objective Function </t>
  </si>
  <si>
    <t>$B$10</t>
  </si>
  <si>
    <t xml:space="preserve">Qty Skirt </t>
  </si>
  <si>
    <t>Contin</t>
  </si>
  <si>
    <t>$C$10</t>
  </si>
  <si>
    <t>Qty Dress</t>
  </si>
  <si>
    <t>$D$10</t>
  </si>
  <si>
    <t>Qty Sport Coat</t>
  </si>
  <si>
    <t>$F$14</t>
  </si>
  <si>
    <t xml:space="preserve">Cutting Objective Function </t>
  </si>
  <si>
    <t>$F$14&lt;=$H$14</t>
  </si>
  <si>
    <t>Binding</t>
  </si>
  <si>
    <t>$F$15</t>
  </si>
  <si>
    <t xml:space="preserve">Sewing  Objective Function </t>
  </si>
  <si>
    <t>$F$15&lt;=$H$15</t>
  </si>
  <si>
    <t>Not Binding</t>
  </si>
  <si>
    <t>$F$16</t>
  </si>
  <si>
    <t xml:space="preserve">Material (yd) Objective Function </t>
  </si>
  <si>
    <t>$F$16&lt;=$H$16</t>
  </si>
  <si>
    <t>$F$19</t>
  </si>
  <si>
    <t xml:space="preserve">Skirt Objective Function </t>
  </si>
  <si>
    <t>$F$19&gt;=$H$19</t>
  </si>
  <si>
    <t>$F$20</t>
  </si>
  <si>
    <t xml:space="preserve">Dress Objective Function </t>
  </si>
  <si>
    <t>$F$20&gt;=$H$20</t>
  </si>
  <si>
    <t>$F$21</t>
  </si>
  <si>
    <t xml:space="preserve">Sport Coat Objective Function </t>
  </si>
  <si>
    <t>$F$21&gt;=$H$21</t>
  </si>
  <si>
    <t>Worksheet: [Using Quantitative Techniques to Solve Problems.xlsx]Trim-Look Company</t>
  </si>
  <si>
    <t>Solution Time: 0.047 Seconds.</t>
  </si>
  <si>
    <t>Solution Time: 0.031 Seconds.</t>
  </si>
  <si>
    <t>Solution Time: 0.032 Seconds.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</si>
  <si>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</si>
  <si>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</si>
  <si>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</si>
  <si>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</si>
  <si>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</si>
  <si>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</si>
  <si>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</si>
  <si>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</si>
  <si>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</si>
  <si>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</si>
  <si>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</si>
  <si>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</si>
  <si>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</si>
  <si>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</si>
  <si>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Report Created: 9/15/2021 10:33:32 AM</t>
  </si>
  <si>
    <t>Report Created: 9/15/2021 10:35:19 AM</t>
  </si>
  <si>
    <t>Report Created: 9/15/2021 10:37:48 AM</t>
  </si>
  <si>
    <t>Report Created: 9/15/2021 10:40:58 AM</t>
  </si>
  <si>
    <t>Report Created: 9/15/2021 10:40:59 AM</t>
  </si>
  <si>
    <t>Solution Time: 0.078 Seconds.</t>
  </si>
  <si>
    <t>Question 11b</t>
  </si>
  <si>
    <t xml:space="preserve">Objective Function to maxiumize </t>
  </si>
  <si>
    <t>Non-negative</t>
  </si>
  <si>
    <t>Total to Jackson</t>
  </si>
  <si>
    <t>Iterations: 14 Subproblems: 0</t>
  </si>
  <si>
    <t>Max Time Unlimited,  Iterations Unlimited, Precision 0.000001</t>
  </si>
  <si>
    <t>Objective Cell (Min)</t>
  </si>
  <si>
    <t>Total shipping cost &gt;=</t>
  </si>
  <si>
    <t>Chicago Miami</t>
  </si>
  <si>
    <t>Chicago Denver</t>
  </si>
  <si>
    <t>$E$10</t>
  </si>
  <si>
    <t>Chicago Lincoln</t>
  </si>
  <si>
    <t>$F$10</t>
  </si>
  <si>
    <t>Chicago Jackson</t>
  </si>
  <si>
    <t>$C$11</t>
  </si>
  <si>
    <t>Houston Miami</t>
  </si>
  <si>
    <t>$D$11</t>
  </si>
  <si>
    <t>Houston Denver</t>
  </si>
  <si>
    <t>$E$11</t>
  </si>
  <si>
    <t>Houston Lincoln</t>
  </si>
  <si>
    <t>Houston Jackson</t>
  </si>
  <si>
    <t>$C$12</t>
  </si>
  <si>
    <t>Buffalo Miami</t>
  </si>
  <si>
    <t>$D$12</t>
  </si>
  <si>
    <t>Buffalo Denver</t>
  </si>
  <si>
    <t>$E$12</t>
  </si>
  <si>
    <t>Buffalo Lincoln</t>
  </si>
  <si>
    <t>$F$12</t>
  </si>
  <si>
    <t>Buffalo Jackson</t>
  </si>
  <si>
    <t>Atlanta Miami</t>
  </si>
  <si>
    <t>Atlanta Denver</t>
  </si>
  <si>
    <t>Atlanta Lincoln</t>
  </si>
  <si>
    <t>Atlanta Jackson</t>
  </si>
  <si>
    <t>Total to Miami</t>
  </si>
  <si>
    <t>Total to Denver</t>
  </si>
  <si>
    <t>Total to Lincoln</t>
  </si>
  <si>
    <t>$G$10</t>
  </si>
  <si>
    <t>Chicago Total from</t>
  </si>
  <si>
    <t>$G$10&lt;=$I$10</t>
  </si>
  <si>
    <t>$G$11</t>
  </si>
  <si>
    <t>Houston Total from</t>
  </si>
  <si>
    <t>$G$11&lt;=$I$11</t>
  </si>
  <si>
    <t>Buffalo Total from</t>
  </si>
  <si>
    <t>Atlanta Total from</t>
  </si>
  <si>
    <t>Iterations: 13 Subproblems: 0</t>
  </si>
  <si>
    <t>$C$22</t>
  </si>
  <si>
    <t>$C$9</t>
  </si>
  <si>
    <t>$D$9</t>
  </si>
  <si>
    <t>$E$9</t>
  </si>
  <si>
    <t>$F$9</t>
  </si>
  <si>
    <t>$C$12&gt;=$C$14</t>
  </si>
  <si>
    <t>$F$12&gt;=$F$14</t>
  </si>
  <si>
    <t>$E$12&gt;=$E$14</t>
  </si>
  <si>
    <t>$D$12&gt;=$D$14</t>
  </si>
  <si>
    <t>$G$9</t>
  </si>
  <si>
    <t>$G$9&lt;=$I$9</t>
  </si>
  <si>
    <t>Worksheet: [Using Quantitative Techniques to Solve Problems.xlsx]Gaint Farmer Company - Altanta</t>
  </si>
  <si>
    <t>Worksheet: [Using Quantitative Techniques to Solve Problems.xlsx]Gaint Farmer Company - Buffalo</t>
  </si>
  <si>
    <t>$F$17</t>
  </si>
  <si>
    <t>Chicago &gt;=</t>
  </si>
  <si>
    <t>$F$17&gt;=$H$17</t>
  </si>
  <si>
    <t>$F$18</t>
  </si>
  <si>
    <t>Houston &gt;=</t>
  </si>
  <si>
    <t>$F$18&gt;=$H$18</t>
  </si>
  <si>
    <t>Buffalo &gt;=</t>
  </si>
  <si>
    <t>Report Created: 9/15/2021 4:49:00 PM</t>
  </si>
  <si>
    <t>Atlanta &gt;=</t>
  </si>
  <si>
    <t>Report Created: 9/15/2021 4:53:39 PM</t>
  </si>
  <si>
    <t>Solution Time: 0.079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</si>
</sst>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6" formatCode="&quot;$&quot;#,##0_);[Red]\(&quot;$&quot;#,##0\)"/>
    <numFmt numFmtId="164" formatCode="&quot;$&quot;#,##0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quotePrefix="1" applyAlignment="1">
      <alignment horizontal="left"/>
    </xf>
    <xf numFmtId="1" fontId="1" fillId="0" borderId="0" xfId="0" applyNumberFormat="1" applyFont="1"/>
    <xf numFmtId="5" fontId="1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1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quotePrefix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6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5" xfId="0" applyFill="1" applyBorder="1" applyAlignment="1"/>
    <xf numFmtId="0" fontId="4" fillId="0" borderId="4" xfId="0" applyFont="1" applyFill="1" applyBorder="1" applyAlignment="1">
      <alignment horizontal="center"/>
    </xf>
    <xf numFmtId="0" fontId="0" fillId="0" borderId="6" xfId="0" applyFill="1" applyBorder="1" applyAlignment="1"/>
    <xf numFmtId="164" fontId="0" fillId="0" borderId="5" xfId="0" applyNumberFormat="1" applyFill="1" applyBorder="1" applyAlignment="1"/>
    <xf numFmtId="0" fontId="0" fillId="0" borderId="6" xfId="0" applyNumberFormat="1" applyFill="1" applyBorder="1" applyAlignment="1"/>
    <xf numFmtId="0" fontId="0" fillId="0" borderId="5" xfId="0" applyNumberFormat="1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165" fontId="1" fillId="5" borderId="0" xfId="0" applyNumberFormat="1" applyFont="1" applyFill="1"/>
    <xf numFmtId="0" fontId="1" fillId="6" borderId="0" xfId="0" applyFont="1" applyFill="1" applyAlignment="1">
      <alignment horizontal="right"/>
    </xf>
    <xf numFmtId="165" fontId="1" fillId="4" borderId="0" xfId="0" applyNumberFormat="1" applyFont="1" applyFill="1" applyAlignment="1">
      <alignment horizontal="center"/>
    </xf>
    <xf numFmtId="0" fontId="1" fillId="4" borderId="0" xfId="0" applyNumberFormat="1" applyFont="1" applyFill="1" applyAlignment="1">
      <alignment horizontal="center"/>
    </xf>
    <xf numFmtId="0" fontId="1" fillId="5" borderId="0" xfId="0" applyNumberFormat="1" applyFont="1" applyFill="1" applyAlignment="1">
      <alignment horizontal="center"/>
    </xf>
    <xf numFmtId="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0" fillId="0" borderId="5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065D-EB1E-41FB-AFDB-97424838611A}">
  <dimension ref="B1:L64"/>
  <sheetViews>
    <sheetView tabSelected="1" workbookViewId="0">
      <selection activeCell="C22" sqref="C22"/>
    </sheetView>
  </sheetViews>
  <sheetFormatPr defaultRowHeight="14.4" x14ac:dyDescent="0.3"/>
  <cols>
    <col min="1" max="1" width="1.6640625" customWidth="1"/>
    <col min="2" max="2" width="22" customWidth="1"/>
    <col min="3" max="3" width="12.6640625" bestFit="1" customWidth="1"/>
    <col min="4" max="6" width="12.6640625" customWidth="1"/>
    <col min="7" max="7" width="10.88671875" style="20" customWidth="1"/>
  </cols>
  <sheetData>
    <row r="1" spans="2:12" ht="5.0999999999999996" customHeight="1" x14ac:dyDescent="0.3"/>
    <row r="2" spans="2:12" x14ac:dyDescent="0.3">
      <c r="B2" s="11" t="s">
        <v>71</v>
      </c>
      <c r="C2" s="12" t="s">
        <v>149</v>
      </c>
      <c r="D2" s="5"/>
      <c r="E2" s="1"/>
      <c r="F2" s="1"/>
      <c r="G2" s="5"/>
      <c r="H2" s="1"/>
      <c r="I2" s="2"/>
      <c r="J2" s="1"/>
      <c r="K2" s="1"/>
      <c r="L2" s="1"/>
    </row>
    <row r="3" spans="2:12" x14ac:dyDescent="0.3">
      <c r="B3" s="3" t="s">
        <v>70</v>
      </c>
      <c r="C3" s="5" t="s">
        <v>114</v>
      </c>
      <c r="D3" s="5" t="s">
        <v>67</v>
      </c>
      <c r="E3" s="5" t="s">
        <v>115</v>
      </c>
      <c r="F3" s="5" t="s">
        <v>116</v>
      </c>
      <c r="G3" s="5" t="s">
        <v>78</v>
      </c>
      <c r="H3" s="1"/>
      <c r="I3" s="2"/>
      <c r="J3" s="1"/>
      <c r="K3" s="1"/>
      <c r="L3" s="1"/>
    </row>
    <row r="4" spans="2:12" x14ac:dyDescent="0.3">
      <c r="B4" s="3" t="s">
        <v>68</v>
      </c>
      <c r="C4" s="18">
        <v>7</v>
      </c>
      <c r="D4" s="18">
        <v>2</v>
      </c>
      <c r="E4" s="18">
        <v>4</v>
      </c>
      <c r="F4" s="18">
        <v>5</v>
      </c>
      <c r="G4" s="41">
        <f>$C$9*C4+$D$9*D4+$E$9*E4+$F$9*F4</f>
        <v>29000</v>
      </c>
      <c r="H4" s="1"/>
      <c r="I4" s="2"/>
      <c r="J4" s="1"/>
      <c r="K4" s="1"/>
      <c r="L4" s="1"/>
    </row>
    <row r="5" spans="2:12" x14ac:dyDescent="0.3">
      <c r="B5" s="3" t="s">
        <v>111</v>
      </c>
      <c r="C5" s="18">
        <v>3</v>
      </c>
      <c r="D5" s="18">
        <v>1</v>
      </c>
      <c r="E5" s="18">
        <v>5</v>
      </c>
      <c r="F5" s="18">
        <v>2</v>
      </c>
      <c r="G5" s="41">
        <f>$C$10*C5+$D$10*D5+$E$10*E5+$F$10*F5</f>
        <v>11500</v>
      </c>
      <c r="H5" s="1"/>
      <c r="I5" s="2"/>
      <c r="J5" s="1"/>
      <c r="K5" s="1"/>
      <c r="L5" s="1"/>
    </row>
    <row r="6" spans="2:12" x14ac:dyDescent="0.3">
      <c r="B6" s="3" t="s">
        <v>113</v>
      </c>
      <c r="C6" s="18">
        <v>2</v>
      </c>
      <c r="D6" s="19">
        <v>10</v>
      </c>
      <c r="E6" s="18">
        <v>8</v>
      </c>
      <c r="F6" s="18">
        <v>3</v>
      </c>
      <c r="G6" s="41">
        <f>$C$11*C6+$D$11*D6+$E$11*E6+$F$11*F6</f>
        <v>17000</v>
      </c>
      <c r="H6" s="1"/>
      <c r="I6" s="2"/>
      <c r="J6" s="1"/>
      <c r="K6" s="1"/>
      <c r="L6" s="1"/>
    </row>
    <row r="7" spans="2:12" x14ac:dyDescent="0.3">
      <c r="B7" s="11" t="s">
        <v>150</v>
      </c>
      <c r="C7" s="1"/>
      <c r="D7" s="5"/>
      <c r="E7" s="1"/>
      <c r="F7" s="1"/>
      <c r="G7" s="5"/>
      <c r="H7" s="1"/>
      <c r="I7" s="2"/>
      <c r="J7" s="1"/>
      <c r="K7" s="1"/>
      <c r="L7" s="1"/>
    </row>
    <row r="8" spans="2:12" x14ac:dyDescent="0.3">
      <c r="B8" s="3" t="s">
        <v>70</v>
      </c>
      <c r="C8" s="5" t="s">
        <v>114</v>
      </c>
      <c r="D8" s="5" t="s">
        <v>67</v>
      </c>
      <c r="E8" s="5" t="s">
        <v>115</v>
      </c>
      <c r="F8" s="5" t="s">
        <v>116</v>
      </c>
      <c r="G8" s="5" t="s">
        <v>78</v>
      </c>
      <c r="H8" s="1"/>
      <c r="I8" s="5" t="s">
        <v>72</v>
      </c>
      <c r="J8" s="1"/>
      <c r="K8" s="1"/>
      <c r="L8" s="1"/>
    </row>
    <row r="9" spans="2:12" x14ac:dyDescent="0.3">
      <c r="B9" s="3" t="s">
        <v>68</v>
      </c>
      <c r="C9" s="40">
        <v>0</v>
      </c>
      <c r="D9" s="40">
        <v>5500</v>
      </c>
      <c r="E9" s="40">
        <v>4500</v>
      </c>
      <c r="F9" s="40">
        <v>0</v>
      </c>
      <c r="G9" s="42">
        <f>SUM(C9:F9)</f>
        <v>10000</v>
      </c>
      <c r="H9" s="5" t="s">
        <v>74</v>
      </c>
      <c r="I9" s="45">
        <v>10000</v>
      </c>
      <c r="J9" s="1"/>
      <c r="K9" s="1"/>
      <c r="L9" s="1"/>
    </row>
    <row r="10" spans="2:12" x14ac:dyDescent="0.3">
      <c r="B10" s="3" t="s">
        <v>111</v>
      </c>
      <c r="C10" s="40">
        <v>0</v>
      </c>
      <c r="D10" s="40">
        <v>3500</v>
      </c>
      <c r="E10" s="40">
        <v>0</v>
      </c>
      <c r="F10" s="40">
        <v>4000</v>
      </c>
      <c r="G10" s="42">
        <f>SUM(C10:F10)</f>
        <v>7500</v>
      </c>
      <c r="H10" s="5" t="s">
        <v>74</v>
      </c>
      <c r="I10" s="45">
        <v>7500</v>
      </c>
      <c r="J10" s="1"/>
      <c r="K10" s="1"/>
      <c r="L10" s="1"/>
    </row>
    <row r="11" spans="2:12" x14ac:dyDescent="0.3">
      <c r="B11" s="3" t="s">
        <v>113</v>
      </c>
      <c r="C11" s="40">
        <v>7000</v>
      </c>
      <c r="D11" s="40">
        <v>0</v>
      </c>
      <c r="E11" s="40">
        <v>0</v>
      </c>
      <c r="F11" s="40">
        <v>1000</v>
      </c>
      <c r="G11" s="42">
        <f>SUM(C11:F11)</f>
        <v>8000</v>
      </c>
      <c r="H11" s="5" t="s">
        <v>74</v>
      </c>
      <c r="I11" s="45">
        <v>8000</v>
      </c>
      <c r="J11" s="1"/>
      <c r="K11" s="1"/>
      <c r="L11" s="1"/>
    </row>
    <row r="12" spans="2:12" x14ac:dyDescent="0.3">
      <c r="B12" s="3" t="s">
        <v>77</v>
      </c>
      <c r="C12" s="2">
        <f>SUM(C9:C11)</f>
        <v>7000</v>
      </c>
      <c r="D12" s="2">
        <f>SUM(D9:D11)</f>
        <v>9000</v>
      </c>
      <c r="E12" s="2">
        <f>SUM(E9:E11)</f>
        <v>4500</v>
      </c>
      <c r="F12" s="2">
        <f>SUM(F9:F11)</f>
        <v>5000</v>
      </c>
      <c r="G12" s="43">
        <f>SUM(G9:G11)</f>
        <v>25500</v>
      </c>
      <c r="H12" s="1"/>
      <c r="I12" s="2"/>
      <c r="J12" s="1"/>
      <c r="K12" s="1"/>
      <c r="L12" s="1"/>
    </row>
    <row r="13" spans="2:12" x14ac:dyDescent="0.3">
      <c r="B13" s="3"/>
      <c r="C13" s="2" t="s">
        <v>73</v>
      </c>
      <c r="D13" s="2" t="s">
        <v>73</v>
      </c>
      <c r="E13" s="2" t="s">
        <v>73</v>
      </c>
      <c r="F13" s="2" t="s">
        <v>73</v>
      </c>
      <c r="G13" s="5"/>
      <c r="H13" s="1"/>
      <c r="I13" s="2"/>
      <c r="J13" s="1"/>
      <c r="K13" s="1"/>
      <c r="L13" s="1"/>
    </row>
    <row r="14" spans="2:12" x14ac:dyDescent="0.3">
      <c r="B14" s="3" t="s">
        <v>69</v>
      </c>
      <c r="C14" s="2">
        <v>7000</v>
      </c>
      <c r="D14" s="1">
        <v>9000</v>
      </c>
      <c r="E14" s="1">
        <v>4500</v>
      </c>
      <c r="F14" s="1">
        <v>5000</v>
      </c>
      <c r="H14" s="1"/>
      <c r="I14" s="2"/>
      <c r="J14" s="1"/>
      <c r="K14" s="1"/>
      <c r="L14" s="1"/>
    </row>
    <row r="15" spans="2:12" x14ac:dyDescent="0.3">
      <c r="B15" s="3"/>
      <c r="C15" s="2"/>
      <c r="D15" s="1"/>
      <c r="E15" s="1"/>
      <c r="F15" s="1"/>
      <c r="H15" s="1"/>
      <c r="I15" s="2"/>
      <c r="J15" s="1"/>
      <c r="K15" s="1"/>
      <c r="L15" s="1"/>
    </row>
    <row r="16" spans="2:12" x14ac:dyDescent="0.3">
      <c r="B16" s="11" t="s">
        <v>243</v>
      </c>
      <c r="C16" s="2"/>
      <c r="D16" s="1"/>
      <c r="E16" s="1"/>
      <c r="F16" s="1"/>
      <c r="H16" s="1"/>
      <c r="I16" s="2"/>
      <c r="J16" s="1"/>
      <c r="K16" s="1"/>
      <c r="L16" s="1"/>
    </row>
    <row r="17" spans="2:12" x14ac:dyDescent="0.3">
      <c r="B17" s="3" t="s">
        <v>68</v>
      </c>
      <c r="C17" s="2">
        <v>1</v>
      </c>
      <c r="D17" s="1"/>
      <c r="E17" s="1"/>
      <c r="F17" s="42">
        <f>C17*G9</f>
        <v>10000</v>
      </c>
      <c r="G17" s="5" t="s">
        <v>73</v>
      </c>
      <c r="H17" s="5">
        <v>0</v>
      </c>
      <c r="I17" s="1"/>
      <c r="J17" s="1"/>
      <c r="K17" s="1"/>
    </row>
    <row r="18" spans="2:12" x14ac:dyDescent="0.3">
      <c r="B18" s="3" t="s">
        <v>111</v>
      </c>
      <c r="C18" s="2"/>
      <c r="D18" s="1">
        <v>1</v>
      </c>
      <c r="E18" s="1"/>
      <c r="F18" s="42">
        <f>D18*G10</f>
        <v>7500</v>
      </c>
      <c r="G18" s="5" t="s">
        <v>73</v>
      </c>
      <c r="H18" s="5">
        <v>0</v>
      </c>
      <c r="I18" s="1"/>
      <c r="J18" s="1"/>
      <c r="K18" s="1"/>
    </row>
    <row r="19" spans="2:12" x14ac:dyDescent="0.3">
      <c r="B19" s="3" t="s">
        <v>113</v>
      </c>
      <c r="C19" s="2"/>
      <c r="D19" s="1"/>
      <c r="E19" s="1">
        <v>1</v>
      </c>
      <c r="F19" s="42">
        <f>E19*G11</f>
        <v>8000</v>
      </c>
      <c r="G19" s="5" t="s">
        <v>73</v>
      </c>
      <c r="H19" s="5">
        <v>0</v>
      </c>
      <c r="I19" s="1"/>
      <c r="J19" s="1"/>
      <c r="K19" s="1"/>
    </row>
    <row r="20" spans="2:12" x14ac:dyDescent="0.3">
      <c r="B20" s="3"/>
      <c r="C20" s="1"/>
      <c r="D20" s="5"/>
      <c r="E20" s="1"/>
      <c r="F20" s="1"/>
      <c r="G20" s="5"/>
      <c r="H20" s="1"/>
      <c r="I20" s="5"/>
      <c r="J20" s="1"/>
      <c r="K20" s="1"/>
      <c r="L20" s="1"/>
    </row>
    <row r="21" spans="2:12" x14ac:dyDescent="0.3">
      <c r="B21" s="12" t="s">
        <v>75</v>
      </c>
      <c r="H21" s="4"/>
      <c r="I21" s="1"/>
      <c r="J21" s="1"/>
      <c r="K21" s="1"/>
      <c r="L21" s="1"/>
    </row>
    <row r="22" spans="2:12" x14ac:dyDescent="0.3">
      <c r="B22" s="1" t="s">
        <v>76</v>
      </c>
      <c r="C22" s="39">
        <f>SUM(G4:G6)</f>
        <v>57500</v>
      </c>
      <c r="H22" s="4"/>
      <c r="I22" s="1"/>
      <c r="J22" s="1"/>
      <c r="K22" s="1"/>
      <c r="L22" s="1"/>
    </row>
    <row r="23" spans="2:12" x14ac:dyDescent="0.3">
      <c r="B23" s="1"/>
      <c r="H23" s="4"/>
      <c r="I23" s="1"/>
      <c r="J23" s="1"/>
      <c r="K23" s="1"/>
      <c r="L23" s="1"/>
    </row>
    <row r="24" spans="2:12" x14ac:dyDescent="0.3">
      <c r="B24" s="1"/>
      <c r="C24" s="9"/>
      <c r="D24" s="1"/>
      <c r="E24" s="1"/>
      <c r="F24" s="1"/>
      <c r="G24" s="5"/>
      <c r="H24" s="4"/>
      <c r="I24" s="1"/>
      <c r="J24" s="1"/>
      <c r="K24" s="1"/>
      <c r="L24" s="1"/>
    </row>
    <row r="25" spans="2:12" x14ac:dyDescent="0.3">
      <c r="B25" s="1"/>
      <c r="C25" s="10"/>
      <c r="D25" s="10"/>
      <c r="E25" s="10"/>
      <c r="F25" s="10"/>
      <c r="G25" s="44"/>
      <c r="H25" s="4"/>
      <c r="I25" s="1"/>
      <c r="J25" s="1"/>
      <c r="K25" s="1"/>
      <c r="L25" s="1"/>
    </row>
    <row r="26" spans="2:12" x14ac:dyDescent="0.3">
      <c r="B26" s="1"/>
      <c r="C26" s="1"/>
      <c r="D26" s="1"/>
      <c r="E26" s="1"/>
      <c r="F26" s="1"/>
      <c r="G26" s="5"/>
      <c r="H26" s="4"/>
      <c r="I26" s="1"/>
      <c r="J26" s="1"/>
      <c r="K26" s="1"/>
      <c r="L26" s="1"/>
    </row>
    <row r="27" spans="2:12" x14ac:dyDescent="0.3">
      <c r="B27" s="1"/>
      <c r="C27" s="1"/>
      <c r="D27" s="1"/>
      <c r="E27" s="1"/>
      <c r="F27" s="1"/>
      <c r="G27" s="5"/>
      <c r="H27" s="4"/>
      <c r="I27" s="1"/>
      <c r="J27" s="1"/>
      <c r="K27" s="1"/>
      <c r="L27" s="1"/>
    </row>
    <row r="28" spans="2:12" x14ac:dyDescent="0.3">
      <c r="B28" s="1"/>
      <c r="C28" s="1"/>
      <c r="D28" s="1"/>
      <c r="E28" s="1"/>
      <c r="F28" s="1"/>
      <c r="G28" s="5"/>
      <c r="H28" s="4"/>
      <c r="I28" s="1"/>
      <c r="J28" s="1"/>
      <c r="K28" s="1"/>
      <c r="L28" s="1"/>
    </row>
    <row r="29" spans="2:12" x14ac:dyDescent="0.3">
      <c r="B29" s="1"/>
      <c r="C29" s="1"/>
      <c r="D29" s="1"/>
      <c r="E29" s="1"/>
      <c r="F29" s="1"/>
      <c r="G29" s="5"/>
      <c r="H29" s="4"/>
      <c r="I29" s="1"/>
      <c r="J29" s="1"/>
      <c r="K29" s="1"/>
      <c r="L29" s="1"/>
    </row>
    <row r="30" spans="2:12" x14ac:dyDescent="0.3">
      <c r="B30" s="1"/>
      <c r="C30" s="1"/>
      <c r="D30" s="1"/>
      <c r="E30" s="1"/>
      <c r="F30" s="1"/>
      <c r="G30" s="5"/>
      <c r="H30" s="4"/>
      <c r="I30" s="1"/>
      <c r="J30" s="1"/>
      <c r="K30" s="1"/>
      <c r="L30" s="1"/>
    </row>
    <row r="31" spans="2:12" x14ac:dyDescent="0.3">
      <c r="B31" s="1"/>
      <c r="C31" s="1"/>
      <c r="D31" s="1"/>
      <c r="E31" s="1"/>
      <c r="F31" s="1"/>
      <c r="G31" s="5"/>
      <c r="H31" s="4"/>
      <c r="I31" s="1"/>
      <c r="J31" s="1"/>
      <c r="K31" s="1"/>
      <c r="L31" s="1"/>
    </row>
    <row r="32" spans="2:12" x14ac:dyDescent="0.3">
      <c r="B32" s="1"/>
      <c r="C32" s="1"/>
      <c r="D32" s="1"/>
      <c r="E32" s="1"/>
      <c r="F32" s="1"/>
      <c r="G32" s="5"/>
      <c r="H32" s="4"/>
      <c r="I32" s="1"/>
      <c r="J32" s="1"/>
      <c r="K32" s="1"/>
      <c r="L32" s="1"/>
    </row>
    <row r="33" spans="2:12" x14ac:dyDescent="0.3">
      <c r="B33" s="1"/>
      <c r="C33" s="1"/>
      <c r="D33" s="1"/>
      <c r="E33" s="1"/>
      <c r="F33" s="1"/>
      <c r="G33" s="5"/>
      <c r="H33" s="4"/>
      <c r="I33" s="1"/>
      <c r="J33" s="1"/>
      <c r="K33" s="1"/>
      <c r="L33" s="1"/>
    </row>
    <row r="34" spans="2:12" x14ac:dyDescent="0.3">
      <c r="B34" s="1"/>
      <c r="C34" s="1"/>
      <c r="D34" s="1"/>
      <c r="E34" s="1"/>
      <c r="F34" s="1"/>
      <c r="G34" s="5"/>
      <c r="H34" s="4"/>
      <c r="I34" s="1"/>
      <c r="J34" s="1"/>
      <c r="K34" s="1"/>
      <c r="L34" s="1"/>
    </row>
    <row r="35" spans="2:12" x14ac:dyDescent="0.3">
      <c r="B35" s="1"/>
      <c r="C35" s="1"/>
      <c r="D35" s="1"/>
      <c r="E35" s="1"/>
      <c r="F35" s="1"/>
      <c r="G35" s="5"/>
      <c r="H35" s="4"/>
      <c r="I35" s="1"/>
      <c r="J35" s="1"/>
      <c r="K35" s="1"/>
      <c r="L35" s="1"/>
    </row>
    <row r="36" spans="2:12" x14ac:dyDescent="0.3">
      <c r="B36" s="1"/>
      <c r="C36" s="1"/>
      <c r="D36" s="1"/>
      <c r="E36" s="1"/>
      <c r="F36" s="1"/>
      <c r="G36" s="5"/>
      <c r="H36" s="4"/>
      <c r="I36" s="1"/>
      <c r="J36" s="1"/>
      <c r="K36" s="1"/>
      <c r="L36" s="1"/>
    </row>
    <row r="37" spans="2:12" x14ac:dyDescent="0.3">
      <c r="B37" s="1"/>
      <c r="C37" s="1"/>
      <c r="D37" s="1"/>
      <c r="E37" s="1"/>
      <c r="F37" s="1"/>
      <c r="G37" s="5"/>
      <c r="H37" s="4"/>
      <c r="I37" s="1"/>
      <c r="J37" s="1"/>
      <c r="K37" s="1"/>
      <c r="L37" s="1"/>
    </row>
    <row r="38" spans="2:12" x14ac:dyDescent="0.3">
      <c r="B38" s="1"/>
      <c r="C38" s="1"/>
      <c r="D38" s="1"/>
      <c r="E38" s="1"/>
      <c r="F38" s="1"/>
      <c r="G38" s="5"/>
      <c r="H38" s="4"/>
      <c r="I38" s="1"/>
      <c r="J38" s="1"/>
      <c r="K38" s="1"/>
      <c r="L38" s="1"/>
    </row>
    <row r="39" spans="2:12" x14ac:dyDescent="0.3">
      <c r="B39" s="1"/>
      <c r="C39" s="1"/>
      <c r="D39" s="1"/>
      <c r="E39" s="1"/>
      <c r="F39" s="1"/>
      <c r="G39" s="5"/>
      <c r="H39" s="4"/>
      <c r="I39" s="1"/>
      <c r="J39" s="1"/>
      <c r="K39" s="1"/>
      <c r="L39" s="1"/>
    </row>
    <row r="40" spans="2:12" x14ac:dyDescent="0.3">
      <c r="B40" s="1"/>
      <c r="C40" s="1"/>
      <c r="D40" s="1"/>
      <c r="E40" s="1"/>
      <c r="F40" s="1"/>
      <c r="G40" s="5"/>
      <c r="H40" s="4"/>
      <c r="I40" s="1"/>
      <c r="J40" s="1"/>
      <c r="K40" s="1"/>
      <c r="L40" s="1"/>
    </row>
    <row r="41" spans="2:12" x14ac:dyDescent="0.3">
      <c r="B41" s="1"/>
      <c r="C41" s="1"/>
      <c r="D41" s="1"/>
      <c r="E41" s="1"/>
      <c r="F41" s="1"/>
      <c r="G41" s="5"/>
      <c r="H41" s="4"/>
      <c r="I41" s="1"/>
      <c r="J41" s="1"/>
      <c r="K41" s="1"/>
      <c r="L41" s="1"/>
    </row>
    <row r="42" spans="2:12" x14ac:dyDescent="0.3">
      <c r="B42" s="1"/>
      <c r="C42" s="1"/>
      <c r="D42" s="1"/>
      <c r="E42" s="1"/>
      <c r="F42" s="1"/>
      <c r="G42" s="5"/>
      <c r="H42" s="4"/>
      <c r="I42" s="1"/>
      <c r="J42" s="1"/>
      <c r="K42" s="1"/>
      <c r="L42" s="1"/>
    </row>
    <row r="43" spans="2:12" x14ac:dyDescent="0.3">
      <c r="B43" s="1"/>
      <c r="C43" s="1"/>
      <c r="D43" s="1"/>
      <c r="E43" s="1"/>
      <c r="F43" s="1"/>
      <c r="G43" s="5"/>
      <c r="H43" s="4"/>
      <c r="I43" s="1"/>
      <c r="J43" s="1"/>
      <c r="K43" s="1"/>
      <c r="L43" s="1"/>
    </row>
    <row r="44" spans="2:12" x14ac:dyDescent="0.3">
      <c r="B44" s="1"/>
      <c r="C44" s="1"/>
      <c r="D44" s="1"/>
      <c r="E44" s="1"/>
      <c r="F44" s="1"/>
      <c r="G44" s="5"/>
      <c r="H44" s="4"/>
      <c r="I44" s="1"/>
      <c r="J44" s="1"/>
      <c r="K44" s="1"/>
      <c r="L44" s="1"/>
    </row>
    <row r="45" spans="2:12" x14ac:dyDescent="0.3">
      <c r="B45" s="1"/>
      <c r="C45" s="1"/>
      <c r="D45" s="1"/>
      <c r="E45" s="1"/>
      <c r="F45" s="1"/>
      <c r="G45" s="5"/>
      <c r="H45" s="4"/>
      <c r="I45" s="1"/>
      <c r="J45" s="1"/>
      <c r="K45" s="1"/>
      <c r="L45" s="1"/>
    </row>
    <row r="46" spans="2:12" x14ac:dyDescent="0.3">
      <c r="B46" s="1"/>
      <c r="C46" s="1"/>
      <c r="D46" s="1"/>
      <c r="E46" s="1"/>
      <c r="F46" s="1"/>
      <c r="G46" s="5"/>
      <c r="H46" s="4"/>
      <c r="I46" s="1"/>
      <c r="J46" s="1"/>
      <c r="K46" s="1"/>
      <c r="L46" s="1"/>
    </row>
    <row r="47" spans="2:12" x14ac:dyDescent="0.3">
      <c r="B47" s="1"/>
      <c r="C47" s="1"/>
      <c r="D47" s="1"/>
      <c r="E47" s="1"/>
      <c r="F47" s="1"/>
      <c r="G47" s="5"/>
      <c r="H47" s="4"/>
      <c r="I47" s="1"/>
      <c r="J47" s="1"/>
      <c r="K47" s="1"/>
      <c r="L47" s="1"/>
    </row>
    <row r="48" spans="2:12" x14ac:dyDescent="0.3">
      <c r="B48" s="1"/>
      <c r="C48" s="1"/>
      <c r="D48" s="1"/>
      <c r="E48" s="1"/>
      <c r="F48" s="1"/>
      <c r="G48" s="5"/>
      <c r="H48" s="4"/>
      <c r="I48" s="1"/>
      <c r="J48" s="1"/>
      <c r="K48" s="1"/>
      <c r="L48" s="1"/>
    </row>
    <row r="49" spans="2:12" x14ac:dyDescent="0.3">
      <c r="B49" s="1"/>
      <c r="C49" s="1"/>
      <c r="D49" s="1"/>
      <c r="E49" s="1"/>
      <c r="F49" s="1"/>
      <c r="G49" s="5"/>
      <c r="H49" s="4"/>
      <c r="I49" s="1"/>
      <c r="J49" s="1"/>
      <c r="K49" s="1"/>
      <c r="L49" s="1"/>
    </row>
    <row r="50" spans="2:12" x14ac:dyDescent="0.3">
      <c r="B50" s="1"/>
      <c r="C50" s="1"/>
      <c r="D50" s="1"/>
      <c r="E50" s="1"/>
      <c r="F50" s="1"/>
      <c r="G50" s="5"/>
      <c r="H50" s="4"/>
      <c r="I50" s="1"/>
      <c r="J50" s="1"/>
      <c r="K50" s="1"/>
      <c r="L50" s="1"/>
    </row>
    <row r="51" spans="2:12" x14ac:dyDescent="0.3">
      <c r="B51" s="1"/>
      <c r="C51" s="1"/>
      <c r="D51" s="1"/>
      <c r="E51" s="1"/>
      <c r="F51" s="1"/>
      <c r="G51" s="5"/>
      <c r="H51" s="4"/>
      <c r="I51" s="1"/>
      <c r="J51" s="1"/>
      <c r="K51" s="1"/>
      <c r="L51" s="1"/>
    </row>
    <row r="52" spans="2:12" x14ac:dyDescent="0.3">
      <c r="B52" s="1"/>
      <c r="C52" s="1"/>
      <c r="D52" s="1"/>
      <c r="E52" s="1"/>
      <c r="F52" s="1"/>
      <c r="G52" s="5"/>
      <c r="H52" s="4"/>
      <c r="I52" s="1"/>
      <c r="J52" s="1"/>
      <c r="K52" s="1"/>
      <c r="L52" s="1"/>
    </row>
    <row r="53" spans="2:12" x14ac:dyDescent="0.3">
      <c r="B53" s="1"/>
      <c r="C53" s="1"/>
      <c r="D53" s="1"/>
      <c r="E53" s="1"/>
      <c r="F53" s="1"/>
      <c r="G53" s="5"/>
      <c r="H53" s="4"/>
      <c r="I53" s="1"/>
      <c r="J53" s="1"/>
      <c r="K53" s="1"/>
      <c r="L53" s="1"/>
    </row>
    <row r="54" spans="2:12" x14ac:dyDescent="0.3">
      <c r="B54" s="1"/>
      <c r="C54" s="1"/>
      <c r="D54" s="1"/>
      <c r="E54" s="1"/>
      <c r="F54" s="1"/>
      <c r="G54" s="5"/>
      <c r="H54" s="4"/>
      <c r="I54" s="1"/>
      <c r="J54" s="1"/>
      <c r="K54" s="1"/>
      <c r="L54" s="1"/>
    </row>
    <row r="55" spans="2:12" x14ac:dyDescent="0.3">
      <c r="B55" s="1"/>
      <c r="C55" s="1"/>
      <c r="D55" s="1"/>
      <c r="E55" s="1"/>
      <c r="F55" s="1"/>
      <c r="G55" s="5"/>
      <c r="H55" s="4"/>
      <c r="I55" s="1"/>
      <c r="J55" s="1"/>
      <c r="K55" s="1"/>
      <c r="L55" s="1"/>
    </row>
    <row r="56" spans="2:12" x14ac:dyDescent="0.3">
      <c r="B56" s="1"/>
      <c r="C56" s="1"/>
      <c r="D56" s="1"/>
      <c r="E56" s="1"/>
      <c r="F56" s="1"/>
      <c r="G56" s="5"/>
      <c r="H56" s="4"/>
      <c r="I56" s="1"/>
      <c r="J56" s="1"/>
      <c r="K56" s="1"/>
      <c r="L56" s="1"/>
    </row>
    <row r="57" spans="2:12" x14ac:dyDescent="0.3">
      <c r="B57" s="1"/>
      <c r="C57" s="1"/>
      <c r="D57" s="1"/>
      <c r="E57" s="1"/>
      <c r="F57" s="1"/>
      <c r="G57" s="5"/>
      <c r="H57" s="1"/>
      <c r="I57" s="1"/>
      <c r="J57" s="1"/>
      <c r="K57" s="1"/>
      <c r="L57" s="1"/>
    </row>
    <row r="58" spans="2:12" x14ac:dyDescent="0.3">
      <c r="B58" s="1"/>
      <c r="C58" s="1"/>
      <c r="D58" s="1"/>
      <c r="E58" s="1"/>
      <c r="F58" s="1"/>
      <c r="G58" s="5"/>
      <c r="H58" s="1"/>
      <c r="I58" s="1"/>
      <c r="J58" s="1"/>
      <c r="K58" s="1"/>
      <c r="L58" s="1"/>
    </row>
    <row r="59" spans="2:12" x14ac:dyDescent="0.3">
      <c r="B59" s="1"/>
      <c r="C59" s="1"/>
      <c r="D59" s="1"/>
      <c r="E59" s="1"/>
      <c r="F59" s="1"/>
      <c r="G59" s="5"/>
      <c r="H59" s="1"/>
      <c r="I59" s="1"/>
      <c r="J59" s="1"/>
      <c r="K59" s="1"/>
      <c r="L59" s="1"/>
    </row>
    <row r="60" spans="2:12" x14ac:dyDescent="0.3">
      <c r="B60" s="1"/>
      <c r="C60" s="1"/>
      <c r="D60" s="1"/>
      <c r="E60" s="1"/>
      <c r="F60" s="1"/>
      <c r="G60" s="5"/>
      <c r="H60" s="1"/>
      <c r="I60" s="1"/>
      <c r="J60" s="1"/>
      <c r="K60" s="1"/>
      <c r="L60" s="1"/>
    </row>
    <row r="61" spans="2:12" x14ac:dyDescent="0.3">
      <c r="B61" s="1"/>
      <c r="C61" s="1"/>
      <c r="D61" s="1"/>
      <c r="E61" s="1"/>
      <c r="F61" s="1"/>
      <c r="G61" s="5"/>
      <c r="H61" s="1"/>
      <c r="I61" s="1"/>
      <c r="J61" s="1"/>
      <c r="K61" s="1"/>
      <c r="L61" s="1"/>
    </row>
    <row r="62" spans="2:12" x14ac:dyDescent="0.3">
      <c r="B62" s="1"/>
      <c r="C62" s="1"/>
      <c r="D62" s="1"/>
      <c r="E62" s="1"/>
      <c r="F62" s="1"/>
      <c r="G62" s="5"/>
      <c r="H62" s="1"/>
      <c r="I62" s="1"/>
      <c r="J62" s="1"/>
      <c r="K62" s="1"/>
      <c r="L62" s="1"/>
    </row>
    <row r="63" spans="2:12" x14ac:dyDescent="0.3">
      <c r="B63" s="1"/>
      <c r="C63" s="1"/>
      <c r="D63" s="1"/>
      <c r="E63" s="1"/>
      <c r="F63" s="1"/>
      <c r="G63" s="5"/>
      <c r="H63" s="1"/>
      <c r="I63" s="1"/>
      <c r="J63" s="1"/>
      <c r="K63" s="1"/>
      <c r="L63" s="1"/>
    </row>
    <row r="64" spans="2:12" x14ac:dyDescent="0.3">
      <c r="B64" s="1"/>
      <c r="C64" s="1"/>
      <c r="D64" s="1"/>
      <c r="E64" s="1"/>
      <c r="F64" s="1"/>
      <c r="G64" s="5"/>
      <c r="H64" s="1"/>
      <c r="I64" s="1"/>
      <c r="J64" s="1"/>
      <c r="K64" s="1"/>
      <c r="L64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590D-BA94-446A-BA47-D416BB702C4D}">
  <dimension ref="A1:G46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19.5546875" bestFit="1" customWidth="1"/>
    <col min="4" max="4" width="13.33203125" bestFit="1" customWidth="1"/>
    <col min="5" max="5" width="13.5546875" bestFit="1" customWidth="1"/>
    <col min="6" max="6" width="11.109375" bestFit="1" customWidth="1"/>
    <col min="7" max="7" width="6" bestFit="1" customWidth="1"/>
  </cols>
  <sheetData>
    <row r="1" spans="1:5" x14ac:dyDescent="0.3">
      <c r="A1" s="26" t="s">
        <v>170</v>
      </c>
    </row>
    <row r="2" spans="1:5" x14ac:dyDescent="0.3">
      <c r="A2" s="26" t="s">
        <v>297</v>
      </c>
    </row>
    <row r="3" spans="1:5" x14ac:dyDescent="0.3">
      <c r="A3" s="26" t="s">
        <v>306</v>
      </c>
    </row>
    <row r="4" spans="1:5" x14ac:dyDescent="0.3">
      <c r="A4" s="26" t="s">
        <v>171</v>
      </c>
    </row>
    <row r="5" spans="1:5" x14ac:dyDescent="0.3">
      <c r="A5" s="26" t="s">
        <v>172</v>
      </c>
    </row>
    <row r="6" spans="1:5" x14ac:dyDescent="0.3">
      <c r="A6" s="26"/>
      <c r="B6" t="s">
        <v>173</v>
      </c>
    </row>
    <row r="7" spans="1:5" x14ac:dyDescent="0.3">
      <c r="A7" s="26"/>
      <c r="B7" t="s">
        <v>240</v>
      </c>
    </row>
    <row r="8" spans="1:5" x14ac:dyDescent="0.3">
      <c r="A8" s="26"/>
      <c r="B8" t="s">
        <v>245</v>
      </c>
    </row>
    <row r="9" spans="1:5" x14ac:dyDescent="0.3">
      <c r="A9" s="26" t="s">
        <v>175</v>
      </c>
    </row>
    <row r="10" spans="1:5" x14ac:dyDescent="0.3">
      <c r="B10" t="s">
        <v>246</v>
      </c>
    </row>
    <row r="11" spans="1:5" x14ac:dyDescent="0.3">
      <c r="B11" t="s">
        <v>177</v>
      </c>
    </row>
    <row r="14" spans="1:5" ht="15" thickBot="1" x14ac:dyDescent="0.35">
      <c r="A14" t="s">
        <v>247</v>
      </c>
    </row>
    <row r="15" spans="1:5" ht="15" thickBot="1" x14ac:dyDescent="0.35">
      <c r="B15" s="29" t="s">
        <v>179</v>
      </c>
      <c r="C15" s="29" t="s">
        <v>180</v>
      </c>
      <c r="D15" s="29" t="s">
        <v>181</v>
      </c>
      <c r="E15" s="29" t="s">
        <v>182</v>
      </c>
    </row>
    <row r="16" spans="1:5" ht="15" thickBot="1" x14ac:dyDescent="0.35">
      <c r="B16" s="28" t="s">
        <v>286</v>
      </c>
      <c r="C16" s="28" t="s">
        <v>248</v>
      </c>
      <c r="D16" s="46">
        <v>0</v>
      </c>
      <c r="E16" s="46">
        <v>57500</v>
      </c>
    </row>
    <row r="19" spans="1:6" ht="15" thickBot="1" x14ac:dyDescent="0.35">
      <c r="A19" t="s">
        <v>183</v>
      </c>
    </row>
    <row r="20" spans="1:6" ht="15" thickBot="1" x14ac:dyDescent="0.35">
      <c r="B20" s="29" t="s">
        <v>179</v>
      </c>
      <c r="C20" s="29" t="s">
        <v>180</v>
      </c>
      <c r="D20" s="29" t="s">
        <v>181</v>
      </c>
      <c r="E20" s="29" t="s">
        <v>182</v>
      </c>
      <c r="F20" s="29" t="s">
        <v>184</v>
      </c>
    </row>
    <row r="21" spans="1:6" x14ac:dyDescent="0.3">
      <c r="B21" s="30" t="s">
        <v>287</v>
      </c>
      <c r="C21" s="30" t="s">
        <v>249</v>
      </c>
      <c r="D21" s="32">
        <v>0</v>
      </c>
      <c r="E21" s="32">
        <v>0</v>
      </c>
      <c r="F21" s="30" t="s">
        <v>192</v>
      </c>
    </row>
    <row r="22" spans="1:6" x14ac:dyDescent="0.3">
      <c r="B22" s="30" t="s">
        <v>288</v>
      </c>
      <c r="C22" s="30" t="s">
        <v>250</v>
      </c>
      <c r="D22" s="32">
        <v>0</v>
      </c>
      <c r="E22" s="32">
        <v>5500</v>
      </c>
      <c r="F22" s="30" t="s">
        <v>192</v>
      </c>
    </row>
    <row r="23" spans="1:6" x14ac:dyDescent="0.3">
      <c r="B23" s="30" t="s">
        <v>289</v>
      </c>
      <c r="C23" s="30" t="s">
        <v>252</v>
      </c>
      <c r="D23" s="32">
        <v>0</v>
      </c>
      <c r="E23" s="32">
        <v>4500</v>
      </c>
      <c r="F23" s="30" t="s">
        <v>192</v>
      </c>
    </row>
    <row r="24" spans="1:6" x14ac:dyDescent="0.3">
      <c r="B24" s="30" t="s">
        <v>290</v>
      </c>
      <c r="C24" s="30" t="s">
        <v>254</v>
      </c>
      <c r="D24" s="32">
        <v>0</v>
      </c>
      <c r="E24" s="32">
        <v>0</v>
      </c>
      <c r="F24" s="30" t="s">
        <v>192</v>
      </c>
    </row>
    <row r="25" spans="1:6" x14ac:dyDescent="0.3">
      <c r="B25" s="30" t="s">
        <v>193</v>
      </c>
      <c r="C25" s="30" t="s">
        <v>256</v>
      </c>
      <c r="D25" s="32">
        <v>0</v>
      </c>
      <c r="E25" s="32">
        <v>0</v>
      </c>
      <c r="F25" s="30" t="s">
        <v>192</v>
      </c>
    </row>
    <row r="26" spans="1:6" x14ac:dyDescent="0.3">
      <c r="B26" s="30" t="s">
        <v>195</v>
      </c>
      <c r="C26" s="30" t="s">
        <v>258</v>
      </c>
      <c r="D26" s="32">
        <v>0</v>
      </c>
      <c r="E26" s="32">
        <v>3500</v>
      </c>
      <c r="F26" s="30" t="s">
        <v>192</v>
      </c>
    </row>
    <row r="27" spans="1:6" x14ac:dyDescent="0.3">
      <c r="B27" s="30" t="s">
        <v>251</v>
      </c>
      <c r="C27" s="30" t="s">
        <v>260</v>
      </c>
      <c r="D27" s="32">
        <v>0</v>
      </c>
      <c r="E27" s="32">
        <v>0</v>
      </c>
      <c r="F27" s="30" t="s">
        <v>192</v>
      </c>
    </row>
    <row r="28" spans="1:6" x14ac:dyDescent="0.3">
      <c r="B28" s="30" t="s">
        <v>253</v>
      </c>
      <c r="C28" s="30" t="s">
        <v>261</v>
      </c>
      <c r="D28" s="32">
        <v>0</v>
      </c>
      <c r="E28" s="32">
        <v>4000</v>
      </c>
      <c r="F28" s="30" t="s">
        <v>192</v>
      </c>
    </row>
    <row r="29" spans="1:6" x14ac:dyDescent="0.3">
      <c r="B29" s="30" t="s">
        <v>255</v>
      </c>
      <c r="C29" s="30" t="s">
        <v>270</v>
      </c>
      <c r="D29" s="32">
        <v>0</v>
      </c>
      <c r="E29" s="32">
        <v>7000</v>
      </c>
      <c r="F29" s="30" t="s">
        <v>192</v>
      </c>
    </row>
    <row r="30" spans="1:6" x14ac:dyDescent="0.3">
      <c r="B30" s="30" t="s">
        <v>257</v>
      </c>
      <c r="C30" s="30" t="s">
        <v>271</v>
      </c>
      <c r="D30" s="32">
        <v>0</v>
      </c>
      <c r="E30" s="32">
        <v>0</v>
      </c>
      <c r="F30" s="30" t="s">
        <v>192</v>
      </c>
    </row>
    <row r="31" spans="1:6" x14ac:dyDescent="0.3">
      <c r="B31" s="30" t="s">
        <v>259</v>
      </c>
      <c r="C31" s="30" t="s">
        <v>272</v>
      </c>
      <c r="D31" s="32">
        <v>0</v>
      </c>
      <c r="E31" s="32">
        <v>0</v>
      </c>
      <c r="F31" s="30" t="s">
        <v>192</v>
      </c>
    </row>
    <row r="32" spans="1:6" ht="15" thickBot="1" x14ac:dyDescent="0.35">
      <c r="B32" s="28" t="s">
        <v>188</v>
      </c>
      <c r="C32" s="28" t="s">
        <v>273</v>
      </c>
      <c r="D32" s="33">
        <v>0</v>
      </c>
      <c r="E32" s="33">
        <v>1000</v>
      </c>
      <c r="F32" s="28" t="s">
        <v>192</v>
      </c>
    </row>
    <row r="35" spans="1:7" ht="15" thickBot="1" x14ac:dyDescent="0.35">
      <c r="A35" t="s">
        <v>163</v>
      </c>
    </row>
    <row r="36" spans="1:7" ht="15" thickBot="1" x14ac:dyDescent="0.35">
      <c r="B36" s="29" t="s">
        <v>179</v>
      </c>
      <c r="C36" s="29" t="s">
        <v>180</v>
      </c>
      <c r="D36" s="29" t="s">
        <v>185</v>
      </c>
      <c r="E36" s="29" t="s">
        <v>17</v>
      </c>
      <c r="F36" s="29" t="s">
        <v>186</v>
      </c>
      <c r="G36" s="29" t="s">
        <v>187</v>
      </c>
    </row>
    <row r="37" spans="1:7" x14ac:dyDescent="0.3">
      <c r="B37" s="30" t="s">
        <v>295</v>
      </c>
      <c r="C37" s="30" t="s">
        <v>278</v>
      </c>
      <c r="D37" s="32">
        <v>10000</v>
      </c>
      <c r="E37" s="30" t="s">
        <v>296</v>
      </c>
      <c r="F37" s="30" t="s">
        <v>200</v>
      </c>
      <c r="G37" s="30">
        <v>0</v>
      </c>
    </row>
    <row r="38" spans="1:7" x14ac:dyDescent="0.3">
      <c r="B38" s="30" t="s">
        <v>208</v>
      </c>
      <c r="C38" s="30" t="s">
        <v>307</v>
      </c>
      <c r="D38" s="32">
        <v>8000</v>
      </c>
      <c r="E38" s="30" t="s">
        <v>210</v>
      </c>
      <c r="F38" s="30" t="s">
        <v>204</v>
      </c>
      <c r="G38" s="32">
        <v>8000</v>
      </c>
    </row>
    <row r="39" spans="1:7" x14ac:dyDescent="0.3">
      <c r="B39" s="30" t="s">
        <v>302</v>
      </c>
      <c r="C39" s="30" t="s">
        <v>303</v>
      </c>
      <c r="D39" s="32">
        <v>7500</v>
      </c>
      <c r="E39" s="30" t="s">
        <v>304</v>
      </c>
      <c r="F39" s="30" t="s">
        <v>204</v>
      </c>
      <c r="G39" s="32">
        <v>7500</v>
      </c>
    </row>
    <row r="40" spans="1:7" x14ac:dyDescent="0.3">
      <c r="B40" s="30" t="s">
        <v>299</v>
      </c>
      <c r="C40" s="30" t="s">
        <v>300</v>
      </c>
      <c r="D40" s="32">
        <v>10000</v>
      </c>
      <c r="E40" s="30" t="s">
        <v>301</v>
      </c>
      <c r="F40" s="30" t="s">
        <v>204</v>
      </c>
      <c r="G40" s="32">
        <v>10000</v>
      </c>
    </row>
    <row r="41" spans="1:7" x14ac:dyDescent="0.3">
      <c r="B41" s="30" t="s">
        <v>277</v>
      </c>
      <c r="C41" s="30" t="s">
        <v>281</v>
      </c>
      <c r="D41" s="32">
        <v>7500</v>
      </c>
      <c r="E41" s="30" t="s">
        <v>279</v>
      </c>
      <c r="F41" s="30" t="s">
        <v>200</v>
      </c>
      <c r="G41" s="30">
        <v>0</v>
      </c>
    </row>
    <row r="42" spans="1:7" x14ac:dyDescent="0.3">
      <c r="B42" s="30" t="s">
        <v>264</v>
      </c>
      <c r="C42" s="30" t="s">
        <v>275</v>
      </c>
      <c r="D42" s="32">
        <v>9000</v>
      </c>
      <c r="E42" s="30" t="s">
        <v>294</v>
      </c>
      <c r="F42" s="30" t="s">
        <v>200</v>
      </c>
      <c r="G42" s="32">
        <v>0</v>
      </c>
    </row>
    <row r="43" spans="1:7" x14ac:dyDescent="0.3">
      <c r="B43" s="30" t="s">
        <v>280</v>
      </c>
      <c r="C43" s="30" t="s">
        <v>284</v>
      </c>
      <c r="D43" s="32">
        <v>8000</v>
      </c>
      <c r="E43" s="30" t="s">
        <v>282</v>
      </c>
      <c r="F43" s="30" t="s">
        <v>200</v>
      </c>
      <c r="G43" s="30">
        <v>0</v>
      </c>
    </row>
    <row r="44" spans="1:7" x14ac:dyDescent="0.3">
      <c r="B44" s="30" t="s">
        <v>266</v>
      </c>
      <c r="C44" s="30" t="s">
        <v>276</v>
      </c>
      <c r="D44" s="32">
        <v>4500</v>
      </c>
      <c r="E44" s="30" t="s">
        <v>293</v>
      </c>
      <c r="F44" s="30" t="s">
        <v>200</v>
      </c>
      <c r="G44" s="32">
        <v>0</v>
      </c>
    </row>
    <row r="45" spans="1:7" x14ac:dyDescent="0.3">
      <c r="B45" s="30" t="s">
        <v>262</v>
      </c>
      <c r="C45" s="30" t="s">
        <v>274</v>
      </c>
      <c r="D45" s="32">
        <v>7000</v>
      </c>
      <c r="E45" s="30" t="s">
        <v>291</v>
      </c>
      <c r="F45" s="30" t="s">
        <v>200</v>
      </c>
      <c r="G45" s="32">
        <v>0</v>
      </c>
    </row>
    <row r="46" spans="1:7" ht="15" thickBot="1" x14ac:dyDescent="0.35">
      <c r="B46" s="28" t="s">
        <v>268</v>
      </c>
      <c r="C46" s="28" t="s">
        <v>244</v>
      </c>
      <c r="D46" s="33">
        <v>5000</v>
      </c>
      <c r="E46" s="28" t="s">
        <v>292</v>
      </c>
      <c r="F46" s="28" t="s">
        <v>200</v>
      </c>
      <c r="G46" s="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C3E4-1DD2-4680-A77D-298BA1C83BA7}">
  <dimension ref="A1:H34"/>
  <sheetViews>
    <sheetView showGridLines="0" workbookViewId="0">
      <selection activeCell="F39" sqref="F39"/>
    </sheetView>
  </sheetViews>
  <sheetFormatPr defaultRowHeight="14.4" x14ac:dyDescent="0.3"/>
  <cols>
    <col min="1" max="1" width="2.33203125" customWidth="1"/>
    <col min="2" max="2" width="6.21875" bestFit="1" customWidth="1"/>
    <col min="3" max="3" width="17.77734375" bestFit="1" customWidth="1"/>
    <col min="4" max="4" width="6" bestFit="1" customWidth="1"/>
    <col min="5" max="5" width="8.44140625" bestFit="1" customWidth="1"/>
    <col min="6" max="6" width="10.5546875" bestFit="1" customWidth="1"/>
    <col min="7" max="8" width="9.6640625" bestFit="1" customWidth="1"/>
  </cols>
  <sheetData>
    <row r="1" spans="1:8" x14ac:dyDescent="0.3">
      <c r="A1" s="26" t="s">
        <v>221</v>
      </c>
    </row>
    <row r="2" spans="1:8" x14ac:dyDescent="0.3">
      <c r="A2" s="26" t="s">
        <v>297</v>
      </c>
    </row>
    <row r="3" spans="1:8" x14ac:dyDescent="0.3">
      <c r="A3" s="26" t="s">
        <v>306</v>
      </c>
    </row>
    <row r="6" spans="1:8" ht="15" thickBot="1" x14ac:dyDescent="0.35">
      <c r="A6" t="s">
        <v>183</v>
      </c>
    </row>
    <row r="7" spans="1:8" x14ac:dyDescent="0.3">
      <c r="B7" s="34"/>
      <c r="C7" s="34"/>
      <c r="D7" s="34" t="s">
        <v>222</v>
      </c>
      <c r="E7" s="34" t="s">
        <v>224</v>
      </c>
      <c r="F7" s="34" t="s">
        <v>226</v>
      </c>
      <c r="G7" s="34" t="s">
        <v>228</v>
      </c>
      <c r="H7" s="34" t="s">
        <v>228</v>
      </c>
    </row>
    <row r="8" spans="1:8" ht="15" thickBot="1" x14ac:dyDescent="0.35">
      <c r="B8" s="35" t="s">
        <v>179</v>
      </c>
      <c r="C8" s="35" t="s">
        <v>180</v>
      </c>
      <c r="D8" s="35" t="s">
        <v>223</v>
      </c>
      <c r="E8" s="35" t="s">
        <v>225</v>
      </c>
      <c r="F8" s="35" t="s">
        <v>227</v>
      </c>
      <c r="G8" s="35" t="s">
        <v>229</v>
      </c>
      <c r="H8" s="35" t="s">
        <v>230</v>
      </c>
    </row>
    <row r="9" spans="1:8" x14ac:dyDescent="0.3">
      <c r="B9" s="30" t="s">
        <v>287</v>
      </c>
      <c r="C9" s="30" t="s">
        <v>249</v>
      </c>
      <c r="D9" s="30">
        <v>0</v>
      </c>
      <c r="E9" s="30">
        <v>5</v>
      </c>
      <c r="F9" s="30">
        <v>7</v>
      </c>
      <c r="G9" s="30">
        <v>1E+30</v>
      </c>
      <c r="H9" s="30">
        <v>5</v>
      </c>
    </row>
    <row r="10" spans="1:8" x14ac:dyDescent="0.3">
      <c r="B10" s="30" t="s">
        <v>288</v>
      </c>
      <c r="C10" s="30" t="s">
        <v>250</v>
      </c>
      <c r="D10" s="30">
        <v>5500</v>
      </c>
      <c r="E10" s="30">
        <v>0</v>
      </c>
      <c r="F10" s="30">
        <v>2</v>
      </c>
      <c r="G10" s="30">
        <v>2</v>
      </c>
      <c r="H10" s="30">
        <v>0</v>
      </c>
    </row>
    <row r="11" spans="1:8" x14ac:dyDescent="0.3">
      <c r="B11" s="30" t="s">
        <v>289</v>
      </c>
      <c r="C11" s="30" t="s">
        <v>252</v>
      </c>
      <c r="D11" s="30">
        <v>4500</v>
      </c>
      <c r="E11" s="30">
        <v>0</v>
      </c>
      <c r="F11" s="30">
        <v>4</v>
      </c>
      <c r="G11" s="30">
        <v>2</v>
      </c>
      <c r="H11" s="30">
        <v>4</v>
      </c>
    </row>
    <row r="12" spans="1:8" x14ac:dyDescent="0.3">
      <c r="B12" s="30" t="s">
        <v>290</v>
      </c>
      <c r="C12" s="30" t="s">
        <v>254</v>
      </c>
      <c r="D12" s="30">
        <v>0</v>
      </c>
      <c r="E12" s="30">
        <v>2</v>
      </c>
      <c r="F12" s="30">
        <v>5</v>
      </c>
      <c r="G12" s="30">
        <v>1E+30</v>
      </c>
      <c r="H12" s="30">
        <v>2</v>
      </c>
    </row>
    <row r="13" spans="1:8" x14ac:dyDescent="0.3">
      <c r="B13" s="30" t="s">
        <v>193</v>
      </c>
      <c r="C13" s="30" t="s">
        <v>256</v>
      </c>
      <c r="D13" s="30">
        <v>0</v>
      </c>
      <c r="E13" s="30">
        <v>2</v>
      </c>
      <c r="F13" s="30">
        <v>3</v>
      </c>
      <c r="G13" s="30">
        <v>1E+30</v>
      </c>
      <c r="H13" s="30">
        <v>2</v>
      </c>
    </row>
    <row r="14" spans="1:8" x14ac:dyDescent="0.3">
      <c r="B14" s="30" t="s">
        <v>195</v>
      </c>
      <c r="C14" s="30" t="s">
        <v>258</v>
      </c>
      <c r="D14" s="30">
        <v>3500</v>
      </c>
      <c r="E14" s="30">
        <v>0</v>
      </c>
      <c r="F14" s="30">
        <v>1</v>
      </c>
      <c r="G14" s="30">
        <v>0</v>
      </c>
      <c r="H14" s="30">
        <v>2</v>
      </c>
    </row>
    <row r="15" spans="1:8" x14ac:dyDescent="0.3">
      <c r="B15" s="30" t="s">
        <v>251</v>
      </c>
      <c r="C15" s="30" t="s">
        <v>260</v>
      </c>
      <c r="D15" s="30">
        <v>0</v>
      </c>
      <c r="E15" s="30">
        <v>2</v>
      </c>
      <c r="F15" s="30">
        <v>5</v>
      </c>
      <c r="G15" s="30">
        <v>1E+30</v>
      </c>
      <c r="H15" s="30">
        <v>2</v>
      </c>
    </row>
    <row r="16" spans="1:8" x14ac:dyDescent="0.3">
      <c r="B16" s="30" t="s">
        <v>253</v>
      </c>
      <c r="C16" s="30" t="s">
        <v>261</v>
      </c>
      <c r="D16" s="30">
        <v>4000</v>
      </c>
      <c r="E16" s="30">
        <v>0</v>
      </c>
      <c r="F16" s="30">
        <v>2</v>
      </c>
      <c r="G16" s="30">
        <v>2</v>
      </c>
      <c r="H16" s="30">
        <v>0</v>
      </c>
    </row>
    <row r="17" spans="1:8" x14ac:dyDescent="0.3">
      <c r="B17" s="30" t="s">
        <v>255</v>
      </c>
      <c r="C17" s="30" t="s">
        <v>270</v>
      </c>
      <c r="D17" s="30">
        <v>7000</v>
      </c>
      <c r="E17" s="30">
        <v>0</v>
      </c>
      <c r="F17" s="30">
        <v>2</v>
      </c>
      <c r="G17" s="30">
        <v>2</v>
      </c>
      <c r="H17" s="30">
        <v>2</v>
      </c>
    </row>
    <row r="18" spans="1:8" x14ac:dyDescent="0.3">
      <c r="B18" s="30" t="s">
        <v>257</v>
      </c>
      <c r="C18" s="30" t="s">
        <v>271</v>
      </c>
      <c r="D18" s="30">
        <v>0</v>
      </c>
      <c r="E18" s="30">
        <v>8</v>
      </c>
      <c r="F18" s="30">
        <v>10</v>
      </c>
      <c r="G18" s="30">
        <v>1E+30</v>
      </c>
      <c r="H18" s="30">
        <v>8</v>
      </c>
    </row>
    <row r="19" spans="1:8" x14ac:dyDescent="0.3">
      <c r="B19" s="30" t="s">
        <v>259</v>
      </c>
      <c r="C19" s="30" t="s">
        <v>272</v>
      </c>
      <c r="D19" s="30">
        <v>0</v>
      </c>
      <c r="E19" s="30">
        <v>4</v>
      </c>
      <c r="F19" s="30">
        <v>8</v>
      </c>
      <c r="G19" s="30">
        <v>1E+30</v>
      </c>
      <c r="H19" s="30">
        <v>4</v>
      </c>
    </row>
    <row r="20" spans="1:8" ht="15" thickBot="1" x14ac:dyDescent="0.35">
      <c r="B20" s="28" t="s">
        <v>188</v>
      </c>
      <c r="C20" s="28" t="s">
        <v>273</v>
      </c>
      <c r="D20" s="28">
        <v>1000</v>
      </c>
      <c r="E20" s="28">
        <v>0</v>
      </c>
      <c r="F20" s="28">
        <v>3</v>
      </c>
      <c r="G20" s="28">
        <v>0</v>
      </c>
      <c r="H20" s="28">
        <v>2</v>
      </c>
    </row>
    <row r="22" spans="1:8" ht="15" thickBot="1" x14ac:dyDescent="0.35">
      <c r="A22" t="s">
        <v>163</v>
      </c>
    </row>
    <row r="23" spans="1:8" x14ac:dyDescent="0.3">
      <c r="B23" s="34"/>
      <c r="C23" s="34"/>
      <c r="D23" s="34" t="s">
        <v>222</v>
      </c>
      <c r="E23" s="34" t="s">
        <v>231</v>
      </c>
      <c r="F23" s="34" t="s">
        <v>233</v>
      </c>
      <c r="G23" s="34" t="s">
        <v>228</v>
      </c>
      <c r="H23" s="34" t="s">
        <v>228</v>
      </c>
    </row>
    <row r="24" spans="1:8" ht="15" thickBot="1" x14ac:dyDescent="0.35">
      <c r="B24" s="35" t="s">
        <v>179</v>
      </c>
      <c r="C24" s="35" t="s">
        <v>180</v>
      </c>
      <c r="D24" s="35" t="s">
        <v>223</v>
      </c>
      <c r="E24" s="35" t="s">
        <v>232</v>
      </c>
      <c r="F24" s="35" t="s">
        <v>234</v>
      </c>
      <c r="G24" s="35" t="s">
        <v>229</v>
      </c>
      <c r="H24" s="35" t="s">
        <v>230</v>
      </c>
    </row>
    <row r="25" spans="1:8" x14ac:dyDescent="0.3">
      <c r="B25" s="30" t="s">
        <v>295</v>
      </c>
      <c r="C25" s="30" t="s">
        <v>278</v>
      </c>
      <c r="D25" s="30">
        <v>10000</v>
      </c>
      <c r="E25" s="30">
        <v>0</v>
      </c>
      <c r="F25" s="30">
        <v>10000</v>
      </c>
      <c r="G25" s="30">
        <v>1E+30</v>
      </c>
      <c r="H25" s="30">
        <v>0</v>
      </c>
    </row>
    <row r="26" spans="1:8" x14ac:dyDescent="0.3">
      <c r="B26" s="30" t="s">
        <v>208</v>
      </c>
      <c r="C26" s="30" t="s">
        <v>307</v>
      </c>
      <c r="D26" s="30">
        <v>8000</v>
      </c>
      <c r="E26" s="30">
        <v>0</v>
      </c>
      <c r="F26" s="30">
        <v>0</v>
      </c>
      <c r="G26" s="30">
        <v>8000</v>
      </c>
      <c r="H26" s="30">
        <v>1E+30</v>
      </c>
    </row>
    <row r="27" spans="1:8" x14ac:dyDescent="0.3">
      <c r="B27" s="30" t="s">
        <v>302</v>
      </c>
      <c r="C27" s="30" t="s">
        <v>303</v>
      </c>
      <c r="D27" s="30">
        <v>7500</v>
      </c>
      <c r="E27" s="30">
        <v>0</v>
      </c>
      <c r="F27" s="30">
        <v>0</v>
      </c>
      <c r="G27" s="30">
        <v>7500</v>
      </c>
      <c r="H27" s="30">
        <v>1E+30</v>
      </c>
    </row>
    <row r="28" spans="1:8" x14ac:dyDescent="0.3">
      <c r="B28" s="30" t="s">
        <v>299</v>
      </c>
      <c r="C28" s="30" t="s">
        <v>300</v>
      </c>
      <c r="D28" s="30">
        <v>10000</v>
      </c>
      <c r="E28" s="30">
        <v>0</v>
      </c>
      <c r="F28" s="30">
        <v>0</v>
      </c>
      <c r="G28" s="30">
        <v>10000</v>
      </c>
      <c r="H28" s="30">
        <v>1E+30</v>
      </c>
    </row>
    <row r="29" spans="1:8" x14ac:dyDescent="0.3">
      <c r="B29" s="30" t="s">
        <v>277</v>
      </c>
      <c r="C29" s="30" t="s">
        <v>281</v>
      </c>
      <c r="D29" s="30">
        <v>7500</v>
      </c>
      <c r="E29" s="30">
        <v>-1</v>
      </c>
      <c r="F29" s="30">
        <v>7500</v>
      </c>
      <c r="G29" s="30">
        <v>5500</v>
      </c>
      <c r="H29" s="30">
        <v>0</v>
      </c>
    </row>
    <row r="30" spans="1:8" x14ac:dyDescent="0.3">
      <c r="B30" s="30" t="s">
        <v>264</v>
      </c>
      <c r="C30" s="30" t="s">
        <v>275</v>
      </c>
      <c r="D30" s="30">
        <v>9000</v>
      </c>
      <c r="E30" s="30">
        <v>2</v>
      </c>
      <c r="F30" s="30">
        <v>9000</v>
      </c>
      <c r="G30" s="30">
        <v>0</v>
      </c>
      <c r="H30" s="30">
        <v>5500</v>
      </c>
    </row>
    <row r="31" spans="1:8" x14ac:dyDescent="0.3">
      <c r="B31" s="30" t="s">
        <v>280</v>
      </c>
      <c r="C31" s="30" t="s">
        <v>284</v>
      </c>
      <c r="D31" s="30">
        <v>8000</v>
      </c>
      <c r="E31" s="30">
        <v>0</v>
      </c>
      <c r="F31" s="30">
        <v>8000</v>
      </c>
      <c r="G31" s="30">
        <v>4000</v>
      </c>
      <c r="H31" s="30">
        <v>0</v>
      </c>
    </row>
    <row r="32" spans="1:8" x14ac:dyDescent="0.3">
      <c r="B32" s="30" t="s">
        <v>266</v>
      </c>
      <c r="C32" s="30" t="s">
        <v>276</v>
      </c>
      <c r="D32" s="30">
        <v>4500</v>
      </c>
      <c r="E32" s="30">
        <v>4</v>
      </c>
      <c r="F32" s="30">
        <v>4500</v>
      </c>
      <c r="G32" s="30">
        <v>0</v>
      </c>
      <c r="H32" s="30">
        <v>4500</v>
      </c>
    </row>
    <row r="33" spans="2:8" x14ac:dyDescent="0.3">
      <c r="B33" s="30" t="s">
        <v>262</v>
      </c>
      <c r="C33" s="30" t="s">
        <v>274</v>
      </c>
      <c r="D33" s="30">
        <v>7000</v>
      </c>
      <c r="E33" s="30">
        <v>2</v>
      </c>
      <c r="F33" s="30">
        <v>7000</v>
      </c>
      <c r="G33" s="30">
        <v>0</v>
      </c>
      <c r="H33" s="30">
        <v>4000</v>
      </c>
    </row>
    <row r="34" spans="2:8" ht="15" thickBot="1" x14ac:dyDescent="0.35">
      <c r="B34" s="28" t="s">
        <v>268</v>
      </c>
      <c r="C34" s="28" t="s">
        <v>244</v>
      </c>
      <c r="D34" s="28">
        <v>5000</v>
      </c>
      <c r="E34" s="28">
        <v>3</v>
      </c>
      <c r="F34" s="28">
        <v>5000</v>
      </c>
      <c r="G34" s="28">
        <v>0</v>
      </c>
      <c r="H34" s="28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L64"/>
  <sheetViews>
    <sheetView workbookViewId="0">
      <selection activeCell="F17" sqref="F17"/>
    </sheetView>
  </sheetViews>
  <sheetFormatPr defaultRowHeight="14.4" x14ac:dyDescent="0.3"/>
  <cols>
    <col min="1" max="1" width="1.6640625" customWidth="1"/>
    <col min="2" max="2" width="22" customWidth="1"/>
    <col min="3" max="3" width="12.6640625" bestFit="1" customWidth="1"/>
    <col min="4" max="6" width="12.6640625" customWidth="1"/>
    <col min="7" max="7" width="10.88671875" style="20" customWidth="1"/>
  </cols>
  <sheetData>
    <row r="1" spans="2:12" ht="5.0999999999999996" customHeight="1" x14ac:dyDescent="0.3"/>
    <row r="2" spans="2:12" x14ac:dyDescent="0.3">
      <c r="B2" s="11" t="s">
        <v>71</v>
      </c>
      <c r="C2" s="12" t="s">
        <v>149</v>
      </c>
      <c r="D2" s="5"/>
      <c r="E2" s="1"/>
      <c r="F2" s="1"/>
      <c r="G2" s="5"/>
      <c r="H2" s="1"/>
      <c r="I2" s="2"/>
      <c r="J2" s="1"/>
      <c r="K2" s="1"/>
      <c r="L2" s="1"/>
    </row>
    <row r="3" spans="2:12" x14ac:dyDescent="0.3">
      <c r="B3" s="3" t="s">
        <v>70</v>
      </c>
      <c r="C3" s="5" t="s">
        <v>114</v>
      </c>
      <c r="D3" s="5" t="s">
        <v>67</v>
      </c>
      <c r="E3" s="5" t="s">
        <v>115</v>
      </c>
      <c r="F3" s="5" t="s">
        <v>116</v>
      </c>
      <c r="G3" s="5" t="s">
        <v>78</v>
      </c>
      <c r="H3" s="1"/>
      <c r="I3" s="2"/>
      <c r="J3" s="1"/>
      <c r="K3" s="1"/>
      <c r="L3" s="1"/>
    </row>
    <row r="4" spans="2:12" x14ac:dyDescent="0.3">
      <c r="B4" s="3" t="s">
        <v>68</v>
      </c>
      <c r="C4" s="18">
        <v>7</v>
      </c>
      <c r="D4" s="18">
        <v>2</v>
      </c>
      <c r="E4" s="18">
        <v>4</v>
      </c>
      <c r="F4" s="18">
        <v>5</v>
      </c>
      <c r="G4" s="41">
        <f>$C$9*C4+$D$9*D4+$E$9*E4+$F$9*F4</f>
        <v>29000</v>
      </c>
      <c r="H4" s="1"/>
      <c r="I4" s="2"/>
      <c r="J4" s="1"/>
      <c r="K4" s="1"/>
      <c r="L4" s="1"/>
    </row>
    <row r="5" spans="2:12" x14ac:dyDescent="0.3">
      <c r="B5" s="3" t="s">
        <v>111</v>
      </c>
      <c r="C5" s="18">
        <v>3</v>
      </c>
      <c r="D5" s="18">
        <v>1</v>
      </c>
      <c r="E5" s="18">
        <v>5</v>
      </c>
      <c r="F5" s="18">
        <v>2</v>
      </c>
      <c r="G5" s="41">
        <f>$C$10*C5+$D$10*D5+$E$10*E5+$F$10*F5</f>
        <v>15500</v>
      </c>
      <c r="H5" s="1"/>
      <c r="I5" s="2"/>
      <c r="J5" s="1"/>
      <c r="K5" s="1"/>
      <c r="L5" s="1"/>
    </row>
    <row r="6" spans="2:12" x14ac:dyDescent="0.3">
      <c r="B6" s="3" t="s">
        <v>112</v>
      </c>
      <c r="C6" s="18">
        <v>6</v>
      </c>
      <c r="D6" s="18">
        <v>9</v>
      </c>
      <c r="E6" s="18">
        <v>7</v>
      </c>
      <c r="F6" s="18">
        <v>4</v>
      </c>
      <c r="G6" s="41">
        <f>$C$11*C6+$D$11*D6+$E$11*E6+$F$11*F6</f>
        <v>38000</v>
      </c>
      <c r="H6" s="1"/>
      <c r="I6" s="2"/>
      <c r="J6" s="1"/>
      <c r="K6" s="1"/>
      <c r="L6" s="1"/>
    </row>
    <row r="7" spans="2:12" x14ac:dyDescent="0.3">
      <c r="B7" s="11" t="s">
        <v>150</v>
      </c>
      <c r="C7" s="1"/>
      <c r="D7" s="5"/>
      <c r="E7" s="1"/>
      <c r="F7" s="1"/>
      <c r="G7" s="5"/>
      <c r="H7" s="1"/>
      <c r="I7" s="2"/>
      <c r="J7" s="1"/>
      <c r="K7" s="1"/>
      <c r="L7" s="1"/>
    </row>
    <row r="8" spans="2:12" x14ac:dyDescent="0.3">
      <c r="B8" s="3" t="s">
        <v>70</v>
      </c>
      <c r="C8" s="5" t="s">
        <v>114</v>
      </c>
      <c r="D8" s="5" t="s">
        <v>67</v>
      </c>
      <c r="E8" s="5" t="s">
        <v>115</v>
      </c>
      <c r="F8" s="5" t="s">
        <v>116</v>
      </c>
      <c r="G8" s="5" t="s">
        <v>78</v>
      </c>
      <c r="H8" s="1"/>
      <c r="I8" s="5" t="s">
        <v>72</v>
      </c>
      <c r="J8" s="1"/>
      <c r="K8" s="1"/>
      <c r="L8" s="1"/>
    </row>
    <row r="9" spans="2:12" x14ac:dyDescent="0.3">
      <c r="B9" s="3" t="s">
        <v>68</v>
      </c>
      <c r="C9" s="40">
        <v>0</v>
      </c>
      <c r="D9" s="40">
        <v>5500</v>
      </c>
      <c r="E9" s="40">
        <v>4500</v>
      </c>
      <c r="F9" s="40">
        <v>0</v>
      </c>
      <c r="G9" s="42">
        <f>SUM(C9:F9)</f>
        <v>10000</v>
      </c>
      <c r="H9" s="5" t="s">
        <v>74</v>
      </c>
      <c r="I9" s="45">
        <v>10000</v>
      </c>
      <c r="J9" s="1"/>
      <c r="K9" s="1"/>
      <c r="L9" s="1"/>
    </row>
    <row r="10" spans="2:12" x14ac:dyDescent="0.3">
      <c r="B10" s="3" t="s">
        <v>111</v>
      </c>
      <c r="C10" s="40">
        <v>4000</v>
      </c>
      <c r="D10" s="40">
        <v>3500</v>
      </c>
      <c r="E10" s="40">
        <v>0</v>
      </c>
      <c r="F10" s="40">
        <v>0</v>
      </c>
      <c r="G10" s="42">
        <f>SUM(C10:F10)</f>
        <v>7500</v>
      </c>
      <c r="H10" s="5" t="s">
        <v>74</v>
      </c>
      <c r="I10" s="45">
        <v>7500</v>
      </c>
      <c r="J10" s="1"/>
      <c r="K10" s="1"/>
      <c r="L10" s="1"/>
    </row>
    <row r="11" spans="2:12" x14ac:dyDescent="0.3">
      <c r="B11" s="3" t="s">
        <v>112</v>
      </c>
      <c r="C11" s="40">
        <v>3000</v>
      </c>
      <c r="D11" s="40">
        <v>0</v>
      </c>
      <c r="E11" s="40">
        <v>0</v>
      </c>
      <c r="F11" s="40">
        <v>5000</v>
      </c>
      <c r="G11" s="42">
        <f>SUM(C11:F11)</f>
        <v>8000</v>
      </c>
      <c r="H11" s="5" t="s">
        <v>74</v>
      </c>
      <c r="I11" s="45">
        <v>8000</v>
      </c>
      <c r="J11" s="1"/>
      <c r="K11" s="1"/>
      <c r="L11" s="1"/>
    </row>
    <row r="12" spans="2:12" x14ac:dyDescent="0.3">
      <c r="B12" s="3" t="s">
        <v>77</v>
      </c>
      <c r="C12" s="2">
        <f>SUM(C9:C11)</f>
        <v>7000</v>
      </c>
      <c r="D12" s="2">
        <f>SUM(D9:D11)</f>
        <v>9000</v>
      </c>
      <c r="E12" s="2">
        <f>SUM(E9:E11)</f>
        <v>4500</v>
      </c>
      <c r="F12" s="2">
        <f>SUM(F9:F11)</f>
        <v>5000</v>
      </c>
      <c r="G12" s="43">
        <f>SUM(G9:G11)</f>
        <v>25500</v>
      </c>
      <c r="H12" s="1"/>
      <c r="I12" s="2"/>
      <c r="J12" s="1"/>
      <c r="K12" s="1"/>
      <c r="L12" s="1"/>
    </row>
    <row r="13" spans="2:12" x14ac:dyDescent="0.3">
      <c r="B13" s="3"/>
      <c r="C13" s="2" t="s">
        <v>73</v>
      </c>
      <c r="D13" s="2" t="s">
        <v>73</v>
      </c>
      <c r="E13" s="2" t="s">
        <v>73</v>
      </c>
      <c r="F13" s="2" t="s">
        <v>73</v>
      </c>
      <c r="G13" s="5"/>
      <c r="H13" s="1"/>
      <c r="I13" s="2"/>
      <c r="J13" s="1"/>
      <c r="K13" s="1"/>
      <c r="L13" s="1"/>
    </row>
    <row r="14" spans="2:12" x14ac:dyDescent="0.3">
      <c r="B14" s="3" t="s">
        <v>69</v>
      </c>
      <c r="C14" s="2">
        <v>7000</v>
      </c>
      <c r="D14" s="1">
        <v>9000</v>
      </c>
      <c r="E14" s="1">
        <v>4500</v>
      </c>
      <c r="F14" s="1">
        <v>5000</v>
      </c>
      <c r="H14" s="1"/>
      <c r="I14" s="2"/>
      <c r="J14" s="1"/>
      <c r="K14" s="1"/>
      <c r="L14" s="1"/>
    </row>
    <row r="15" spans="2:12" x14ac:dyDescent="0.3">
      <c r="B15" s="3"/>
      <c r="C15" s="2"/>
      <c r="D15" s="1"/>
      <c r="E15" s="1"/>
      <c r="F15" s="1"/>
      <c r="H15" s="1"/>
      <c r="I15" s="2"/>
      <c r="J15" s="1"/>
      <c r="K15" s="1"/>
      <c r="L15" s="1"/>
    </row>
    <row r="16" spans="2:12" x14ac:dyDescent="0.3">
      <c r="B16" s="11" t="s">
        <v>243</v>
      </c>
      <c r="C16" s="2"/>
      <c r="D16" s="1"/>
      <c r="E16" s="1"/>
      <c r="F16" s="1"/>
      <c r="H16" s="1"/>
      <c r="I16" s="2"/>
      <c r="J16" s="1"/>
      <c r="K16" s="1"/>
      <c r="L16" s="1"/>
    </row>
    <row r="17" spans="2:12" x14ac:dyDescent="0.3">
      <c r="B17" s="3" t="s">
        <v>68</v>
      </c>
      <c r="C17" s="2">
        <v>1</v>
      </c>
      <c r="D17" s="1"/>
      <c r="E17" s="1"/>
      <c r="F17" s="42">
        <f>G9*C17</f>
        <v>10000</v>
      </c>
      <c r="G17" s="5" t="s">
        <v>73</v>
      </c>
      <c r="H17" s="5">
        <v>0</v>
      </c>
      <c r="I17" s="1"/>
      <c r="J17" s="1"/>
      <c r="K17" s="1"/>
    </row>
    <row r="18" spans="2:12" x14ac:dyDescent="0.3">
      <c r="B18" s="3" t="s">
        <v>111</v>
      </c>
      <c r="C18" s="2"/>
      <c r="D18" s="1">
        <v>1</v>
      </c>
      <c r="E18" s="1"/>
      <c r="F18" s="42">
        <f>G10*D18</f>
        <v>7500</v>
      </c>
      <c r="G18" s="5" t="s">
        <v>73</v>
      </c>
      <c r="H18" s="5">
        <v>0</v>
      </c>
      <c r="I18" s="1"/>
      <c r="J18" s="1"/>
      <c r="K18" s="1"/>
    </row>
    <row r="19" spans="2:12" x14ac:dyDescent="0.3">
      <c r="B19" s="3" t="s">
        <v>112</v>
      </c>
      <c r="C19" s="2"/>
      <c r="D19" s="1"/>
      <c r="E19" s="1">
        <v>1</v>
      </c>
      <c r="F19" s="42">
        <f>G11*E19</f>
        <v>8000</v>
      </c>
      <c r="G19" s="5" t="s">
        <v>73</v>
      </c>
      <c r="H19" s="5">
        <v>0</v>
      </c>
      <c r="I19" s="1"/>
      <c r="J19" s="1"/>
      <c r="K19" s="1"/>
    </row>
    <row r="20" spans="2:12" x14ac:dyDescent="0.3">
      <c r="B20" s="3"/>
      <c r="C20" s="1"/>
      <c r="D20" s="5"/>
      <c r="E20" s="1"/>
      <c r="F20" s="1"/>
      <c r="G20" s="5"/>
      <c r="H20" s="1"/>
      <c r="I20" s="5"/>
      <c r="J20" s="1"/>
      <c r="K20" s="1"/>
      <c r="L20" s="1"/>
    </row>
    <row r="21" spans="2:12" x14ac:dyDescent="0.3">
      <c r="B21" s="12" t="s">
        <v>75</v>
      </c>
      <c r="H21" s="4"/>
      <c r="I21" s="1"/>
      <c r="J21" s="1"/>
      <c r="K21" s="1"/>
      <c r="L21" s="1"/>
    </row>
    <row r="22" spans="2:12" x14ac:dyDescent="0.3">
      <c r="B22" s="1" t="s">
        <v>76</v>
      </c>
      <c r="C22" s="39">
        <f>SUM(G4:G6)</f>
        <v>82500</v>
      </c>
      <c r="H22" s="4"/>
      <c r="I22" s="1"/>
      <c r="J22" s="1"/>
      <c r="K22" s="1"/>
      <c r="L22" s="1"/>
    </row>
    <row r="23" spans="2:12" x14ac:dyDescent="0.3">
      <c r="B23" s="1"/>
      <c r="H23" s="4"/>
      <c r="I23" s="1"/>
      <c r="J23" s="1"/>
      <c r="K23" s="1"/>
      <c r="L23" s="1"/>
    </row>
    <row r="24" spans="2:12" x14ac:dyDescent="0.3">
      <c r="B24" s="1"/>
      <c r="C24" s="9"/>
      <c r="D24" s="1"/>
      <c r="E24" s="1"/>
      <c r="F24" s="1"/>
      <c r="G24" s="5"/>
      <c r="H24" s="4"/>
      <c r="I24" s="1"/>
      <c r="J24" s="1"/>
      <c r="K24" s="1"/>
      <c r="L24" s="1"/>
    </row>
    <row r="25" spans="2:12" x14ac:dyDescent="0.3">
      <c r="B25" s="1"/>
      <c r="C25" s="10"/>
      <c r="D25" s="10"/>
      <c r="E25" s="10"/>
      <c r="F25" s="10"/>
      <c r="G25" s="44"/>
      <c r="H25" s="4"/>
      <c r="I25" s="1"/>
      <c r="J25" s="1"/>
      <c r="K25" s="1"/>
      <c r="L25" s="1"/>
    </row>
    <row r="26" spans="2:12" x14ac:dyDescent="0.3">
      <c r="B26" s="1"/>
      <c r="C26" s="1"/>
      <c r="D26" s="1"/>
      <c r="E26" s="1"/>
      <c r="F26" s="1"/>
      <c r="G26" s="5"/>
      <c r="H26" s="4"/>
      <c r="I26" s="1"/>
      <c r="J26" s="1"/>
      <c r="K26" s="1"/>
      <c r="L26" s="1"/>
    </row>
    <row r="27" spans="2:12" x14ac:dyDescent="0.3">
      <c r="B27" s="1"/>
      <c r="C27" s="1"/>
      <c r="D27" s="1"/>
      <c r="E27" s="1"/>
      <c r="F27" s="1"/>
      <c r="G27" s="5"/>
      <c r="H27" s="4"/>
      <c r="I27" s="1"/>
      <c r="J27" s="1"/>
      <c r="K27" s="1"/>
      <c r="L27" s="1"/>
    </row>
    <row r="28" spans="2:12" x14ac:dyDescent="0.3">
      <c r="B28" s="1"/>
      <c r="C28" s="1"/>
      <c r="D28" s="1"/>
      <c r="E28" s="1"/>
      <c r="F28" s="1"/>
      <c r="G28" s="5"/>
      <c r="H28" s="4"/>
      <c r="I28" s="1"/>
      <c r="J28" s="1"/>
      <c r="K28" s="1"/>
      <c r="L28" s="1"/>
    </row>
    <row r="29" spans="2:12" x14ac:dyDescent="0.3">
      <c r="B29" s="1"/>
      <c r="C29" s="1"/>
      <c r="D29" s="1"/>
      <c r="E29" s="1"/>
      <c r="F29" s="1"/>
      <c r="G29" s="5"/>
      <c r="H29" s="4"/>
      <c r="I29" s="1"/>
      <c r="J29" s="1"/>
      <c r="K29" s="1"/>
      <c r="L29" s="1"/>
    </row>
    <row r="30" spans="2:12" x14ac:dyDescent="0.3">
      <c r="B30" s="1"/>
      <c r="C30" s="1"/>
      <c r="D30" s="1"/>
      <c r="E30" s="1"/>
      <c r="F30" s="1"/>
      <c r="G30" s="5"/>
      <c r="H30" s="4"/>
      <c r="I30" s="1"/>
      <c r="J30" s="1"/>
      <c r="K30" s="1"/>
      <c r="L30" s="1"/>
    </row>
    <row r="31" spans="2:12" x14ac:dyDescent="0.3">
      <c r="B31" s="1"/>
      <c r="C31" s="1"/>
      <c r="D31" s="1"/>
      <c r="E31" s="1"/>
      <c r="F31" s="1"/>
      <c r="G31" s="5"/>
      <c r="H31" s="4"/>
      <c r="I31" s="1"/>
      <c r="J31" s="1"/>
      <c r="K31" s="1"/>
      <c r="L31" s="1"/>
    </row>
    <row r="32" spans="2:12" x14ac:dyDescent="0.3">
      <c r="B32" s="1"/>
      <c r="C32" s="1"/>
      <c r="D32" s="1"/>
      <c r="E32" s="1"/>
      <c r="F32" s="1"/>
      <c r="G32" s="5"/>
      <c r="H32" s="4"/>
      <c r="I32" s="1"/>
      <c r="J32" s="1"/>
      <c r="K32" s="1"/>
      <c r="L32" s="1"/>
    </row>
    <row r="33" spans="2:12" x14ac:dyDescent="0.3">
      <c r="B33" s="1"/>
      <c r="C33" s="1"/>
      <c r="D33" s="1"/>
      <c r="E33" s="1"/>
      <c r="F33" s="1"/>
      <c r="G33" s="5"/>
      <c r="H33" s="4"/>
      <c r="I33" s="1"/>
      <c r="J33" s="1"/>
      <c r="K33" s="1"/>
      <c r="L33" s="1"/>
    </row>
    <row r="34" spans="2:12" x14ac:dyDescent="0.3">
      <c r="B34" s="1"/>
      <c r="C34" s="1"/>
      <c r="D34" s="1"/>
      <c r="E34" s="1"/>
      <c r="F34" s="1"/>
      <c r="G34" s="5"/>
      <c r="H34" s="4"/>
      <c r="I34" s="1"/>
      <c r="J34" s="1"/>
      <c r="K34" s="1"/>
      <c r="L34" s="1"/>
    </row>
    <row r="35" spans="2:12" x14ac:dyDescent="0.3">
      <c r="B35" s="1"/>
      <c r="C35" s="1"/>
      <c r="D35" s="1"/>
      <c r="E35" s="1"/>
      <c r="F35" s="1"/>
      <c r="G35" s="5"/>
      <c r="H35" s="4"/>
      <c r="I35" s="1"/>
      <c r="J35" s="1"/>
      <c r="K35" s="1"/>
      <c r="L35" s="1"/>
    </row>
    <row r="36" spans="2:12" x14ac:dyDescent="0.3">
      <c r="B36" s="1"/>
      <c r="C36" s="1"/>
      <c r="D36" s="1"/>
      <c r="E36" s="1"/>
      <c r="F36" s="1"/>
      <c r="G36" s="5"/>
      <c r="H36" s="4"/>
      <c r="I36" s="1"/>
      <c r="J36" s="1"/>
      <c r="K36" s="1"/>
      <c r="L36" s="1"/>
    </row>
    <row r="37" spans="2:12" x14ac:dyDescent="0.3">
      <c r="B37" s="1"/>
      <c r="C37" s="1"/>
      <c r="D37" s="1"/>
      <c r="E37" s="1"/>
      <c r="F37" s="1"/>
      <c r="G37" s="5"/>
      <c r="H37" s="4"/>
      <c r="I37" s="1"/>
      <c r="J37" s="1"/>
      <c r="K37" s="1"/>
      <c r="L37" s="1"/>
    </row>
    <row r="38" spans="2:12" x14ac:dyDescent="0.3">
      <c r="B38" s="1"/>
      <c r="C38" s="1"/>
      <c r="D38" s="1"/>
      <c r="E38" s="1"/>
      <c r="F38" s="1"/>
      <c r="G38" s="5"/>
      <c r="H38" s="4"/>
      <c r="I38" s="1"/>
      <c r="J38" s="1"/>
      <c r="K38" s="1"/>
      <c r="L38" s="1"/>
    </row>
    <row r="39" spans="2:12" x14ac:dyDescent="0.3">
      <c r="B39" s="1"/>
      <c r="C39" s="1"/>
      <c r="D39" s="1"/>
      <c r="E39" s="1"/>
      <c r="F39" s="1"/>
      <c r="G39" s="5"/>
      <c r="H39" s="4"/>
      <c r="I39" s="1"/>
      <c r="J39" s="1"/>
      <c r="K39" s="1"/>
      <c r="L39" s="1"/>
    </row>
    <row r="40" spans="2:12" x14ac:dyDescent="0.3">
      <c r="B40" s="1"/>
      <c r="C40" s="1"/>
      <c r="D40" s="1"/>
      <c r="E40" s="1"/>
      <c r="F40" s="1"/>
      <c r="G40" s="5"/>
      <c r="H40" s="4"/>
      <c r="I40" s="1"/>
      <c r="J40" s="1"/>
      <c r="K40" s="1"/>
      <c r="L40" s="1"/>
    </row>
    <row r="41" spans="2:12" x14ac:dyDescent="0.3">
      <c r="B41" s="1"/>
      <c r="C41" s="1"/>
      <c r="D41" s="1"/>
      <c r="E41" s="1"/>
      <c r="F41" s="1"/>
      <c r="G41" s="5"/>
      <c r="H41" s="4"/>
      <c r="I41" s="1"/>
      <c r="J41" s="1"/>
      <c r="K41" s="1"/>
      <c r="L41" s="1"/>
    </row>
    <row r="42" spans="2:12" x14ac:dyDescent="0.3">
      <c r="B42" s="1"/>
      <c r="C42" s="1"/>
      <c r="D42" s="1"/>
      <c r="E42" s="1"/>
      <c r="F42" s="1"/>
      <c r="G42" s="5"/>
      <c r="H42" s="4"/>
      <c r="I42" s="1"/>
      <c r="J42" s="1"/>
      <c r="K42" s="1"/>
      <c r="L42" s="1"/>
    </row>
    <row r="43" spans="2:12" x14ac:dyDescent="0.3">
      <c r="B43" s="1"/>
      <c r="C43" s="1"/>
      <c r="D43" s="1"/>
      <c r="E43" s="1"/>
      <c r="F43" s="1"/>
      <c r="G43" s="5"/>
      <c r="H43" s="4"/>
      <c r="I43" s="1"/>
      <c r="J43" s="1"/>
      <c r="K43" s="1"/>
      <c r="L43" s="1"/>
    </row>
    <row r="44" spans="2:12" x14ac:dyDescent="0.3">
      <c r="B44" s="1"/>
      <c r="C44" s="1"/>
      <c r="D44" s="1"/>
      <c r="E44" s="1"/>
      <c r="F44" s="1"/>
      <c r="G44" s="5"/>
      <c r="H44" s="4"/>
      <c r="I44" s="1"/>
      <c r="J44" s="1"/>
      <c r="K44" s="1"/>
      <c r="L44" s="1"/>
    </row>
    <row r="45" spans="2:12" x14ac:dyDescent="0.3">
      <c r="B45" s="1"/>
      <c r="C45" s="1"/>
      <c r="D45" s="1"/>
      <c r="E45" s="1"/>
      <c r="F45" s="1"/>
      <c r="G45" s="5"/>
      <c r="H45" s="4"/>
      <c r="I45" s="1"/>
      <c r="J45" s="1"/>
      <c r="K45" s="1"/>
      <c r="L45" s="1"/>
    </row>
    <row r="46" spans="2:12" x14ac:dyDescent="0.3">
      <c r="B46" s="1"/>
      <c r="C46" s="1"/>
      <c r="D46" s="1"/>
      <c r="E46" s="1"/>
      <c r="F46" s="1"/>
      <c r="G46" s="5"/>
      <c r="H46" s="4"/>
      <c r="I46" s="1"/>
      <c r="J46" s="1"/>
      <c r="K46" s="1"/>
      <c r="L46" s="1"/>
    </row>
    <row r="47" spans="2:12" x14ac:dyDescent="0.3">
      <c r="B47" s="1"/>
      <c r="C47" s="1"/>
      <c r="D47" s="1"/>
      <c r="E47" s="1"/>
      <c r="F47" s="1"/>
      <c r="G47" s="5"/>
      <c r="H47" s="4"/>
      <c r="I47" s="1"/>
      <c r="J47" s="1"/>
      <c r="K47" s="1"/>
      <c r="L47" s="1"/>
    </row>
    <row r="48" spans="2:12" x14ac:dyDescent="0.3">
      <c r="B48" s="1"/>
      <c r="C48" s="1"/>
      <c r="D48" s="1"/>
      <c r="E48" s="1"/>
      <c r="F48" s="1"/>
      <c r="G48" s="5"/>
      <c r="H48" s="4"/>
      <c r="I48" s="1"/>
      <c r="J48" s="1"/>
      <c r="K48" s="1"/>
      <c r="L48" s="1"/>
    </row>
    <row r="49" spans="2:12" x14ac:dyDescent="0.3">
      <c r="B49" s="1"/>
      <c r="C49" s="1"/>
      <c r="D49" s="1"/>
      <c r="E49" s="1"/>
      <c r="F49" s="1"/>
      <c r="G49" s="5"/>
      <c r="H49" s="4"/>
      <c r="I49" s="1"/>
      <c r="J49" s="1"/>
      <c r="K49" s="1"/>
      <c r="L49" s="1"/>
    </row>
    <row r="50" spans="2:12" x14ac:dyDescent="0.3">
      <c r="B50" s="1"/>
      <c r="C50" s="1"/>
      <c r="D50" s="1"/>
      <c r="E50" s="1"/>
      <c r="F50" s="1"/>
      <c r="G50" s="5"/>
      <c r="H50" s="4"/>
      <c r="I50" s="1"/>
      <c r="J50" s="1"/>
      <c r="K50" s="1"/>
      <c r="L50" s="1"/>
    </row>
    <row r="51" spans="2:12" x14ac:dyDescent="0.3">
      <c r="B51" s="1"/>
      <c r="C51" s="1"/>
      <c r="D51" s="1"/>
      <c r="E51" s="1"/>
      <c r="F51" s="1"/>
      <c r="G51" s="5"/>
      <c r="H51" s="4"/>
      <c r="I51" s="1"/>
      <c r="J51" s="1"/>
      <c r="K51" s="1"/>
      <c r="L51" s="1"/>
    </row>
    <row r="52" spans="2:12" x14ac:dyDescent="0.3">
      <c r="B52" s="1"/>
      <c r="C52" s="1"/>
      <c r="D52" s="1"/>
      <c r="E52" s="1"/>
      <c r="F52" s="1"/>
      <c r="G52" s="5"/>
      <c r="H52" s="4"/>
      <c r="I52" s="1"/>
      <c r="J52" s="1"/>
      <c r="K52" s="1"/>
      <c r="L52" s="1"/>
    </row>
    <row r="53" spans="2:12" x14ac:dyDescent="0.3">
      <c r="B53" s="1"/>
      <c r="C53" s="1"/>
      <c r="D53" s="1"/>
      <c r="E53" s="1"/>
      <c r="F53" s="1"/>
      <c r="G53" s="5"/>
      <c r="H53" s="4"/>
      <c r="I53" s="1"/>
      <c r="J53" s="1"/>
      <c r="K53" s="1"/>
      <c r="L53" s="1"/>
    </row>
    <row r="54" spans="2:12" x14ac:dyDescent="0.3">
      <c r="B54" s="1"/>
      <c r="C54" s="1"/>
      <c r="D54" s="1"/>
      <c r="E54" s="1"/>
      <c r="F54" s="1"/>
      <c r="G54" s="5"/>
      <c r="H54" s="4"/>
      <c r="I54" s="1"/>
      <c r="J54" s="1"/>
      <c r="K54" s="1"/>
      <c r="L54" s="1"/>
    </row>
    <row r="55" spans="2:12" x14ac:dyDescent="0.3">
      <c r="B55" s="1"/>
      <c r="C55" s="1"/>
      <c r="D55" s="1"/>
      <c r="E55" s="1"/>
      <c r="F55" s="1"/>
      <c r="G55" s="5"/>
      <c r="H55" s="4"/>
      <c r="I55" s="1"/>
      <c r="J55" s="1"/>
      <c r="K55" s="1"/>
      <c r="L55" s="1"/>
    </row>
    <row r="56" spans="2:12" x14ac:dyDescent="0.3">
      <c r="B56" s="1"/>
      <c r="C56" s="1"/>
      <c r="D56" s="1"/>
      <c r="E56" s="1"/>
      <c r="F56" s="1"/>
      <c r="G56" s="5"/>
      <c r="H56" s="4"/>
      <c r="I56" s="1"/>
      <c r="J56" s="1"/>
      <c r="K56" s="1"/>
      <c r="L56" s="1"/>
    </row>
    <row r="57" spans="2:12" x14ac:dyDescent="0.3">
      <c r="B57" s="1"/>
      <c r="C57" s="1"/>
      <c r="D57" s="1"/>
      <c r="E57" s="1"/>
      <c r="F57" s="1"/>
      <c r="G57" s="5"/>
      <c r="H57" s="1"/>
      <c r="I57" s="1"/>
      <c r="J57" s="1"/>
      <c r="K57" s="1"/>
      <c r="L57" s="1"/>
    </row>
    <row r="58" spans="2:12" x14ac:dyDescent="0.3">
      <c r="B58" s="1"/>
      <c r="C58" s="1"/>
      <c r="D58" s="1"/>
      <c r="E58" s="1"/>
      <c r="F58" s="1"/>
      <c r="G58" s="5"/>
      <c r="H58" s="1"/>
      <c r="I58" s="1"/>
      <c r="J58" s="1"/>
      <c r="K58" s="1"/>
      <c r="L58" s="1"/>
    </row>
    <row r="59" spans="2:12" x14ac:dyDescent="0.3">
      <c r="B59" s="1"/>
      <c r="C59" s="1"/>
      <c r="D59" s="1"/>
      <c r="E59" s="1"/>
      <c r="F59" s="1"/>
      <c r="G59" s="5"/>
      <c r="H59" s="1"/>
      <c r="I59" s="1"/>
      <c r="J59" s="1"/>
      <c r="K59" s="1"/>
      <c r="L59" s="1"/>
    </row>
    <row r="60" spans="2:12" x14ac:dyDescent="0.3">
      <c r="B60" s="1"/>
      <c r="C60" s="1"/>
      <c r="D60" s="1"/>
      <c r="E60" s="1"/>
      <c r="F60" s="1"/>
      <c r="G60" s="5"/>
      <c r="H60" s="1"/>
      <c r="I60" s="1"/>
      <c r="J60" s="1"/>
      <c r="K60" s="1"/>
      <c r="L60" s="1"/>
    </row>
    <row r="61" spans="2:12" x14ac:dyDescent="0.3">
      <c r="B61" s="1"/>
      <c r="C61" s="1"/>
      <c r="D61" s="1"/>
      <c r="E61" s="1"/>
      <c r="F61" s="1"/>
      <c r="G61" s="5"/>
      <c r="H61" s="1"/>
      <c r="I61" s="1"/>
      <c r="J61" s="1"/>
      <c r="K61" s="1"/>
      <c r="L61" s="1"/>
    </row>
    <row r="62" spans="2:12" x14ac:dyDescent="0.3">
      <c r="B62" s="1"/>
      <c r="C62" s="1"/>
      <c r="D62" s="1"/>
      <c r="E62" s="1"/>
      <c r="F62" s="1"/>
      <c r="G62" s="5"/>
      <c r="H62" s="1"/>
      <c r="I62" s="1"/>
      <c r="J62" s="1"/>
      <c r="K62" s="1"/>
      <c r="L62" s="1"/>
    </row>
    <row r="63" spans="2:12" x14ac:dyDescent="0.3">
      <c r="B63" s="1"/>
      <c r="C63" s="1"/>
      <c r="D63" s="1"/>
      <c r="E63" s="1"/>
      <c r="F63" s="1"/>
      <c r="G63" s="5"/>
      <c r="H63" s="1"/>
      <c r="I63" s="1"/>
      <c r="J63" s="1"/>
      <c r="K63" s="1"/>
      <c r="L63" s="1"/>
    </row>
    <row r="64" spans="2:12" x14ac:dyDescent="0.3">
      <c r="B64" s="1"/>
      <c r="C64" s="1"/>
      <c r="D64" s="1"/>
      <c r="E64" s="1"/>
      <c r="F64" s="1"/>
      <c r="G64" s="5"/>
      <c r="H64" s="1"/>
      <c r="I64" s="1"/>
      <c r="J64" s="1"/>
      <c r="K64" s="1"/>
      <c r="L64" s="1"/>
    </row>
  </sheetData>
  <phoneticPr fontId="0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CEDF-6E2F-47F0-A7D1-C586555ADA21}">
  <dimension ref="A1:G46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19.5546875" bestFit="1" customWidth="1"/>
    <col min="4" max="4" width="13.33203125" bestFit="1" customWidth="1"/>
    <col min="5" max="5" width="13.5546875" bestFit="1" customWidth="1"/>
    <col min="6" max="6" width="11.109375" bestFit="1" customWidth="1"/>
    <col min="7" max="7" width="6" bestFit="1" customWidth="1"/>
  </cols>
  <sheetData>
    <row r="1" spans="1:5" x14ac:dyDescent="0.3">
      <c r="A1" s="26" t="s">
        <v>170</v>
      </c>
    </row>
    <row r="2" spans="1:5" x14ac:dyDescent="0.3">
      <c r="A2" s="26" t="s">
        <v>298</v>
      </c>
    </row>
    <row r="3" spans="1:5" x14ac:dyDescent="0.3">
      <c r="A3" s="26" t="s">
        <v>308</v>
      </c>
    </row>
    <row r="4" spans="1:5" x14ac:dyDescent="0.3">
      <c r="A4" s="26" t="s">
        <v>171</v>
      </c>
    </row>
    <row r="5" spans="1:5" x14ac:dyDescent="0.3">
      <c r="A5" s="26" t="s">
        <v>172</v>
      </c>
    </row>
    <row r="6" spans="1:5" x14ac:dyDescent="0.3">
      <c r="A6" s="26"/>
      <c r="B6" t="s">
        <v>173</v>
      </c>
    </row>
    <row r="7" spans="1:5" x14ac:dyDescent="0.3">
      <c r="A7" s="26"/>
      <c r="B7" t="s">
        <v>309</v>
      </c>
    </row>
    <row r="8" spans="1:5" x14ac:dyDescent="0.3">
      <c r="A8" s="26"/>
      <c r="B8" t="s">
        <v>285</v>
      </c>
    </row>
    <row r="9" spans="1:5" x14ac:dyDescent="0.3">
      <c r="A9" s="26" t="s">
        <v>175</v>
      </c>
    </row>
    <row r="10" spans="1:5" x14ac:dyDescent="0.3">
      <c r="B10" t="s">
        <v>246</v>
      </c>
    </row>
    <row r="11" spans="1:5" x14ac:dyDescent="0.3">
      <c r="B11" t="s">
        <v>177</v>
      </c>
    </row>
    <row r="14" spans="1:5" ht="15" thickBot="1" x14ac:dyDescent="0.35">
      <c r="A14" t="s">
        <v>247</v>
      </c>
    </row>
    <row r="15" spans="1:5" ht="15" thickBot="1" x14ac:dyDescent="0.35">
      <c r="B15" s="29" t="s">
        <v>179</v>
      </c>
      <c r="C15" s="29" t="s">
        <v>180</v>
      </c>
      <c r="D15" s="29" t="s">
        <v>181</v>
      </c>
      <c r="E15" s="29" t="s">
        <v>182</v>
      </c>
    </row>
    <row r="16" spans="1:5" ht="15" thickBot="1" x14ac:dyDescent="0.35">
      <c r="B16" s="28" t="s">
        <v>286</v>
      </c>
      <c r="C16" s="28" t="s">
        <v>248</v>
      </c>
      <c r="D16" s="46">
        <v>0</v>
      </c>
      <c r="E16" s="46">
        <v>82500</v>
      </c>
    </row>
    <row r="19" spans="1:6" ht="15" thickBot="1" x14ac:dyDescent="0.35">
      <c r="A19" t="s">
        <v>183</v>
      </c>
    </row>
    <row r="20" spans="1:6" ht="15" thickBot="1" x14ac:dyDescent="0.35">
      <c r="B20" s="29" t="s">
        <v>179</v>
      </c>
      <c r="C20" s="29" t="s">
        <v>180</v>
      </c>
      <c r="D20" s="29" t="s">
        <v>181</v>
      </c>
      <c r="E20" s="29" t="s">
        <v>182</v>
      </c>
      <c r="F20" s="29" t="s">
        <v>184</v>
      </c>
    </row>
    <row r="21" spans="1:6" x14ac:dyDescent="0.3">
      <c r="B21" s="30" t="s">
        <v>287</v>
      </c>
      <c r="C21" s="30" t="s">
        <v>249</v>
      </c>
      <c r="D21" s="32">
        <v>0</v>
      </c>
      <c r="E21" s="32">
        <v>0</v>
      </c>
      <c r="F21" s="30" t="s">
        <v>192</v>
      </c>
    </row>
    <row r="22" spans="1:6" x14ac:dyDescent="0.3">
      <c r="B22" s="30" t="s">
        <v>288</v>
      </c>
      <c r="C22" s="30" t="s">
        <v>250</v>
      </c>
      <c r="D22" s="32">
        <v>0</v>
      </c>
      <c r="E22" s="32">
        <v>5500</v>
      </c>
      <c r="F22" s="30" t="s">
        <v>192</v>
      </c>
    </row>
    <row r="23" spans="1:6" x14ac:dyDescent="0.3">
      <c r="B23" s="30" t="s">
        <v>289</v>
      </c>
      <c r="C23" s="30" t="s">
        <v>252</v>
      </c>
      <c r="D23" s="32">
        <v>0</v>
      </c>
      <c r="E23" s="32">
        <v>4500</v>
      </c>
      <c r="F23" s="30" t="s">
        <v>192</v>
      </c>
    </row>
    <row r="24" spans="1:6" x14ac:dyDescent="0.3">
      <c r="B24" s="30" t="s">
        <v>290</v>
      </c>
      <c r="C24" s="30" t="s">
        <v>254</v>
      </c>
      <c r="D24" s="32">
        <v>0</v>
      </c>
      <c r="E24" s="32">
        <v>0</v>
      </c>
      <c r="F24" s="30" t="s">
        <v>192</v>
      </c>
    </row>
    <row r="25" spans="1:6" x14ac:dyDescent="0.3">
      <c r="B25" s="30" t="s">
        <v>193</v>
      </c>
      <c r="C25" s="30" t="s">
        <v>256</v>
      </c>
      <c r="D25" s="32">
        <v>0</v>
      </c>
      <c r="E25" s="32">
        <v>4000</v>
      </c>
      <c r="F25" s="30" t="s">
        <v>192</v>
      </c>
    </row>
    <row r="26" spans="1:6" x14ac:dyDescent="0.3">
      <c r="B26" s="30" t="s">
        <v>195</v>
      </c>
      <c r="C26" s="30" t="s">
        <v>258</v>
      </c>
      <c r="D26" s="32">
        <v>0</v>
      </c>
      <c r="E26" s="32">
        <v>3500</v>
      </c>
      <c r="F26" s="30" t="s">
        <v>192</v>
      </c>
    </row>
    <row r="27" spans="1:6" x14ac:dyDescent="0.3">
      <c r="B27" s="30" t="s">
        <v>251</v>
      </c>
      <c r="C27" s="30" t="s">
        <v>260</v>
      </c>
      <c r="D27" s="32">
        <v>0</v>
      </c>
      <c r="E27" s="32">
        <v>0</v>
      </c>
      <c r="F27" s="30" t="s">
        <v>192</v>
      </c>
    </row>
    <row r="28" spans="1:6" x14ac:dyDescent="0.3">
      <c r="B28" s="30" t="s">
        <v>253</v>
      </c>
      <c r="C28" s="30" t="s">
        <v>261</v>
      </c>
      <c r="D28" s="32">
        <v>0</v>
      </c>
      <c r="E28" s="32">
        <v>0</v>
      </c>
      <c r="F28" s="30" t="s">
        <v>192</v>
      </c>
    </row>
    <row r="29" spans="1:6" x14ac:dyDescent="0.3">
      <c r="B29" s="30" t="s">
        <v>255</v>
      </c>
      <c r="C29" s="30" t="s">
        <v>263</v>
      </c>
      <c r="D29" s="32">
        <v>0</v>
      </c>
      <c r="E29" s="32">
        <v>3000</v>
      </c>
      <c r="F29" s="30" t="s">
        <v>192</v>
      </c>
    </row>
    <row r="30" spans="1:6" x14ac:dyDescent="0.3">
      <c r="B30" s="30" t="s">
        <v>257</v>
      </c>
      <c r="C30" s="30" t="s">
        <v>265</v>
      </c>
      <c r="D30" s="32">
        <v>0</v>
      </c>
      <c r="E30" s="32">
        <v>0</v>
      </c>
      <c r="F30" s="30" t="s">
        <v>192</v>
      </c>
    </row>
    <row r="31" spans="1:6" x14ac:dyDescent="0.3">
      <c r="B31" s="30" t="s">
        <v>259</v>
      </c>
      <c r="C31" s="30" t="s">
        <v>267</v>
      </c>
      <c r="D31" s="32">
        <v>0</v>
      </c>
      <c r="E31" s="32">
        <v>0</v>
      </c>
      <c r="F31" s="30" t="s">
        <v>192</v>
      </c>
    </row>
    <row r="32" spans="1:6" ht="15" thickBot="1" x14ac:dyDescent="0.35">
      <c r="B32" s="28" t="s">
        <v>188</v>
      </c>
      <c r="C32" s="28" t="s">
        <v>269</v>
      </c>
      <c r="D32" s="33">
        <v>0</v>
      </c>
      <c r="E32" s="33">
        <v>5000</v>
      </c>
      <c r="F32" s="28" t="s">
        <v>192</v>
      </c>
    </row>
    <row r="35" spans="1:7" ht="15" thickBot="1" x14ac:dyDescent="0.35">
      <c r="A35" t="s">
        <v>163</v>
      </c>
    </row>
    <row r="36" spans="1:7" ht="15" thickBot="1" x14ac:dyDescent="0.35">
      <c r="B36" s="29" t="s">
        <v>179</v>
      </c>
      <c r="C36" s="29" t="s">
        <v>180</v>
      </c>
      <c r="D36" s="29" t="s">
        <v>185</v>
      </c>
      <c r="E36" s="29" t="s">
        <v>17</v>
      </c>
      <c r="F36" s="29" t="s">
        <v>186</v>
      </c>
      <c r="G36" s="29" t="s">
        <v>187</v>
      </c>
    </row>
    <row r="37" spans="1:7" x14ac:dyDescent="0.3">
      <c r="B37" s="30" t="s">
        <v>262</v>
      </c>
      <c r="C37" s="30" t="s">
        <v>274</v>
      </c>
      <c r="D37" s="32">
        <v>7000</v>
      </c>
      <c r="E37" s="30" t="s">
        <v>291</v>
      </c>
      <c r="F37" s="30" t="s">
        <v>200</v>
      </c>
      <c r="G37" s="32">
        <v>0</v>
      </c>
    </row>
    <row r="38" spans="1:7" x14ac:dyDescent="0.3">
      <c r="B38" s="30" t="s">
        <v>264</v>
      </c>
      <c r="C38" s="30" t="s">
        <v>275</v>
      </c>
      <c r="D38" s="32">
        <v>9000</v>
      </c>
      <c r="E38" s="30" t="s">
        <v>294</v>
      </c>
      <c r="F38" s="30" t="s">
        <v>200</v>
      </c>
      <c r="G38" s="32">
        <v>0</v>
      </c>
    </row>
    <row r="39" spans="1:7" x14ac:dyDescent="0.3">
      <c r="B39" s="30" t="s">
        <v>266</v>
      </c>
      <c r="C39" s="30" t="s">
        <v>276</v>
      </c>
      <c r="D39" s="32">
        <v>4500</v>
      </c>
      <c r="E39" s="30" t="s">
        <v>293</v>
      </c>
      <c r="F39" s="30" t="s">
        <v>200</v>
      </c>
      <c r="G39" s="32">
        <v>0</v>
      </c>
    </row>
    <row r="40" spans="1:7" x14ac:dyDescent="0.3">
      <c r="B40" s="30" t="s">
        <v>268</v>
      </c>
      <c r="C40" s="30" t="s">
        <v>244</v>
      </c>
      <c r="D40" s="32">
        <v>5000</v>
      </c>
      <c r="E40" s="30" t="s">
        <v>292</v>
      </c>
      <c r="F40" s="30" t="s">
        <v>200</v>
      </c>
      <c r="G40" s="32">
        <v>0</v>
      </c>
    </row>
    <row r="41" spans="1:7" x14ac:dyDescent="0.3">
      <c r="B41" s="30" t="s">
        <v>299</v>
      </c>
      <c r="C41" s="30" t="s">
        <v>300</v>
      </c>
      <c r="D41" s="32">
        <v>10000</v>
      </c>
      <c r="E41" s="30" t="s">
        <v>301</v>
      </c>
      <c r="F41" s="30" t="s">
        <v>204</v>
      </c>
      <c r="G41" s="32">
        <v>10000</v>
      </c>
    </row>
    <row r="42" spans="1:7" x14ac:dyDescent="0.3">
      <c r="B42" s="30" t="s">
        <v>295</v>
      </c>
      <c r="C42" s="30" t="s">
        <v>278</v>
      </c>
      <c r="D42" s="32">
        <v>10000</v>
      </c>
      <c r="E42" s="30" t="s">
        <v>296</v>
      </c>
      <c r="F42" s="30" t="s">
        <v>200</v>
      </c>
      <c r="G42" s="30">
        <v>0</v>
      </c>
    </row>
    <row r="43" spans="1:7" x14ac:dyDescent="0.3">
      <c r="B43" s="30" t="s">
        <v>280</v>
      </c>
      <c r="C43" s="30" t="s">
        <v>283</v>
      </c>
      <c r="D43" s="32">
        <v>8000</v>
      </c>
      <c r="E43" s="30" t="s">
        <v>282</v>
      </c>
      <c r="F43" s="30" t="s">
        <v>200</v>
      </c>
      <c r="G43" s="30">
        <v>0</v>
      </c>
    </row>
    <row r="44" spans="1:7" x14ac:dyDescent="0.3">
      <c r="B44" s="30" t="s">
        <v>208</v>
      </c>
      <c r="C44" s="30" t="s">
        <v>305</v>
      </c>
      <c r="D44" s="32">
        <v>8000</v>
      </c>
      <c r="E44" s="30" t="s">
        <v>210</v>
      </c>
      <c r="F44" s="30" t="s">
        <v>204</v>
      </c>
      <c r="G44" s="32">
        <v>8000</v>
      </c>
    </row>
    <row r="45" spans="1:7" x14ac:dyDescent="0.3">
      <c r="B45" s="30" t="s">
        <v>302</v>
      </c>
      <c r="C45" s="30" t="s">
        <v>303</v>
      </c>
      <c r="D45" s="32">
        <v>7500</v>
      </c>
      <c r="E45" s="30" t="s">
        <v>304</v>
      </c>
      <c r="F45" s="30" t="s">
        <v>204</v>
      </c>
      <c r="G45" s="32">
        <v>7500</v>
      </c>
    </row>
    <row r="46" spans="1:7" ht="15" thickBot="1" x14ac:dyDescent="0.35">
      <c r="B46" s="28" t="s">
        <v>277</v>
      </c>
      <c r="C46" s="28" t="s">
        <v>281</v>
      </c>
      <c r="D46" s="33">
        <v>7500</v>
      </c>
      <c r="E46" s="28" t="s">
        <v>279</v>
      </c>
      <c r="F46" s="28" t="s">
        <v>200</v>
      </c>
      <c r="G46" s="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77AD-25A7-4DC0-B412-E7F2928D0B52}">
  <dimension ref="A1:H34"/>
  <sheetViews>
    <sheetView showGridLines="0" workbookViewId="0">
      <selection activeCell="E39" sqref="E39"/>
    </sheetView>
  </sheetViews>
  <sheetFormatPr defaultRowHeight="14.4" x14ac:dyDescent="0.3"/>
  <cols>
    <col min="1" max="1" width="2.33203125" customWidth="1"/>
    <col min="2" max="2" width="6.21875" bestFit="1" customWidth="1"/>
    <col min="3" max="3" width="17.77734375" bestFit="1" customWidth="1"/>
    <col min="4" max="4" width="6" bestFit="1" customWidth="1"/>
    <col min="5" max="5" width="8.44140625" bestFit="1" customWidth="1"/>
    <col min="6" max="6" width="10.5546875" bestFit="1" customWidth="1"/>
    <col min="7" max="8" width="9.6640625" bestFit="1" customWidth="1"/>
  </cols>
  <sheetData>
    <row r="1" spans="1:8" x14ac:dyDescent="0.3">
      <c r="A1" s="26" t="s">
        <v>221</v>
      </c>
    </row>
    <row r="2" spans="1:8" x14ac:dyDescent="0.3">
      <c r="A2" s="26" t="s">
        <v>298</v>
      </c>
    </row>
    <row r="3" spans="1:8" x14ac:dyDescent="0.3">
      <c r="A3" s="26" t="s">
        <v>308</v>
      </c>
    </row>
    <row r="6" spans="1:8" ht="15" thickBot="1" x14ac:dyDescent="0.35">
      <c r="A6" t="s">
        <v>183</v>
      </c>
    </row>
    <row r="7" spans="1:8" x14ac:dyDescent="0.3">
      <c r="B7" s="34"/>
      <c r="C7" s="34"/>
      <c r="D7" s="34" t="s">
        <v>222</v>
      </c>
      <c r="E7" s="34" t="s">
        <v>224</v>
      </c>
      <c r="F7" s="34" t="s">
        <v>226</v>
      </c>
      <c r="G7" s="34" t="s">
        <v>228</v>
      </c>
      <c r="H7" s="34" t="s">
        <v>228</v>
      </c>
    </row>
    <row r="8" spans="1:8" ht="15" thickBot="1" x14ac:dyDescent="0.35">
      <c r="B8" s="35" t="s">
        <v>179</v>
      </c>
      <c r="C8" s="35" t="s">
        <v>180</v>
      </c>
      <c r="D8" s="35" t="s">
        <v>223</v>
      </c>
      <c r="E8" s="35" t="s">
        <v>225</v>
      </c>
      <c r="F8" s="35" t="s">
        <v>227</v>
      </c>
      <c r="G8" s="35" t="s">
        <v>229</v>
      </c>
      <c r="H8" s="35" t="s">
        <v>230</v>
      </c>
    </row>
    <row r="9" spans="1:8" x14ac:dyDescent="0.3">
      <c r="B9" s="30" t="s">
        <v>287</v>
      </c>
      <c r="C9" s="30" t="s">
        <v>249</v>
      </c>
      <c r="D9" s="30">
        <v>0</v>
      </c>
      <c r="E9" s="30">
        <v>3</v>
      </c>
      <c r="F9" s="30">
        <v>7</v>
      </c>
      <c r="G9" s="30">
        <v>1E+30</v>
      </c>
      <c r="H9" s="30">
        <v>3</v>
      </c>
    </row>
    <row r="10" spans="1:8" x14ac:dyDescent="0.3">
      <c r="B10" s="30" t="s">
        <v>288</v>
      </c>
      <c r="C10" s="30" t="s">
        <v>250</v>
      </c>
      <c r="D10" s="30">
        <v>5500</v>
      </c>
      <c r="E10" s="30">
        <v>0</v>
      </c>
      <c r="F10" s="30">
        <v>2</v>
      </c>
      <c r="G10" s="30">
        <v>2</v>
      </c>
      <c r="H10" s="30">
        <v>1</v>
      </c>
    </row>
    <row r="11" spans="1:8" x14ac:dyDescent="0.3">
      <c r="B11" s="30" t="s">
        <v>289</v>
      </c>
      <c r="C11" s="30" t="s">
        <v>252</v>
      </c>
      <c r="D11" s="30">
        <v>4500</v>
      </c>
      <c r="E11" s="30">
        <v>0</v>
      </c>
      <c r="F11" s="30">
        <v>4</v>
      </c>
      <c r="G11" s="30">
        <v>1</v>
      </c>
      <c r="H11" s="30">
        <v>6</v>
      </c>
    </row>
    <row r="12" spans="1:8" x14ac:dyDescent="0.3">
      <c r="B12" s="30" t="s">
        <v>290</v>
      </c>
      <c r="C12" s="30" t="s">
        <v>254</v>
      </c>
      <c r="D12" s="30">
        <v>0</v>
      </c>
      <c r="E12" s="30">
        <v>3</v>
      </c>
      <c r="F12" s="30">
        <v>5</v>
      </c>
      <c r="G12" s="30">
        <v>1E+30</v>
      </c>
      <c r="H12" s="30">
        <v>3</v>
      </c>
    </row>
    <row r="13" spans="1:8" x14ac:dyDescent="0.3">
      <c r="B13" s="30" t="s">
        <v>193</v>
      </c>
      <c r="C13" s="30" t="s">
        <v>256</v>
      </c>
      <c r="D13" s="30">
        <v>4000</v>
      </c>
      <c r="E13" s="30">
        <v>0</v>
      </c>
      <c r="F13" s="30">
        <v>3</v>
      </c>
      <c r="G13" s="30">
        <v>1</v>
      </c>
      <c r="H13" s="30">
        <v>1</v>
      </c>
    </row>
    <row r="14" spans="1:8" x14ac:dyDescent="0.3">
      <c r="B14" s="30" t="s">
        <v>195</v>
      </c>
      <c r="C14" s="30" t="s">
        <v>258</v>
      </c>
      <c r="D14" s="30">
        <v>3500</v>
      </c>
      <c r="E14" s="30">
        <v>0</v>
      </c>
      <c r="F14" s="30">
        <v>1</v>
      </c>
      <c r="G14" s="30">
        <v>1</v>
      </c>
      <c r="H14" s="30">
        <v>2</v>
      </c>
    </row>
    <row r="15" spans="1:8" x14ac:dyDescent="0.3">
      <c r="B15" s="30" t="s">
        <v>251</v>
      </c>
      <c r="C15" s="30" t="s">
        <v>260</v>
      </c>
      <c r="D15" s="30">
        <v>0</v>
      </c>
      <c r="E15" s="30">
        <v>2</v>
      </c>
      <c r="F15" s="30">
        <v>5</v>
      </c>
      <c r="G15" s="30">
        <v>1E+30</v>
      </c>
      <c r="H15" s="30">
        <v>2</v>
      </c>
    </row>
    <row r="16" spans="1:8" x14ac:dyDescent="0.3">
      <c r="B16" s="30" t="s">
        <v>253</v>
      </c>
      <c r="C16" s="30" t="s">
        <v>261</v>
      </c>
      <c r="D16" s="30">
        <v>0</v>
      </c>
      <c r="E16" s="30">
        <v>1</v>
      </c>
      <c r="F16" s="30">
        <v>2</v>
      </c>
      <c r="G16" s="30">
        <v>1E+30</v>
      </c>
      <c r="H16" s="30">
        <v>1</v>
      </c>
    </row>
    <row r="17" spans="1:8" x14ac:dyDescent="0.3">
      <c r="B17" s="30" t="s">
        <v>255</v>
      </c>
      <c r="C17" s="30" t="s">
        <v>263</v>
      </c>
      <c r="D17" s="30">
        <v>3000</v>
      </c>
      <c r="E17" s="30">
        <v>0</v>
      </c>
      <c r="F17" s="30">
        <v>6</v>
      </c>
      <c r="G17" s="30">
        <v>1</v>
      </c>
      <c r="H17" s="30">
        <v>1</v>
      </c>
    </row>
    <row r="18" spans="1:8" x14ac:dyDescent="0.3">
      <c r="B18" s="30" t="s">
        <v>257</v>
      </c>
      <c r="C18" s="30" t="s">
        <v>265</v>
      </c>
      <c r="D18" s="30">
        <v>0</v>
      </c>
      <c r="E18" s="30">
        <v>5</v>
      </c>
      <c r="F18" s="30">
        <v>9</v>
      </c>
      <c r="G18" s="30">
        <v>1E+30</v>
      </c>
      <c r="H18" s="30">
        <v>5</v>
      </c>
    </row>
    <row r="19" spans="1:8" x14ac:dyDescent="0.3">
      <c r="B19" s="30" t="s">
        <v>259</v>
      </c>
      <c r="C19" s="30" t="s">
        <v>267</v>
      </c>
      <c r="D19" s="30">
        <v>0</v>
      </c>
      <c r="E19" s="30">
        <v>1</v>
      </c>
      <c r="F19" s="30">
        <v>7</v>
      </c>
      <c r="G19" s="30">
        <v>1E+30</v>
      </c>
      <c r="H19" s="30">
        <v>1</v>
      </c>
    </row>
    <row r="20" spans="1:8" ht="15" thickBot="1" x14ac:dyDescent="0.35">
      <c r="B20" s="28" t="s">
        <v>188</v>
      </c>
      <c r="C20" s="28" t="s">
        <v>269</v>
      </c>
      <c r="D20" s="28">
        <v>5000</v>
      </c>
      <c r="E20" s="28">
        <v>0</v>
      </c>
      <c r="F20" s="28">
        <v>4</v>
      </c>
      <c r="G20" s="28">
        <v>1</v>
      </c>
      <c r="H20" s="28">
        <v>4</v>
      </c>
    </row>
    <row r="22" spans="1:8" ht="15" thickBot="1" x14ac:dyDescent="0.35">
      <c r="A22" t="s">
        <v>163</v>
      </c>
    </row>
    <row r="23" spans="1:8" x14ac:dyDescent="0.3">
      <c r="B23" s="34"/>
      <c r="C23" s="34"/>
      <c r="D23" s="34" t="s">
        <v>222</v>
      </c>
      <c r="E23" s="34" t="s">
        <v>231</v>
      </c>
      <c r="F23" s="34" t="s">
        <v>233</v>
      </c>
      <c r="G23" s="34" t="s">
        <v>228</v>
      </c>
      <c r="H23" s="34" t="s">
        <v>228</v>
      </c>
    </row>
    <row r="24" spans="1:8" ht="15" thickBot="1" x14ac:dyDescent="0.35">
      <c r="B24" s="35" t="s">
        <v>179</v>
      </c>
      <c r="C24" s="35" t="s">
        <v>180</v>
      </c>
      <c r="D24" s="35" t="s">
        <v>223</v>
      </c>
      <c r="E24" s="35" t="s">
        <v>232</v>
      </c>
      <c r="F24" s="35" t="s">
        <v>234</v>
      </c>
      <c r="G24" s="35" t="s">
        <v>229</v>
      </c>
      <c r="H24" s="35" t="s">
        <v>230</v>
      </c>
    </row>
    <row r="25" spans="1:8" x14ac:dyDescent="0.3">
      <c r="B25" s="30" t="s">
        <v>262</v>
      </c>
      <c r="C25" s="30" t="s">
        <v>274</v>
      </c>
      <c r="D25" s="30">
        <v>7000</v>
      </c>
      <c r="E25" s="30">
        <v>6</v>
      </c>
      <c r="F25" s="30">
        <v>7000</v>
      </c>
      <c r="G25" s="30">
        <v>0</v>
      </c>
      <c r="H25" s="30">
        <v>3000</v>
      </c>
    </row>
    <row r="26" spans="1:8" x14ac:dyDescent="0.3">
      <c r="B26" s="30" t="s">
        <v>264</v>
      </c>
      <c r="C26" s="30" t="s">
        <v>275</v>
      </c>
      <c r="D26" s="30">
        <v>9000</v>
      </c>
      <c r="E26" s="30">
        <v>4</v>
      </c>
      <c r="F26" s="30">
        <v>9000</v>
      </c>
      <c r="G26" s="30">
        <v>0</v>
      </c>
      <c r="H26" s="30">
        <v>3000</v>
      </c>
    </row>
    <row r="27" spans="1:8" x14ac:dyDescent="0.3">
      <c r="B27" s="30" t="s">
        <v>266</v>
      </c>
      <c r="C27" s="30" t="s">
        <v>276</v>
      </c>
      <c r="D27" s="30">
        <v>4500</v>
      </c>
      <c r="E27" s="30">
        <v>6</v>
      </c>
      <c r="F27" s="30">
        <v>4500</v>
      </c>
      <c r="G27" s="30">
        <v>0</v>
      </c>
      <c r="H27" s="30">
        <v>3000</v>
      </c>
    </row>
    <row r="28" spans="1:8" x14ac:dyDescent="0.3">
      <c r="B28" s="30" t="s">
        <v>268</v>
      </c>
      <c r="C28" s="30" t="s">
        <v>244</v>
      </c>
      <c r="D28" s="30">
        <v>5000</v>
      </c>
      <c r="E28" s="30">
        <v>4</v>
      </c>
      <c r="F28" s="30">
        <v>5000</v>
      </c>
      <c r="G28" s="30">
        <v>0</v>
      </c>
      <c r="H28" s="30">
        <v>5000</v>
      </c>
    </row>
    <row r="29" spans="1:8" x14ac:dyDescent="0.3">
      <c r="B29" s="30" t="s">
        <v>299</v>
      </c>
      <c r="C29" s="30" t="s">
        <v>300</v>
      </c>
      <c r="D29" s="30">
        <v>10000</v>
      </c>
      <c r="E29" s="30">
        <v>0</v>
      </c>
      <c r="F29" s="30">
        <v>0</v>
      </c>
      <c r="G29" s="30">
        <v>10000</v>
      </c>
      <c r="H29" s="30">
        <v>1E+30</v>
      </c>
    </row>
    <row r="30" spans="1:8" x14ac:dyDescent="0.3">
      <c r="B30" s="30" t="s">
        <v>295</v>
      </c>
      <c r="C30" s="30" t="s">
        <v>278</v>
      </c>
      <c r="D30" s="30">
        <v>10000</v>
      </c>
      <c r="E30" s="30">
        <v>-2</v>
      </c>
      <c r="F30" s="30">
        <v>10000</v>
      </c>
      <c r="G30" s="30">
        <v>3000</v>
      </c>
      <c r="H30" s="30">
        <v>0</v>
      </c>
    </row>
    <row r="31" spans="1:8" x14ac:dyDescent="0.3">
      <c r="B31" s="30" t="s">
        <v>280</v>
      </c>
      <c r="C31" s="30" t="s">
        <v>283</v>
      </c>
      <c r="D31" s="30">
        <v>8000</v>
      </c>
      <c r="E31" s="30">
        <v>0</v>
      </c>
      <c r="F31" s="30">
        <v>8000</v>
      </c>
      <c r="G31" s="30">
        <v>1E+30</v>
      </c>
      <c r="H31" s="30">
        <v>0</v>
      </c>
    </row>
    <row r="32" spans="1:8" x14ac:dyDescent="0.3">
      <c r="B32" s="30" t="s">
        <v>208</v>
      </c>
      <c r="C32" s="30" t="s">
        <v>305</v>
      </c>
      <c r="D32" s="30">
        <v>8000</v>
      </c>
      <c r="E32" s="30">
        <v>0</v>
      </c>
      <c r="F32" s="30">
        <v>0</v>
      </c>
      <c r="G32" s="30">
        <v>8000</v>
      </c>
      <c r="H32" s="30">
        <v>1E+30</v>
      </c>
    </row>
    <row r="33" spans="2:8" x14ac:dyDescent="0.3">
      <c r="B33" s="30" t="s">
        <v>302</v>
      </c>
      <c r="C33" s="30" t="s">
        <v>303</v>
      </c>
      <c r="D33" s="30">
        <v>7500</v>
      </c>
      <c r="E33" s="30">
        <v>0</v>
      </c>
      <c r="F33" s="30">
        <v>0</v>
      </c>
      <c r="G33" s="30">
        <v>7500</v>
      </c>
      <c r="H33" s="30">
        <v>1E+30</v>
      </c>
    </row>
    <row r="34" spans="2:8" ht="15" thickBot="1" x14ac:dyDescent="0.35">
      <c r="B34" s="28" t="s">
        <v>277</v>
      </c>
      <c r="C34" s="28" t="s">
        <v>281</v>
      </c>
      <c r="D34" s="28">
        <v>7500</v>
      </c>
      <c r="E34" s="28">
        <v>-3</v>
      </c>
      <c r="F34" s="28">
        <v>7500</v>
      </c>
      <c r="G34" s="28">
        <v>3000</v>
      </c>
      <c r="H34" s="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09DF-9C11-44AE-B67D-5520214C41AC}">
  <dimension ref="A1:H27"/>
  <sheetViews>
    <sheetView workbookViewId="0">
      <selection activeCell="M27" sqref="M27"/>
    </sheetView>
  </sheetViews>
  <sheetFormatPr defaultRowHeight="14.4" x14ac:dyDescent="0.3"/>
  <cols>
    <col min="1" max="1" width="34.5546875" customWidth="1"/>
    <col min="6" max="6" width="16.33203125" customWidth="1"/>
    <col min="8" max="8" width="15.33203125" customWidth="1"/>
  </cols>
  <sheetData>
    <row r="1" spans="1:8" x14ac:dyDescent="0.3">
      <c r="A1" s="26" t="s">
        <v>152</v>
      </c>
    </row>
    <row r="3" spans="1:8" x14ac:dyDescent="0.3">
      <c r="A3" s="26" t="s">
        <v>155</v>
      </c>
    </row>
    <row r="4" spans="1:8" x14ac:dyDescent="0.3">
      <c r="A4" t="s">
        <v>153</v>
      </c>
    </row>
    <row r="5" spans="1:8" x14ac:dyDescent="0.3">
      <c r="A5" t="s">
        <v>167</v>
      </c>
    </row>
    <row r="6" spans="1:8" x14ac:dyDescent="0.3">
      <c r="A6" t="s">
        <v>154</v>
      </c>
    </row>
    <row r="8" spans="1:8" x14ac:dyDescent="0.3">
      <c r="A8" s="38" t="s">
        <v>241</v>
      </c>
      <c r="B8" s="20"/>
      <c r="C8" s="20"/>
      <c r="D8" s="20"/>
      <c r="E8" s="20"/>
      <c r="F8" s="20"/>
      <c r="G8" s="20"/>
      <c r="H8" s="20"/>
    </row>
    <row r="9" spans="1:8" x14ac:dyDescent="0.3">
      <c r="A9" s="27" t="s">
        <v>166</v>
      </c>
      <c r="B9" s="20" t="s">
        <v>161</v>
      </c>
      <c r="C9" s="20" t="s">
        <v>156</v>
      </c>
      <c r="D9" s="20" t="s">
        <v>157</v>
      </c>
      <c r="E9" s="20"/>
      <c r="F9" s="20"/>
      <c r="G9" s="20"/>
      <c r="H9" s="20"/>
    </row>
    <row r="10" spans="1:8" x14ac:dyDescent="0.3">
      <c r="A10" s="20" t="s">
        <v>162</v>
      </c>
      <c r="B10" s="21">
        <v>0</v>
      </c>
      <c r="C10" s="21">
        <v>30.90909090909091</v>
      </c>
      <c r="D10" s="21">
        <v>7.2727272727272725</v>
      </c>
      <c r="E10" s="23"/>
      <c r="F10" s="37" t="s">
        <v>242</v>
      </c>
      <c r="G10" s="20"/>
      <c r="H10" s="20"/>
    </row>
    <row r="11" spans="1:8" x14ac:dyDescent="0.3">
      <c r="A11" s="20" t="s">
        <v>160</v>
      </c>
      <c r="B11" s="22">
        <v>5</v>
      </c>
      <c r="C11" s="22">
        <v>17</v>
      </c>
      <c r="D11" s="22">
        <v>30</v>
      </c>
      <c r="E11" s="22"/>
      <c r="F11" s="24">
        <f>$B$10*B11+$C$10*C11+$D$10*D11</f>
        <v>743.63636363636374</v>
      </c>
      <c r="G11" s="20"/>
      <c r="H11" s="20"/>
    </row>
    <row r="12" spans="1:8" x14ac:dyDescent="0.3">
      <c r="A12" s="20"/>
      <c r="B12" s="20"/>
      <c r="C12" s="20"/>
      <c r="D12" s="20"/>
      <c r="E12" s="20"/>
      <c r="F12" s="20"/>
      <c r="G12" s="20"/>
      <c r="H12" s="20"/>
    </row>
    <row r="13" spans="1:8" x14ac:dyDescent="0.3">
      <c r="A13" s="27" t="s">
        <v>163</v>
      </c>
      <c r="B13" s="20" t="s">
        <v>161</v>
      </c>
      <c r="C13" s="20" t="s">
        <v>156</v>
      </c>
      <c r="D13" s="20" t="s">
        <v>157</v>
      </c>
      <c r="E13" s="20"/>
      <c r="F13" s="20"/>
      <c r="G13" s="20"/>
      <c r="H13" s="20" t="s">
        <v>159</v>
      </c>
    </row>
    <row r="14" spans="1:8" x14ac:dyDescent="0.3">
      <c r="A14" s="20" t="s">
        <v>164</v>
      </c>
      <c r="B14" s="20">
        <v>1</v>
      </c>
      <c r="C14" s="20">
        <v>3</v>
      </c>
      <c r="D14" s="20">
        <v>1</v>
      </c>
      <c r="E14" s="20"/>
      <c r="F14" s="25">
        <f>$B$10*B14+$C$10*C14+$D$10*D14</f>
        <v>100</v>
      </c>
      <c r="G14" s="20" t="s">
        <v>74</v>
      </c>
      <c r="H14" s="20">
        <v>100</v>
      </c>
    </row>
    <row r="15" spans="1:8" x14ac:dyDescent="0.3">
      <c r="A15" s="20" t="s">
        <v>165</v>
      </c>
      <c r="B15" s="20">
        <v>1</v>
      </c>
      <c r="C15" s="20">
        <v>4</v>
      </c>
      <c r="D15" s="20">
        <v>1</v>
      </c>
      <c r="E15" s="20"/>
      <c r="F15" s="25">
        <f>$B$10*B15+$C$10*C15+$D$10*D15</f>
        <v>130.90909090909091</v>
      </c>
      <c r="G15" s="20" t="s">
        <v>74</v>
      </c>
      <c r="H15" s="20">
        <v>180</v>
      </c>
    </row>
    <row r="16" spans="1:8" x14ac:dyDescent="0.3">
      <c r="A16" s="20" t="s">
        <v>158</v>
      </c>
      <c r="B16" s="20">
        <v>1</v>
      </c>
      <c r="C16" s="20">
        <v>1</v>
      </c>
      <c r="D16" s="20">
        <v>4</v>
      </c>
      <c r="E16" s="20"/>
      <c r="F16" s="25">
        <f>$B$10*B16+$C$10*C16+$D$10*D16</f>
        <v>60</v>
      </c>
      <c r="G16" s="20" t="s">
        <v>74</v>
      </c>
      <c r="H16" s="20">
        <v>60</v>
      </c>
    </row>
    <row r="17" spans="1:8" x14ac:dyDescent="0.3">
      <c r="A17" s="20"/>
      <c r="B17" s="20"/>
      <c r="C17" s="20"/>
      <c r="D17" s="20"/>
      <c r="E17" s="20"/>
      <c r="F17" s="20"/>
      <c r="G17" s="20"/>
      <c r="H17" s="20"/>
    </row>
    <row r="18" spans="1:8" x14ac:dyDescent="0.3">
      <c r="A18" s="27" t="s">
        <v>168</v>
      </c>
      <c r="B18" s="20"/>
      <c r="C18" s="20"/>
      <c r="D18" s="20"/>
      <c r="E18" s="20"/>
      <c r="G18" s="20"/>
      <c r="H18" s="20"/>
    </row>
    <row r="19" spans="1:8" x14ac:dyDescent="0.3">
      <c r="A19" s="20" t="s">
        <v>169</v>
      </c>
      <c r="B19" s="20">
        <v>1</v>
      </c>
      <c r="C19" s="20"/>
      <c r="D19" s="20"/>
      <c r="E19" s="20"/>
      <c r="F19" s="25">
        <f>$B$10*B19+$C$10*C19+$D$10*D19</f>
        <v>0</v>
      </c>
      <c r="G19" s="20" t="s">
        <v>73</v>
      </c>
      <c r="H19" s="20">
        <v>0</v>
      </c>
    </row>
    <row r="20" spans="1:8" x14ac:dyDescent="0.3">
      <c r="A20" s="23" t="s">
        <v>156</v>
      </c>
      <c r="B20" s="20"/>
      <c r="C20" s="20">
        <v>1</v>
      </c>
      <c r="D20" s="20"/>
      <c r="E20" s="20"/>
      <c r="F20" s="25">
        <f>$B$10*B20+$C$10*C20+$D$10*D20</f>
        <v>30.90909090909091</v>
      </c>
      <c r="G20" s="20" t="s">
        <v>73</v>
      </c>
      <c r="H20" s="20">
        <v>0</v>
      </c>
    </row>
    <row r="21" spans="1:8" x14ac:dyDescent="0.3">
      <c r="A21" s="20" t="s">
        <v>157</v>
      </c>
      <c r="B21" s="20"/>
      <c r="C21" s="20"/>
      <c r="D21" s="20">
        <v>1</v>
      </c>
      <c r="E21" s="20"/>
      <c r="F21" s="25">
        <f>$B$10*B21+$C$10*C21+$D$10*D21</f>
        <v>7.2727272727272725</v>
      </c>
      <c r="G21" s="20" t="s">
        <v>73</v>
      </c>
      <c r="H21" s="20">
        <v>0</v>
      </c>
    </row>
    <row r="22" spans="1:8" x14ac:dyDescent="0.3">
      <c r="A22" s="20"/>
      <c r="B22" s="20"/>
      <c r="C22" s="20"/>
      <c r="D22" s="20"/>
      <c r="E22" s="20"/>
      <c r="F22" s="20"/>
      <c r="G22" s="20"/>
      <c r="H22" s="20"/>
    </row>
    <row r="23" spans="1:8" x14ac:dyDescent="0.3">
      <c r="A23" s="6"/>
      <c r="B23" s="20"/>
      <c r="C23" s="20"/>
      <c r="D23" s="20"/>
      <c r="E23" s="20"/>
      <c r="F23" s="20"/>
      <c r="G23" s="20"/>
      <c r="H23" s="20"/>
    </row>
    <row r="24" spans="1:8" ht="32.4" customHeight="1" x14ac:dyDescent="0.3">
      <c r="A24" s="36"/>
      <c r="B24" s="36"/>
      <c r="C24" s="36"/>
      <c r="D24" s="36"/>
    </row>
    <row r="25" spans="1:8" ht="44.4" customHeight="1" x14ac:dyDescent="0.3">
      <c r="B25" s="36"/>
      <c r="C25" s="36"/>
      <c r="D25" s="36"/>
      <c r="E25" s="36"/>
    </row>
    <row r="26" spans="1:8" ht="31.8" customHeight="1" x14ac:dyDescent="0.3">
      <c r="B26" s="36"/>
      <c r="C26" s="36"/>
      <c r="D26" s="36"/>
      <c r="E26" s="36"/>
    </row>
    <row r="27" spans="1:8" ht="40.799999999999997" customHeight="1" x14ac:dyDescent="0.3">
      <c r="B27" s="36"/>
      <c r="C27" s="36"/>
      <c r="D27" s="36"/>
      <c r="E27" s="3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F24C-5511-43D7-9F9F-57FF688C3A27}">
  <dimension ref="A1:G33"/>
  <sheetViews>
    <sheetView showGridLines="0" workbookViewId="0">
      <selection activeCell="D24" sqref="D24"/>
    </sheetView>
  </sheetViews>
  <sheetFormatPr defaultRowHeight="14.4" x14ac:dyDescent="0.3"/>
  <cols>
    <col min="1" max="1" width="2.33203125" customWidth="1"/>
    <col min="2" max="2" width="5.88671875" bestFit="1" customWidth="1"/>
    <col min="3" max="3" width="29.88671875" bestFit="1" customWidth="1"/>
    <col min="4" max="4" width="13.33203125" bestFit="1" customWidth="1"/>
    <col min="5" max="5" width="13.21875" bestFit="1" customWidth="1"/>
    <col min="6" max="6" width="11.109375" bestFit="1" customWidth="1"/>
    <col min="7" max="7" width="12" bestFit="1" customWidth="1"/>
  </cols>
  <sheetData>
    <row r="1" spans="1:5" x14ac:dyDescent="0.3">
      <c r="A1" s="26" t="s">
        <v>170</v>
      </c>
    </row>
    <row r="2" spans="1:5" x14ac:dyDescent="0.3">
      <c r="A2" s="26" t="s">
        <v>217</v>
      </c>
    </row>
    <row r="3" spans="1:5" x14ac:dyDescent="0.3">
      <c r="A3" s="26" t="s">
        <v>235</v>
      </c>
    </row>
    <row r="4" spans="1:5" x14ac:dyDescent="0.3">
      <c r="A4" s="26" t="s">
        <v>171</v>
      </c>
    </row>
    <row r="5" spans="1:5" x14ac:dyDescent="0.3">
      <c r="A5" s="26" t="s">
        <v>172</v>
      </c>
    </row>
    <row r="6" spans="1:5" x14ac:dyDescent="0.3">
      <c r="A6" s="26"/>
      <c r="B6" t="s">
        <v>173</v>
      </c>
    </row>
    <row r="7" spans="1:5" x14ac:dyDescent="0.3">
      <c r="A7" s="26"/>
      <c r="B7" t="s">
        <v>220</v>
      </c>
    </row>
    <row r="8" spans="1:5" x14ac:dyDescent="0.3">
      <c r="A8" s="26"/>
      <c r="B8" t="s">
        <v>174</v>
      </c>
    </row>
    <row r="9" spans="1:5" x14ac:dyDescent="0.3">
      <c r="A9" s="26" t="s">
        <v>175</v>
      </c>
    </row>
    <row r="10" spans="1:5" x14ac:dyDescent="0.3">
      <c r="B10" t="s">
        <v>176</v>
      </c>
    </row>
    <row r="11" spans="1:5" x14ac:dyDescent="0.3">
      <c r="B11" t="s">
        <v>177</v>
      </c>
    </row>
    <row r="14" spans="1:5" ht="15" thickBot="1" x14ac:dyDescent="0.35">
      <c r="A14" t="s">
        <v>178</v>
      </c>
    </row>
    <row r="15" spans="1:5" ht="15" thickBot="1" x14ac:dyDescent="0.35">
      <c r="B15" s="29" t="s">
        <v>179</v>
      </c>
      <c r="C15" s="29" t="s">
        <v>180</v>
      </c>
      <c r="D15" s="29" t="s">
        <v>181</v>
      </c>
      <c r="E15" s="29" t="s">
        <v>182</v>
      </c>
    </row>
    <row r="16" spans="1:5" ht="15" thickBot="1" x14ac:dyDescent="0.35">
      <c r="B16" s="28" t="s">
        <v>188</v>
      </c>
      <c r="C16" s="28" t="s">
        <v>189</v>
      </c>
      <c r="D16" s="31">
        <v>743.63639999999998</v>
      </c>
      <c r="E16" s="31">
        <v>743.63639999999998</v>
      </c>
    </row>
    <row r="19" spans="1:7" ht="15" thickBot="1" x14ac:dyDescent="0.35">
      <c r="A19" t="s">
        <v>183</v>
      </c>
    </row>
    <row r="20" spans="1:7" ht="15" thickBot="1" x14ac:dyDescent="0.35">
      <c r="B20" s="29" t="s">
        <v>179</v>
      </c>
      <c r="C20" s="29" t="s">
        <v>180</v>
      </c>
      <c r="D20" s="29" t="s">
        <v>181</v>
      </c>
      <c r="E20" s="29" t="s">
        <v>182</v>
      </c>
      <c r="F20" s="29" t="s">
        <v>184</v>
      </c>
    </row>
    <row r="21" spans="1:7" x14ac:dyDescent="0.3">
      <c r="B21" s="30" t="s">
        <v>190</v>
      </c>
      <c r="C21" s="30" t="s">
        <v>191</v>
      </c>
      <c r="D21" s="32">
        <v>0</v>
      </c>
      <c r="E21" s="32">
        <v>0</v>
      </c>
      <c r="F21" s="30" t="s">
        <v>192</v>
      </c>
    </row>
    <row r="22" spans="1:7" x14ac:dyDescent="0.3">
      <c r="B22" s="30" t="s">
        <v>193</v>
      </c>
      <c r="C22" s="30" t="s">
        <v>194</v>
      </c>
      <c r="D22" s="32">
        <v>30.90909090909091</v>
      </c>
      <c r="E22" s="32">
        <v>30.90909090909091</v>
      </c>
      <c r="F22" s="30" t="s">
        <v>192</v>
      </c>
    </row>
    <row r="23" spans="1:7" ht="15" thickBot="1" x14ac:dyDescent="0.35">
      <c r="B23" s="28" t="s">
        <v>195</v>
      </c>
      <c r="C23" s="28" t="s">
        <v>196</v>
      </c>
      <c r="D23" s="33">
        <v>7.2727272727272725</v>
      </c>
      <c r="E23" s="33">
        <v>7.2727272727272725</v>
      </c>
      <c r="F23" s="28" t="s">
        <v>192</v>
      </c>
    </row>
    <row r="26" spans="1:7" ht="15" thickBot="1" x14ac:dyDescent="0.35">
      <c r="A26" t="s">
        <v>163</v>
      </c>
    </row>
    <row r="27" spans="1:7" ht="15" thickBot="1" x14ac:dyDescent="0.35">
      <c r="B27" s="29" t="s">
        <v>179</v>
      </c>
      <c r="C27" s="29" t="s">
        <v>180</v>
      </c>
      <c r="D27" s="29" t="s">
        <v>185</v>
      </c>
      <c r="E27" s="29" t="s">
        <v>17</v>
      </c>
      <c r="F27" s="29" t="s">
        <v>186</v>
      </c>
      <c r="G27" s="29" t="s">
        <v>187</v>
      </c>
    </row>
    <row r="28" spans="1:7" x14ac:dyDescent="0.3">
      <c r="B28" s="30" t="s">
        <v>197</v>
      </c>
      <c r="C28" s="30" t="s">
        <v>198</v>
      </c>
      <c r="D28" s="32">
        <v>100</v>
      </c>
      <c r="E28" s="30" t="s">
        <v>199</v>
      </c>
      <c r="F28" s="30" t="s">
        <v>200</v>
      </c>
      <c r="G28" s="30">
        <v>0</v>
      </c>
    </row>
    <row r="29" spans="1:7" x14ac:dyDescent="0.3">
      <c r="B29" s="30" t="s">
        <v>201</v>
      </c>
      <c r="C29" s="30" t="s">
        <v>202</v>
      </c>
      <c r="D29" s="32">
        <v>130.90909090909091</v>
      </c>
      <c r="E29" s="30" t="s">
        <v>203</v>
      </c>
      <c r="F29" s="30" t="s">
        <v>204</v>
      </c>
      <c r="G29" s="30">
        <v>49.090909090909093</v>
      </c>
    </row>
    <row r="30" spans="1:7" x14ac:dyDescent="0.3">
      <c r="B30" s="30" t="s">
        <v>205</v>
      </c>
      <c r="C30" s="30" t="s">
        <v>206</v>
      </c>
      <c r="D30" s="32">
        <v>60</v>
      </c>
      <c r="E30" s="30" t="s">
        <v>207</v>
      </c>
      <c r="F30" s="30" t="s">
        <v>200</v>
      </c>
      <c r="G30" s="30">
        <v>0</v>
      </c>
    </row>
    <row r="31" spans="1:7" x14ac:dyDescent="0.3">
      <c r="B31" s="30" t="s">
        <v>208</v>
      </c>
      <c r="C31" s="30" t="s">
        <v>209</v>
      </c>
      <c r="D31" s="32">
        <v>0</v>
      </c>
      <c r="E31" s="30" t="s">
        <v>210</v>
      </c>
      <c r="F31" s="30" t="s">
        <v>200</v>
      </c>
      <c r="G31" s="32">
        <v>0</v>
      </c>
    </row>
    <row r="32" spans="1:7" x14ac:dyDescent="0.3">
      <c r="B32" s="30" t="s">
        <v>211</v>
      </c>
      <c r="C32" s="30" t="s">
        <v>212</v>
      </c>
      <c r="D32" s="32">
        <v>30.90909090909091</v>
      </c>
      <c r="E32" s="30" t="s">
        <v>213</v>
      </c>
      <c r="F32" s="30" t="s">
        <v>204</v>
      </c>
      <c r="G32" s="32">
        <v>30.90909090909091</v>
      </c>
    </row>
    <row r="33" spans="2:7" ht="15" thickBot="1" x14ac:dyDescent="0.35">
      <c r="B33" s="28" t="s">
        <v>214</v>
      </c>
      <c r="C33" s="28" t="s">
        <v>215</v>
      </c>
      <c r="D33" s="33">
        <v>7.2727272727272725</v>
      </c>
      <c r="E33" s="28" t="s">
        <v>216</v>
      </c>
      <c r="F33" s="28" t="s">
        <v>204</v>
      </c>
      <c r="G33" s="33">
        <v>7.2727272727272725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196F-5AC4-47A8-9F1A-43D8040F992B}">
  <dimension ref="A1:H21"/>
  <sheetViews>
    <sheetView showGridLines="0" workbookViewId="0"/>
  </sheetViews>
  <sheetFormatPr defaultRowHeight="14.4" x14ac:dyDescent="0.3"/>
  <cols>
    <col min="1" max="1" width="2.33203125" customWidth="1"/>
    <col min="2" max="2" width="6.21875" bestFit="1" customWidth="1"/>
    <col min="3" max="3" width="29.88671875" bestFit="1" customWidth="1"/>
    <col min="4" max="4" width="12" bestFit="1" customWidth="1"/>
    <col min="5" max="5" width="12.6640625" bestFit="1" customWidth="1"/>
    <col min="6" max="6" width="10.5546875" bestFit="1" customWidth="1"/>
    <col min="7" max="8" width="12" bestFit="1" customWidth="1"/>
  </cols>
  <sheetData>
    <row r="1" spans="1:8" x14ac:dyDescent="0.3">
      <c r="A1" s="26" t="s">
        <v>221</v>
      </c>
    </row>
    <row r="2" spans="1:8" x14ac:dyDescent="0.3">
      <c r="A2" s="26" t="s">
        <v>217</v>
      </c>
    </row>
    <row r="3" spans="1:8" x14ac:dyDescent="0.3">
      <c r="A3" s="26" t="s">
        <v>235</v>
      </c>
    </row>
    <row r="6" spans="1:8" ht="15" thickBot="1" x14ac:dyDescent="0.35">
      <c r="A6" t="s">
        <v>183</v>
      </c>
    </row>
    <row r="7" spans="1:8" x14ac:dyDescent="0.3">
      <c r="B7" s="34"/>
      <c r="C7" s="34"/>
      <c r="D7" s="34" t="s">
        <v>222</v>
      </c>
      <c r="E7" s="34" t="s">
        <v>224</v>
      </c>
      <c r="F7" s="34" t="s">
        <v>226</v>
      </c>
      <c r="G7" s="34" t="s">
        <v>228</v>
      </c>
      <c r="H7" s="34" t="s">
        <v>228</v>
      </c>
    </row>
    <row r="8" spans="1:8" ht="15" thickBot="1" x14ac:dyDescent="0.35">
      <c r="B8" s="35" t="s">
        <v>179</v>
      </c>
      <c r="C8" s="35" t="s">
        <v>180</v>
      </c>
      <c r="D8" s="35" t="s">
        <v>223</v>
      </c>
      <c r="E8" s="35" t="s">
        <v>225</v>
      </c>
      <c r="F8" s="35" t="s">
        <v>227</v>
      </c>
      <c r="G8" s="35" t="s">
        <v>229</v>
      </c>
      <c r="H8" s="35" t="s">
        <v>230</v>
      </c>
    </row>
    <row r="9" spans="1:8" x14ac:dyDescent="0.3">
      <c r="B9" s="30" t="s">
        <v>190</v>
      </c>
      <c r="C9" s="30" t="s">
        <v>191</v>
      </c>
      <c r="D9" s="30">
        <v>0</v>
      </c>
      <c r="E9" s="30">
        <v>0</v>
      </c>
      <c r="F9" s="30">
        <v>5</v>
      </c>
      <c r="G9" s="30">
        <v>5.0909090909090908</v>
      </c>
      <c r="H9" s="30">
        <v>1E+30</v>
      </c>
    </row>
    <row r="10" spans="1:8" x14ac:dyDescent="0.3">
      <c r="B10" s="30" t="s">
        <v>193</v>
      </c>
      <c r="C10" s="30" t="s">
        <v>194</v>
      </c>
      <c r="D10" s="30">
        <v>30.90909090909091</v>
      </c>
      <c r="E10" s="30">
        <v>0</v>
      </c>
      <c r="F10" s="30">
        <v>17</v>
      </c>
      <c r="G10" s="30">
        <v>73</v>
      </c>
      <c r="H10" s="30">
        <v>9.5</v>
      </c>
    </row>
    <row r="11" spans="1:8" ht="15" thickBot="1" x14ac:dyDescent="0.35">
      <c r="B11" s="28" t="s">
        <v>195</v>
      </c>
      <c r="C11" s="28" t="s">
        <v>196</v>
      </c>
      <c r="D11" s="28">
        <v>7.2727272727272725</v>
      </c>
      <c r="E11" s="28">
        <v>0</v>
      </c>
      <c r="F11" s="28">
        <v>30</v>
      </c>
      <c r="G11" s="28">
        <v>38</v>
      </c>
      <c r="H11" s="28">
        <v>24.333333333333336</v>
      </c>
    </row>
    <row r="13" spans="1:8" ht="15" thickBot="1" x14ac:dyDescent="0.35">
      <c r="A13" t="s">
        <v>163</v>
      </c>
    </row>
    <row r="14" spans="1:8" x14ac:dyDescent="0.3">
      <c r="B14" s="34"/>
      <c r="C14" s="34"/>
      <c r="D14" s="34" t="s">
        <v>222</v>
      </c>
      <c r="E14" s="34" t="s">
        <v>231</v>
      </c>
      <c r="F14" s="34" t="s">
        <v>233</v>
      </c>
      <c r="G14" s="34" t="s">
        <v>228</v>
      </c>
      <c r="H14" s="34" t="s">
        <v>228</v>
      </c>
    </row>
    <row r="15" spans="1:8" ht="15" thickBot="1" x14ac:dyDescent="0.35">
      <c r="B15" s="35" t="s">
        <v>179</v>
      </c>
      <c r="C15" s="35" t="s">
        <v>180</v>
      </c>
      <c r="D15" s="35" t="s">
        <v>223</v>
      </c>
      <c r="E15" s="35" t="s">
        <v>232</v>
      </c>
      <c r="F15" s="35" t="s">
        <v>234</v>
      </c>
      <c r="G15" s="35" t="s">
        <v>229</v>
      </c>
      <c r="H15" s="35" t="s">
        <v>230</v>
      </c>
    </row>
    <row r="16" spans="1:8" x14ac:dyDescent="0.3">
      <c r="B16" s="30" t="s">
        <v>197</v>
      </c>
      <c r="C16" s="30" t="s">
        <v>198</v>
      </c>
      <c r="D16" s="30">
        <v>100</v>
      </c>
      <c r="E16" s="30">
        <v>3.4545454545454546</v>
      </c>
      <c r="F16" s="30">
        <v>100</v>
      </c>
      <c r="G16" s="30">
        <v>36</v>
      </c>
      <c r="H16" s="30">
        <v>85</v>
      </c>
    </row>
    <row r="17" spans="2:8" x14ac:dyDescent="0.3">
      <c r="B17" s="30" t="s">
        <v>201</v>
      </c>
      <c r="C17" s="30" t="s">
        <v>202</v>
      </c>
      <c r="D17" s="30">
        <v>130.90909090909091</v>
      </c>
      <c r="E17" s="30">
        <v>0</v>
      </c>
      <c r="F17" s="30">
        <v>180</v>
      </c>
      <c r="G17" s="30">
        <v>1E+30</v>
      </c>
      <c r="H17" s="30">
        <v>49.090909090909093</v>
      </c>
    </row>
    <row r="18" spans="2:8" x14ac:dyDescent="0.3">
      <c r="B18" s="30" t="s">
        <v>205</v>
      </c>
      <c r="C18" s="30" t="s">
        <v>206</v>
      </c>
      <c r="D18" s="30">
        <v>60</v>
      </c>
      <c r="E18" s="30">
        <v>6.6363636363636367</v>
      </c>
      <c r="F18" s="30">
        <v>60</v>
      </c>
      <c r="G18" s="30">
        <v>340</v>
      </c>
      <c r="H18" s="30">
        <v>26.666666666666668</v>
      </c>
    </row>
    <row r="19" spans="2:8" x14ac:dyDescent="0.3">
      <c r="B19" s="30" t="s">
        <v>208</v>
      </c>
      <c r="C19" s="30" t="s">
        <v>209</v>
      </c>
      <c r="D19" s="30">
        <v>0</v>
      </c>
      <c r="E19" s="30">
        <v>-5.0909090909090908</v>
      </c>
      <c r="F19" s="30">
        <v>0</v>
      </c>
      <c r="G19" s="30">
        <v>40</v>
      </c>
      <c r="H19" s="30">
        <v>0</v>
      </c>
    </row>
    <row r="20" spans="2:8" x14ac:dyDescent="0.3">
      <c r="B20" s="30" t="s">
        <v>211</v>
      </c>
      <c r="C20" s="30" t="s">
        <v>212</v>
      </c>
      <c r="D20" s="30">
        <v>30.90909090909091</v>
      </c>
      <c r="E20" s="30">
        <v>0</v>
      </c>
      <c r="F20" s="30">
        <v>0</v>
      </c>
      <c r="G20" s="30">
        <v>30.90909090909091</v>
      </c>
      <c r="H20" s="30">
        <v>1E+30</v>
      </c>
    </row>
    <row r="21" spans="2:8" ht="15" thickBot="1" x14ac:dyDescent="0.35">
      <c r="B21" s="28" t="s">
        <v>214</v>
      </c>
      <c r="C21" s="28" t="s">
        <v>215</v>
      </c>
      <c r="D21" s="28">
        <v>7.2727272727272725</v>
      </c>
      <c r="E21" s="28">
        <v>0</v>
      </c>
      <c r="F21" s="28">
        <v>0</v>
      </c>
      <c r="G21" s="28">
        <v>7.2727272727272725</v>
      </c>
      <c r="H21" s="28">
        <v>1E+30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9B01-43BB-43AE-B3B6-E53442314018}">
  <dimension ref="A1:G33"/>
  <sheetViews>
    <sheetView showGridLines="0" workbookViewId="0">
      <selection activeCell="E29" sqref="E1:F29"/>
    </sheetView>
  </sheetViews>
  <sheetFormatPr defaultRowHeight="14.4" x14ac:dyDescent="0.3"/>
  <cols>
    <col min="1" max="1" width="2.33203125" customWidth="1"/>
    <col min="2" max="2" width="5.88671875" bestFit="1" customWidth="1"/>
    <col min="3" max="3" width="29.88671875" bestFit="1" customWidth="1"/>
    <col min="4" max="4" width="13.33203125" bestFit="1" customWidth="1"/>
    <col min="5" max="5" width="13.21875" bestFit="1" customWidth="1"/>
    <col min="6" max="6" width="11.109375" bestFit="1" customWidth="1"/>
    <col min="7" max="7" width="12" bestFit="1" customWidth="1"/>
  </cols>
  <sheetData>
    <row r="1" spans="1:5" x14ac:dyDescent="0.3">
      <c r="A1" s="26" t="s">
        <v>170</v>
      </c>
    </row>
    <row r="2" spans="1:5" x14ac:dyDescent="0.3">
      <c r="A2" s="26" t="s">
        <v>217</v>
      </c>
    </row>
    <row r="3" spans="1:5" x14ac:dyDescent="0.3">
      <c r="A3" s="26" t="s">
        <v>236</v>
      </c>
    </row>
    <row r="4" spans="1:5" x14ac:dyDescent="0.3">
      <c r="A4" s="26" t="s">
        <v>171</v>
      </c>
    </row>
    <row r="5" spans="1:5" x14ac:dyDescent="0.3">
      <c r="A5" s="26" t="s">
        <v>172</v>
      </c>
    </row>
    <row r="6" spans="1:5" x14ac:dyDescent="0.3">
      <c r="A6" s="26"/>
      <c r="B6" t="s">
        <v>173</v>
      </c>
    </row>
    <row r="7" spans="1:5" x14ac:dyDescent="0.3">
      <c r="A7" s="26"/>
      <c r="B7" t="s">
        <v>218</v>
      </c>
    </row>
    <row r="8" spans="1:5" x14ac:dyDescent="0.3">
      <c r="A8" s="26"/>
      <c r="B8" t="s">
        <v>174</v>
      </c>
    </row>
    <row r="9" spans="1:5" x14ac:dyDescent="0.3">
      <c r="A9" s="26" t="s">
        <v>175</v>
      </c>
    </row>
    <row r="10" spans="1:5" x14ac:dyDescent="0.3">
      <c r="B10" t="s">
        <v>176</v>
      </c>
    </row>
    <row r="11" spans="1:5" x14ac:dyDescent="0.3">
      <c r="B11" t="s">
        <v>177</v>
      </c>
    </row>
    <row r="14" spans="1:5" ht="15" thickBot="1" x14ac:dyDescent="0.35">
      <c r="A14" t="s">
        <v>178</v>
      </c>
    </row>
    <row r="15" spans="1:5" ht="15" thickBot="1" x14ac:dyDescent="0.35">
      <c r="B15" s="29" t="s">
        <v>179</v>
      </c>
      <c r="C15" s="29" t="s">
        <v>180</v>
      </c>
      <c r="D15" s="29" t="s">
        <v>181</v>
      </c>
      <c r="E15" s="29" t="s">
        <v>182</v>
      </c>
    </row>
    <row r="16" spans="1:5" ht="15" thickBot="1" x14ac:dyDescent="0.35">
      <c r="B16" s="28" t="s">
        <v>188</v>
      </c>
      <c r="C16" s="28" t="s">
        <v>189</v>
      </c>
      <c r="D16" s="31">
        <v>743.63639999999998</v>
      </c>
      <c r="E16" s="31">
        <v>747.09090000000003</v>
      </c>
    </row>
    <row r="19" spans="1:7" ht="15" thickBot="1" x14ac:dyDescent="0.35">
      <c r="A19" t="s">
        <v>183</v>
      </c>
    </row>
    <row r="20" spans="1:7" ht="15" thickBot="1" x14ac:dyDescent="0.35">
      <c r="B20" s="29" t="s">
        <v>179</v>
      </c>
      <c r="C20" s="29" t="s">
        <v>180</v>
      </c>
      <c r="D20" s="29" t="s">
        <v>181</v>
      </c>
      <c r="E20" s="29" t="s">
        <v>182</v>
      </c>
      <c r="F20" s="29" t="s">
        <v>184</v>
      </c>
    </row>
    <row r="21" spans="1:7" x14ac:dyDescent="0.3">
      <c r="B21" s="30" t="s">
        <v>190</v>
      </c>
      <c r="C21" s="30" t="s">
        <v>191</v>
      </c>
      <c r="D21" s="32">
        <v>0</v>
      </c>
      <c r="E21" s="32">
        <v>0</v>
      </c>
      <c r="F21" s="30" t="s">
        <v>192</v>
      </c>
    </row>
    <row r="22" spans="1:7" x14ac:dyDescent="0.3">
      <c r="B22" s="30" t="s">
        <v>193</v>
      </c>
      <c r="C22" s="30" t="s">
        <v>194</v>
      </c>
      <c r="D22" s="32">
        <v>30.90909090909091</v>
      </c>
      <c r="E22" s="32">
        <v>31.272727272727273</v>
      </c>
      <c r="F22" s="30" t="s">
        <v>192</v>
      </c>
    </row>
    <row r="23" spans="1:7" ht="15" thickBot="1" x14ac:dyDescent="0.35">
      <c r="B23" s="28" t="s">
        <v>195</v>
      </c>
      <c r="C23" s="28" t="s">
        <v>196</v>
      </c>
      <c r="D23" s="33">
        <v>7.2727272727272725</v>
      </c>
      <c r="E23" s="33">
        <v>7.1818181818181817</v>
      </c>
      <c r="F23" s="28" t="s">
        <v>192</v>
      </c>
    </row>
    <row r="26" spans="1:7" ht="15" thickBot="1" x14ac:dyDescent="0.35">
      <c r="A26" t="s">
        <v>163</v>
      </c>
    </row>
    <row r="27" spans="1:7" ht="15" thickBot="1" x14ac:dyDescent="0.35">
      <c r="B27" s="29" t="s">
        <v>179</v>
      </c>
      <c r="C27" s="29" t="s">
        <v>180</v>
      </c>
      <c r="D27" s="29" t="s">
        <v>185</v>
      </c>
      <c r="E27" s="29" t="s">
        <v>17</v>
      </c>
      <c r="F27" s="29" t="s">
        <v>186</v>
      </c>
      <c r="G27" s="29" t="s">
        <v>187</v>
      </c>
    </row>
    <row r="28" spans="1:7" x14ac:dyDescent="0.3">
      <c r="B28" s="30" t="s">
        <v>197</v>
      </c>
      <c r="C28" s="30" t="s">
        <v>198</v>
      </c>
      <c r="D28" s="32">
        <v>101</v>
      </c>
      <c r="E28" s="30" t="s">
        <v>199</v>
      </c>
      <c r="F28" s="30" t="s">
        <v>200</v>
      </c>
      <c r="G28" s="30">
        <v>0</v>
      </c>
    </row>
    <row r="29" spans="1:7" x14ac:dyDescent="0.3">
      <c r="B29" s="30" t="s">
        <v>201</v>
      </c>
      <c r="C29" s="30" t="s">
        <v>202</v>
      </c>
      <c r="D29" s="32">
        <v>132.27272727272728</v>
      </c>
      <c r="E29" s="30" t="s">
        <v>203</v>
      </c>
      <c r="F29" s="30" t="s">
        <v>204</v>
      </c>
      <c r="G29" s="30">
        <v>47.72727272727272</v>
      </c>
    </row>
    <row r="30" spans="1:7" x14ac:dyDescent="0.3">
      <c r="B30" s="30" t="s">
        <v>205</v>
      </c>
      <c r="C30" s="30" t="s">
        <v>206</v>
      </c>
      <c r="D30" s="32">
        <v>60</v>
      </c>
      <c r="E30" s="30" t="s">
        <v>207</v>
      </c>
      <c r="F30" s="30" t="s">
        <v>200</v>
      </c>
      <c r="G30" s="30">
        <v>0</v>
      </c>
    </row>
    <row r="31" spans="1:7" x14ac:dyDescent="0.3">
      <c r="B31" s="30" t="s">
        <v>208</v>
      </c>
      <c r="C31" s="30" t="s">
        <v>209</v>
      </c>
      <c r="D31" s="32">
        <v>0</v>
      </c>
      <c r="E31" s="30" t="s">
        <v>210</v>
      </c>
      <c r="F31" s="30" t="s">
        <v>200</v>
      </c>
      <c r="G31" s="32">
        <v>0</v>
      </c>
    </row>
    <row r="32" spans="1:7" x14ac:dyDescent="0.3">
      <c r="B32" s="30" t="s">
        <v>211</v>
      </c>
      <c r="C32" s="30" t="s">
        <v>212</v>
      </c>
      <c r="D32" s="32">
        <v>31.272727272727273</v>
      </c>
      <c r="E32" s="30" t="s">
        <v>213</v>
      </c>
      <c r="F32" s="30" t="s">
        <v>204</v>
      </c>
      <c r="G32" s="32">
        <v>31.272727272727273</v>
      </c>
    </row>
    <row r="33" spans="2:7" ht="15" thickBot="1" x14ac:dyDescent="0.35">
      <c r="B33" s="28" t="s">
        <v>214</v>
      </c>
      <c r="C33" s="28" t="s">
        <v>215</v>
      </c>
      <c r="D33" s="33">
        <v>7.1818181818181817</v>
      </c>
      <c r="E33" s="28" t="s">
        <v>216</v>
      </c>
      <c r="F33" s="28" t="s">
        <v>204</v>
      </c>
      <c r="G33" s="33">
        <v>7.1818181818181817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29E1-5794-4E59-B981-118159BBBE89}">
  <dimension ref="A1:H21"/>
  <sheetViews>
    <sheetView showGridLines="0" workbookViewId="0">
      <selection activeCell="H39" sqref="H39"/>
    </sheetView>
  </sheetViews>
  <sheetFormatPr defaultRowHeight="14.4" x14ac:dyDescent="0.3"/>
  <cols>
    <col min="1" max="1" width="2.33203125" customWidth="1"/>
    <col min="2" max="2" width="6.21875" bestFit="1" customWidth="1"/>
    <col min="3" max="3" width="29.88671875" bestFit="1" customWidth="1"/>
    <col min="4" max="4" width="12" bestFit="1" customWidth="1"/>
    <col min="5" max="5" width="12.6640625" bestFit="1" customWidth="1"/>
    <col min="6" max="6" width="10.5546875" bestFit="1" customWidth="1"/>
    <col min="7" max="8" width="12" bestFit="1" customWidth="1"/>
  </cols>
  <sheetData>
    <row r="1" spans="1:8" x14ac:dyDescent="0.3">
      <c r="A1" s="26" t="s">
        <v>221</v>
      </c>
    </row>
    <row r="2" spans="1:8" x14ac:dyDescent="0.3">
      <c r="A2" s="26" t="s">
        <v>217</v>
      </c>
    </row>
    <row r="3" spans="1:8" x14ac:dyDescent="0.3">
      <c r="A3" s="26" t="s">
        <v>236</v>
      </c>
    </row>
    <row r="6" spans="1:8" ht="15" thickBot="1" x14ac:dyDescent="0.35">
      <c r="A6" t="s">
        <v>183</v>
      </c>
    </row>
    <row r="7" spans="1:8" x14ac:dyDescent="0.3">
      <c r="B7" s="34"/>
      <c r="C7" s="34"/>
      <c r="D7" s="34" t="s">
        <v>222</v>
      </c>
      <c r="E7" s="34" t="s">
        <v>224</v>
      </c>
      <c r="F7" s="34" t="s">
        <v>226</v>
      </c>
      <c r="G7" s="34" t="s">
        <v>228</v>
      </c>
      <c r="H7" s="34" t="s">
        <v>228</v>
      </c>
    </row>
    <row r="8" spans="1:8" ht="15" thickBot="1" x14ac:dyDescent="0.35">
      <c r="B8" s="35" t="s">
        <v>179</v>
      </c>
      <c r="C8" s="35" t="s">
        <v>180</v>
      </c>
      <c r="D8" s="35" t="s">
        <v>223</v>
      </c>
      <c r="E8" s="35" t="s">
        <v>225</v>
      </c>
      <c r="F8" s="35" t="s">
        <v>227</v>
      </c>
      <c r="G8" s="35" t="s">
        <v>229</v>
      </c>
      <c r="H8" s="35" t="s">
        <v>230</v>
      </c>
    </row>
    <row r="9" spans="1:8" x14ac:dyDescent="0.3">
      <c r="B9" s="30" t="s">
        <v>190</v>
      </c>
      <c r="C9" s="30" t="s">
        <v>191</v>
      </c>
      <c r="D9" s="30">
        <v>0</v>
      </c>
      <c r="E9" s="30">
        <v>0</v>
      </c>
      <c r="F9" s="30">
        <v>5</v>
      </c>
      <c r="G9" s="30">
        <v>5.0909090909090908</v>
      </c>
      <c r="H9" s="30">
        <v>1E+30</v>
      </c>
    </row>
    <row r="10" spans="1:8" x14ac:dyDescent="0.3">
      <c r="B10" s="30" t="s">
        <v>193</v>
      </c>
      <c r="C10" s="30" t="s">
        <v>194</v>
      </c>
      <c r="D10" s="30">
        <v>31.272727272727273</v>
      </c>
      <c r="E10" s="30">
        <v>0</v>
      </c>
      <c r="F10" s="30">
        <v>17</v>
      </c>
      <c r="G10" s="30">
        <v>73</v>
      </c>
      <c r="H10" s="30">
        <v>9.5</v>
      </c>
    </row>
    <row r="11" spans="1:8" ht="15" thickBot="1" x14ac:dyDescent="0.35">
      <c r="B11" s="28" t="s">
        <v>195</v>
      </c>
      <c r="C11" s="28" t="s">
        <v>196</v>
      </c>
      <c r="D11" s="28">
        <v>7.1818181818181817</v>
      </c>
      <c r="E11" s="28">
        <v>0</v>
      </c>
      <c r="F11" s="28">
        <v>30</v>
      </c>
      <c r="G11" s="28">
        <v>38</v>
      </c>
      <c r="H11" s="28">
        <v>24.333333333333336</v>
      </c>
    </row>
    <row r="13" spans="1:8" ht="15" thickBot="1" x14ac:dyDescent="0.35">
      <c r="A13" t="s">
        <v>163</v>
      </c>
    </row>
    <row r="14" spans="1:8" x14ac:dyDescent="0.3">
      <c r="B14" s="34"/>
      <c r="C14" s="34"/>
      <c r="D14" s="34" t="s">
        <v>222</v>
      </c>
      <c r="E14" s="34" t="s">
        <v>231</v>
      </c>
      <c r="F14" s="34" t="s">
        <v>233</v>
      </c>
      <c r="G14" s="34" t="s">
        <v>228</v>
      </c>
      <c r="H14" s="34" t="s">
        <v>228</v>
      </c>
    </row>
    <row r="15" spans="1:8" ht="15" thickBot="1" x14ac:dyDescent="0.35">
      <c r="B15" s="35" t="s">
        <v>179</v>
      </c>
      <c r="C15" s="35" t="s">
        <v>180</v>
      </c>
      <c r="D15" s="35" t="s">
        <v>223</v>
      </c>
      <c r="E15" s="35" t="s">
        <v>232</v>
      </c>
      <c r="F15" s="35" t="s">
        <v>234</v>
      </c>
      <c r="G15" s="35" t="s">
        <v>229</v>
      </c>
      <c r="H15" s="35" t="s">
        <v>230</v>
      </c>
    </row>
    <row r="16" spans="1:8" x14ac:dyDescent="0.3">
      <c r="B16" s="30" t="s">
        <v>197</v>
      </c>
      <c r="C16" s="30" t="s">
        <v>198</v>
      </c>
      <c r="D16" s="30">
        <v>101</v>
      </c>
      <c r="E16" s="30">
        <v>3.4545454545454546</v>
      </c>
      <c r="F16" s="30">
        <v>101</v>
      </c>
      <c r="G16" s="30">
        <v>34.999999999999993</v>
      </c>
      <c r="H16" s="30">
        <v>86</v>
      </c>
    </row>
    <row r="17" spans="2:8" x14ac:dyDescent="0.3">
      <c r="B17" s="30" t="s">
        <v>201</v>
      </c>
      <c r="C17" s="30" t="s">
        <v>202</v>
      </c>
      <c r="D17" s="30">
        <v>132.27272727272728</v>
      </c>
      <c r="E17" s="30">
        <v>0</v>
      </c>
      <c r="F17" s="30">
        <v>180</v>
      </c>
      <c r="G17" s="30">
        <v>1E+30</v>
      </c>
      <c r="H17" s="30">
        <v>47.72727272727272</v>
      </c>
    </row>
    <row r="18" spans="2:8" x14ac:dyDescent="0.3">
      <c r="B18" s="30" t="s">
        <v>205</v>
      </c>
      <c r="C18" s="30" t="s">
        <v>206</v>
      </c>
      <c r="D18" s="30">
        <v>60</v>
      </c>
      <c r="E18" s="30">
        <v>6.6363636363636367</v>
      </c>
      <c r="F18" s="30">
        <v>60</v>
      </c>
      <c r="G18" s="30">
        <v>344</v>
      </c>
      <c r="H18" s="30">
        <v>26.333333333333336</v>
      </c>
    </row>
    <row r="19" spans="2:8" x14ac:dyDescent="0.3">
      <c r="B19" s="30" t="s">
        <v>208</v>
      </c>
      <c r="C19" s="30" t="s">
        <v>209</v>
      </c>
      <c r="D19" s="30">
        <v>0</v>
      </c>
      <c r="E19" s="30">
        <v>-5.0909090909090908</v>
      </c>
      <c r="F19" s="30">
        <v>0</v>
      </c>
      <c r="G19" s="30">
        <v>39.5</v>
      </c>
      <c r="H19" s="30">
        <v>0</v>
      </c>
    </row>
    <row r="20" spans="2:8" x14ac:dyDescent="0.3">
      <c r="B20" s="30" t="s">
        <v>211</v>
      </c>
      <c r="C20" s="30" t="s">
        <v>212</v>
      </c>
      <c r="D20" s="30">
        <v>31.272727272727273</v>
      </c>
      <c r="E20" s="30">
        <v>0</v>
      </c>
      <c r="F20" s="30">
        <v>0</v>
      </c>
      <c r="G20" s="30">
        <v>31.272727272727273</v>
      </c>
      <c r="H20" s="30">
        <v>1E+30</v>
      </c>
    </row>
    <row r="21" spans="2:8" ht="15" thickBot="1" x14ac:dyDescent="0.35">
      <c r="B21" s="28" t="s">
        <v>214</v>
      </c>
      <c r="C21" s="28" t="s">
        <v>215</v>
      </c>
      <c r="D21" s="28">
        <v>7.1818181818181817</v>
      </c>
      <c r="E21" s="28">
        <v>0</v>
      </c>
      <c r="F21" s="28">
        <v>0</v>
      </c>
      <c r="G21" s="28">
        <v>7.1818181818181817</v>
      </c>
      <c r="H21" s="28">
        <v>1E+30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CAA5-9119-4A32-B427-EE66C732EDC9}">
  <dimension ref="A1:G33"/>
  <sheetViews>
    <sheetView showGridLines="0" workbookViewId="0">
      <selection activeCell="H38" sqref="H38"/>
    </sheetView>
  </sheetViews>
  <sheetFormatPr defaultRowHeight="14.4" x14ac:dyDescent="0.3"/>
  <cols>
    <col min="1" max="1" width="2.33203125" customWidth="1"/>
    <col min="2" max="2" width="5.88671875" bestFit="1" customWidth="1"/>
    <col min="3" max="3" width="29.88671875" bestFit="1" customWidth="1"/>
    <col min="4" max="4" width="13.33203125" bestFit="1" customWidth="1"/>
    <col min="5" max="5" width="13.21875" bestFit="1" customWidth="1"/>
    <col min="6" max="6" width="11.109375" bestFit="1" customWidth="1"/>
    <col min="7" max="7" width="12" bestFit="1" customWidth="1"/>
  </cols>
  <sheetData>
    <row r="1" spans="1:5" x14ac:dyDescent="0.3">
      <c r="A1" s="26" t="s">
        <v>170</v>
      </c>
    </row>
    <row r="2" spans="1:5" x14ac:dyDescent="0.3">
      <c r="A2" s="26" t="s">
        <v>217</v>
      </c>
    </row>
    <row r="3" spans="1:5" x14ac:dyDescent="0.3">
      <c r="A3" s="26" t="s">
        <v>237</v>
      </c>
    </row>
    <row r="4" spans="1:5" x14ac:dyDescent="0.3">
      <c r="A4" s="26" t="s">
        <v>171</v>
      </c>
    </row>
    <row r="5" spans="1:5" x14ac:dyDescent="0.3">
      <c r="A5" s="26" t="s">
        <v>172</v>
      </c>
    </row>
    <row r="6" spans="1:5" x14ac:dyDescent="0.3">
      <c r="A6" s="26"/>
      <c r="B6" t="s">
        <v>173</v>
      </c>
    </row>
    <row r="7" spans="1:5" x14ac:dyDescent="0.3">
      <c r="A7" s="26"/>
      <c r="B7" t="s">
        <v>218</v>
      </c>
    </row>
    <row r="8" spans="1:5" x14ac:dyDescent="0.3">
      <c r="A8" s="26"/>
      <c r="B8" t="s">
        <v>174</v>
      </c>
    </row>
    <row r="9" spans="1:5" x14ac:dyDescent="0.3">
      <c r="A9" s="26" t="s">
        <v>175</v>
      </c>
    </row>
    <row r="10" spans="1:5" x14ac:dyDescent="0.3">
      <c r="B10" t="s">
        <v>176</v>
      </c>
    </row>
    <row r="11" spans="1:5" x14ac:dyDescent="0.3">
      <c r="B11" t="s">
        <v>177</v>
      </c>
    </row>
    <row r="14" spans="1:5" ht="15" thickBot="1" x14ac:dyDescent="0.35">
      <c r="A14" t="s">
        <v>178</v>
      </c>
    </row>
    <row r="15" spans="1:5" ht="15" thickBot="1" x14ac:dyDescent="0.35">
      <c r="B15" s="29" t="s">
        <v>179</v>
      </c>
      <c r="C15" s="29" t="s">
        <v>180</v>
      </c>
      <c r="D15" s="29" t="s">
        <v>181</v>
      </c>
      <c r="E15" s="29" t="s">
        <v>182</v>
      </c>
    </row>
    <row r="16" spans="1:5" ht="15" thickBot="1" x14ac:dyDescent="0.35">
      <c r="B16" s="28" t="s">
        <v>188</v>
      </c>
      <c r="C16" s="28" t="s">
        <v>189</v>
      </c>
      <c r="D16" s="31">
        <v>747.09090000000003</v>
      </c>
      <c r="E16" s="31">
        <v>743.63639999999998</v>
      </c>
    </row>
    <row r="19" spans="1:7" ht="15" thickBot="1" x14ac:dyDescent="0.35">
      <c r="A19" t="s">
        <v>183</v>
      </c>
    </row>
    <row r="20" spans="1:7" ht="15" thickBot="1" x14ac:dyDescent="0.35">
      <c r="B20" s="29" t="s">
        <v>179</v>
      </c>
      <c r="C20" s="29" t="s">
        <v>180</v>
      </c>
      <c r="D20" s="29" t="s">
        <v>181</v>
      </c>
      <c r="E20" s="29" t="s">
        <v>182</v>
      </c>
      <c r="F20" s="29" t="s">
        <v>184</v>
      </c>
    </row>
    <row r="21" spans="1:7" x14ac:dyDescent="0.3">
      <c r="B21" s="30" t="s">
        <v>190</v>
      </c>
      <c r="C21" s="30" t="s">
        <v>191</v>
      </c>
      <c r="D21" s="32">
        <v>0</v>
      </c>
      <c r="E21" s="32">
        <v>0</v>
      </c>
      <c r="F21" s="30" t="s">
        <v>192</v>
      </c>
    </row>
    <row r="22" spans="1:7" x14ac:dyDescent="0.3">
      <c r="B22" s="30" t="s">
        <v>193</v>
      </c>
      <c r="C22" s="30" t="s">
        <v>194</v>
      </c>
      <c r="D22" s="32">
        <v>31.272727272727273</v>
      </c>
      <c r="E22" s="32">
        <v>30.90909090909091</v>
      </c>
      <c r="F22" s="30" t="s">
        <v>192</v>
      </c>
    </row>
    <row r="23" spans="1:7" ht="15" thickBot="1" x14ac:dyDescent="0.35">
      <c r="B23" s="28" t="s">
        <v>195</v>
      </c>
      <c r="C23" s="28" t="s">
        <v>196</v>
      </c>
      <c r="D23" s="33">
        <v>7.1818181818181817</v>
      </c>
      <c r="E23" s="33">
        <v>7.2727272727272725</v>
      </c>
      <c r="F23" s="28" t="s">
        <v>192</v>
      </c>
    </row>
    <row r="26" spans="1:7" ht="15" thickBot="1" x14ac:dyDescent="0.35">
      <c r="A26" t="s">
        <v>163</v>
      </c>
    </row>
    <row r="27" spans="1:7" ht="15" thickBot="1" x14ac:dyDescent="0.35">
      <c r="B27" s="29" t="s">
        <v>179</v>
      </c>
      <c r="C27" s="29" t="s">
        <v>180</v>
      </c>
      <c r="D27" s="29" t="s">
        <v>185</v>
      </c>
      <c r="E27" s="29" t="s">
        <v>17</v>
      </c>
      <c r="F27" s="29" t="s">
        <v>186</v>
      </c>
      <c r="G27" s="29" t="s">
        <v>187</v>
      </c>
    </row>
    <row r="28" spans="1:7" x14ac:dyDescent="0.3">
      <c r="B28" s="30" t="s">
        <v>197</v>
      </c>
      <c r="C28" s="30" t="s">
        <v>198</v>
      </c>
      <c r="D28" s="32">
        <v>100</v>
      </c>
      <c r="E28" s="30" t="s">
        <v>199</v>
      </c>
      <c r="F28" s="30" t="s">
        <v>200</v>
      </c>
      <c r="G28" s="30">
        <v>0</v>
      </c>
    </row>
    <row r="29" spans="1:7" x14ac:dyDescent="0.3">
      <c r="B29" s="30" t="s">
        <v>201</v>
      </c>
      <c r="C29" s="30" t="s">
        <v>202</v>
      </c>
      <c r="D29" s="32">
        <v>130.90909090909091</v>
      </c>
      <c r="E29" s="30" t="s">
        <v>203</v>
      </c>
      <c r="F29" s="30" t="s">
        <v>204</v>
      </c>
      <c r="G29" s="30">
        <v>50.090909090909093</v>
      </c>
    </row>
    <row r="30" spans="1:7" x14ac:dyDescent="0.3">
      <c r="B30" s="30" t="s">
        <v>205</v>
      </c>
      <c r="C30" s="30" t="s">
        <v>206</v>
      </c>
      <c r="D30" s="32">
        <v>60</v>
      </c>
      <c r="E30" s="30" t="s">
        <v>207</v>
      </c>
      <c r="F30" s="30" t="s">
        <v>200</v>
      </c>
      <c r="G30" s="30">
        <v>0</v>
      </c>
    </row>
    <row r="31" spans="1:7" x14ac:dyDescent="0.3">
      <c r="B31" s="30" t="s">
        <v>208</v>
      </c>
      <c r="C31" s="30" t="s">
        <v>209</v>
      </c>
      <c r="D31" s="32">
        <v>0</v>
      </c>
      <c r="E31" s="30" t="s">
        <v>210</v>
      </c>
      <c r="F31" s="30" t="s">
        <v>200</v>
      </c>
      <c r="G31" s="32">
        <v>0</v>
      </c>
    </row>
    <row r="32" spans="1:7" x14ac:dyDescent="0.3">
      <c r="B32" s="30" t="s">
        <v>211</v>
      </c>
      <c r="C32" s="30" t="s">
        <v>212</v>
      </c>
      <c r="D32" s="32">
        <v>30.90909090909091</v>
      </c>
      <c r="E32" s="30" t="s">
        <v>213</v>
      </c>
      <c r="F32" s="30" t="s">
        <v>204</v>
      </c>
      <c r="G32" s="32">
        <v>30.90909090909091</v>
      </c>
    </row>
    <row r="33" spans="2:7" ht="15" thickBot="1" x14ac:dyDescent="0.35">
      <c r="B33" s="28" t="s">
        <v>214</v>
      </c>
      <c r="C33" s="28" t="s">
        <v>215</v>
      </c>
      <c r="D33" s="33">
        <v>7.2727272727272725</v>
      </c>
      <c r="E33" s="28" t="s">
        <v>216</v>
      </c>
      <c r="F33" s="28" t="s">
        <v>204</v>
      </c>
      <c r="G33" s="33">
        <v>7.2727272727272725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A4D4-977E-4803-8590-4DB02CA106D5}">
  <dimension ref="A1:H21"/>
  <sheetViews>
    <sheetView showGridLines="0" workbookViewId="0">
      <selection activeCell="F33" sqref="F33"/>
    </sheetView>
  </sheetViews>
  <sheetFormatPr defaultRowHeight="14.4" x14ac:dyDescent="0.3"/>
  <cols>
    <col min="1" max="1" width="2.33203125" customWidth="1"/>
    <col min="2" max="2" width="6.21875" bestFit="1" customWidth="1"/>
    <col min="3" max="3" width="29.88671875" bestFit="1" customWidth="1"/>
    <col min="4" max="4" width="12" bestFit="1" customWidth="1"/>
    <col min="5" max="5" width="12.6640625" bestFit="1" customWidth="1"/>
    <col min="6" max="6" width="10.5546875" bestFit="1" customWidth="1"/>
    <col min="7" max="8" width="12" bestFit="1" customWidth="1"/>
  </cols>
  <sheetData>
    <row r="1" spans="1:8" x14ac:dyDescent="0.3">
      <c r="A1" s="26" t="s">
        <v>221</v>
      </c>
    </row>
    <row r="2" spans="1:8" x14ac:dyDescent="0.3">
      <c r="A2" s="26" t="s">
        <v>217</v>
      </c>
    </row>
    <row r="3" spans="1:8" x14ac:dyDescent="0.3">
      <c r="A3" s="26" t="s">
        <v>237</v>
      </c>
    </row>
    <row r="6" spans="1:8" ht="15" thickBot="1" x14ac:dyDescent="0.35">
      <c r="A6" t="s">
        <v>183</v>
      </c>
    </row>
    <row r="7" spans="1:8" x14ac:dyDescent="0.3">
      <c r="B7" s="34"/>
      <c r="C7" s="34"/>
      <c r="D7" s="34" t="s">
        <v>222</v>
      </c>
      <c r="E7" s="34" t="s">
        <v>224</v>
      </c>
      <c r="F7" s="34" t="s">
        <v>226</v>
      </c>
      <c r="G7" s="34" t="s">
        <v>228</v>
      </c>
      <c r="H7" s="34" t="s">
        <v>228</v>
      </c>
    </row>
    <row r="8" spans="1:8" ht="15" thickBot="1" x14ac:dyDescent="0.35">
      <c r="B8" s="35" t="s">
        <v>179</v>
      </c>
      <c r="C8" s="35" t="s">
        <v>180</v>
      </c>
      <c r="D8" s="35" t="s">
        <v>223</v>
      </c>
      <c r="E8" s="35" t="s">
        <v>225</v>
      </c>
      <c r="F8" s="35" t="s">
        <v>227</v>
      </c>
      <c r="G8" s="35" t="s">
        <v>229</v>
      </c>
      <c r="H8" s="35" t="s">
        <v>230</v>
      </c>
    </row>
    <row r="9" spans="1:8" x14ac:dyDescent="0.3">
      <c r="B9" s="30" t="s">
        <v>190</v>
      </c>
      <c r="C9" s="30" t="s">
        <v>191</v>
      </c>
      <c r="D9" s="30">
        <v>0</v>
      </c>
      <c r="E9" s="30">
        <v>0</v>
      </c>
      <c r="F9" s="30">
        <v>5</v>
      </c>
      <c r="G9" s="30">
        <v>5.0909090909090908</v>
      </c>
      <c r="H9" s="30">
        <v>1E+30</v>
      </c>
    </row>
    <row r="10" spans="1:8" x14ac:dyDescent="0.3">
      <c r="B10" s="30" t="s">
        <v>193</v>
      </c>
      <c r="C10" s="30" t="s">
        <v>194</v>
      </c>
      <c r="D10" s="30">
        <v>30.90909090909091</v>
      </c>
      <c r="E10" s="30">
        <v>0</v>
      </c>
      <c r="F10" s="30">
        <v>17</v>
      </c>
      <c r="G10" s="30">
        <v>73</v>
      </c>
      <c r="H10" s="30">
        <v>9.5</v>
      </c>
    </row>
    <row r="11" spans="1:8" ht="15" thickBot="1" x14ac:dyDescent="0.35">
      <c r="B11" s="28" t="s">
        <v>195</v>
      </c>
      <c r="C11" s="28" t="s">
        <v>196</v>
      </c>
      <c r="D11" s="28">
        <v>7.2727272727272725</v>
      </c>
      <c r="E11" s="28">
        <v>0</v>
      </c>
      <c r="F11" s="28">
        <v>30</v>
      </c>
      <c r="G11" s="28">
        <v>38</v>
      </c>
      <c r="H11" s="28">
        <v>24.333333333333336</v>
      </c>
    </row>
    <row r="13" spans="1:8" ht="15" thickBot="1" x14ac:dyDescent="0.35">
      <c r="A13" t="s">
        <v>163</v>
      </c>
    </row>
    <row r="14" spans="1:8" x14ac:dyDescent="0.3">
      <c r="B14" s="34"/>
      <c r="C14" s="34"/>
      <c r="D14" s="34" t="s">
        <v>222</v>
      </c>
      <c r="E14" s="34" t="s">
        <v>231</v>
      </c>
      <c r="F14" s="34" t="s">
        <v>233</v>
      </c>
      <c r="G14" s="34" t="s">
        <v>228</v>
      </c>
      <c r="H14" s="34" t="s">
        <v>228</v>
      </c>
    </row>
    <row r="15" spans="1:8" ht="15" thickBot="1" x14ac:dyDescent="0.35">
      <c r="B15" s="35" t="s">
        <v>179</v>
      </c>
      <c r="C15" s="35" t="s">
        <v>180</v>
      </c>
      <c r="D15" s="35" t="s">
        <v>223</v>
      </c>
      <c r="E15" s="35" t="s">
        <v>232</v>
      </c>
      <c r="F15" s="35" t="s">
        <v>234</v>
      </c>
      <c r="G15" s="35" t="s">
        <v>229</v>
      </c>
      <c r="H15" s="35" t="s">
        <v>230</v>
      </c>
    </row>
    <row r="16" spans="1:8" x14ac:dyDescent="0.3">
      <c r="B16" s="30" t="s">
        <v>197</v>
      </c>
      <c r="C16" s="30" t="s">
        <v>198</v>
      </c>
      <c r="D16" s="30">
        <v>100</v>
      </c>
      <c r="E16" s="30">
        <v>3.4545454545454546</v>
      </c>
      <c r="F16" s="30">
        <v>100</v>
      </c>
      <c r="G16" s="30">
        <v>36.733333333333334</v>
      </c>
      <c r="H16" s="30">
        <v>85</v>
      </c>
    </row>
    <row r="17" spans="2:8" x14ac:dyDescent="0.3">
      <c r="B17" s="30" t="s">
        <v>201</v>
      </c>
      <c r="C17" s="30" t="s">
        <v>202</v>
      </c>
      <c r="D17" s="30">
        <v>130.90909090909091</v>
      </c>
      <c r="E17" s="30">
        <v>0</v>
      </c>
      <c r="F17" s="30">
        <v>181</v>
      </c>
      <c r="G17" s="30">
        <v>1E+30</v>
      </c>
      <c r="H17" s="30">
        <v>50.090909090909093</v>
      </c>
    </row>
    <row r="18" spans="2:8" x14ac:dyDescent="0.3">
      <c r="B18" s="30" t="s">
        <v>205</v>
      </c>
      <c r="C18" s="30" t="s">
        <v>206</v>
      </c>
      <c r="D18" s="30">
        <v>60</v>
      </c>
      <c r="E18" s="30">
        <v>6.6363636363636367</v>
      </c>
      <c r="F18" s="30">
        <v>60</v>
      </c>
      <c r="G18" s="30">
        <v>340</v>
      </c>
      <c r="H18" s="30">
        <v>26.666666666666668</v>
      </c>
    </row>
    <row r="19" spans="2:8" x14ac:dyDescent="0.3">
      <c r="B19" s="30" t="s">
        <v>208</v>
      </c>
      <c r="C19" s="30" t="s">
        <v>209</v>
      </c>
      <c r="D19" s="30">
        <v>0</v>
      </c>
      <c r="E19" s="30">
        <v>-5.0909090909090908</v>
      </c>
      <c r="F19" s="30">
        <v>0</v>
      </c>
      <c r="G19" s="30">
        <v>40</v>
      </c>
      <c r="H19" s="30">
        <v>0</v>
      </c>
    </row>
    <row r="20" spans="2:8" x14ac:dyDescent="0.3">
      <c r="B20" s="30" t="s">
        <v>211</v>
      </c>
      <c r="C20" s="30" t="s">
        <v>212</v>
      </c>
      <c r="D20" s="30">
        <v>30.90909090909091</v>
      </c>
      <c r="E20" s="30">
        <v>0</v>
      </c>
      <c r="F20" s="30">
        <v>0</v>
      </c>
      <c r="G20" s="30">
        <v>30.90909090909091</v>
      </c>
      <c r="H20" s="30">
        <v>1E+30</v>
      </c>
    </row>
    <row r="21" spans="2:8" ht="15" thickBot="1" x14ac:dyDescent="0.35">
      <c r="B21" s="28" t="s">
        <v>214</v>
      </c>
      <c r="C21" s="28" t="s">
        <v>215</v>
      </c>
      <c r="D21" s="28">
        <v>7.2727272727272725</v>
      </c>
      <c r="E21" s="28">
        <v>0</v>
      </c>
      <c r="F21" s="28">
        <v>0</v>
      </c>
      <c r="G21" s="28">
        <v>7.2727272727272725</v>
      </c>
      <c r="H21" s="28">
        <v>1E+30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1D3A-2273-4483-8B3C-F1C7F26355CC}">
  <dimension ref="A1:G33"/>
  <sheetViews>
    <sheetView showGridLines="0" workbookViewId="0">
      <selection activeCell="E38" sqref="E38:E39"/>
    </sheetView>
  </sheetViews>
  <sheetFormatPr defaultRowHeight="14.4" x14ac:dyDescent="0.3"/>
  <cols>
    <col min="1" max="1" width="2.33203125" customWidth="1"/>
    <col min="2" max="2" width="5.88671875" bestFit="1" customWidth="1"/>
    <col min="3" max="3" width="29.88671875" bestFit="1" customWidth="1"/>
    <col min="4" max="4" width="13.33203125" bestFit="1" customWidth="1"/>
    <col min="5" max="5" width="13.21875" bestFit="1" customWidth="1"/>
    <col min="6" max="6" width="11.109375" bestFit="1" customWidth="1"/>
    <col min="7" max="7" width="12" bestFit="1" customWidth="1"/>
  </cols>
  <sheetData>
    <row r="1" spans="1:5" x14ac:dyDescent="0.3">
      <c r="A1" s="26" t="s">
        <v>170</v>
      </c>
    </row>
    <row r="2" spans="1:5" x14ac:dyDescent="0.3">
      <c r="A2" s="26" t="s">
        <v>217</v>
      </c>
    </row>
    <row r="3" spans="1:5" x14ac:dyDescent="0.3">
      <c r="A3" s="26" t="s">
        <v>238</v>
      </c>
    </row>
    <row r="4" spans="1:5" x14ac:dyDescent="0.3">
      <c r="A4" s="26" t="s">
        <v>171</v>
      </c>
    </row>
    <row r="5" spans="1:5" x14ac:dyDescent="0.3">
      <c r="A5" s="26" t="s">
        <v>172</v>
      </c>
    </row>
    <row r="6" spans="1:5" x14ac:dyDescent="0.3">
      <c r="A6" s="26"/>
      <c r="B6" t="s">
        <v>173</v>
      </c>
    </row>
    <row r="7" spans="1:5" x14ac:dyDescent="0.3">
      <c r="A7" s="26"/>
      <c r="B7" t="s">
        <v>219</v>
      </c>
    </row>
    <row r="8" spans="1:5" x14ac:dyDescent="0.3">
      <c r="A8" s="26"/>
      <c r="B8" t="s">
        <v>174</v>
      </c>
    </row>
    <row r="9" spans="1:5" x14ac:dyDescent="0.3">
      <c r="A9" s="26" t="s">
        <v>175</v>
      </c>
    </row>
    <row r="10" spans="1:5" x14ac:dyDescent="0.3">
      <c r="B10" t="s">
        <v>176</v>
      </c>
    </row>
    <row r="11" spans="1:5" x14ac:dyDescent="0.3">
      <c r="B11" t="s">
        <v>177</v>
      </c>
    </row>
    <row r="14" spans="1:5" ht="15" thickBot="1" x14ac:dyDescent="0.35">
      <c r="A14" t="s">
        <v>178</v>
      </c>
    </row>
    <row r="15" spans="1:5" ht="15" thickBot="1" x14ac:dyDescent="0.35">
      <c r="B15" s="29" t="s">
        <v>179</v>
      </c>
      <c r="C15" s="29" t="s">
        <v>180</v>
      </c>
      <c r="D15" s="29" t="s">
        <v>181</v>
      </c>
      <c r="E15" s="29" t="s">
        <v>182</v>
      </c>
    </row>
    <row r="16" spans="1:5" ht="15" thickBot="1" x14ac:dyDescent="0.35">
      <c r="B16" s="28" t="s">
        <v>188</v>
      </c>
      <c r="C16" s="28" t="s">
        <v>189</v>
      </c>
      <c r="D16" s="31">
        <v>743.63639999999998</v>
      </c>
      <c r="E16" s="31">
        <v>750.27269999999999</v>
      </c>
    </row>
    <row r="19" spans="1:7" ht="15" thickBot="1" x14ac:dyDescent="0.35">
      <c r="A19" t="s">
        <v>183</v>
      </c>
    </row>
    <row r="20" spans="1:7" ht="15" thickBot="1" x14ac:dyDescent="0.35">
      <c r="B20" s="29" t="s">
        <v>179</v>
      </c>
      <c r="C20" s="29" t="s">
        <v>180</v>
      </c>
      <c r="D20" s="29" t="s">
        <v>181</v>
      </c>
      <c r="E20" s="29" t="s">
        <v>182</v>
      </c>
      <c r="F20" s="29" t="s">
        <v>184</v>
      </c>
    </row>
    <row r="21" spans="1:7" x14ac:dyDescent="0.3">
      <c r="B21" s="30" t="s">
        <v>190</v>
      </c>
      <c r="C21" s="30" t="s">
        <v>191</v>
      </c>
      <c r="D21" s="32">
        <v>0</v>
      </c>
      <c r="E21" s="32">
        <v>0</v>
      </c>
      <c r="F21" s="30" t="s">
        <v>192</v>
      </c>
    </row>
    <row r="22" spans="1:7" x14ac:dyDescent="0.3">
      <c r="B22" s="30" t="s">
        <v>193</v>
      </c>
      <c r="C22" s="30" t="s">
        <v>194</v>
      </c>
      <c r="D22" s="32">
        <v>30.90909090909091</v>
      </c>
      <c r="E22" s="32">
        <v>30.81818181818182</v>
      </c>
      <c r="F22" s="30" t="s">
        <v>192</v>
      </c>
    </row>
    <row r="23" spans="1:7" ht="15" thickBot="1" x14ac:dyDescent="0.35">
      <c r="B23" s="28" t="s">
        <v>195</v>
      </c>
      <c r="C23" s="28" t="s">
        <v>196</v>
      </c>
      <c r="D23" s="33">
        <v>7.2727272727272725</v>
      </c>
      <c r="E23" s="33">
        <v>7.545454545454545</v>
      </c>
      <c r="F23" s="28" t="s">
        <v>192</v>
      </c>
    </row>
    <row r="26" spans="1:7" ht="15" thickBot="1" x14ac:dyDescent="0.35">
      <c r="A26" t="s">
        <v>163</v>
      </c>
    </row>
    <row r="27" spans="1:7" ht="15" thickBot="1" x14ac:dyDescent="0.35">
      <c r="B27" s="29" t="s">
        <v>179</v>
      </c>
      <c r="C27" s="29" t="s">
        <v>180</v>
      </c>
      <c r="D27" s="29" t="s">
        <v>185</v>
      </c>
      <c r="E27" s="29" t="s">
        <v>17</v>
      </c>
      <c r="F27" s="29" t="s">
        <v>186</v>
      </c>
      <c r="G27" s="29" t="s">
        <v>187</v>
      </c>
    </row>
    <row r="28" spans="1:7" x14ac:dyDescent="0.3">
      <c r="B28" s="30" t="s">
        <v>197</v>
      </c>
      <c r="C28" s="30" t="s">
        <v>198</v>
      </c>
      <c r="D28" s="32">
        <v>100.00000000000001</v>
      </c>
      <c r="E28" s="30" t="s">
        <v>199</v>
      </c>
      <c r="F28" s="30" t="s">
        <v>200</v>
      </c>
      <c r="G28" s="30">
        <v>0</v>
      </c>
    </row>
    <row r="29" spans="1:7" x14ac:dyDescent="0.3">
      <c r="B29" s="30" t="s">
        <v>201</v>
      </c>
      <c r="C29" s="30" t="s">
        <v>202</v>
      </c>
      <c r="D29" s="32">
        <v>130.81818181818181</v>
      </c>
      <c r="E29" s="30" t="s">
        <v>203</v>
      </c>
      <c r="F29" s="30" t="s">
        <v>204</v>
      </c>
      <c r="G29" s="30">
        <v>49.181818181818187</v>
      </c>
    </row>
    <row r="30" spans="1:7" x14ac:dyDescent="0.3">
      <c r="B30" s="30" t="s">
        <v>205</v>
      </c>
      <c r="C30" s="30" t="s">
        <v>206</v>
      </c>
      <c r="D30" s="32">
        <v>61</v>
      </c>
      <c r="E30" s="30" t="s">
        <v>207</v>
      </c>
      <c r="F30" s="30" t="s">
        <v>200</v>
      </c>
      <c r="G30" s="30">
        <v>0</v>
      </c>
    </row>
    <row r="31" spans="1:7" x14ac:dyDescent="0.3">
      <c r="B31" s="30" t="s">
        <v>208</v>
      </c>
      <c r="C31" s="30" t="s">
        <v>209</v>
      </c>
      <c r="D31" s="32">
        <v>0</v>
      </c>
      <c r="E31" s="30" t="s">
        <v>210</v>
      </c>
      <c r="F31" s="30" t="s">
        <v>200</v>
      </c>
      <c r="G31" s="32">
        <v>0</v>
      </c>
    </row>
    <row r="32" spans="1:7" x14ac:dyDescent="0.3">
      <c r="B32" s="30" t="s">
        <v>211</v>
      </c>
      <c r="C32" s="30" t="s">
        <v>212</v>
      </c>
      <c r="D32" s="32">
        <v>30.81818181818182</v>
      </c>
      <c r="E32" s="30" t="s">
        <v>213</v>
      </c>
      <c r="F32" s="30" t="s">
        <v>204</v>
      </c>
      <c r="G32" s="32">
        <v>30.81818181818182</v>
      </c>
    </row>
    <row r="33" spans="2:7" ht="15" thickBot="1" x14ac:dyDescent="0.35">
      <c r="B33" s="28" t="s">
        <v>214</v>
      </c>
      <c r="C33" s="28" t="s">
        <v>215</v>
      </c>
      <c r="D33" s="33">
        <v>7.545454545454545</v>
      </c>
      <c r="E33" s="28" t="s">
        <v>216</v>
      </c>
      <c r="F33" s="28" t="s">
        <v>204</v>
      </c>
      <c r="G33" s="33">
        <v>7.545454545454545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477A-08DF-4168-A47C-FDF6F13AE267}">
  <dimension ref="A1:H21"/>
  <sheetViews>
    <sheetView showGridLines="0" workbookViewId="0">
      <selection activeCell="G34" sqref="G34"/>
    </sheetView>
  </sheetViews>
  <sheetFormatPr defaultRowHeight="14.4" x14ac:dyDescent="0.3"/>
  <cols>
    <col min="1" max="1" width="2.33203125" customWidth="1"/>
    <col min="2" max="2" width="6.21875" bestFit="1" customWidth="1"/>
    <col min="3" max="3" width="29.88671875" bestFit="1" customWidth="1"/>
    <col min="4" max="4" width="12" bestFit="1" customWidth="1"/>
    <col min="5" max="5" width="12.6640625" bestFit="1" customWidth="1"/>
    <col min="6" max="6" width="10.5546875" bestFit="1" customWidth="1"/>
    <col min="7" max="8" width="12" bestFit="1" customWidth="1"/>
  </cols>
  <sheetData>
    <row r="1" spans="1:8" x14ac:dyDescent="0.3">
      <c r="A1" s="26" t="s">
        <v>221</v>
      </c>
    </row>
    <row r="2" spans="1:8" x14ac:dyDescent="0.3">
      <c r="A2" s="26" t="s">
        <v>217</v>
      </c>
    </row>
    <row r="3" spans="1:8" x14ac:dyDescent="0.3">
      <c r="A3" s="26" t="s">
        <v>239</v>
      </c>
    </row>
    <row r="6" spans="1:8" ht="15" thickBot="1" x14ac:dyDescent="0.35">
      <c r="A6" t="s">
        <v>183</v>
      </c>
    </row>
    <row r="7" spans="1:8" x14ac:dyDescent="0.3">
      <c r="B7" s="34"/>
      <c r="C7" s="34"/>
      <c r="D7" s="34" t="s">
        <v>222</v>
      </c>
      <c r="E7" s="34" t="s">
        <v>224</v>
      </c>
      <c r="F7" s="34" t="s">
        <v>226</v>
      </c>
      <c r="G7" s="34" t="s">
        <v>228</v>
      </c>
      <c r="H7" s="34" t="s">
        <v>228</v>
      </c>
    </row>
    <row r="8" spans="1:8" ht="15" thickBot="1" x14ac:dyDescent="0.35">
      <c r="B8" s="35" t="s">
        <v>179</v>
      </c>
      <c r="C8" s="35" t="s">
        <v>180</v>
      </c>
      <c r="D8" s="35" t="s">
        <v>223</v>
      </c>
      <c r="E8" s="35" t="s">
        <v>225</v>
      </c>
      <c r="F8" s="35" t="s">
        <v>227</v>
      </c>
      <c r="G8" s="35" t="s">
        <v>229</v>
      </c>
      <c r="H8" s="35" t="s">
        <v>230</v>
      </c>
    </row>
    <row r="9" spans="1:8" x14ac:dyDescent="0.3">
      <c r="B9" s="30" t="s">
        <v>190</v>
      </c>
      <c r="C9" s="30" t="s">
        <v>191</v>
      </c>
      <c r="D9" s="30">
        <v>0</v>
      </c>
      <c r="E9" s="30">
        <v>0</v>
      </c>
      <c r="F9" s="30">
        <v>5</v>
      </c>
      <c r="G9" s="30">
        <v>5.0909090909090908</v>
      </c>
      <c r="H9" s="30">
        <v>1E+30</v>
      </c>
    </row>
    <row r="10" spans="1:8" x14ac:dyDescent="0.3">
      <c r="B10" s="30" t="s">
        <v>193</v>
      </c>
      <c r="C10" s="30" t="s">
        <v>194</v>
      </c>
      <c r="D10" s="30">
        <v>30.81818181818182</v>
      </c>
      <c r="E10" s="30">
        <v>0</v>
      </c>
      <c r="F10" s="30">
        <v>17</v>
      </c>
      <c r="G10" s="30">
        <v>73</v>
      </c>
      <c r="H10" s="30">
        <v>9.5</v>
      </c>
    </row>
    <row r="11" spans="1:8" ht="15" thickBot="1" x14ac:dyDescent="0.35">
      <c r="B11" s="28" t="s">
        <v>195</v>
      </c>
      <c r="C11" s="28" t="s">
        <v>196</v>
      </c>
      <c r="D11" s="28">
        <v>7.545454545454545</v>
      </c>
      <c r="E11" s="28">
        <v>0</v>
      </c>
      <c r="F11" s="28">
        <v>30</v>
      </c>
      <c r="G11" s="28">
        <v>38</v>
      </c>
      <c r="H11" s="28">
        <v>24.333333333333336</v>
      </c>
    </row>
    <row r="13" spans="1:8" ht="15" thickBot="1" x14ac:dyDescent="0.35">
      <c r="A13" t="s">
        <v>163</v>
      </c>
    </row>
    <row r="14" spans="1:8" x14ac:dyDescent="0.3">
      <c r="B14" s="34"/>
      <c r="C14" s="34"/>
      <c r="D14" s="34" t="s">
        <v>222</v>
      </c>
      <c r="E14" s="34" t="s">
        <v>231</v>
      </c>
      <c r="F14" s="34" t="s">
        <v>233</v>
      </c>
      <c r="G14" s="34" t="s">
        <v>228</v>
      </c>
      <c r="H14" s="34" t="s">
        <v>228</v>
      </c>
    </row>
    <row r="15" spans="1:8" ht="15" thickBot="1" x14ac:dyDescent="0.35">
      <c r="B15" s="35" t="s">
        <v>179</v>
      </c>
      <c r="C15" s="35" t="s">
        <v>180</v>
      </c>
      <c r="D15" s="35" t="s">
        <v>223</v>
      </c>
      <c r="E15" s="35" t="s">
        <v>232</v>
      </c>
      <c r="F15" s="35" t="s">
        <v>234</v>
      </c>
      <c r="G15" s="35" t="s">
        <v>229</v>
      </c>
      <c r="H15" s="35" t="s">
        <v>230</v>
      </c>
    </row>
    <row r="16" spans="1:8" x14ac:dyDescent="0.3">
      <c r="B16" s="30" t="s">
        <v>197</v>
      </c>
      <c r="C16" s="30" t="s">
        <v>198</v>
      </c>
      <c r="D16" s="30">
        <v>100.00000000000001</v>
      </c>
      <c r="E16" s="30">
        <v>3.4545454545454546</v>
      </c>
      <c r="F16" s="30">
        <v>100</v>
      </c>
      <c r="G16" s="30">
        <v>36.066666666666656</v>
      </c>
      <c r="H16" s="30">
        <v>84.75</v>
      </c>
    </row>
    <row r="17" spans="2:8" x14ac:dyDescent="0.3">
      <c r="B17" s="30" t="s">
        <v>201</v>
      </c>
      <c r="C17" s="30" t="s">
        <v>202</v>
      </c>
      <c r="D17" s="30">
        <v>130.81818181818181</v>
      </c>
      <c r="E17" s="30">
        <v>0</v>
      </c>
      <c r="F17" s="30">
        <v>180</v>
      </c>
      <c r="G17" s="30">
        <v>1E+30</v>
      </c>
      <c r="H17" s="30">
        <v>49.181818181818173</v>
      </c>
    </row>
    <row r="18" spans="2:8" x14ac:dyDescent="0.3">
      <c r="B18" s="30" t="s">
        <v>205</v>
      </c>
      <c r="C18" s="30" t="s">
        <v>206</v>
      </c>
      <c r="D18" s="30">
        <v>61</v>
      </c>
      <c r="E18" s="30">
        <v>6.6363636363636367</v>
      </c>
      <c r="F18" s="30">
        <v>61</v>
      </c>
      <c r="G18" s="30">
        <v>339</v>
      </c>
      <c r="H18" s="30">
        <v>27.666666666666668</v>
      </c>
    </row>
    <row r="19" spans="2:8" x14ac:dyDescent="0.3">
      <c r="B19" s="30" t="s">
        <v>208</v>
      </c>
      <c r="C19" s="30" t="s">
        <v>209</v>
      </c>
      <c r="D19" s="30">
        <v>0</v>
      </c>
      <c r="E19" s="30">
        <v>-5.0909090909090908</v>
      </c>
      <c r="F19" s="30">
        <v>0</v>
      </c>
      <c r="G19" s="30">
        <v>41.499999999999993</v>
      </c>
      <c r="H19" s="30">
        <v>0</v>
      </c>
    </row>
    <row r="20" spans="2:8" x14ac:dyDescent="0.3">
      <c r="B20" s="30" t="s">
        <v>211</v>
      </c>
      <c r="C20" s="30" t="s">
        <v>212</v>
      </c>
      <c r="D20" s="30">
        <v>30.81818181818182</v>
      </c>
      <c r="E20" s="30">
        <v>0</v>
      </c>
      <c r="F20" s="30">
        <v>0</v>
      </c>
      <c r="G20" s="30">
        <v>30.81818181818182</v>
      </c>
      <c r="H20" s="30">
        <v>1E+30</v>
      </c>
    </row>
    <row r="21" spans="2:8" ht="15" thickBot="1" x14ac:dyDescent="0.35">
      <c r="B21" s="28" t="s">
        <v>214</v>
      </c>
      <c r="C21" s="28" t="s">
        <v>215</v>
      </c>
      <c r="D21" s="28">
        <v>7.545454545454545</v>
      </c>
      <c r="E21" s="28">
        <v>0</v>
      </c>
      <c r="F21" s="28">
        <v>0</v>
      </c>
      <c r="G21" s="28">
        <v>7.545454545454545</v>
      </c>
      <c r="H21" s="28">
        <v>1E+30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A315-FBA5-46BB-BD49-D7686F202851}">
  <dimension ref="C3"/>
  <sheetViews>
    <sheetView workbookViewId="0"/>
  </sheetViews>
  <sheetFormatPr defaultRowHeight="14.4" x14ac:dyDescent="0.3"/>
  <sheetData>
    <row r="3" spans="3:3" x14ac:dyDescent="0.3">
      <c r="C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BU27"/>
  <sheetViews>
    <sheetView workbookViewId="0"/>
  </sheetViews>
  <sheetFormatPr defaultColWidth="15.77734375" defaultRowHeight="14.4" x14ac:dyDescent="0.3"/>
  <cols>
    <col min="1" max="16384" width="15.77734375" style="6"/>
  </cols>
  <sheetData>
    <row r="1" spans="1:73" x14ac:dyDescent="0.3">
      <c r="A1" s="6" t="s">
        <v>43</v>
      </c>
      <c r="B1" s="16">
        <f>'Gaint Farmer Company - Buffalo'!$C$22</f>
        <v>82500</v>
      </c>
      <c r="C1" s="17"/>
      <c r="D1" s="17"/>
      <c r="E1" s="14"/>
      <c r="F1" s="6" t="s">
        <v>56</v>
      </c>
      <c r="I1" s="6" t="s">
        <v>36</v>
      </c>
      <c r="J1" s="14">
        <v>4</v>
      </c>
      <c r="L1" s="6" t="s">
        <v>33</v>
      </c>
      <c r="M1" s="14" t="b">
        <v>1</v>
      </c>
      <c r="O1" s="6" t="s">
        <v>93</v>
      </c>
      <c r="Y1" s="6" t="s">
        <v>95</v>
      </c>
      <c r="AA1" s="6" t="s">
        <v>142</v>
      </c>
      <c r="AD1" s="6" t="s">
        <v>132</v>
      </c>
      <c r="AG1" s="6" t="s">
        <v>129</v>
      </c>
    </row>
    <row r="2" spans="1:73" x14ac:dyDescent="0.3">
      <c r="A2" s="6" t="s">
        <v>44</v>
      </c>
      <c r="B2" s="16">
        <v>1</v>
      </c>
      <c r="C2" s="16">
        <v>0</v>
      </c>
      <c r="F2" s="6" t="s">
        <v>57</v>
      </c>
      <c r="G2" s="16" t="b">
        <v>0</v>
      </c>
      <c r="H2" s="16"/>
      <c r="I2" s="6" t="s">
        <v>27</v>
      </c>
      <c r="J2" s="14"/>
      <c r="L2" s="6" t="s">
        <v>104</v>
      </c>
      <c r="M2" s="17"/>
      <c r="O2" s="6" t="s">
        <v>29</v>
      </c>
      <c r="P2" s="14"/>
      <c r="R2" s="6" t="s">
        <v>37</v>
      </c>
      <c r="S2" s="15" t="s">
        <v>60</v>
      </c>
      <c r="U2" s="6" t="s">
        <v>41</v>
      </c>
      <c r="V2" s="14"/>
      <c r="X2" s="6" t="s">
        <v>96</v>
      </c>
      <c r="Y2" s="16">
        <v>0</v>
      </c>
      <c r="AA2" s="6" t="s">
        <v>143</v>
      </c>
      <c r="AB2" s="16">
        <v>0</v>
      </c>
      <c r="AD2" s="6" t="s">
        <v>133</v>
      </c>
      <c r="AE2" s="16" t="b">
        <v>0</v>
      </c>
      <c r="AG2" s="6" t="s">
        <v>130</v>
      </c>
      <c r="AH2" s="17"/>
    </row>
    <row r="3" spans="1:73" x14ac:dyDescent="0.3">
      <c r="A3" s="6" t="s">
        <v>48</v>
      </c>
      <c r="B3" s="16" t="b">
        <v>0</v>
      </c>
      <c r="C3" s="16">
        <v>1000</v>
      </c>
      <c r="F3" s="6" t="s">
        <v>106</v>
      </c>
      <c r="G3" s="16" t="b">
        <v>0</v>
      </c>
      <c r="H3" s="16"/>
      <c r="I3" s="6" t="s">
        <v>28</v>
      </c>
      <c r="J3" s="14"/>
      <c r="L3" s="6" t="s">
        <v>103</v>
      </c>
      <c r="M3" s="17"/>
      <c r="N3" s="17"/>
      <c r="O3" s="6" t="s">
        <v>30</v>
      </c>
      <c r="P3" s="14"/>
      <c r="R3" s="6" t="s">
        <v>38</v>
      </c>
      <c r="S3" s="15" t="s">
        <v>151</v>
      </c>
      <c r="U3" s="6" t="s">
        <v>42</v>
      </c>
      <c r="V3" s="14"/>
      <c r="X3" s="6" t="s">
        <v>97</v>
      </c>
      <c r="Y3" s="16">
        <v>0.1</v>
      </c>
      <c r="AA3" s="6" t="s">
        <v>144</v>
      </c>
      <c r="AB3" s="14"/>
      <c r="AD3" s="6" t="s">
        <v>134</v>
      </c>
      <c r="AE3" s="16">
        <v>10000</v>
      </c>
      <c r="AG3" s="6" t="s">
        <v>131</v>
      </c>
      <c r="AH3" s="17"/>
    </row>
    <row r="4" spans="1:73" x14ac:dyDescent="0.3">
      <c r="A4" s="6" t="s">
        <v>50</v>
      </c>
      <c r="B4" s="16" t="b">
        <v>0</v>
      </c>
      <c r="C4" s="16">
        <v>5</v>
      </c>
      <c r="D4" s="16">
        <v>2</v>
      </c>
      <c r="F4" s="6" t="s">
        <v>107</v>
      </c>
      <c r="G4" s="16" t="b">
        <v>0</v>
      </c>
      <c r="H4" s="16"/>
      <c r="L4" s="6" t="s">
        <v>101</v>
      </c>
      <c r="M4" s="17"/>
      <c r="O4" s="6" t="s">
        <v>31</v>
      </c>
      <c r="P4" s="14"/>
      <c r="R4" s="6" t="s">
        <v>39</v>
      </c>
      <c r="S4" s="15" t="s">
        <v>61</v>
      </c>
      <c r="X4" s="6" t="s">
        <v>98</v>
      </c>
      <c r="Y4" s="16">
        <v>0.5</v>
      </c>
      <c r="AA4" s="6" t="s">
        <v>145</v>
      </c>
      <c r="AB4" s="14"/>
      <c r="AD4" s="6" t="s">
        <v>135</v>
      </c>
      <c r="AE4" s="16" t="b">
        <v>0</v>
      </c>
    </row>
    <row r="5" spans="1:73" x14ac:dyDescent="0.3">
      <c r="A5" s="6" t="s">
        <v>51</v>
      </c>
      <c r="B5" s="16" t="b">
        <v>1</v>
      </c>
      <c r="C5" s="16">
        <v>20000</v>
      </c>
      <c r="D5" s="16">
        <v>0.01</v>
      </c>
      <c r="E5" s="16" t="b">
        <v>1</v>
      </c>
      <c r="F5" s="6" t="s">
        <v>58</v>
      </c>
      <c r="G5" s="16" t="b">
        <v>0</v>
      </c>
      <c r="H5" s="16"/>
      <c r="L5" s="6" t="s">
        <v>102</v>
      </c>
      <c r="M5" s="17"/>
      <c r="O5" s="6" t="s">
        <v>32</v>
      </c>
      <c r="P5" s="14"/>
      <c r="R5" s="6" t="s">
        <v>40</v>
      </c>
      <c r="S5" s="15" t="s">
        <v>148</v>
      </c>
      <c r="X5" s="6" t="s">
        <v>99</v>
      </c>
      <c r="Y5" s="16" t="s">
        <v>110</v>
      </c>
      <c r="AA5" s="6" t="s">
        <v>146</v>
      </c>
      <c r="AB5" s="14"/>
      <c r="AD5" s="6" t="s">
        <v>136</v>
      </c>
      <c r="AE5" s="16">
        <v>15</v>
      </c>
    </row>
    <row r="6" spans="1:73" x14ac:dyDescent="0.3">
      <c r="A6" s="6" t="s">
        <v>49</v>
      </c>
      <c r="B6" s="16" t="b">
        <v>0</v>
      </c>
      <c r="C6" s="16"/>
      <c r="F6" s="6" t="s">
        <v>59</v>
      </c>
      <c r="G6" s="16" t="b">
        <v>0</v>
      </c>
      <c r="H6" s="16"/>
      <c r="L6" s="6" t="s">
        <v>108</v>
      </c>
      <c r="M6" s="17"/>
      <c r="N6" s="17"/>
      <c r="R6" s="6" t="s">
        <v>94</v>
      </c>
      <c r="S6" s="14"/>
      <c r="X6" s="6" t="s">
        <v>100</v>
      </c>
      <c r="Y6" s="17"/>
      <c r="AA6" s="6" t="s">
        <v>147</v>
      </c>
      <c r="AB6" s="14"/>
      <c r="AD6" s="6" t="s">
        <v>137</v>
      </c>
      <c r="AE6" s="16">
        <v>2</v>
      </c>
    </row>
    <row r="7" spans="1:73" x14ac:dyDescent="0.3">
      <c r="A7" s="6" t="s">
        <v>45</v>
      </c>
      <c r="B7" s="16">
        <v>50</v>
      </c>
      <c r="L7" s="6" t="s">
        <v>109</v>
      </c>
      <c r="M7" s="17"/>
      <c r="N7" s="17"/>
      <c r="R7" s="6" t="s">
        <v>128</v>
      </c>
      <c r="S7" s="14"/>
      <c r="AD7" s="6" t="s">
        <v>138</v>
      </c>
      <c r="AE7" s="16" t="b">
        <v>1</v>
      </c>
    </row>
    <row r="8" spans="1:73" x14ac:dyDescent="0.3">
      <c r="A8" s="6" t="s">
        <v>0</v>
      </c>
      <c r="B8" s="6" t="s">
        <v>0</v>
      </c>
      <c r="F8" s="6" t="s">
        <v>46</v>
      </c>
      <c r="G8" s="16" t="b">
        <v>1</v>
      </c>
      <c r="H8" s="16">
        <v>1</v>
      </c>
      <c r="AD8" s="6" t="s">
        <v>139</v>
      </c>
      <c r="AE8" s="16">
        <v>10000</v>
      </c>
    </row>
    <row r="9" spans="1:73" x14ac:dyDescent="0.3">
      <c r="A9" s="6" t="s">
        <v>55</v>
      </c>
      <c r="B9" s="16">
        <v>3</v>
      </c>
      <c r="F9" s="6" t="s">
        <v>52</v>
      </c>
      <c r="G9" s="16" t="b">
        <v>0</v>
      </c>
      <c r="AD9" s="6" t="s">
        <v>140</v>
      </c>
      <c r="AE9" s="16">
        <v>0.01</v>
      </c>
    </row>
    <row r="10" spans="1:73" x14ac:dyDescent="0.3">
      <c r="A10" s="6" t="s">
        <v>47</v>
      </c>
      <c r="B10" s="16" t="b">
        <v>0</v>
      </c>
      <c r="AD10" s="6" t="s">
        <v>141</v>
      </c>
      <c r="AE10" s="16" t="b">
        <v>1</v>
      </c>
    </row>
    <row r="11" spans="1:73" x14ac:dyDescent="0.3">
      <c r="A11" s="6" t="s">
        <v>105</v>
      </c>
      <c r="B11" s="16" t="b">
        <v>1</v>
      </c>
    </row>
    <row r="12" spans="1:73" x14ac:dyDescent="0.3">
      <c r="A12" s="6" t="s">
        <v>54</v>
      </c>
      <c r="B12" s="16" t="b">
        <v>0</v>
      </c>
      <c r="F12" s="6" t="s">
        <v>53</v>
      </c>
      <c r="G12" s="16">
        <v>2</v>
      </c>
    </row>
    <row r="14" spans="1:73" ht="15" thickBot="1" x14ac:dyDescent="0.35">
      <c r="A14" s="6" t="s">
        <v>34</v>
      </c>
      <c r="B14" s="14">
        <v>1</v>
      </c>
      <c r="AX14" s="6" t="s">
        <v>35</v>
      </c>
      <c r="AY14" s="14">
        <v>2</v>
      </c>
    </row>
    <row r="15" spans="1:73" s="7" customFormat="1" ht="15" thickTop="1" x14ac:dyDescent="0.3">
      <c r="A15" s="7" t="s">
        <v>90</v>
      </c>
      <c r="B15" s="7" t="s">
        <v>91</v>
      </c>
      <c r="C15" s="7" t="s">
        <v>92</v>
      </c>
      <c r="D15" s="7" t="s">
        <v>1</v>
      </c>
      <c r="E15" s="7" t="s">
        <v>2</v>
      </c>
      <c r="F15" s="7" t="s">
        <v>3</v>
      </c>
      <c r="G15" s="7" t="s">
        <v>4</v>
      </c>
      <c r="H15" s="7" t="s">
        <v>5</v>
      </c>
      <c r="I15" s="7" t="s">
        <v>6</v>
      </c>
      <c r="J15" s="7" t="s">
        <v>7</v>
      </c>
      <c r="K15" s="7" t="s">
        <v>8</v>
      </c>
      <c r="AR15" s="7" t="s">
        <v>9</v>
      </c>
      <c r="AS15" s="7" t="s">
        <v>10</v>
      </c>
      <c r="AT15" s="7" t="s">
        <v>11</v>
      </c>
      <c r="AU15" s="7" t="s">
        <v>12</v>
      </c>
      <c r="AV15" s="7" t="s">
        <v>13</v>
      </c>
      <c r="AW15" s="7" t="s">
        <v>14</v>
      </c>
      <c r="AX15" s="7" t="s">
        <v>15</v>
      </c>
      <c r="AY15" s="7" t="s">
        <v>16</v>
      </c>
      <c r="AZ15" s="7" t="s">
        <v>17</v>
      </c>
      <c r="BA15" s="7" t="s">
        <v>1</v>
      </c>
      <c r="BB15" s="7" t="s">
        <v>18</v>
      </c>
      <c r="BC15" s="7" t="s">
        <v>19</v>
      </c>
      <c r="BD15" s="7" t="s">
        <v>20</v>
      </c>
      <c r="BE15" s="7" t="s">
        <v>21</v>
      </c>
      <c r="BF15" s="7" t="s">
        <v>22</v>
      </c>
      <c r="BG15" s="7" t="s">
        <v>23</v>
      </c>
      <c r="BH15" s="7" t="s">
        <v>24</v>
      </c>
      <c r="BI15" s="7" t="s">
        <v>25</v>
      </c>
      <c r="BJ15" s="7" t="s">
        <v>26</v>
      </c>
      <c r="BK15" s="7" t="s">
        <v>117</v>
      </c>
      <c r="BL15" s="7" t="s">
        <v>118</v>
      </c>
      <c r="BM15" s="7" t="s">
        <v>119</v>
      </c>
      <c r="BN15" s="7" t="s">
        <v>120</v>
      </c>
      <c r="BO15" s="7" t="s">
        <v>121</v>
      </c>
      <c r="BP15" s="7" t="s">
        <v>122</v>
      </c>
      <c r="BQ15" s="7" t="s">
        <v>123</v>
      </c>
      <c r="BR15" s="7" t="s">
        <v>124</v>
      </c>
      <c r="BS15" s="7" t="s">
        <v>125</v>
      </c>
      <c r="BT15" s="7" t="s">
        <v>126</v>
      </c>
      <c r="BU15" s="7" t="s">
        <v>127</v>
      </c>
    </row>
    <row r="16" spans="1:73" x14ac:dyDescent="0.3">
      <c r="A16" s="6" t="s">
        <v>86</v>
      </c>
      <c r="B16" s="6">
        <v>0.1</v>
      </c>
      <c r="C16" s="6">
        <v>0.5</v>
      </c>
      <c r="D16" s="8" t="s">
        <v>66</v>
      </c>
      <c r="G16" s="6">
        <v>1</v>
      </c>
      <c r="H16" s="6" t="e">
        <f>'Gaint Farmer Company - Buffalo'!$C$9:$F$11</f>
        <v>#VALUE!</v>
      </c>
      <c r="I16" s="6">
        <v>0</v>
      </c>
      <c r="J16" s="6">
        <v>25500</v>
      </c>
      <c r="K16" s="6" t="s">
        <v>87</v>
      </c>
      <c r="L16" s="6">
        <v>0</v>
      </c>
      <c r="M16" s="6" t="b">
        <v>0</v>
      </c>
      <c r="AX16" s="6">
        <v>2</v>
      </c>
      <c r="AY16" s="6">
        <v>1</v>
      </c>
      <c r="BA16" s="6" t="s">
        <v>88</v>
      </c>
      <c r="BB16" s="6">
        <v>0</v>
      </c>
      <c r="BC16" s="6">
        <v>6</v>
      </c>
      <c r="BD16" s="6" t="e">
        <f>'Gaint Farmer Company - Buffalo'!$G$9:$G$11</f>
        <v>#VALUE!</v>
      </c>
      <c r="BE16" s="6">
        <v>2</v>
      </c>
      <c r="BF16" s="13" t="e">
        <f>'Gaint Farmer Company - Buffalo'!$I$9:$I$11</f>
        <v>#VALUE!</v>
      </c>
      <c r="BK16" s="6">
        <v>-1</v>
      </c>
      <c r="BM16" s="6" t="b">
        <v>0</v>
      </c>
      <c r="BN16" s="6" t="b">
        <v>0</v>
      </c>
    </row>
    <row r="17" spans="1:66" x14ac:dyDescent="0.3">
      <c r="A17" s="6" t="s">
        <v>62</v>
      </c>
      <c r="AX17" s="6">
        <v>2</v>
      </c>
      <c r="AY17" s="6">
        <v>1</v>
      </c>
      <c r="BA17" s="6" t="s">
        <v>89</v>
      </c>
      <c r="BB17" s="6">
        <v>0</v>
      </c>
      <c r="BC17" s="6">
        <v>6</v>
      </c>
      <c r="BD17" s="6" t="e">
        <f>'Gaint Farmer Company - Buffalo'!$C$12:$F$12</f>
        <v>#VALUE!</v>
      </c>
      <c r="BE17" s="6">
        <v>4</v>
      </c>
      <c r="BF17" s="6" t="e">
        <f>'Gaint Farmer Company - Buffalo'!$C$14:$F$14</f>
        <v>#VALUE!</v>
      </c>
      <c r="BK17" s="6">
        <v>-1</v>
      </c>
      <c r="BM17" s="6" t="b">
        <v>0</v>
      </c>
      <c r="BN17" s="6" t="b">
        <v>0</v>
      </c>
    </row>
    <row r="18" spans="1:66" x14ac:dyDescent="0.3">
      <c r="A18" s="6" t="s">
        <v>63</v>
      </c>
    </row>
    <row r="19" spans="1:66" x14ac:dyDescent="0.3">
      <c r="A19" s="6" t="s">
        <v>64</v>
      </c>
    </row>
    <row r="20" spans="1:66" x14ac:dyDescent="0.3">
      <c r="A20" s="6" t="s">
        <v>65</v>
      </c>
    </row>
    <row r="21" spans="1:66" x14ac:dyDescent="0.3">
      <c r="A21" s="6" t="s">
        <v>79</v>
      </c>
    </row>
    <row r="22" spans="1:66" x14ac:dyDescent="0.3">
      <c r="A22" s="6" t="s">
        <v>80</v>
      </c>
    </row>
    <row r="23" spans="1:66" x14ac:dyDescent="0.3">
      <c r="A23" s="6" t="s">
        <v>81</v>
      </c>
    </row>
    <row r="24" spans="1:66" x14ac:dyDescent="0.3">
      <c r="A24" s="6" t="s">
        <v>82</v>
      </c>
    </row>
    <row r="25" spans="1:66" x14ac:dyDescent="0.3">
      <c r="A25" s="6" t="s">
        <v>83</v>
      </c>
    </row>
    <row r="26" spans="1:66" x14ac:dyDescent="0.3">
      <c r="A26" s="6" t="s">
        <v>84</v>
      </c>
    </row>
    <row r="27" spans="1:66" x14ac:dyDescent="0.3">
      <c r="A27" s="6" t="s">
        <v>85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Gaint Farmer Company - Altanta</vt:lpstr>
      <vt:lpstr>Altanta Answer Report 1</vt:lpstr>
      <vt:lpstr>Altanta Sensitivity Report 1</vt:lpstr>
      <vt:lpstr>Gaint Farmer Company - Buffalo</vt:lpstr>
      <vt:lpstr>Buffalo Answer Report 1</vt:lpstr>
      <vt:lpstr>Buffalo Sensitivity Report 1</vt:lpstr>
      <vt:lpstr>Trim-Look Company</vt:lpstr>
      <vt:lpstr>Trim-Look Answer Report 1</vt:lpstr>
      <vt:lpstr>Trim-Look Sensitivity Report 1</vt:lpstr>
      <vt:lpstr>Extra Cutting Hour Report 2</vt:lpstr>
      <vt:lpstr>Extra Cuttng iSensitivity  2</vt:lpstr>
      <vt:lpstr>Sewing Answer Report 2</vt:lpstr>
      <vt:lpstr>Sewing Sensitivity Report 2</vt:lpstr>
      <vt:lpstr>Material Answer Report 2</vt:lpstr>
      <vt:lpstr>Material Sensitivity Report 2</vt:lpstr>
      <vt:lpstr>_PalUtilTempWorksheet</vt:lpstr>
      <vt:lpstr>ev_HiddenInfo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Test</cp:lastModifiedBy>
  <dcterms:created xsi:type="dcterms:W3CDTF">2011-09-08T17:35:54Z</dcterms:created>
  <dcterms:modified xsi:type="dcterms:W3CDTF">2021-09-17T07:39:58Z</dcterms:modified>
</cp:coreProperties>
</file>