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Statistic Arbitrage\Live\"/>
    </mc:Choice>
  </mc:AlternateContent>
  <xr:revisionPtr revIDLastSave="0" documentId="13_ncr:40009_{2707795F-2004-4E80-B42E-D7E4CF4BC57F}" xr6:coauthVersionLast="47" xr6:coauthVersionMax="47" xr10:uidLastSave="{00000000-0000-0000-0000-000000000000}"/>
  <bookViews>
    <workbookView xWindow="-108" yWindow="-108" windowWidth="23256" windowHeight="12576"/>
  </bookViews>
  <sheets>
    <sheet name="Result_BTC_Deribit-Binance-Bitg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J2" i="1" s="1"/>
  <c r="E3" i="1"/>
  <c r="E4" i="1"/>
  <c r="F4" i="1" s="1"/>
  <c r="G4" i="1" s="1"/>
  <c r="E5" i="1"/>
  <c r="E6" i="1"/>
  <c r="E7" i="1"/>
  <c r="F7" i="1" s="1"/>
  <c r="G7" i="1" s="1"/>
  <c r="E8" i="1"/>
  <c r="E9" i="1"/>
  <c r="F9" i="1" s="1"/>
  <c r="G9" i="1" s="1"/>
  <c r="J9" i="1" s="1"/>
  <c r="E10" i="1"/>
  <c r="E11" i="1"/>
  <c r="E12" i="1"/>
  <c r="E13" i="1"/>
  <c r="F13" i="1" s="1"/>
  <c r="G13" i="1" s="1"/>
  <c r="E14" i="1"/>
  <c r="E15" i="1"/>
  <c r="E16" i="1"/>
  <c r="F16" i="1" s="1"/>
  <c r="G16" i="1" s="1"/>
  <c r="E17" i="1"/>
  <c r="F17" i="1" s="1"/>
  <c r="G17" i="1" s="1"/>
  <c r="E18" i="1"/>
  <c r="E19" i="1"/>
  <c r="F19" i="1" s="1"/>
  <c r="G19" i="1" s="1"/>
  <c r="E20" i="1"/>
  <c r="E21" i="1"/>
  <c r="F21" i="1" s="1"/>
  <c r="G21" i="1" s="1"/>
  <c r="J21" i="1" s="1"/>
  <c r="E22" i="1"/>
  <c r="E23" i="1"/>
  <c r="E24" i="1"/>
  <c r="E25" i="1"/>
  <c r="F25" i="1" s="1"/>
  <c r="G25" i="1" s="1"/>
  <c r="E26" i="1"/>
  <c r="E27" i="1"/>
  <c r="F27" i="1" s="1"/>
  <c r="G27" i="1" s="1"/>
  <c r="E28" i="1"/>
  <c r="F28" i="1" s="1"/>
  <c r="G28" i="1" s="1"/>
  <c r="E29" i="1"/>
  <c r="F29" i="1" s="1"/>
  <c r="G29" i="1" s="1"/>
  <c r="E30" i="1"/>
  <c r="E31" i="1"/>
  <c r="E32" i="1"/>
  <c r="E33" i="1"/>
  <c r="F33" i="1" s="1"/>
  <c r="G33" i="1" s="1"/>
  <c r="E34" i="1"/>
  <c r="F34" i="1" s="1"/>
  <c r="G34" i="1" s="1"/>
  <c r="J34" i="1" s="1"/>
  <c r="E35" i="1"/>
  <c r="E36" i="1"/>
  <c r="F36" i="1" s="1"/>
  <c r="G36" i="1" s="1"/>
  <c r="E37" i="1"/>
  <c r="F37" i="1" s="1"/>
  <c r="G37" i="1" s="1"/>
  <c r="E38" i="1"/>
  <c r="E39" i="1"/>
  <c r="F39" i="1" s="1"/>
  <c r="G39" i="1" s="1"/>
  <c r="E40" i="1"/>
  <c r="F40" i="1" s="1"/>
  <c r="G40" i="1" s="1"/>
  <c r="E2" i="1"/>
  <c r="F15" i="1" l="1"/>
  <c r="G15" i="1" s="1"/>
  <c r="F30" i="1"/>
  <c r="G30" i="1" s="1"/>
  <c r="J30" i="1" s="1"/>
  <c r="F18" i="1"/>
  <c r="G18" i="1" s="1"/>
  <c r="J18" i="1" s="1"/>
  <c r="F3" i="1"/>
  <c r="G3" i="1" s="1"/>
  <c r="F31" i="1"/>
  <c r="G31" i="1" s="1"/>
  <c r="J31" i="1"/>
  <c r="J19" i="1"/>
  <c r="J27" i="1"/>
  <c r="J4" i="1"/>
  <c r="J5" i="1"/>
  <c r="F38" i="1"/>
  <c r="G38" i="1" s="1"/>
  <c r="J38" i="1" s="1"/>
  <c r="F26" i="1"/>
  <c r="G26" i="1" s="1"/>
  <c r="J26" i="1" s="1"/>
  <c r="F14" i="1"/>
  <c r="G14" i="1" s="1"/>
  <c r="J14" i="1" s="1"/>
  <c r="J25" i="1"/>
  <c r="F35" i="1"/>
  <c r="G35" i="1" s="1"/>
  <c r="J35" i="1" s="1"/>
  <c r="J36" i="1"/>
  <c r="F22" i="1"/>
  <c r="G22" i="1" s="1"/>
  <c r="J22" i="1" s="1"/>
  <c r="J13" i="1"/>
  <c r="J33" i="1"/>
  <c r="J37" i="1"/>
  <c r="F20" i="1"/>
  <c r="G20" i="1" s="1"/>
  <c r="J20" i="1" s="1"/>
  <c r="F8" i="1"/>
  <c r="G8" i="1" s="1"/>
  <c r="J8" i="1" s="1"/>
  <c r="J7" i="1"/>
  <c r="F6" i="1"/>
  <c r="G6" i="1" s="1"/>
  <c r="J6" i="1" s="1"/>
  <c r="J17" i="1"/>
  <c r="J40" i="1"/>
  <c r="J28" i="1"/>
  <c r="J16" i="1"/>
  <c r="J29" i="1"/>
  <c r="J39" i="1"/>
  <c r="J15" i="1"/>
  <c r="J3" i="1"/>
  <c r="K2" i="1" s="1"/>
  <c r="K3" i="1" s="1"/>
  <c r="K4" i="1" s="1"/>
  <c r="K5" i="1" s="1"/>
  <c r="K6" i="1" s="1"/>
  <c r="K7" i="1" s="1"/>
  <c r="F24" i="1"/>
  <c r="G24" i="1" s="1"/>
  <c r="J24" i="1" s="1"/>
  <c r="F12" i="1"/>
  <c r="G12" i="1" s="1"/>
  <c r="J12" i="1" s="1"/>
  <c r="F23" i="1"/>
  <c r="G23" i="1" s="1"/>
  <c r="J23" i="1" s="1"/>
  <c r="F11" i="1"/>
  <c r="G11" i="1" s="1"/>
  <c r="J11" i="1" s="1"/>
  <c r="F10" i="1"/>
  <c r="G10" i="1" s="1"/>
  <c r="J10" i="1" s="1"/>
  <c r="F5" i="1"/>
  <c r="G5" i="1" s="1"/>
  <c r="F32" i="1"/>
  <c r="G32" i="1" s="1"/>
  <c r="J32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</calcChain>
</file>

<file path=xl/sharedStrings.xml><?xml version="1.0" encoding="utf-8"?>
<sst xmlns="http://schemas.openxmlformats.org/spreadsheetml/2006/main" count="11" uniqueCount="11">
  <si>
    <t>timestamp</t>
  </si>
  <si>
    <t>Binance</t>
  </si>
  <si>
    <t>Bitget</t>
  </si>
  <si>
    <t>side</t>
  </si>
  <si>
    <t>spread</t>
    <phoneticPr fontId="18" type="noConversion"/>
  </si>
  <si>
    <t>fee</t>
    <phoneticPr fontId="18" type="noConversion"/>
  </si>
  <si>
    <t>net</t>
    <phoneticPr fontId="18" type="noConversion"/>
  </si>
  <si>
    <t>cumu</t>
    <phoneticPr fontId="18" type="noConversion"/>
  </si>
  <si>
    <t>net spread</t>
    <phoneticPr fontId="18" type="noConversion"/>
  </si>
  <si>
    <t>Maker/ Taker</t>
    <phoneticPr fontId="18" type="noConversion"/>
  </si>
  <si>
    <t>size adj spread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</si>
</sst>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pane ySplit="1" topLeftCell="A29" activePane="bottomLeft" state="frozen"/>
      <selection pane="bottomLeft" activeCell="O34" sqref="O34"/>
    </sheetView>
  </sheetViews>
  <sheetFormatPr defaultRowHeight="16.2" x14ac:dyDescent="0.3"/>
  <cols>
    <col min="1" max="1" width="14.109375" bestFit="1" customWidth="1"/>
    <col min="7" max="7" width="13" bestFit="1" customWidth="1"/>
    <col min="8" max="8" width="12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s="4" t="s">
        <v>9</v>
      </c>
      <c r="I1" t="s">
        <v>5</v>
      </c>
      <c r="J1" t="s">
        <v>6</v>
      </c>
      <c r="K1" t="s">
        <v>7</v>
      </c>
      <c r="N1" s="2">
        <v>1E-3</v>
      </c>
    </row>
    <row r="2" spans="1:14" x14ac:dyDescent="0.3">
      <c r="A2" s="1">
        <v>45142.862824074073</v>
      </c>
      <c r="B2">
        <v>28992.23</v>
      </c>
      <c r="C2">
        <v>28999.5</v>
      </c>
      <c r="D2">
        <v>-1</v>
      </c>
      <c r="E2">
        <f>(B2-C2)</f>
        <v>-7.2700000000004366</v>
      </c>
      <c r="H2">
        <v>1</v>
      </c>
      <c r="I2">
        <f>C2*$N$1*0.00002*2*H2</f>
        <v>1.1599800000000001E-3</v>
      </c>
      <c r="J2">
        <f>(G2-I2)</f>
        <v>-1.1599800000000001E-3</v>
      </c>
      <c r="K2">
        <f>SUM(J3)</f>
        <v>2.6498600000013097E-3</v>
      </c>
    </row>
    <row r="3" spans="1:14" x14ac:dyDescent="0.3">
      <c r="A3" s="1">
        <v>45142.863159722219</v>
      </c>
      <c r="B3">
        <v>28992.42</v>
      </c>
      <c r="C3">
        <v>29003.5</v>
      </c>
      <c r="D3">
        <v>1</v>
      </c>
      <c r="E3">
        <f t="shared" ref="E3:E40" si="0">(B3-C3)</f>
        <v>-11.080000000001746</v>
      </c>
      <c r="F3">
        <f>(E3-E2)*D2</f>
        <v>3.8100000000013097</v>
      </c>
      <c r="G3">
        <f>F3*0.001</f>
        <v>3.8100000000013097E-3</v>
      </c>
      <c r="H3">
        <v>1</v>
      </c>
      <c r="I3">
        <f>C3*$N$1*0.00002*2*H3</f>
        <v>1.16014E-3</v>
      </c>
      <c r="J3">
        <f>(G3-I3)</f>
        <v>2.6498600000013097E-3</v>
      </c>
      <c r="K3">
        <f>SUM(K2+J3)</f>
        <v>5.2997200000026194E-3</v>
      </c>
    </row>
    <row r="4" spans="1:14" x14ac:dyDescent="0.3">
      <c r="A4" s="1">
        <v>45142.863796296297</v>
      </c>
      <c r="B4">
        <v>28975.919999999998</v>
      </c>
      <c r="C4">
        <v>28988</v>
      </c>
      <c r="D4">
        <v>-1</v>
      </c>
      <c r="E4">
        <f t="shared" si="0"/>
        <v>-12.080000000001746</v>
      </c>
      <c r="F4">
        <f t="shared" ref="F4:F5" si="1">(E4-E3)*D3</f>
        <v>-1</v>
      </c>
      <c r="G4">
        <f t="shared" ref="G4:G40" si="2">F4*0.001</f>
        <v>-1E-3</v>
      </c>
      <c r="H4">
        <v>1</v>
      </c>
      <c r="I4">
        <f>C4*$N$1*0.00002*2*H4</f>
        <v>1.15952E-3</v>
      </c>
      <c r="J4">
        <f>(G4-I4)</f>
        <v>-2.1595199999999998E-3</v>
      </c>
      <c r="K4">
        <f t="shared" ref="K4:K40" si="3">SUM(K3+J4)</f>
        <v>3.1402000000026195E-3</v>
      </c>
    </row>
    <row r="5" spans="1:14" x14ac:dyDescent="0.3">
      <c r="A5" s="1">
        <v>45142.864444444444</v>
      </c>
      <c r="B5">
        <v>28962.31</v>
      </c>
      <c r="C5">
        <v>28973</v>
      </c>
      <c r="D5">
        <v>1</v>
      </c>
      <c r="E5">
        <f t="shared" si="0"/>
        <v>-10.68999999999869</v>
      </c>
      <c r="F5">
        <f t="shared" si="1"/>
        <v>-1.3900000000030559</v>
      </c>
      <c r="G5">
        <f t="shared" si="2"/>
        <v>-1.3900000000030559E-3</v>
      </c>
      <c r="H5">
        <v>1</v>
      </c>
      <c r="I5">
        <f>C5*$N$1*0.00002*2*H5</f>
        <v>1.1589200000000001E-3</v>
      </c>
      <c r="J5">
        <f>(G5-I5)</f>
        <v>-2.5489200000030562E-3</v>
      </c>
      <c r="K5">
        <f t="shared" si="3"/>
        <v>5.912799999995633E-4</v>
      </c>
    </row>
    <row r="6" spans="1:14" x14ac:dyDescent="0.3">
      <c r="A6" s="1">
        <v>45142.864953703705</v>
      </c>
      <c r="B6">
        <v>28868.03</v>
      </c>
      <c r="C6">
        <v>28867</v>
      </c>
      <c r="D6">
        <v>-1</v>
      </c>
      <c r="E6">
        <f t="shared" si="0"/>
        <v>1.0299999999988358</v>
      </c>
      <c r="F6">
        <f>(E6-E5)*D5</f>
        <v>11.719999999997526</v>
      </c>
      <c r="G6">
        <f t="shared" si="2"/>
        <v>1.1719999999997526E-2</v>
      </c>
      <c r="H6">
        <v>20</v>
      </c>
      <c r="I6">
        <f>C6*$N$1*0.00002*2*H6</f>
        <v>2.3093600000000002E-2</v>
      </c>
      <c r="J6">
        <f>(G6-I6)</f>
        <v>-1.1373600000002477E-2</v>
      </c>
      <c r="K6">
        <f t="shared" si="3"/>
        <v>-1.0782320000002912E-2</v>
      </c>
    </row>
    <row r="7" spans="1:14" x14ac:dyDescent="0.3">
      <c r="A7" s="1">
        <v>45142.866990740738</v>
      </c>
      <c r="B7">
        <v>28925.83</v>
      </c>
      <c r="C7">
        <v>28937</v>
      </c>
      <c r="D7">
        <v>1</v>
      </c>
      <c r="E7">
        <f t="shared" si="0"/>
        <v>-11.169999999998254</v>
      </c>
      <c r="F7">
        <f>(E7-E6)*D6</f>
        <v>12.19999999999709</v>
      </c>
      <c r="G7">
        <f t="shared" si="2"/>
        <v>1.219999999999709E-2</v>
      </c>
      <c r="H7">
        <v>1</v>
      </c>
      <c r="I7">
        <f>C7*$N$1*0.00002*2*H7</f>
        <v>1.1574800000000002E-3</v>
      </c>
      <c r="J7">
        <f>(G7-I7)</f>
        <v>1.1042519999997089E-2</v>
      </c>
      <c r="K7">
        <f t="shared" si="3"/>
        <v>2.6019999999417689E-4</v>
      </c>
    </row>
    <row r="8" spans="1:14" x14ac:dyDescent="0.3">
      <c r="A8" s="1">
        <v>45142.868020833332</v>
      </c>
      <c r="B8">
        <v>28921.67</v>
      </c>
      <c r="C8">
        <v>28927</v>
      </c>
      <c r="D8">
        <v>-1</v>
      </c>
      <c r="E8">
        <f t="shared" si="0"/>
        <v>-5.3300000000017462</v>
      </c>
      <c r="F8">
        <f t="shared" ref="F8:F39" si="4">(E8-E7)*D7</f>
        <v>5.8399999999965075</v>
      </c>
      <c r="G8">
        <f t="shared" si="2"/>
        <v>5.8399999999965077E-3</v>
      </c>
      <c r="H8">
        <v>20</v>
      </c>
      <c r="I8">
        <f>C8*$N$1*0.00002*2*H8</f>
        <v>2.3141599999999998E-2</v>
      </c>
      <c r="J8">
        <f>(G8-I8)</f>
        <v>-1.7301600000003491E-2</v>
      </c>
      <c r="K8">
        <f t="shared" si="3"/>
        <v>-1.7041400000009314E-2</v>
      </c>
    </row>
    <row r="9" spans="1:14" x14ac:dyDescent="0.3">
      <c r="A9" s="1">
        <v>45142.868148148147</v>
      </c>
      <c r="B9">
        <v>28912.97</v>
      </c>
      <c r="C9">
        <v>28925</v>
      </c>
      <c r="D9">
        <v>1</v>
      </c>
      <c r="E9">
        <f t="shared" si="0"/>
        <v>-12.029999999998836</v>
      </c>
      <c r="F9">
        <f t="shared" si="4"/>
        <v>6.6999999999970896</v>
      </c>
      <c r="G9">
        <f t="shared" si="2"/>
        <v>6.6999999999970894E-3</v>
      </c>
      <c r="H9">
        <v>1</v>
      </c>
      <c r="I9">
        <f>C9*$N$1*0.00002*2*H9</f>
        <v>1.157E-3</v>
      </c>
      <c r="J9">
        <f>(G9-I9)</f>
        <v>5.5429999999970893E-3</v>
      </c>
      <c r="K9">
        <f t="shared" si="3"/>
        <v>-1.1498400000012225E-2</v>
      </c>
    </row>
    <row r="10" spans="1:14" x14ac:dyDescent="0.3">
      <c r="A10" s="1">
        <v>45142.868402777778</v>
      </c>
      <c r="B10">
        <v>28905.040000000001</v>
      </c>
      <c r="C10">
        <v>28911.5</v>
      </c>
      <c r="D10">
        <v>-1</v>
      </c>
      <c r="E10">
        <f t="shared" si="0"/>
        <v>-6.4599999999991269</v>
      </c>
      <c r="F10">
        <f t="shared" si="4"/>
        <v>5.569999999999709</v>
      </c>
      <c r="G10">
        <f t="shared" si="2"/>
        <v>5.5699999999997089E-3</v>
      </c>
      <c r="H10">
        <v>1</v>
      </c>
      <c r="I10">
        <f>C10*$N$1*0.00002*2*H10</f>
        <v>1.15646E-3</v>
      </c>
      <c r="J10">
        <f>(G10-I10)</f>
        <v>4.4135399999997091E-3</v>
      </c>
      <c r="K10">
        <f t="shared" si="3"/>
        <v>-7.0848600000125161E-3</v>
      </c>
    </row>
    <row r="11" spans="1:14" x14ac:dyDescent="0.3">
      <c r="A11" s="1">
        <v>45142.872233796297</v>
      </c>
      <c r="B11">
        <v>28922.65</v>
      </c>
      <c r="C11">
        <v>28937</v>
      </c>
      <c r="D11">
        <v>1</v>
      </c>
      <c r="E11">
        <f t="shared" si="0"/>
        <v>-14.349999999998545</v>
      </c>
      <c r="F11">
        <f t="shared" si="4"/>
        <v>7.8899999999994179</v>
      </c>
      <c r="G11">
        <f t="shared" si="2"/>
        <v>7.8899999999994183E-3</v>
      </c>
      <c r="H11">
        <v>20</v>
      </c>
      <c r="I11">
        <f>C11*$N$1*0.00002*2*H11</f>
        <v>2.3149600000000006E-2</v>
      </c>
      <c r="J11">
        <f>(G11-I11)</f>
        <v>-1.5259600000000588E-2</v>
      </c>
      <c r="K11">
        <f t="shared" si="3"/>
        <v>-2.2344460000013104E-2</v>
      </c>
    </row>
    <row r="12" spans="1:14" x14ac:dyDescent="0.3">
      <c r="A12" s="1">
        <v>45142.879872685182</v>
      </c>
      <c r="B12">
        <v>29018.17</v>
      </c>
      <c r="C12">
        <v>29026</v>
      </c>
      <c r="D12">
        <v>-1</v>
      </c>
      <c r="E12">
        <f t="shared" si="0"/>
        <v>-7.8300000000017462</v>
      </c>
      <c r="F12">
        <f t="shared" si="4"/>
        <v>6.5199999999967986</v>
      </c>
      <c r="G12">
        <f t="shared" si="2"/>
        <v>6.5199999999967983E-3</v>
      </c>
      <c r="H12">
        <v>20</v>
      </c>
      <c r="I12">
        <f>C12*$N$1*0.00002*2*H12</f>
        <v>2.3220800000000003E-2</v>
      </c>
      <c r="J12">
        <f>(G12-I12)</f>
        <v>-1.6700800000003204E-2</v>
      </c>
      <c r="K12">
        <f t="shared" si="3"/>
        <v>-3.9045260000016305E-2</v>
      </c>
    </row>
    <row r="13" spans="1:14" x14ac:dyDescent="0.3">
      <c r="A13" s="1">
        <v>45142.88077546296</v>
      </c>
      <c r="B13">
        <v>29037.45</v>
      </c>
      <c r="C13">
        <v>29042</v>
      </c>
      <c r="D13">
        <v>1</v>
      </c>
      <c r="E13">
        <f t="shared" si="0"/>
        <v>-4.5499999999992724</v>
      </c>
      <c r="F13">
        <f t="shared" si="4"/>
        <v>-3.2800000000024738</v>
      </c>
      <c r="G13">
        <f t="shared" si="2"/>
        <v>-3.2800000000024741E-3</v>
      </c>
      <c r="H13">
        <v>1</v>
      </c>
      <c r="I13">
        <f>C13*$N$1*0.00002*2*H13</f>
        <v>1.1616800000000002E-3</v>
      </c>
      <c r="J13">
        <f>(G13-I13)</f>
        <v>-4.4416800000024745E-3</v>
      </c>
      <c r="K13">
        <f t="shared" si="3"/>
        <v>-4.3486940000018778E-2</v>
      </c>
    </row>
    <row r="14" spans="1:14" x14ac:dyDescent="0.3">
      <c r="A14" s="1">
        <v>45142.899467592593</v>
      </c>
      <c r="B14">
        <v>28998.28</v>
      </c>
      <c r="C14">
        <v>29001</v>
      </c>
      <c r="D14">
        <v>-1</v>
      </c>
      <c r="E14">
        <f t="shared" si="0"/>
        <v>-2.7200000000011642</v>
      </c>
      <c r="F14">
        <f t="shared" si="4"/>
        <v>1.8299999999981083</v>
      </c>
      <c r="G14">
        <f t="shared" si="2"/>
        <v>1.8299999999981083E-3</v>
      </c>
      <c r="H14">
        <v>1</v>
      </c>
      <c r="I14">
        <f>C14*$N$1*0.00002*2*H14</f>
        <v>1.1600400000000002E-3</v>
      </c>
      <c r="J14">
        <f>(G14-I14)</f>
        <v>6.6995999999810811E-4</v>
      </c>
      <c r="K14">
        <f t="shared" si="3"/>
        <v>-4.2816980000020669E-2</v>
      </c>
    </row>
    <row r="15" spans="1:14" x14ac:dyDescent="0.3">
      <c r="A15" s="1">
        <v>45142.916412037041</v>
      </c>
      <c r="B15">
        <v>29037.23</v>
      </c>
      <c r="C15">
        <v>29042</v>
      </c>
      <c r="D15">
        <v>1</v>
      </c>
      <c r="E15">
        <f t="shared" si="0"/>
        <v>-4.7700000000004366</v>
      </c>
      <c r="F15">
        <f t="shared" si="4"/>
        <v>2.0499999999992724</v>
      </c>
      <c r="G15">
        <f t="shared" si="2"/>
        <v>2.0499999999992725E-3</v>
      </c>
      <c r="H15">
        <v>1</v>
      </c>
      <c r="I15">
        <f>C15*$N$1*0.00002*2*H15</f>
        <v>1.1616800000000002E-3</v>
      </c>
      <c r="J15">
        <f>(G15-I15)</f>
        <v>8.8831999999927224E-4</v>
      </c>
      <c r="K15">
        <f t="shared" si="3"/>
        <v>-4.1928660000021399E-2</v>
      </c>
    </row>
    <row r="16" spans="1:14" x14ac:dyDescent="0.3">
      <c r="A16" s="3">
        <v>45142.925682870373</v>
      </c>
      <c r="B16" s="2">
        <v>29065.15</v>
      </c>
      <c r="C16" s="2">
        <v>29073.5</v>
      </c>
      <c r="D16" s="2">
        <v>1</v>
      </c>
      <c r="E16" s="2">
        <f t="shared" si="0"/>
        <v>-8.3499999999985448</v>
      </c>
      <c r="F16" s="2">
        <f t="shared" si="4"/>
        <v>-3.5799999999981083</v>
      </c>
      <c r="G16" s="2">
        <f t="shared" si="2"/>
        <v>-3.5799999999981081E-3</v>
      </c>
      <c r="H16" s="2">
        <v>1</v>
      </c>
      <c r="I16">
        <f>C16*$N$1*0.00002*2*H16</f>
        <v>1.1629400000000001E-3</v>
      </c>
      <c r="J16" s="2">
        <f>(G16-I16)</f>
        <v>-4.7429399999981085E-3</v>
      </c>
      <c r="K16" s="2">
        <f t="shared" si="3"/>
        <v>-4.6671600000019506E-2</v>
      </c>
    </row>
    <row r="17" spans="1:11" x14ac:dyDescent="0.3">
      <c r="A17" s="1">
        <v>45142.938726851855</v>
      </c>
      <c r="B17">
        <v>29044.02</v>
      </c>
      <c r="C17">
        <v>29052</v>
      </c>
      <c r="D17">
        <v>-1</v>
      </c>
      <c r="E17">
        <f t="shared" si="0"/>
        <v>-7.9799999999995634</v>
      </c>
      <c r="F17">
        <f t="shared" si="4"/>
        <v>0.36999999999898137</v>
      </c>
      <c r="G17">
        <f t="shared" si="2"/>
        <v>3.6999999999898139E-4</v>
      </c>
      <c r="H17">
        <v>1</v>
      </c>
      <c r="I17">
        <f>C17*$N$1*0.00002*2*H17</f>
        <v>1.16208E-3</v>
      </c>
      <c r="J17">
        <f>(G17-I17)</f>
        <v>-7.9208000000101863E-4</v>
      </c>
      <c r="K17">
        <f t="shared" si="3"/>
        <v>-4.7463680000020526E-2</v>
      </c>
    </row>
    <row r="18" spans="1:11" x14ac:dyDescent="0.3">
      <c r="A18" s="1">
        <v>45142.95853009259</v>
      </c>
      <c r="B18">
        <v>29026.16</v>
      </c>
      <c r="C18">
        <v>29035</v>
      </c>
      <c r="D18">
        <v>1</v>
      </c>
      <c r="E18">
        <f t="shared" si="0"/>
        <v>-8.8400000000001455</v>
      </c>
      <c r="F18">
        <f t="shared" si="4"/>
        <v>0.86000000000058208</v>
      </c>
      <c r="G18">
        <f t="shared" si="2"/>
        <v>8.6000000000058209E-4</v>
      </c>
      <c r="H18">
        <v>1</v>
      </c>
      <c r="I18">
        <f>C18*$N$1*0.00002*2*H18</f>
        <v>1.1614000000000001E-3</v>
      </c>
      <c r="J18">
        <f>(G18-I18)</f>
        <v>-3.0139999999941806E-4</v>
      </c>
      <c r="K18">
        <f t="shared" si="3"/>
        <v>-4.7765080000019944E-2</v>
      </c>
    </row>
    <row r="19" spans="1:11" x14ac:dyDescent="0.3">
      <c r="A19" s="1">
        <v>45142.978645833333</v>
      </c>
      <c r="B19">
        <v>29038</v>
      </c>
      <c r="C19">
        <v>29052.5</v>
      </c>
      <c r="D19">
        <v>-1</v>
      </c>
      <c r="E19">
        <f t="shared" si="0"/>
        <v>-14.5</v>
      </c>
      <c r="F19">
        <f t="shared" si="4"/>
        <v>-5.6599999999998545</v>
      </c>
      <c r="G19">
        <f t="shared" si="2"/>
        <v>-5.6599999999998544E-3</v>
      </c>
      <c r="H19">
        <v>20</v>
      </c>
      <c r="I19">
        <f>C19*$N$1*0.00002*2*H19</f>
        <v>2.3242000000000002E-2</v>
      </c>
      <c r="J19">
        <f>(G19-I19)</f>
        <v>-2.8901999999999858E-2</v>
      </c>
      <c r="K19">
        <f t="shared" si="3"/>
        <v>-7.6667080000019802E-2</v>
      </c>
    </row>
    <row r="20" spans="1:11" x14ac:dyDescent="0.3">
      <c r="A20" s="1">
        <v>45142.984351851854</v>
      </c>
      <c r="B20">
        <v>29040.29</v>
      </c>
      <c r="C20">
        <v>29053.5</v>
      </c>
      <c r="D20">
        <v>1</v>
      </c>
      <c r="E20">
        <f t="shared" si="0"/>
        <v>-13.209999999999127</v>
      </c>
      <c r="F20">
        <f t="shared" si="4"/>
        <v>-1.2900000000008731</v>
      </c>
      <c r="G20">
        <f t="shared" si="2"/>
        <v>-1.2900000000008731E-3</v>
      </c>
      <c r="H20">
        <v>1</v>
      </c>
      <c r="I20">
        <f>C20*$N$1*0.00002*2*H20</f>
        <v>1.1621400000000001E-3</v>
      </c>
      <c r="J20">
        <f>(G20-I20)</f>
        <v>-2.4521400000008732E-3</v>
      </c>
      <c r="K20">
        <f t="shared" si="3"/>
        <v>-7.9119220000020682E-2</v>
      </c>
    </row>
    <row r="21" spans="1:11" x14ac:dyDescent="0.3">
      <c r="A21" s="1">
        <v>45142.992581018516</v>
      </c>
      <c r="B21">
        <v>29084.58</v>
      </c>
      <c r="C21">
        <v>29095</v>
      </c>
      <c r="D21">
        <v>-1</v>
      </c>
      <c r="E21">
        <f t="shared" si="0"/>
        <v>-10.419999999998254</v>
      </c>
      <c r="F21">
        <f t="shared" si="4"/>
        <v>2.7900000000008731</v>
      </c>
      <c r="G21">
        <f t="shared" si="2"/>
        <v>2.7900000000008734E-3</v>
      </c>
      <c r="H21">
        <v>1</v>
      </c>
      <c r="I21">
        <f>C21*$N$1*0.00002*2*H21</f>
        <v>1.1638E-3</v>
      </c>
      <c r="J21">
        <f>(G21-I21)</f>
        <v>1.6262000000008734E-3</v>
      </c>
      <c r="K21">
        <f t="shared" si="3"/>
        <v>-7.7493020000019813E-2</v>
      </c>
    </row>
    <row r="22" spans="1:11" x14ac:dyDescent="0.3">
      <c r="A22" s="1">
        <v>45143.002106481479</v>
      </c>
      <c r="B22">
        <v>29079.41</v>
      </c>
      <c r="C22">
        <v>29092.5</v>
      </c>
      <c r="D22">
        <v>1</v>
      </c>
      <c r="E22">
        <f t="shared" si="0"/>
        <v>-13.090000000000146</v>
      </c>
      <c r="F22">
        <f t="shared" si="4"/>
        <v>2.6700000000018917</v>
      </c>
      <c r="G22">
        <f t="shared" si="2"/>
        <v>2.6700000000018918E-3</v>
      </c>
      <c r="H22">
        <v>1</v>
      </c>
      <c r="I22">
        <f>C22*$N$1*0.00002*2*H22</f>
        <v>1.1637000000000002E-3</v>
      </c>
      <c r="J22">
        <f>(G22-I22)</f>
        <v>1.5063000000018916E-3</v>
      </c>
      <c r="K22">
        <f t="shared" si="3"/>
        <v>-7.5986720000017924E-2</v>
      </c>
    </row>
    <row r="23" spans="1:11" x14ac:dyDescent="0.3">
      <c r="A23" s="1">
        <v>45143.010289351849</v>
      </c>
      <c r="B23">
        <v>29081.74</v>
      </c>
      <c r="C23">
        <v>29090</v>
      </c>
      <c r="D23">
        <v>-1</v>
      </c>
      <c r="E23">
        <f t="shared" si="0"/>
        <v>-8.2599999999983993</v>
      </c>
      <c r="F23">
        <f t="shared" si="4"/>
        <v>4.8300000000017462</v>
      </c>
      <c r="G23">
        <f t="shared" si="2"/>
        <v>4.8300000000017461E-3</v>
      </c>
      <c r="H23">
        <v>1</v>
      </c>
      <c r="I23">
        <f>C23*$N$1*0.00002*2*H23</f>
        <v>1.1636000000000001E-3</v>
      </c>
      <c r="J23">
        <f>(G23-I23)</f>
        <v>3.6664000000017462E-3</v>
      </c>
      <c r="K23">
        <f t="shared" si="3"/>
        <v>-7.2320320000016175E-2</v>
      </c>
    </row>
    <row r="24" spans="1:11" x14ac:dyDescent="0.3">
      <c r="A24" s="1">
        <v>45143.018750000003</v>
      </c>
      <c r="B24">
        <v>29082.27</v>
      </c>
      <c r="C24">
        <v>29093</v>
      </c>
      <c r="D24">
        <v>1</v>
      </c>
      <c r="E24">
        <f t="shared" si="0"/>
        <v>-10.729999999999563</v>
      </c>
      <c r="F24">
        <f t="shared" si="4"/>
        <v>2.4700000000011642</v>
      </c>
      <c r="G24">
        <f t="shared" si="2"/>
        <v>2.4700000000011644E-3</v>
      </c>
      <c r="H24">
        <v>1</v>
      </c>
      <c r="I24">
        <f>C24*$N$1*0.00002*2*H24</f>
        <v>1.16372E-3</v>
      </c>
      <c r="J24">
        <f>(G24-I24)</f>
        <v>1.3062800000011644E-3</v>
      </c>
      <c r="K24">
        <f t="shared" si="3"/>
        <v>-7.1014040000015016E-2</v>
      </c>
    </row>
    <row r="25" spans="1:11" x14ac:dyDescent="0.3">
      <c r="A25" s="1">
        <v>45143.035405092596</v>
      </c>
      <c r="B25">
        <v>29108.880000000001</v>
      </c>
      <c r="C25">
        <v>29117.5</v>
      </c>
      <c r="D25">
        <v>-1</v>
      </c>
      <c r="E25">
        <f t="shared" si="0"/>
        <v>-8.6199999999989814</v>
      </c>
      <c r="F25">
        <f t="shared" si="4"/>
        <v>2.1100000000005821</v>
      </c>
      <c r="G25">
        <f t="shared" si="2"/>
        <v>2.1100000000005823E-3</v>
      </c>
      <c r="H25">
        <v>1</v>
      </c>
      <c r="I25">
        <f>C25*$N$1*0.00002*2*H25</f>
        <v>1.1647000000000001E-3</v>
      </c>
      <c r="J25">
        <f>(G25-I25)</f>
        <v>9.4530000000058226E-4</v>
      </c>
      <c r="K25">
        <f t="shared" si="3"/>
        <v>-7.0068740000014437E-2</v>
      </c>
    </row>
    <row r="26" spans="1:11" x14ac:dyDescent="0.3">
      <c r="A26" s="1">
        <v>45143.08394675926</v>
      </c>
      <c r="B26">
        <v>29045</v>
      </c>
      <c r="C26">
        <v>29058</v>
      </c>
      <c r="D26">
        <v>1</v>
      </c>
      <c r="E26">
        <f t="shared" si="0"/>
        <v>-13</v>
      </c>
      <c r="F26">
        <f t="shared" si="4"/>
        <v>4.3800000000010186</v>
      </c>
      <c r="G26">
        <f t="shared" si="2"/>
        <v>4.3800000000010185E-3</v>
      </c>
      <c r="H26">
        <v>1</v>
      </c>
      <c r="I26">
        <f>C26*$N$1*0.00002*2*H26</f>
        <v>1.1623200000000001E-3</v>
      </c>
      <c r="J26">
        <f>(G26-I26)</f>
        <v>3.2176800000010184E-3</v>
      </c>
      <c r="K26">
        <f t="shared" si="3"/>
        <v>-6.6851060000013424E-2</v>
      </c>
    </row>
    <row r="27" spans="1:11" x14ac:dyDescent="0.3">
      <c r="A27" s="1">
        <v>45143.13</v>
      </c>
      <c r="B27">
        <v>29051.65</v>
      </c>
      <c r="C27">
        <v>29066.5</v>
      </c>
      <c r="D27">
        <v>-1</v>
      </c>
      <c r="E27">
        <f t="shared" si="0"/>
        <v>-14.849999999998545</v>
      </c>
      <c r="F27">
        <f t="shared" si="4"/>
        <v>-1.8499999999985448</v>
      </c>
      <c r="G27">
        <f t="shared" si="2"/>
        <v>-1.8499999999985449E-3</v>
      </c>
      <c r="H27">
        <v>1</v>
      </c>
      <c r="I27">
        <f>C27*$N$1*0.00002*2*H27</f>
        <v>1.1626600000000003E-3</v>
      </c>
      <c r="J27">
        <f>(G27-I27)</f>
        <v>-3.0126599999985449E-3</v>
      </c>
      <c r="K27">
        <f t="shared" si="3"/>
        <v>-6.9863720000011967E-2</v>
      </c>
    </row>
    <row r="28" spans="1:11" x14ac:dyDescent="0.3">
      <c r="A28" s="1">
        <v>45143.141238425924</v>
      </c>
      <c r="B28">
        <v>29068.52</v>
      </c>
      <c r="C28">
        <v>29082.5</v>
      </c>
      <c r="D28">
        <v>1</v>
      </c>
      <c r="E28">
        <f t="shared" si="0"/>
        <v>-13.979999999999563</v>
      </c>
      <c r="F28">
        <f t="shared" si="4"/>
        <v>-0.86999999999898137</v>
      </c>
      <c r="G28">
        <f t="shared" si="2"/>
        <v>-8.699999999989814E-4</v>
      </c>
      <c r="H28">
        <v>1</v>
      </c>
      <c r="I28">
        <f>C28*$N$1*0.00002*2*H28</f>
        <v>1.1633000000000001E-3</v>
      </c>
      <c r="J28">
        <f>(G28-I28)</f>
        <v>-2.0332999999989818E-3</v>
      </c>
      <c r="K28">
        <f t="shared" si="3"/>
        <v>-7.1897020000010942E-2</v>
      </c>
    </row>
    <row r="29" spans="1:11" x14ac:dyDescent="0.3">
      <c r="A29" s="1">
        <v>45143.143472222226</v>
      </c>
      <c r="B29">
        <v>29073.919999999998</v>
      </c>
      <c r="C29">
        <v>29085</v>
      </c>
      <c r="D29">
        <v>-1</v>
      </c>
      <c r="E29">
        <f t="shared" si="0"/>
        <v>-11.080000000001746</v>
      </c>
      <c r="F29">
        <f t="shared" si="4"/>
        <v>2.8999999999978172</v>
      </c>
      <c r="G29">
        <f t="shared" si="2"/>
        <v>2.8999999999978171E-3</v>
      </c>
      <c r="H29">
        <v>1</v>
      </c>
      <c r="I29">
        <f>C29*$N$1*0.00002*2*H29</f>
        <v>1.1634000000000002E-3</v>
      </c>
      <c r="J29">
        <f>(G29-I29)</f>
        <v>1.7365999999978169E-3</v>
      </c>
      <c r="K29">
        <f t="shared" si="3"/>
        <v>-7.016042000001313E-2</v>
      </c>
    </row>
    <row r="30" spans="1:11" x14ac:dyDescent="0.3">
      <c r="A30" s="1">
        <v>45143.152361111112</v>
      </c>
      <c r="B30">
        <v>29056.25</v>
      </c>
      <c r="C30">
        <v>29070.5</v>
      </c>
      <c r="D30">
        <v>1</v>
      </c>
      <c r="E30">
        <f t="shared" si="0"/>
        <v>-14.25</v>
      </c>
      <c r="F30">
        <f t="shared" si="4"/>
        <v>3.1699999999982538</v>
      </c>
      <c r="G30">
        <f t="shared" si="2"/>
        <v>3.1699999999982536E-3</v>
      </c>
      <c r="H30">
        <v>20</v>
      </c>
      <c r="I30">
        <f>C30*$N$1*0.00002*2*H30</f>
        <v>2.32564E-2</v>
      </c>
      <c r="J30">
        <f>(G30-I30)</f>
        <v>-2.0086400000001746E-2</v>
      </c>
      <c r="K30">
        <f t="shared" si="3"/>
        <v>-9.0246820000014882E-2</v>
      </c>
    </row>
    <row r="31" spans="1:11" x14ac:dyDescent="0.3">
      <c r="A31" s="1">
        <v>45143.168298611112</v>
      </c>
      <c r="B31">
        <v>29062.11</v>
      </c>
      <c r="C31">
        <v>29073.5</v>
      </c>
      <c r="D31">
        <v>-1</v>
      </c>
      <c r="E31">
        <f t="shared" si="0"/>
        <v>-11.389999999999418</v>
      </c>
      <c r="F31">
        <f t="shared" si="4"/>
        <v>2.8600000000005821</v>
      </c>
      <c r="G31">
        <f t="shared" si="2"/>
        <v>2.8600000000005821E-3</v>
      </c>
      <c r="H31">
        <v>1</v>
      </c>
      <c r="I31">
        <f>C31*$N$1*0.00002*2*H31</f>
        <v>1.1629400000000001E-3</v>
      </c>
      <c r="J31">
        <f>(G31-I31)</f>
        <v>1.697060000000582E-3</v>
      </c>
      <c r="K31">
        <f t="shared" si="3"/>
        <v>-8.8549760000014299E-2</v>
      </c>
    </row>
    <row r="32" spans="1:11" x14ac:dyDescent="0.3">
      <c r="A32" s="1">
        <v>45143.171516203707</v>
      </c>
      <c r="B32">
        <v>29049.94</v>
      </c>
      <c r="C32">
        <v>29066</v>
      </c>
      <c r="D32">
        <v>1</v>
      </c>
      <c r="E32">
        <f t="shared" si="0"/>
        <v>-16.06000000000131</v>
      </c>
      <c r="F32">
        <f t="shared" si="4"/>
        <v>4.6700000000018917</v>
      </c>
      <c r="G32">
        <f t="shared" si="2"/>
        <v>4.6700000000018923E-3</v>
      </c>
      <c r="H32">
        <v>1</v>
      </c>
      <c r="I32">
        <f>C32*$N$1*0.00002*2*H32</f>
        <v>1.1626400000000002E-3</v>
      </c>
      <c r="J32">
        <f>(G32-I32)</f>
        <v>3.5073600000018919E-3</v>
      </c>
      <c r="K32">
        <f t="shared" si="3"/>
        <v>-8.5042400000012411E-2</v>
      </c>
    </row>
    <row r="33" spans="1:11" x14ac:dyDescent="0.3">
      <c r="A33" s="1">
        <v>45143.188668981478</v>
      </c>
      <c r="B33">
        <v>29033.87</v>
      </c>
      <c r="C33">
        <v>29051</v>
      </c>
      <c r="D33">
        <v>-1</v>
      </c>
      <c r="E33">
        <f t="shared" si="0"/>
        <v>-17.130000000001019</v>
      </c>
      <c r="F33">
        <f t="shared" si="4"/>
        <v>-1.069999999999709</v>
      </c>
      <c r="G33">
        <f t="shared" si="2"/>
        <v>-1.069999999999709E-3</v>
      </c>
      <c r="H33">
        <v>1</v>
      </c>
      <c r="I33">
        <f>C33*$N$1*0.00002*2*H33</f>
        <v>1.1620400000000003E-3</v>
      </c>
      <c r="J33">
        <f>(G33-I33)</f>
        <v>-2.2320399999997092E-3</v>
      </c>
      <c r="K33">
        <f t="shared" si="3"/>
        <v>-8.7274440000012124E-2</v>
      </c>
    </row>
    <row r="34" spans="1:11" x14ac:dyDescent="0.3">
      <c r="A34" s="1">
        <v>45143.204189814816</v>
      </c>
      <c r="B34">
        <v>29011.49</v>
      </c>
      <c r="C34">
        <v>29024.5</v>
      </c>
      <c r="D34">
        <v>1</v>
      </c>
      <c r="E34">
        <f t="shared" si="0"/>
        <v>-13.009999999998399</v>
      </c>
      <c r="F34">
        <f t="shared" si="4"/>
        <v>-4.1200000000026193</v>
      </c>
      <c r="G34">
        <f t="shared" si="2"/>
        <v>-4.1200000000026198E-3</v>
      </c>
      <c r="H34">
        <v>1</v>
      </c>
      <c r="I34">
        <f>C34*$N$1*0.00002*2*H34</f>
        <v>1.16098E-3</v>
      </c>
      <c r="J34">
        <f>(G34-I34)</f>
        <v>-5.2809800000026197E-3</v>
      </c>
      <c r="K34">
        <f t="shared" si="3"/>
        <v>-9.2555420000014738E-2</v>
      </c>
    </row>
    <row r="35" spans="1:11" x14ac:dyDescent="0.3">
      <c r="A35" s="1">
        <v>45143.243206018517</v>
      </c>
      <c r="B35">
        <v>29063.599999999999</v>
      </c>
      <c r="C35">
        <v>29080</v>
      </c>
      <c r="D35">
        <v>-1</v>
      </c>
      <c r="E35">
        <f t="shared" si="0"/>
        <v>-16.400000000001455</v>
      </c>
      <c r="F35">
        <f t="shared" si="4"/>
        <v>-3.3900000000030559</v>
      </c>
      <c r="G35">
        <f t="shared" si="2"/>
        <v>-3.3900000000030559E-3</v>
      </c>
      <c r="H35">
        <v>20</v>
      </c>
      <c r="I35">
        <f>C35*$N$1*0.00002*2*H35</f>
        <v>2.3264E-2</v>
      </c>
      <c r="J35">
        <f>(G35-I35)</f>
        <v>-2.6654000000003057E-2</v>
      </c>
      <c r="K35">
        <f t="shared" si="3"/>
        <v>-0.1192094200000178</v>
      </c>
    </row>
    <row r="36" spans="1:11" x14ac:dyDescent="0.3">
      <c r="A36" s="1">
        <v>45143.248171296298</v>
      </c>
      <c r="B36">
        <v>29060.05</v>
      </c>
      <c r="C36">
        <v>29078</v>
      </c>
      <c r="D36">
        <v>1</v>
      </c>
      <c r="E36">
        <f t="shared" si="0"/>
        <v>-17.950000000000728</v>
      </c>
      <c r="F36">
        <f t="shared" si="4"/>
        <v>1.5499999999992724</v>
      </c>
      <c r="G36">
        <f t="shared" si="2"/>
        <v>1.5499999999992724E-3</v>
      </c>
      <c r="H36">
        <v>1</v>
      </c>
      <c r="I36">
        <f>C36*$N$1*0.00002*2*H36</f>
        <v>1.1631200000000001E-3</v>
      </c>
      <c r="J36">
        <f>(G36-I36)</f>
        <v>3.8687999999927232E-4</v>
      </c>
      <c r="K36">
        <f t="shared" si="3"/>
        <v>-0.11882254000001853</v>
      </c>
    </row>
    <row r="37" spans="1:11" x14ac:dyDescent="0.3">
      <c r="A37" s="1">
        <v>45143.25099537037</v>
      </c>
      <c r="B37">
        <v>29062.2</v>
      </c>
      <c r="C37">
        <v>29079</v>
      </c>
      <c r="D37">
        <v>-1</v>
      </c>
      <c r="E37">
        <f t="shared" si="0"/>
        <v>-16.799999999999272</v>
      </c>
      <c r="F37">
        <f t="shared" si="4"/>
        <v>1.1500000000014552</v>
      </c>
      <c r="G37">
        <f t="shared" si="2"/>
        <v>1.1500000000014552E-3</v>
      </c>
      <c r="H37">
        <v>20</v>
      </c>
      <c r="I37">
        <f>C37*$N$1*0.00002*2*H37</f>
        <v>2.3263200000000001E-2</v>
      </c>
      <c r="J37">
        <f>(G37-I37)</f>
        <v>-2.2113199999998546E-2</v>
      </c>
      <c r="K37">
        <f t="shared" si="3"/>
        <v>-0.14093574000001707</v>
      </c>
    </row>
    <row r="38" spans="1:11" x14ac:dyDescent="0.3">
      <c r="A38" s="1">
        <v>45143.251122685186</v>
      </c>
      <c r="B38">
        <v>29061.27</v>
      </c>
      <c r="C38">
        <v>29079</v>
      </c>
      <c r="D38">
        <v>1</v>
      </c>
      <c r="E38">
        <f t="shared" si="0"/>
        <v>-17.729999999999563</v>
      </c>
      <c r="F38">
        <f t="shared" si="4"/>
        <v>0.93000000000029104</v>
      </c>
      <c r="G38">
        <f t="shared" si="2"/>
        <v>9.3000000000029105E-4</v>
      </c>
      <c r="H38">
        <v>20</v>
      </c>
      <c r="I38">
        <f>C38*$N$1*0.00002*2*H38</f>
        <v>2.3263200000000001E-2</v>
      </c>
      <c r="J38">
        <f>(G38-I38)</f>
        <v>-2.233319999999971E-2</v>
      </c>
      <c r="K38">
        <f t="shared" si="3"/>
        <v>-0.16326894000001679</v>
      </c>
    </row>
    <row r="39" spans="1:11" x14ac:dyDescent="0.3">
      <c r="A39" s="1">
        <v>45143.25341435185</v>
      </c>
      <c r="B39">
        <v>29052.89</v>
      </c>
      <c r="C39">
        <v>29069.5</v>
      </c>
      <c r="D39">
        <v>-1</v>
      </c>
      <c r="E39">
        <f t="shared" si="0"/>
        <v>-16.610000000000582</v>
      </c>
      <c r="F39">
        <f t="shared" si="4"/>
        <v>1.1199999999989814</v>
      </c>
      <c r="G39">
        <f t="shared" si="2"/>
        <v>1.1199999999989814E-3</v>
      </c>
      <c r="H39">
        <v>1</v>
      </c>
      <c r="I39">
        <f>C39*$N$1*0.00002*2*H39</f>
        <v>1.1627800000000002E-3</v>
      </c>
      <c r="J39">
        <f>(G39-I39)</f>
        <v>-4.2780000001018791E-5</v>
      </c>
      <c r="K39">
        <f t="shared" si="3"/>
        <v>-0.16331172000001781</v>
      </c>
    </row>
    <row r="40" spans="1:11" x14ac:dyDescent="0.3">
      <c r="A40" s="1">
        <v>45143.271736111114</v>
      </c>
      <c r="B40">
        <v>29035.86</v>
      </c>
      <c r="C40">
        <v>29054</v>
      </c>
      <c r="D40">
        <v>1</v>
      </c>
      <c r="E40">
        <f t="shared" si="0"/>
        <v>-18.139999999999418</v>
      </c>
      <c r="F40">
        <f>(E40-E39)*D39</f>
        <v>1.5299999999988358</v>
      </c>
      <c r="G40">
        <f t="shared" si="2"/>
        <v>1.5299999999988359E-3</v>
      </c>
      <c r="H40">
        <v>1</v>
      </c>
      <c r="I40">
        <f>C40*$N$1*0.00002*2*H40</f>
        <v>1.1621600000000002E-3</v>
      </c>
      <c r="J40">
        <f>(G40-I40)</f>
        <v>3.678399999988357E-4</v>
      </c>
      <c r="K40">
        <f t="shared" si="3"/>
        <v>-0.16294388000001897</v>
      </c>
    </row>
  </sheetData>
  <phoneticPr fontId="18" type="noConversion"/>
  <conditionalFormatting sqref="E1:H1048576">
    <cfRule type="cellIs" dxfId="2" priority="4" operator="lessThan">
      <formula>0</formula>
    </cfRule>
  </conditionalFormatting>
  <conditionalFormatting sqref="H1:H1048576">
    <cfRule type="cellIs" dxfId="1" priority="3" operator="greaterThan">
      <formula>1</formula>
    </cfRule>
  </conditionalFormatting>
  <conditionalFormatting sqref="H1:H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Result_BTC_Deribit-Binance-Bitg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kenkot</dc:creator>
  <cp:lastModifiedBy>kenkot</cp:lastModifiedBy>
  <dcterms:created xsi:type="dcterms:W3CDTF">2023-08-05T07:42:57Z</dcterms:created>
  <dcterms:modified xsi:type="dcterms:W3CDTF">2023-08-05T18:23:30Z</dcterms:modified>
</cp:coreProperties>
</file>