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to\OneDrive - Tesla\metals-research1\raw_data_finals\"/>
    </mc:Choice>
  </mc:AlternateContent>
  <bookViews>
    <workbookView xWindow="0" yWindow="0" windowWidth="17450" windowHeight="11600" firstSheet="5" activeTab="7"/>
  </bookViews>
  <sheets>
    <sheet name="Commodities Data" sheetId="8" r:id="rId1"/>
    <sheet name="LME - Daily" sheetId="11" r:id="rId2"/>
    <sheet name="EVSales" sheetId="2" r:id="rId3"/>
    <sheet name="LiOH_Fastmarkets" sheetId="4" r:id="rId4"/>
    <sheet name="Hydroxide" sheetId="6" r:id="rId5"/>
    <sheet name="LiOH Supply" sheetId="7" r:id="rId6"/>
    <sheet name="battery_cap" sheetId="5" r:id="rId7"/>
    <sheet name="fastmarkets_graphite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localSheetId="0" hidden="1">[1]通常剥離!#REF!</definedName>
    <definedName name="__123Graph_A" localSheetId="1" hidden="1">[1]通常剥離!#REF!</definedName>
    <definedName name="__123Graph_A" hidden="1">[1]通常剥離!#REF!</definedName>
    <definedName name="__123Graph_B" localSheetId="0" hidden="1">[1]通常剥離!#REF!</definedName>
    <definedName name="__123Graph_B" localSheetId="1" hidden="1">[1]通常剥離!#REF!</definedName>
    <definedName name="__123Graph_B" hidden="1">[1]通常剥離!#REF!</definedName>
    <definedName name="__123Graph_C" localSheetId="0" hidden="1">[1]通常剥離!#REF!</definedName>
    <definedName name="__123Graph_C" localSheetId="1" hidden="1">[1]通常剥離!#REF!</definedName>
    <definedName name="__123Graph_C" hidden="1">[1]通常剥離!#REF!</definedName>
    <definedName name="__123Graph_D" localSheetId="0" hidden="1">[1]通常剥離!#REF!</definedName>
    <definedName name="__123Graph_D" localSheetId="1" hidden="1">[1]通常剥離!#REF!</definedName>
    <definedName name="__123Graph_D" hidden="1">[1]通常剥離!#REF!</definedName>
    <definedName name="__123Graph_E" localSheetId="0" hidden="1">[1]通常剥離!#REF!</definedName>
    <definedName name="__123Graph_E" localSheetId="1" hidden="1">[1]通常剥離!#REF!</definedName>
    <definedName name="__123Graph_E" hidden="1">[1]通常剥離!#REF!</definedName>
    <definedName name="__123Graph_F" localSheetId="0" hidden="1">[1]通常剥離!#REF!</definedName>
    <definedName name="__123Graph_F" localSheetId="1" hidden="1">[1]通常剥離!#REF!</definedName>
    <definedName name="__123Graph_F" hidden="1">[1]通常剥離!#REF!</definedName>
    <definedName name="__123Graph_X" localSheetId="0" hidden="1">[1]通常剥離!#REF!</definedName>
    <definedName name="__123Graph_X" localSheetId="1" hidden="1">[1]通常剥離!#REF!</definedName>
    <definedName name="__123Graph_X" hidden="1">[1]通常剥離!#REF!</definedName>
    <definedName name="_BOM" localSheetId="0" hidden="1">[1]通常剥離!#REF!</definedName>
    <definedName name="_BOM" localSheetId="1" hidden="1">[1]通常剥離!#REF!</definedName>
    <definedName name="_BOM" hidden="1">[1]通常剥離!#REF!</definedName>
    <definedName name="_xlnm._FilterDatabase" localSheetId="6" hidden="1">battery_cap!$B$8:$F$49</definedName>
    <definedName name="_xlnm._FilterDatabase" localSheetId="1" hidden="1">'LME - Daily'!$J$2:$M$2</definedName>
    <definedName name="ActualorBaselineToggle" localSheetId="1">'[2]Assumptions &amp; Data Validation'!$X$3:$X$4</definedName>
    <definedName name="ActualorBaselineToggle">'[3]Assumptions &amp; Data Validation'!$X$3:$X$4</definedName>
    <definedName name="Assumption_FX" localSheetId="1">'[2]Modeling &amp; Output'!$C$23</definedName>
    <definedName name="Assumption_FX">'[3]Modeling &amp; Output'!$C$23</definedName>
    <definedName name="Assumption_Metals" localSheetId="1">'[2]Modeling &amp; Output'!$C$22</definedName>
    <definedName name="Assumption_Metals">'[3]Modeling &amp; Output'!$C$22</definedName>
    <definedName name="BOM" localSheetId="0" hidden="1">[1]通常剥離!#REF!</definedName>
    <definedName name="BOM" localSheetId="1" hidden="1">[1]通常剥離!#REF!</definedName>
    <definedName name="BOM" hidden="1">[1]通常剥離!#REF!</definedName>
    <definedName name="ｃｃ" localSheetId="0" hidden="1">[1]通常剥離!#REF!</definedName>
    <definedName name="ｃｃ" localSheetId="1" hidden="1">[1]通常剥離!#REF!</definedName>
    <definedName name="ｃｃ" hidden="1">[1]通常剥離!#REF!</definedName>
    <definedName name="ｃｃｃ" localSheetId="0" hidden="1">[1]通常剥離!#REF!</definedName>
    <definedName name="ｃｃｃ" localSheetId="1" hidden="1">[1]通常剥離!#REF!</definedName>
    <definedName name="ｃｃｃ" hidden="1">[1]通常剥離!#REF!</definedName>
    <definedName name="ｃｃｃｃ" localSheetId="0" hidden="1">[1]通常剥離!#REF!</definedName>
    <definedName name="ｃｃｃｃ" localSheetId="1" hidden="1">[1]通常剥離!#REF!</definedName>
    <definedName name="ｃｃｃｃ" hidden="1">[1]通常剥離!#REF!</definedName>
    <definedName name="ccccc" localSheetId="0" hidden="1">[1]通常剥離!#REF!</definedName>
    <definedName name="ccccc" localSheetId="1" hidden="1">[1]通常剥離!#REF!</definedName>
    <definedName name="ccccc" hidden="1">[1]通常剥離!#REF!</definedName>
    <definedName name="Column1">OFFSET('[4]Metals Baseline '!#REF!,0,0,COUNT('[4]Metals Baseline '!$H:$H),1)</definedName>
    <definedName name="CT2_SAT">[5]Plan!$G$8</definedName>
    <definedName name="CT2_TAKT">[5]Plan!$G$4</definedName>
    <definedName name="DB_仕入相場">[6]値上げ設定!$K$4:$N$17</definedName>
    <definedName name="DB_基準相場">[6]値上げ設定!$F$4:$I$9</definedName>
    <definedName name="DB名">'[7]検討表(ZT5)'!$D$1</definedName>
    <definedName name="ｄｄｄ" localSheetId="0" hidden="1">[1]通常剥離!#REF!</definedName>
    <definedName name="ｄｄｄ" localSheetId="1" hidden="1">[1]通常剥離!#REF!</definedName>
    <definedName name="ｄｄｄ" hidden="1">[1]通常剥離!#REF!</definedName>
    <definedName name="EV_EP_Both" localSheetId="1">'[2]Assumptions &amp; Data Validation'!$B$18:$B$20</definedName>
    <definedName name="EV_EP_Both">'[3]Assumptions &amp; Data Validation'!$B$18:$B$20</definedName>
    <definedName name="FM_Co">OFFSET(#REF!,0,0,COUNTA(#REF!)-1)</definedName>
    <definedName name="jak" localSheetId="0" hidden="1">[1]通常剥離!#REF!</definedName>
    <definedName name="jak" localSheetId="1" hidden="1">[1]通常剥離!#REF!</definedName>
    <definedName name="jak" hidden="1">[1]通常剥離!#REF!</definedName>
    <definedName name="LGPercentageTable">OFFSET([8]M48!$P$3,0,0,COUNTA([8]M48!$P:$P)-1)</definedName>
    <definedName name="List_201302当座">'[6]201302当座'!$B$5:$B$207</definedName>
    <definedName name="List_仕入相場">[6]値上げ設定!$K$4:$K$17</definedName>
    <definedName name="lithiumprices_graph" hidden="1">#REF!</definedName>
    <definedName name="LME_Al">OFFSET(#REF!,0,0,COUNTA(#REF!)-1)</definedName>
    <definedName name="LME_Co">OFFSET(#REF!,0,0,COUNTA(#REF!)-1)</definedName>
    <definedName name="LME_Cu">OFFSET(#REF!,0,0,COUNTA(#REF!)-1)</definedName>
    <definedName name="LME_Cu_CancelledWarrant">OFFSET(#REF!,0,0,COUNTA(#REF!)-1)</definedName>
    <definedName name="LME_Cu_StocksOnWarrant">OFFSET(#REF!,0,0,COUNTA(#REF!)-1)</definedName>
    <definedName name="LME_Date">OFFSET(#REF!,0,0,COUNTA(#REF!)-1)</definedName>
    <definedName name="LME_Ni">OFFSET(#REF!,0,0,COUNTA(#REF!)-1)</definedName>
    <definedName name="LME_Ni_CancelledWarrant">OFFSET(#REF!,0,0,COUNTA(#REF!)-1)</definedName>
    <definedName name="LME_Ni_StocksOnWarrant">OFFSET(#REF!,0,0,COUNTA(#REF!)-1)</definedName>
    <definedName name="Mar_18">OFFSET('[4]Metals Baseline '!#REF!,0,0,COUNTA('[4]Metals Baseline '!$A:$A)-1)</definedName>
    <definedName name="OEE">[5]Plan!$D$5</definedName>
    <definedName name="OEMsheet">OFFSET(#REF!,0,0,COUNTA(#REF!)-1)</definedName>
    <definedName name="ｐｐ" localSheetId="0" hidden="1">[1]通常剥離!#REF!</definedName>
    <definedName name="ｐｐ" localSheetId="1" hidden="1">[1]通常剥離!#REF!</definedName>
    <definedName name="ｐｐ" hidden="1">[1]通常剥離!#REF!</definedName>
    <definedName name="ｐｐｐ" localSheetId="0" hidden="1">[1]通常剥離!#REF!</definedName>
    <definedName name="ｐｐｐ" localSheetId="1" hidden="1">[1]通常剥離!#REF!</definedName>
    <definedName name="ｐｐｐ" hidden="1">[1]通常剥離!#REF!</definedName>
    <definedName name="price">OFFSET('[4]Metals Baseline '!#REF!,0,0,COUNTA('[4]Metals Baseline '!$A:$A),1)</definedName>
    <definedName name="Project_Category" localSheetId="1">'[2]Assumptions &amp; Data Validation'!$B$27:$B$31</definedName>
    <definedName name="Project_Category">'[3]Assumptions &amp; Data Validation'!$B$27:$B$31</definedName>
    <definedName name="Project_Class" comment="Drop-down menu for project class (Chartered vs internal)" localSheetId="1">'[2]Assumptions &amp; Data Validation'!$B$14:$B$15</definedName>
    <definedName name="Project_Class" comment="Drop-down menu for project class (Chartered vs internal)">'[3]Assumptions &amp; Data Validation'!$B$14:$B$15</definedName>
    <definedName name="ｑ" localSheetId="0" hidden="1">[1]通常剥離!#REF!</definedName>
    <definedName name="ｑ" localSheetId="1" hidden="1">[1]通常剥離!#REF!</definedName>
    <definedName name="ｑ" hidden="1">[1]通常剥離!#REF!</definedName>
    <definedName name="ｑｑｑ" localSheetId="0" hidden="1">[1]通常剥離!#REF!</definedName>
    <definedName name="ｑｑｑ" localSheetId="1" hidden="1">[1]通常剥離!#REF!</definedName>
    <definedName name="ｑｑｑ" hidden="1">[1]通常剥離!#REF!</definedName>
    <definedName name="Responsible_party" localSheetId="1">'[2]Assumptions &amp; Data Validation'!$B$23:$B$24</definedName>
    <definedName name="Responsible_party">'[3]Assumptions &amp; Data Validation'!$B$23:$B$24</definedName>
    <definedName name="Risk_weighting" comment="List of Risk Weighting options: Risk Weighted, Full Reduction, Go only" localSheetId="1">'[2]Assumptions &amp; Data Validation'!$D$2:$F$2</definedName>
    <definedName name="Risk_weighting" comment="List of Risk Weighting options: Risk Weighted, Full Reduction, Go only">'[3]Assumptions &amp; Data Validation'!$D$2:$F$2</definedName>
    <definedName name="ｒｒｒ" localSheetId="0" hidden="1">[1]通常剥離!#REF!</definedName>
    <definedName name="ｒｒｒ" localSheetId="1" hidden="1">[1]通常剥離!#REF!</definedName>
    <definedName name="ｒｒｒ" hidden="1">[1]通常剥離!#REF!</definedName>
    <definedName name="SHIFT2_PT">[5]Plan!$F$9</definedName>
    <definedName name="SHIFT4_PT">[5]Plan!$F$10</definedName>
    <definedName name="SpreadsheetBuilder_1" hidden="1">#REF!</definedName>
    <definedName name="SpreadsheetBuilder_2" hidden="1">#REF!</definedName>
    <definedName name="SpreadsheetBuilder_25" hidden="1">'[9]Ni Products'!$A$1:$G$4</definedName>
    <definedName name="SpreadsheetBuilder_3" hidden="1">#REF!</definedName>
    <definedName name="Total">'[4]Metals Baseline '!#REF!</definedName>
    <definedName name="Total_Metal_Cost">OFFSET('[4]Metals Baseline '!$H$4,0,0,COUNTA('[4]Metals Baseline '!$H:GI)-1)</definedName>
    <definedName name="www" localSheetId="0" hidden="1">[1]通常剥離!#REF!</definedName>
    <definedName name="www" localSheetId="1" hidden="1">[1]通常剥離!#REF!</definedName>
    <definedName name="www" hidden="1">[1]通常剥離!#REF!</definedName>
    <definedName name="YIELD">[5]Plan!$D$6</definedName>
    <definedName name="ｚｚｚ" localSheetId="0" hidden="1">[1]通常剥離!#REF!</definedName>
    <definedName name="ｚｚｚ" localSheetId="1" hidden="1">[1]通常剥離!#REF!</definedName>
    <definedName name="ｚｚｚ" hidden="1">[1]通常剥離!#REF!</definedName>
    <definedName name="zzzz" localSheetId="0" hidden="1">[1]通常剥離!#REF!</definedName>
    <definedName name="zzzz" localSheetId="1" hidden="1">[1]通常剥離!#REF!</definedName>
    <definedName name="zzzz" hidden="1">[1]通常剥離!#REF!</definedName>
    <definedName name="パレット定義">[10]入数!$A$2:INDEX([10]入数!$F$1:$F$65536,COUNTA([10]入数!$A$1:$A$65536)+1)</definedName>
    <definedName name="保護素子">[6]リスト１!$L$10:$L$12</definedName>
    <definedName name="値上げDB">[6]値上げDB!$B$11:$E$351</definedName>
    <definedName name="出荷形態">[6]リスト１!$P$10:$P$11</definedName>
    <definedName name="原価区分リスト">[6]リスト１!$R$10:$R$14</definedName>
    <definedName name="取引形態">[6]リスト１!$D$10:$D$16</definedName>
    <definedName name="取引形態DB">[6]リスト１!$D$10:$G$16</definedName>
    <definedName name="取引形態DB販売固定費率">[6]リスト１!$F$10:$F$16</definedName>
    <definedName name="取引形態DB販売変動費率">[6]リスト１!$G$10:$G$16</definedName>
    <definedName name="取引形態DB貿易経費率">[6]リスト１!$E$10:$E$16</definedName>
    <definedName name="梱包仕様">[6]リスト１!$L$10:$L$37</definedName>
    <definedName name="梱包仕様DB">[6]リスト１!$L$10:$N$37</definedName>
    <definedName name="梱包仕様DB梱包加工費">[6]リスト１!$N$10:$N$37</definedName>
    <definedName name="梱包仕様DB梱包材料費">[6]リスト１!$M$10:$M$37</definedName>
    <definedName name="用途リスト">[11]リスト１!$X$10:$X$20:'[11]リスト１'!$X$19</definedName>
    <definedName name="発行日">[12]計画概要!$B$2</definedName>
    <definedName name="販売価格リスト">[6]リスト１!$V$10:$V$18</definedName>
    <definedName name="通貨">[6]リスト１!$A$10:$A$91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6" i="4" l="1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K113" i="4"/>
  <c r="K114" i="4"/>
  <c r="K115" i="4"/>
  <c r="K116" i="4"/>
  <c r="K117" i="4"/>
  <c r="K118" i="4"/>
  <c r="K119" i="4"/>
  <c r="K120" i="4"/>
  <c r="K121" i="4"/>
  <c r="K122" i="4"/>
  <c r="A120" i="4"/>
  <c r="A121" i="4" s="1"/>
  <c r="A122" i="4" s="1"/>
  <c r="A119" i="4"/>
  <c r="A814" i="11"/>
  <c r="A815" i="11" s="1"/>
  <c r="I812" i="11"/>
  <c r="C812" i="11"/>
  <c r="B812" i="11"/>
  <c r="M811" i="11"/>
  <c r="L811" i="11"/>
  <c r="I811" i="11"/>
  <c r="C811" i="11"/>
  <c r="B811" i="11"/>
  <c r="I810" i="11"/>
  <c r="C810" i="11"/>
  <c r="B810" i="11"/>
  <c r="I809" i="11"/>
  <c r="C809" i="11"/>
  <c r="B809" i="11"/>
  <c r="M808" i="11"/>
  <c r="L808" i="11"/>
  <c r="I808" i="11"/>
  <c r="C808" i="11"/>
  <c r="B808" i="11"/>
  <c r="I807" i="11"/>
  <c r="C807" i="11"/>
  <c r="B807" i="11"/>
  <c r="M806" i="11"/>
  <c r="L806" i="11"/>
  <c r="I806" i="11"/>
  <c r="C806" i="11"/>
  <c r="B806" i="11"/>
  <c r="I805" i="11"/>
  <c r="C805" i="11"/>
  <c r="B805" i="11"/>
  <c r="I804" i="11"/>
  <c r="C804" i="11"/>
  <c r="B804" i="11"/>
  <c r="M803" i="11"/>
  <c r="L803" i="11"/>
  <c r="I803" i="11"/>
  <c r="C803" i="11"/>
  <c r="B803" i="11"/>
  <c r="I802" i="11"/>
  <c r="C802" i="11"/>
  <c r="B802" i="11"/>
  <c r="M801" i="11"/>
  <c r="L801" i="11"/>
  <c r="I801" i="11"/>
  <c r="C801" i="11"/>
  <c r="B801" i="11"/>
  <c r="I800" i="11"/>
  <c r="C800" i="11"/>
  <c r="B800" i="11"/>
  <c r="I799" i="11"/>
  <c r="C799" i="11"/>
  <c r="B799" i="11"/>
  <c r="M798" i="11"/>
  <c r="L798" i="11"/>
  <c r="I798" i="11"/>
  <c r="C798" i="11"/>
  <c r="B798" i="11"/>
  <c r="I797" i="11"/>
  <c r="C797" i="11"/>
  <c r="B797" i="11"/>
  <c r="M796" i="11"/>
  <c r="L796" i="11"/>
  <c r="I796" i="11"/>
  <c r="C796" i="11"/>
  <c r="B796" i="11"/>
  <c r="I795" i="11"/>
  <c r="C795" i="11"/>
  <c r="B795" i="11"/>
  <c r="I794" i="11"/>
  <c r="C794" i="11"/>
  <c r="B794" i="11"/>
  <c r="M793" i="11"/>
  <c r="L793" i="11"/>
  <c r="I793" i="11"/>
  <c r="C793" i="11"/>
  <c r="B793" i="11"/>
  <c r="I792" i="11"/>
  <c r="C792" i="11"/>
  <c r="B792" i="11"/>
  <c r="M791" i="11"/>
  <c r="L791" i="11"/>
  <c r="I791" i="11"/>
  <c r="C791" i="11"/>
  <c r="B791" i="11"/>
  <c r="I790" i="11"/>
  <c r="C790" i="11"/>
  <c r="B790" i="11"/>
  <c r="I789" i="11"/>
  <c r="C789" i="11"/>
  <c r="B789" i="11"/>
  <c r="M788" i="11"/>
  <c r="L788" i="11"/>
  <c r="I788" i="11"/>
  <c r="C788" i="11"/>
  <c r="B788" i="11"/>
  <c r="I787" i="11"/>
  <c r="C787" i="11"/>
  <c r="B787" i="11"/>
  <c r="M786" i="11"/>
  <c r="L786" i="11"/>
  <c r="I786" i="11"/>
  <c r="C786" i="11"/>
  <c r="B786" i="11"/>
  <c r="I785" i="11"/>
  <c r="C785" i="11"/>
  <c r="B785" i="11"/>
  <c r="I784" i="11"/>
  <c r="C784" i="11"/>
  <c r="B784" i="11"/>
  <c r="M783" i="11"/>
  <c r="L783" i="11"/>
  <c r="I783" i="11"/>
  <c r="C783" i="11"/>
  <c r="B783" i="11"/>
  <c r="I782" i="11"/>
  <c r="C782" i="11"/>
  <c r="B782" i="11"/>
  <c r="M781" i="11"/>
  <c r="L781" i="11"/>
  <c r="I781" i="11"/>
  <c r="C781" i="11"/>
  <c r="B781" i="11"/>
  <c r="I780" i="11"/>
  <c r="C780" i="11"/>
  <c r="B780" i="11"/>
  <c r="I779" i="11"/>
  <c r="C779" i="11"/>
  <c r="B779" i="11"/>
  <c r="M778" i="11"/>
  <c r="L778" i="11"/>
  <c r="I778" i="11"/>
  <c r="C778" i="11"/>
  <c r="B778" i="11"/>
  <c r="I777" i="11"/>
  <c r="C777" i="11"/>
  <c r="B777" i="11"/>
  <c r="M776" i="11"/>
  <c r="L776" i="11"/>
  <c r="I776" i="11"/>
  <c r="C776" i="11"/>
  <c r="B776" i="11"/>
  <c r="I775" i="11"/>
  <c r="C775" i="11"/>
  <c r="B775" i="11"/>
  <c r="I774" i="11"/>
  <c r="C774" i="11"/>
  <c r="B774" i="11"/>
  <c r="M773" i="11"/>
  <c r="L773" i="11"/>
  <c r="I773" i="11"/>
  <c r="C773" i="11"/>
  <c r="B773" i="11"/>
  <c r="I772" i="11"/>
  <c r="C772" i="11"/>
  <c r="B772" i="11"/>
  <c r="M771" i="11"/>
  <c r="L771" i="11"/>
  <c r="I771" i="11"/>
  <c r="C771" i="11"/>
  <c r="B771" i="11"/>
  <c r="I770" i="11"/>
  <c r="C770" i="11"/>
  <c r="B770" i="11"/>
  <c r="I769" i="11"/>
  <c r="C769" i="11"/>
  <c r="B769" i="11"/>
  <c r="M768" i="11"/>
  <c r="L768" i="11"/>
  <c r="I768" i="11"/>
  <c r="C768" i="11"/>
  <c r="B768" i="11"/>
  <c r="I767" i="11"/>
  <c r="C767" i="11"/>
  <c r="B767" i="11"/>
  <c r="M766" i="11"/>
  <c r="L766" i="11"/>
  <c r="I766" i="11"/>
  <c r="C766" i="11"/>
  <c r="B766" i="11"/>
  <c r="I765" i="11"/>
  <c r="C765" i="11"/>
  <c r="B765" i="11"/>
  <c r="I764" i="11"/>
  <c r="C764" i="11"/>
  <c r="B764" i="11"/>
  <c r="M763" i="11"/>
  <c r="L763" i="11"/>
  <c r="I763" i="11"/>
  <c r="C763" i="11"/>
  <c r="B763" i="11"/>
  <c r="I762" i="11"/>
  <c r="C762" i="11"/>
  <c r="B762" i="11"/>
  <c r="M761" i="11"/>
  <c r="L761" i="11"/>
  <c r="I761" i="11"/>
  <c r="C761" i="11"/>
  <c r="B761" i="11"/>
  <c r="I760" i="11"/>
  <c r="C760" i="11"/>
  <c r="B760" i="11"/>
  <c r="I759" i="11"/>
  <c r="C759" i="11"/>
  <c r="B759" i="11"/>
  <c r="M758" i="11"/>
  <c r="L758" i="11"/>
  <c r="I758" i="11"/>
  <c r="C758" i="11"/>
  <c r="B758" i="11"/>
  <c r="I757" i="11"/>
  <c r="C757" i="11"/>
  <c r="B757" i="11"/>
  <c r="M756" i="11"/>
  <c r="L756" i="11"/>
  <c r="I756" i="11"/>
  <c r="C756" i="11"/>
  <c r="B756" i="11"/>
  <c r="I755" i="11"/>
  <c r="C755" i="11"/>
  <c r="B755" i="11"/>
  <c r="I754" i="11"/>
  <c r="C754" i="11"/>
  <c r="B754" i="11"/>
  <c r="M753" i="11"/>
  <c r="L753" i="11"/>
  <c r="I753" i="11"/>
  <c r="C753" i="11"/>
  <c r="B753" i="11"/>
  <c r="I752" i="11"/>
  <c r="C752" i="11"/>
  <c r="B752" i="11"/>
  <c r="M751" i="11"/>
  <c r="L751" i="11"/>
  <c r="I751" i="11"/>
  <c r="C751" i="11"/>
  <c r="B751" i="11"/>
  <c r="I750" i="11"/>
  <c r="C750" i="11"/>
  <c r="B750" i="11"/>
  <c r="I749" i="11"/>
  <c r="C749" i="11"/>
  <c r="B749" i="11"/>
  <c r="M748" i="11"/>
  <c r="L748" i="11"/>
  <c r="I748" i="11"/>
  <c r="C748" i="11"/>
  <c r="B748" i="11"/>
  <c r="I747" i="11"/>
  <c r="C747" i="11"/>
  <c r="B747" i="11"/>
  <c r="M746" i="11"/>
  <c r="L746" i="11"/>
  <c r="I746" i="11"/>
  <c r="C746" i="11"/>
  <c r="B746" i="11"/>
  <c r="I745" i="11"/>
  <c r="C745" i="11"/>
  <c r="B745" i="11"/>
  <c r="I744" i="11"/>
  <c r="C744" i="11"/>
  <c r="B744" i="11"/>
  <c r="M743" i="11"/>
  <c r="L743" i="11"/>
  <c r="I743" i="11"/>
  <c r="C743" i="11"/>
  <c r="B743" i="11"/>
  <c r="I742" i="11"/>
  <c r="C742" i="11"/>
  <c r="B742" i="11"/>
  <c r="M741" i="11"/>
  <c r="L741" i="11"/>
  <c r="I741" i="11"/>
  <c r="C741" i="11"/>
  <c r="B741" i="11"/>
  <c r="I740" i="11"/>
  <c r="C740" i="11"/>
  <c r="B740" i="11"/>
  <c r="M739" i="11"/>
  <c r="L739" i="11"/>
  <c r="I739" i="11"/>
  <c r="C739" i="11"/>
  <c r="B739" i="11"/>
  <c r="I738" i="11"/>
  <c r="C738" i="11"/>
  <c r="B738" i="11"/>
  <c r="M737" i="11"/>
  <c r="L737" i="11"/>
  <c r="I737" i="11"/>
  <c r="C737" i="11"/>
  <c r="B737" i="11"/>
  <c r="I736" i="11"/>
  <c r="C736" i="11"/>
  <c r="B736" i="11"/>
  <c r="I735" i="11"/>
  <c r="C735" i="11"/>
  <c r="B735" i="11"/>
  <c r="M734" i="11"/>
  <c r="L734" i="11"/>
  <c r="M732" i="11"/>
  <c r="L732" i="11"/>
  <c r="A731" i="11"/>
  <c r="C731" i="11" s="1"/>
  <c r="I730" i="11"/>
  <c r="C730" i="11"/>
  <c r="B730" i="11"/>
  <c r="M729" i="11"/>
  <c r="L729" i="11"/>
  <c r="I729" i="11"/>
  <c r="C729" i="11"/>
  <c r="B729" i="11"/>
  <c r="I728" i="11"/>
  <c r="C728" i="11"/>
  <c r="B728" i="11"/>
  <c r="M727" i="11"/>
  <c r="L727" i="11"/>
  <c r="I727" i="11"/>
  <c r="C727" i="11"/>
  <c r="B727" i="11"/>
  <c r="I726" i="11"/>
  <c r="C726" i="11"/>
  <c r="B726" i="11"/>
  <c r="I725" i="11"/>
  <c r="C725" i="11"/>
  <c r="B725" i="11"/>
  <c r="M724" i="11"/>
  <c r="L724" i="11"/>
  <c r="I724" i="11"/>
  <c r="C724" i="11"/>
  <c r="B724" i="11"/>
  <c r="I723" i="11"/>
  <c r="C723" i="11"/>
  <c r="B723" i="11"/>
  <c r="M722" i="11"/>
  <c r="L722" i="11"/>
  <c r="I722" i="11"/>
  <c r="C722" i="11"/>
  <c r="B722" i="11"/>
  <c r="I721" i="11"/>
  <c r="C721" i="11"/>
  <c r="B721" i="11"/>
  <c r="I720" i="11"/>
  <c r="C720" i="11"/>
  <c r="B720" i="11"/>
  <c r="M719" i="11"/>
  <c r="L719" i="11"/>
  <c r="I719" i="11"/>
  <c r="C719" i="11"/>
  <c r="B719" i="11"/>
  <c r="I718" i="11"/>
  <c r="C718" i="11"/>
  <c r="B718" i="11"/>
  <c r="M717" i="11"/>
  <c r="L717" i="11"/>
  <c r="I717" i="11"/>
  <c r="C717" i="11"/>
  <c r="B717" i="11"/>
  <c r="I716" i="11"/>
  <c r="C716" i="11"/>
  <c r="B716" i="11"/>
  <c r="I715" i="11"/>
  <c r="C715" i="11"/>
  <c r="B715" i="11"/>
  <c r="M714" i="11"/>
  <c r="L714" i="11"/>
  <c r="I714" i="11"/>
  <c r="C714" i="11"/>
  <c r="B714" i="11"/>
  <c r="I713" i="11"/>
  <c r="C713" i="11"/>
  <c r="B713" i="11"/>
  <c r="M712" i="11"/>
  <c r="L712" i="11"/>
  <c r="I712" i="11"/>
  <c r="C712" i="11"/>
  <c r="B712" i="11"/>
  <c r="I711" i="11"/>
  <c r="C711" i="11"/>
  <c r="B711" i="11"/>
  <c r="I710" i="11"/>
  <c r="C710" i="11"/>
  <c r="B710" i="11"/>
  <c r="M709" i="11"/>
  <c r="L709" i="11"/>
  <c r="I709" i="11"/>
  <c r="C709" i="11"/>
  <c r="B709" i="11"/>
  <c r="I708" i="11"/>
  <c r="C708" i="11"/>
  <c r="B708" i="11"/>
  <c r="M707" i="11"/>
  <c r="L707" i="11"/>
  <c r="I707" i="11"/>
  <c r="C707" i="11"/>
  <c r="B707" i="11"/>
  <c r="I706" i="11"/>
  <c r="C706" i="11"/>
  <c r="B706" i="11"/>
  <c r="I705" i="11"/>
  <c r="C705" i="11"/>
  <c r="B705" i="11"/>
  <c r="M704" i="11"/>
  <c r="L704" i="11"/>
  <c r="I704" i="11"/>
  <c r="C704" i="11"/>
  <c r="B704" i="11"/>
  <c r="I703" i="11"/>
  <c r="C703" i="11"/>
  <c r="B703" i="11"/>
  <c r="M702" i="11"/>
  <c r="L702" i="11"/>
  <c r="I702" i="11"/>
  <c r="C702" i="11"/>
  <c r="B702" i="11"/>
  <c r="I701" i="11"/>
  <c r="C701" i="11"/>
  <c r="B701" i="11"/>
  <c r="I700" i="11"/>
  <c r="C700" i="11"/>
  <c r="B700" i="11"/>
  <c r="M699" i="11"/>
  <c r="L699" i="11"/>
  <c r="I699" i="11"/>
  <c r="C699" i="11"/>
  <c r="B699" i="11"/>
  <c r="I698" i="11"/>
  <c r="C698" i="11"/>
  <c r="B698" i="11"/>
  <c r="M697" i="11"/>
  <c r="L697" i="11"/>
  <c r="I697" i="11"/>
  <c r="C697" i="11"/>
  <c r="B697" i="11"/>
  <c r="I696" i="11"/>
  <c r="C696" i="11"/>
  <c r="B696" i="11"/>
  <c r="I695" i="11"/>
  <c r="C695" i="11"/>
  <c r="B695" i="11"/>
  <c r="M694" i="11"/>
  <c r="L694" i="11"/>
  <c r="I694" i="11"/>
  <c r="C694" i="11"/>
  <c r="B694" i="11"/>
  <c r="I693" i="11"/>
  <c r="C693" i="11"/>
  <c r="B693" i="11"/>
  <c r="M692" i="11"/>
  <c r="L692" i="11"/>
  <c r="I692" i="11"/>
  <c r="C692" i="11"/>
  <c r="B692" i="11"/>
  <c r="I691" i="11"/>
  <c r="C691" i="11"/>
  <c r="B691" i="11"/>
  <c r="I690" i="11"/>
  <c r="C690" i="11"/>
  <c r="B690" i="11"/>
  <c r="M689" i="11"/>
  <c r="L689" i="11"/>
  <c r="I689" i="11"/>
  <c r="C689" i="11"/>
  <c r="B689" i="11"/>
  <c r="I688" i="11"/>
  <c r="C688" i="11"/>
  <c r="B688" i="11"/>
  <c r="M687" i="11"/>
  <c r="L687" i="11"/>
  <c r="I687" i="11"/>
  <c r="C687" i="11"/>
  <c r="B687" i="11"/>
  <c r="I686" i="11"/>
  <c r="C686" i="11"/>
  <c r="B686" i="11"/>
  <c r="I685" i="11"/>
  <c r="C685" i="11"/>
  <c r="B685" i="11"/>
  <c r="M684" i="11"/>
  <c r="L684" i="11"/>
  <c r="I684" i="11"/>
  <c r="C684" i="11"/>
  <c r="B684" i="11"/>
  <c r="I683" i="11"/>
  <c r="C683" i="11"/>
  <c r="B683" i="11"/>
  <c r="M682" i="11"/>
  <c r="L682" i="11"/>
  <c r="I682" i="11"/>
  <c r="C682" i="11"/>
  <c r="B682" i="11"/>
  <c r="I681" i="11"/>
  <c r="C681" i="11"/>
  <c r="B681" i="11"/>
  <c r="I680" i="11"/>
  <c r="C680" i="11"/>
  <c r="B680" i="11"/>
  <c r="M679" i="11"/>
  <c r="L679" i="11"/>
  <c r="I679" i="11"/>
  <c r="C679" i="11"/>
  <c r="B679" i="11"/>
  <c r="I678" i="11"/>
  <c r="C678" i="11"/>
  <c r="B678" i="11"/>
  <c r="M677" i="11"/>
  <c r="L677" i="11"/>
  <c r="I677" i="11"/>
  <c r="C677" i="11"/>
  <c r="B677" i="11"/>
  <c r="I676" i="11"/>
  <c r="C676" i="11"/>
  <c r="B676" i="11"/>
  <c r="I675" i="11"/>
  <c r="C675" i="11"/>
  <c r="B675" i="11"/>
  <c r="M674" i="11"/>
  <c r="L674" i="11"/>
  <c r="I674" i="11"/>
  <c r="C674" i="11"/>
  <c r="B674" i="11"/>
  <c r="I673" i="11"/>
  <c r="C673" i="11"/>
  <c r="B673" i="11"/>
  <c r="M672" i="11"/>
  <c r="L672" i="11"/>
  <c r="I672" i="11"/>
  <c r="C672" i="11"/>
  <c r="B672" i="11"/>
  <c r="I671" i="11"/>
  <c r="C671" i="11"/>
  <c r="B671" i="11"/>
  <c r="I670" i="11"/>
  <c r="C670" i="11"/>
  <c r="B670" i="11"/>
  <c r="M669" i="11"/>
  <c r="L669" i="11"/>
  <c r="I669" i="11"/>
  <c r="C669" i="11"/>
  <c r="B669" i="11"/>
  <c r="I668" i="11"/>
  <c r="C668" i="11"/>
  <c r="B668" i="11"/>
  <c r="M667" i="11"/>
  <c r="L667" i="11"/>
  <c r="I667" i="11"/>
  <c r="C667" i="11"/>
  <c r="B667" i="11"/>
  <c r="I666" i="11"/>
  <c r="C666" i="11"/>
  <c r="B666" i="11"/>
  <c r="I665" i="11"/>
  <c r="C665" i="11"/>
  <c r="B665" i="11"/>
  <c r="M664" i="11"/>
  <c r="L664" i="11"/>
  <c r="I664" i="11"/>
  <c r="C664" i="11"/>
  <c r="B664" i="11"/>
  <c r="I663" i="11"/>
  <c r="C663" i="11"/>
  <c r="B663" i="11"/>
  <c r="I662" i="11"/>
  <c r="C662" i="11"/>
  <c r="B662" i="11"/>
  <c r="I661" i="11"/>
  <c r="C661" i="11"/>
  <c r="B661" i="11"/>
  <c r="I660" i="11"/>
  <c r="C660" i="11"/>
  <c r="B660" i="11"/>
  <c r="I659" i="11"/>
  <c r="C659" i="11"/>
  <c r="B659" i="11"/>
  <c r="I658" i="11"/>
  <c r="C658" i="11"/>
  <c r="B658" i="11"/>
  <c r="I657" i="11"/>
  <c r="C657" i="11"/>
  <c r="B657" i="11"/>
  <c r="I656" i="11"/>
  <c r="C656" i="11"/>
  <c r="B656" i="11"/>
  <c r="I655" i="11"/>
  <c r="C655" i="11"/>
  <c r="B655" i="11"/>
  <c r="M654" i="11"/>
  <c r="L654" i="11"/>
  <c r="I654" i="11"/>
  <c r="C654" i="11"/>
  <c r="B654" i="11"/>
  <c r="I653" i="11"/>
  <c r="C653" i="11"/>
  <c r="B653" i="11"/>
  <c r="I652" i="11"/>
  <c r="C652" i="11"/>
  <c r="B652" i="11"/>
  <c r="I651" i="11"/>
  <c r="C651" i="11"/>
  <c r="B651" i="11"/>
  <c r="I650" i="11"/>
  <c r="C650" i="11"/>
  <c r="B650" i="11"/>
  <c r="M649" i="11"/>
  <c r="L649" i="11"/>
  <c r="I649" i="11"/>
  <c r="C649" i="11"/>
  <c r="B649" i="11"/>
  <c r="I648" i="11"/>
  <c r="C648" i="11"/>
  <c r="B648" i="11"/>
  <c r="M647" i="11"/>
  <c r="L647" i="11"/>
  <c r="I647" i="11"/>
  <c r="C647" i="11"/>
  <c r="B647" i="11"/>
  <c r="I646" i="11"/>
  <c r="C646" i="11"/>
  <c r="B646" i="11"/>
  <c r="I645" i="11"/>
  <c r="C645" i="11"/>
  <c r="B645" i="11"/>
  <c r="M644" i="11"/>
  <c r="L644" i="11"/>
  <c r="I644" i="11"/>
  <c r="C644" i="11"/>
  <c r="B644" i="11"/>
  <c r="I643" i="11"/>
  <c r="C643" i="11"/>
  <c r="B643" i="11"/>
  <c r="M642" i="11"/>
  <c r="L642" i="11"/>
  <c r="I642" i="11"/>
  <c r="C642" i="11"/>
  <c r="B642" i="11"/>
  <c r="I641" i="11"/>
  <c r="C641" i="11"/>
  <c r="B641" i="11"/>
  <c r="I640" i="11"/>
  <c r="C640" i="11"/>
  <c r="B640" i="11"/>
  <c r="M639" i="11"/>
  <c r="L639" i="11"/>
  <c r="I639" i="11"/>
  <c r="C639" i="11"/>
  <c r="B639" i="11"/>
  <c r="I638" i="11"/>
  <c r="C638" i="11"/>
  <c r="B638" i="11"/>
  <c r="M637" i="11"/>
  <c r="L637" i="11"/>
  <c r="I637" i="11"/>
  <c r="C637" i="11"/>
  <c r="B637" i="11"/>
  <c r="I636" i="11"/>
  <c r="C636" i="11"/>
  <c r="B636" i="11"/>
  <c r="I635" i="11"/>
  <c r="C635" i="11"/>
  <c r="B635" i="11"/>
  <c r="M634" i="11"/>
  <c r="L634" i="11"/>
  <c r="I634" i="11"/>
  <c r="C634" i="11"/>
  <c r="B634" i="11"/>
  <c r="I633" i="11"/>
  <c r="C633" i="11"/>
  <c r="B633" i="11"/>
  <c r="M632" i="11"/>
  <c r="L632" i="11"/>
  <c r="I632" i="11"/>
  <c r="C632" i="11"/>
  <c r="B632" i="11"/>
  <c r="I631" i="11"/>
  <c r="C631" i="11"/>
  <c r="B631" i="11"/>
  <c r="I630" i="11"/>
  <c r="C630" i="11"/>
  <c r="B630" i="11"/>
  <c r="M629" i="11"/>
  <c r="L629" i="11"/>
  <c r="I629" i="11"/>
  <c r="C629" i="11"/>
  <c r="B629" i="11"/>
  <c r="I628" i="11"/>
  <c r="C628" i="11"/>
  <c r="B628" i="11"/>
  <c r="M627" i="11"/>
  <c r="L627" i="11"/>
  <c r="I627" i="11"/>
  <c r="C627" i="11"/>
  <c r="B627" i="11"/>
  <c r="I626" i="11"/>
  <c r="C626" i="11"/>
  <c r="B626" i="11"/>
  <c r="I625" i="11"/>
  <c r="C625" i="11"/>
  <c r="B625" i="11"/>
  <c r="M624" i="11"/>
  <c r="L624" i="11"/>
  <c r="I624" i="11"/>
  <c r="C624" i="11"/>
  <c r="B624" i="11"/>
  <c r="I623" i="11"/>
  <c r="C623" i="11"/>
  <c r="B623" i="11"/>
  <c r="M622" i="11"/>
  <c r="L622" i="11"/>
  <c r="I622" i="11"/>
  <c r="C622" i="11"/>
  <c r="B622" i="11"/>
  <c r="I621" i="11"/>
  <c r="C621" i="11"/>
  <c r="B621" i="11"/>
  <c r="I620" i="11"/>
  <c r="C620" i="11"/>
  <c r="B620" i="11"/>
  <c r="M619" i="11"/>
  <c r="L619" i="11"/>
  <c r="I619" i="11"/>
  <c r="C619" i="11"/>
  <c r="B619" i="11"/>
  <c r="I618" i="11"/>
  <c r="C618" i="11"/>
  <c r="B618" i="11"/>
  <c r="M617" i="11"/>
  <c r="L617" i="11"/>
  <c r="I617" i="11"/>
  <c r="C617" i="11"/>
  <c r="B617" i="11"/>
  <c r="I616" i="11"/>
  <c r="C616" i="11"/>
  <c r="B616" i="11"/>
  <c r="I615" i="11"/>
  <c r="C615" i="11"/>
  <c r="B615" i="11"/>
  <c r="M614" i="11"/>
  <c r="L614" i="11"/>
  <c r="I614" i="11"/>
  <c r="C614" i="11"/>
  <c r="B614" i="11"/>
  <c r="I613" i="11"/>
  <c r="C613" i="11"/>
  <c r="B613" i="11"/>
  <c r="M612" i="11"/>
  <c r="L612" i="11"/>
  <c r="I612" i="11"/>
  <c r="C612" i="11"/>
  <c r="B612" i="11"/>
  <c r="I611" i="11"/>
  <c r="C611" i="11"/>
  <c r="B611" i="11"/>
  <c r="I610" i="11"/>
  <c r="C610" i="11"/>
  <c r="B610" i="11"/>
  <c r="M609" i="11"/>
  <c r="L609" i="11"/>
  <c r="I609" i="11"/>
  <c r="C609" i="11"/>
  <c r="B609" i="11"/>
  <c r="I608" i="11"/>
  <c r="C608" i="11"/>
  <c r="B608" i="11"/>
  <c r="M607" i="11"/>
  <c r="L607" i="11"/>
  <c r="I607" i="11"/>
  <c r="C607" i="11"/>
  <c r="B607" i="11"/>
  <c r="I606" i="11"/>
  <c r="C606" i="11"/>
  <c r="B606" i="11"/>
  <c r="I605" i="11"/>
  <c r="C605" i="11"/>
  <c r="B605" i="11"/>
  <c r="M604" i="11"/>
  <c r="L604" i="11"/>
  <c r="I604" i="11"/>
  <c r="C604" i="11"/>
  <c r="B604" i="11"/>
  <c r="I603" i="11"/>
  <c r="C603" i="11"/>
  <c r="B603" i="11"/>
  <c r="M602" i="11"/>
  <c r="L602" i="11"/>
  <c r="I602" i="11"/>
  <c r="C602" i="11"/>
  <c r="B602" i="11"/>
  <c r="I601" i="11"/>
  <c r="C601" i="11"/>
  <c r="B601" i="11"/>
  <c r="I600" i="11"/>
  <c r="C600" i="11"/>
  <c r="B600" i="11"/>
  <c r="M599" i="11"/>
  <c r="L599" i="11"/>
  <c r="I599" i="11"/>
  <c r="C599" i="11"/>
  <c r="B599" i="11"/>
  <c r="I598" i="11"/>
  <c r="C598" i="11"/>
  <c r="B598" i="11"/>
  <c r="M597" i="11"/>
  <c r="L597" i="11"/>
  <c r="I597" i="11"/>
  <c r="C597" i="11"/>
  <c r="B597" i="11"/>
  <c r="I596" i="11"/>
  <c r="C596" i="11"/>
  <c r="B596" i="11"/>
  <c r="I595" i="11"/>
  <c r="C595" i="11"/>
  <c r="B595" i="11"/>
  <c r="M594" i="11"/>
  <c r="L594" i="11"/>
  <c r="I594" i="11"/>
  <c r="C594" i="11"/>
  <c r="B594" i="11"/>
  <c r="I593" i="11"/>
  <c r="C593" i="11"/>
  <c r="B593" i="11"/>
  <c r="M592" i="11"/>
  <c r="L592" i="11"/>
  <c r="I592" i="11"/>
  <c r="C592" i="11"/>
  <c r="B592" i="11"/>
  <c r="I591" i="11"/>
  <c r="C591" i="11"/>
  <c r="B591" i="11"/>
  <c r="I590" i="11"/>
  <c r="C590" i="11"/>
  <c r="B590" i="11"/>
  <c r="M589" i="11"/>
  <c r="L589" i="11"/>
  <c r="I589" i="11"/>
  <c r="C589" i="11"/>
  <c r="B589" i="11"/>
  <c r="I588" i="11"/>
  <c r="C588" i="11"/>
  <c r="B588" i="11"/>
  <c r="M587" i="11"/>
  <c r="L587" i="11"/>
  <c r="I587" i="11"/>
  <c r="C587" i="11"/>
  <c r="B587" i="11"/>
  <c r="I586" i="11"/>
  <c r="C586" i="11"/>
  <c r="B586" i="11"/>
  <c r="I585" i="11"/>
  <c r="C585" i="11"/>
  <c r="B585" i="11"/>
  <c r="M584" i="11"/>
  <c r="L584" i="11"/>
  <c r="I584" i="11"/>
  <c r="C584" i="11"/>
  <c r="B584" i="11"/>
  <c r="I583" i="11"/>
  <c r="C583" i="11"/>
  <c r="B583" i="11"/>
  <c r="M582" i="11"/>
  <c r="L582" i="11"/>
  <c r="I582" i="11"/>
  <c r="C582" i="11"/>
  <c r="B582" i="11"/>
  <c r="I581" i="11"/>
  <c r="C581" i="11"/>
  <c r="B581" i="11"/>
  <c r="AA580" i="11"/>
  <c r="I580" i="11"/>
  <c r="C580" i="11"/>
  <c r="B580" i="11"/>
  <c r="AA579" i="11"/>
  <c r="M579" i="11"/>
  <c r="L579" i="11"/>
  <c r="I579" i="11"/>
  <c r="C579" i="11"/>
  <c r="B579" i="11"/>
  <c r="AA578" i="11"/>
  <c r="I578" i="11"/>
  <c r="C578" i="11"/>
  <c r="B578" i="11"/>
  <c r="AA577" i="11"/>
  <c r="M577" i="11"/>
  <c r="L577" i="11"/>
  <c r="I577" i="11"/>
  <c r="C577" i="11"/>
  <c r="B577" i="11"/>
  <c r="AA576" i="11"/>
  <c r="I576" i="11"/>
  <c r="C576" i="11"/>
  <c r="B576" i="11"/>
  <c r="AA575" i="11"/>
  <c r="I575" i="11"/>
  <c r="C575" i="11"/>
  <c r="B575" i="11"/>
  <c r="AA574" i="11"/>
  <c r="M574" i="11"/>
  <c r="L574" i="11"/>
  <c r="I574" i="11"/>
  <c r="C574" i="11"/>
  <c r="B574" i="11"/>
  <c r="AA573" i="11"/>
  <c r="I573" i="11"/>
  <c r="C573" i="11"/>
  <c r="B573" i="11"/>
  <c r="AA572" i="11"/>
  <c r="M572" i="11"/>
  <c r="L572" i="11"/>
  <c r="I572" i="11"/>
  <c r="C572" i="11"/>
  <c r="B572" i="11"/>
  <c r="I571" i="11"/>
  <c r="C571" i="11"/>
  <c r="B571" i="11"/>
  <c r="M570" i="11"/>
  <c r="L570" i="11"/>
  <c r="I570" i="11"/>
  <c r="C570" i="11"/>
  <c r="B570" i="11"/>
  <c r="I569" i="11"/>
  <c r="C569" i="11"/>
  <c r="B569" i="11"/>
  <c r="M568" i="11"/>
  <c r="L568" i="11"/>
  <c r="I568" i="11"/>
  <c r="C568" i="11"/>
  <c r="B568" i="11"/>
  <c r="I567" i="11"/>
  <c r="C567" i="11"/>
  <c r="B567" i="11"/>
  <c r="M566" i="11"/>
  <c r="L566" i="11"/>
  <c r="I566" i="11"/>
  <c r="C566" i="11"/>
  <c r="B566" i="11"/>
  <c r="I565" i="11"/>
  <c r="C565" i="11"/>
  <c r="B565" i="11"/>
  <c r="M564" i="11"/>
  <c r="L564" i="11"/>
  <c r="I564" i="11"/>
  <c r="C564" i="11"/>
  <c r="B564" i="11"/>
  <c r="I563" i="11"/>
  <c r="C563" i="11"/>
  <c r="B563" i="11"/>
  <c r="I562" i="11"/>
  <c r="C562" i="11"/>
  <c r="B562" i="11"/>
  <c r="M561" i="11"/>
  <c r="L561" i="11"/>
  <c r="I561" i="11"/>
  <c r="C561" i="11"/>
  <c r="B561" i="11"/>
  <c r="I560" i="11"/>
  <c r="C560" i="11"/>
  <c r="B560" i="11"/>
  <c r="M559" i="11"/>
  <c r="L559" i="11"/>
  <c r="I559" i="11"/>
  <c r="C559" i="11"/>
  <c r="B559" i="11"/>
  <c r="I558" i="11"/>
  <c r="C558" i="11"/>
  <c r="B558" i="11"/>
  <c r="I557" i="11"/>
  <c r="C557" i="11"/>
  <c r="B557" i="11"/>
  <c r="M556" i="11"/>
  <c r="L556" i="11"/>
  <c r="I556" i="11"/>
  <c r="C556" i="11"/>
  <c r="B556" i="11"/>
  <c r="I555" i="11"/>
  <c r="C555" i="11"/>
  <c r="B555" i="11"/>
  <c r="M554" i="11"/>
  <c r="L554" i="11"/>
  <c r="I554" i="11"/>
  <c r="C554" i="11"/>
  <c r="B554" i="11"/>
  <c r="I553" i="11"/>
  <c r="C553" i="11"/>
  <c r="B553" i="11"/>
  <c r="I552" i="11"/>
  <c r="C552" i="11"/>
  <c r="B552" i="11"/>
  <c r="M551" i="11"/>
  <c r="L551" i="11"/>
  <c r="I551" i="11"/>
  <c r="C551" i="11"/>
  <c r="B551" i="11"/>
  <c r="I550" i="11"/>
  <c r="C550" i="11"/>
  <c r="B550" i="11"/>
  <c r="M549" i="11"/>
  <c r="L549" i="11"/>
  <c r="I549" i="11"/>
  <c r="C549" i="11"/>
  <c r="B549" i="11"/>
  <c r="I548" i="11"/>
  <c r="C548" i="11"/>
  <c r="B548" i="11"/>
  <c r="I547" i="11"/>
  <c r="C547" i="11"/>
  <c r="B547" i="11"/>
  <c r="M546" i="11"/>
  <c r="L546" i="11"/>
  <c r="I546" i="11"/>
  <c r="C546" i="11"/>
  <c r="B546" i="11"/>
  <c r="I545" i="11"/>
  <c r="C545" i="11"/>
  <c r="B545" i="11"/>
  <c r="M544" i="11"/>
  <c r="L544" i="11"/>
  <c r="I544" i="11"/>
  <c r="C544" i="11"/>
  <c r="B544" i="11"/>
  <c r="I543" i="11"/>
  <c r="C543" i="11"/>
  <c r="B543" i="11"/>
  <c r="I542" i="11"/>
  <c r="C542" i="11"/>
  <c r="B542" i="11"/>
  <c r="M541" i="11"/>
  <c r="L541" i="11"/>
  <c r="I541" i="11"/>
  <c r="C541" i="11"/>
  <c r="B541" i="11"/>
  <c r="I540" i="11"/>
  <c r="C540" i="11"/>
  <c r="B540" i="11"/>
  <c r="M539" i="11"/>
  <c r="L539" i="11"/>
  <c r="I539" i="11"/>
  <c r="C539" i="11"/>
  <c r="B539" i="11"/>
  <c r="I538" i="11"/>
  <c r="C538" i="11"/>
  <c r="B538" i="11"/>
  <c r="I537" i="11"/>
  <c r="C537" i="11"/>
  <c r="B537" i="11"/>
  <c r="M536" i="11"/>
  <c r="L536" i="11"/>
  <c r="I536" i="11"/>
  <c r="C536" i="11"/>
  <c r="B536" i="11"/>
  <c r="I535" i="11"/>
  <c r="C535" i="11"/>
  <c r="B535" i="11"/>
  <c r="M534" i="11"/>
  <c r="L534" i="11"/>
  <c r="I534" i="11"/>
  <c r="C534" i="11"/>
  <c r="B534" i="11"/>
  <c r="I533" i="11"/>
  <c r="C533" i="11"/>
  <c r="B533" i="11"/>
  <c r="I532" i="11"/>
  <c r="C532" i="11"/>
  <c r="B532" i="11"/>
  <c r="M531" i="11"/>
  <c r="L531" i="11"/>
  <c r="I531" i="11"/>
  <c r="C531" i="11"/>
  <c r="B531" i="11"/>
  <c r="I530" i="11"/>
  <c r="C530" i="11"/>
  <c r="B530" i="11"/>
  <c r="M529" i="11"/>
  <c r="L529" i="11"/>
  <c r="I529" i="11"/>
  <c r="C529" i="11"/>
  <c r="B529" i="11"/>
  <c r="I528" i="11"/>
  <c r="C528" i="11"/>
  <c r="B528" i="11"/>
  <c r="I527" i="11"/>
  <c r="C527" i="11"/>
  <c r="B527" i="11"/>
  <c r="M526" i="11"/>
  <c r="L526" i="11"/>
  <c r="I526" i="11"/>
  <c r="C526" i="11"/>
  <c r="B526" i="11"/>
  <c r="I525" i="11"/>
  <c r="C525" i="11"/>
  <c r="B525" i="11"/>
  <c r="M524" i="11"/>
  <c r="L524" i="11"/>
  <c r="I524" i="11"/>
  <c r="C524" i="11"/>
  <c r="B524" i="11"/>
  <c r="I523" i="11"/>
  <c r="C523" i="11"/>
  <c r="B523" i="11"/>
  <c r="I522" i="11"/>
  <c r="C522" i="11"/>
  <c r="B522" i="11"/>
  <c r="M521" i="11"/>
  <c r="L521" i="11"/>
  <c r="I521" i="11"/>
  <c r="C521" i="11"/>
  <c r="B521" i="11"/>
  <c r="I520" i="11"/>
  <c r="C520" i="11"/>
  <c r="B520" i="11"/>
  <c r="M519" i="11"/>
  <c r="L519" i="11"/>
  <c r="I519" i="11"/>
  <c r="C519" i="11"/>
  <c r="B519" i="11"/>
  <c r="I518" i="11"/>
  <c r="C518" i="11"/>
  <c r="B518" i="11"/>
  <c r="I517" i="11"/>
  <c r="C517" i="11"/>
  <c r="B517" i="11"/>
  <c r="M516" i="11"/>
  <c r="L516" i="11"/>
  <c r="I516" i="11"/>
  <c r="C516" i="11"/>
  <c r="B516" i="11"/>
  <c r="I515" i="11"/>
  <c r="C515" i="11"/>
  <c r="B515" i="11"/>
  <c r="M514" i="11"/>
  <c r="L514" i="11"/>
  <c r="I514" i="11"/>
  <c r="C514" i="11"/>
  <c r="B514" i="11"/>
  <c r="I513" i="11"/>
  <c r="C513" i="11"/>
  <c r="B513" i="11"/>
  <c r="I512" i="11"/>
  <c r="C512" i="11"/>
  <c r="B512" i="11"/>
  <c r="M511" i="11"/>
  <c r="L511" i="11"/>
  <c r="I511" i="11"/>
  <c r="C511" i="11"/>
  <c r="B511" i="11"/>
  <c r="I510" i="11"/>
  <c r="C510" i="11"/>
  <c r="B510" i="11"/>
  <c r="M509" i="11"/>
  <c r="L509" i="11"/>
  <c r="I509" i="11"/>
  <c r="C509" i="11"/>
  <c r="B509" i="11"/>
  <c r="I508" i="11"/>
  <c r="C508" i="11"/>
  <c r="B508" i="11"/>
  <c r="I507" i="11"/>
  <c r="C507" i="11"/>
  <c r="B507" i="11"/>
  <c r="M506" i="11"/>
  <c r="L506" i="11"/>
  <c r="I506" i="11"/>
  <c r="C506" i="11"/>
  <c r="B506" i="11"/>
  <c r="I505" i="11"/>
  <c r="C505" i="11"/>
  <c r="B505" i="11"/>
  <c r="M504" i="11"/>
  <c r="L504" i="11"/>
  <c r="I504" i="11"/>
  <c r="C504" i="11"/>
  <c r="B504" i="11"/>
  <c r="I503" i="11"/>
  <c r="C503" i="11"/>
  <c r="B503" i="11"/>
  <c r="I502" i="11"/>
  <c r="C502" i="11"/>
  <c r="B502" i="11"/>
  <c r="M501" i="11"/>
  <c r="L501" i="11"/>
  <c r="I501" i="11"/>
  <c r="C501" i="11"/>
  <c r="B501" i="11"/>
  <c r="I500" i="11"/>
  <c r="C500" i="11"/>
  <c r="B500" i="11"/>
  <c r="M499" i="11"/>
  <c r="L499" i="11"/>
  <c r="I499" i="11"/>
  <c r="C499" i="11"/>
  <c r="B499" i="11"/>
  <c r="I498" i="11"/>
  <c r="C498" i="11"/>
  <c r="B498" i="11"/>
  <c r="I497" i="11"/>
  <c r="C497" i="11"/>
  <c r="B497" i="11"/>
  <c r="M496" i="11"/>
  <c r="L496" i="11"/>
  <c r="I496" i="11"/>
  <c r="C496" i="11"/>
  <c r="B496" i="11"/>
  <c r="I495" i="11"/>
  <c r="C495" i="11"/>
  <c r="B495" i="11"/>
  <c r="M494" i="11"/>
  <c r="L494" i="11"/>
  <c r="I494" i="11"/>
  <c r="C494" i="11"/>
  <c r="B494" i="11"/>
  <c r="I493" i="11"/>
  <c r="C493" i="11"/>
  <c r="B493" i="11"/>
  <c r="I492" i="11"/>
  <c r="C492" i="11"/>
  <c r="B492" i="11"/>
  <c r="M491" i="11"/>
  <c r="L491" i="11"/>
  <c r="I491" i="11"/>
  <c r="C491" i="11"/>
  <c r="B491" i="11"/>
  <c r="I490" i="11"/>
  <c r="C490" i="11"/>
  <c r="B490" i="11"/>
  <c r="M489" i="11"/>
  <c r="L489" i="11"/>
  <c r="I489" i="11"/>
  <c r="C489" i="11"/>
  <c r="B489" i="11"/>
  <c r="I488" i="11"/>
  <c r="C488" i="11"/>
  <c r="B488" i="11"/>
  <c r="I487" i="11"/>
  <c r="C487" i="11"/>
  <c r="B487" i="11"/>
  <c r="M486" i="11"/>
  <c r="L486" i="11"/>
  <c r="I486" i="11"/>
  <c r="C486" i="11"/>
  <c r="B486" i="11"/>
  <c r="I485" i="11"/>
  <c r="C485" i="11"/>
  <c r="B485" i="11"/>
  <c r="M484" i="11"/>
  <c r="L484" i="11"/>
  <c r="I484" i="11"/>
  <c r="C484" i="11"/>
  <c r="B484" i="11"/>
  <c r="I483" i="11"/>
  <c r="C483" i="11"/>
  <c r="B483" i="11"/>
  <c r="M482" i="11"/>
  <c r="L482" i="11"/>
  <c r="I482" i="11"/>
  <c r="C482" i="11"/>
  <c r="B482" i="11"/>
  <c r="I481" i="11"/>
  <c r="C481" i="11"/>
  <c r="B481" i="11"/>
  <c r="M480" i="11"/>
  <c r="L480" i="11"/>
  <c r="I480" i="11"/>
  <c r="C480" i="11"/>
  <c r="B480" i="11"/>
  <c r="I479" i="11"/>
  <c r="C479" i="11"/>
  <c r="B479" i="11"/>
  <c r="I478" i="11"/>
  <c r="C478" i="11"/>
  <c r="B478" i="11"/>
  <c r="M477" i="11"/>
  <c r="L477" i="11"/>
  <c r="I477" i="11"/>
  <c r="C477" i="11"/>
  <c r="B477" i="11"/>
  <c r="I476" i="11"/>
  <c r="C476" i="11"/>
  <c r="B476" i="11"/>
  <c r="M475" i="11"/>
  <c r="L475" i="11"/>
  <c r="I475" i="11"/>
  <c r="C475" i="11"/>
  <c r="B475" i="11"/>
  <c r="I474" i="11"/>
  <c r="C474" i="11"/>
  <c r="B474" i="11"/>
  <c r="I473" i="11"/>
  <c r="C473" i="11"/>
  <c r="B473" i="11"/>
  <c r="M472" i="11"/>
  <c r="L472" i="11"/>
  <c r="I472" i="11"/>
  <c r="C472" i="11"/>
  <c r="B472" i="11"/>
  <c r="I471" i="11"/>
  <c r="C471" i="11"/>
  <c r="B471" i="11"/>
  <c r="M470" i="11"/>
  <c r="L470" i="11"/>
  <c r="I470" i="11"/>
  <c r="C470" i="11"/>
  <c r="B470" i="11"/>
  <c r="I469" i="11"/>
  <c r="C469" i="11"/>
  <c r="B469" i="11"/>
  <c r="I468" i="11"/>
  <c r="C468" i="11"/>
  <c r="B468" i="11"/>
  <c r="M467" i="11"/>
  <c r="L467" i="11"/>
  <c r="I467" i="11"/>
  <c r="C467" i="11"/>
  <c r="B467" i="11"/>
  <c r="I466" i="11"/>
  <c r="C466" i="11"/>
  <c r="B466" i="11"/>
  <c r="M465" i="11"/>
  <c r="L465" i="11"/>
  <c r="I465" i="11"/>
  <c r="C465" i="11"/>
  <c r="B465" i="11"/>
  <c r="I464" i="11"/>
  <c r="C464" i="11"/>
  <c r="B464" i="11"/>
  <c r="I463" i="11"/>
  <c r="C463" i="11"/>
  <c r="B463" i="11"/>
  <c r="M462" i="11"/>
  <c r="L462" i="11"/>
  <c r="I462" i="11"/>
  <c r="C462" i="11"/>
  <c r="B462" i="11"/>
  <c r="I461" i="11"/>
  <c r="C461" i="11"/>
  <c r="B461" i="11"/>
  <c r="M460" i="11"/>
  <c r="L460" i="11"/>
  <c r="I460" i="11"/>
  <c r="C460" i="11"/>
  <c r="B460" i="11"/>
  <c r="I459" i="11"/>
  <c r="C459" i="11"/>
  <c r="B459" i="11"/>
  <c r="I458" i="11"/>
  <c r="C458" i="11"/>
  <c r="B458" i="11"/>
  <c r="M457" i="11"/>
  <c r="L457" i="11"/>
  <c r="I457" i="11"/>
  <c r="C457" i="11"/>
  <c r="B457" i="11"/>
  <c r="I456" i="11"/>
  <c r="C456" i="11"/>
  <c r="B456" i="11"/>
  <c r="M455" i="11"/>
  <c r="L455" i="11"/>
  <c r="I455" i="11"/>
  <c r="C455" i="11"/>
  <c r="B455" i="11"/>
  <c r="I454" i="11"/>
  <c r="C454" i="11"/>
  <c r="B454" i="11"/>
  <c r="I453" i="11"/>
  <c r="C453" i="11"/>
  <c r="B453" i="11"/>
  <c r="M452" i="11"/>
  <c r="L452" i="11"/>
  <c r="I452" i="11"/>
  <c r="C452" i="11"/>
  <c r="B452" i="11"/>
  <c r="I451" i="11"/>
  <c r="C451" i="11"/>
  <c r="B451" i="11"/>
  <c r="M450" i="11"/>
  <c r="L450" i="11"/>
  <c r="I450" i="11"/>
  <c r="C450" i="11"/>
  <c r="B450" i="11"/>
  <c r="I449" i="11"/>
  <c r="C449" i="11"/>
  <c r="B449" i="11"/>
  <c r="I448" i="11"/>
  <c r="C448" i="11"/>
  <c r="B448" i="11"/>
  <c r="M447" i="11"/>
  <c r="L447" i="11"/>
  <c r="I447" i="11"/>
  <c r="C447" i="11"/>
  <c r="B447" i="11"/>
  <c r="I446" i="11"/>
  <c r="C446" i="11"/>
  <c r="B446" i="11"/>
  <c r="M445" i="11"/>
  <c r="L445" i="11"/>
  <c r="I445" i="11"/>
  <c r="C445" i="11"/>
  <c r="B445" i="11"/>
  <c r="I444" i="11"/>
  <c r="C444" i="11"/>
  <c r="B444" i="11"/>
  <c r="I443" i="11"/>
  <c r="C443" i="11"/>
  <c r="B443" i="11"/>
  <c r="M442" i="11"/>
  <c r="L442" i="11"/>
  <c r="I442" i="11"/>
  <c r="C442" i="11"/>
  <c r="B442" i="11"/>
  <c r="I441" i="11"/>
  <c r="C441" i="11"/>
  <c r="B441" i="11"/>
  <c r="M440" i="11"/>
  <c r="L440" i="11"/>
  <c r="I440" i="11"/>
  <c r="C440" i="11"/>
  <c r="B440" i="11"/>
  <c r="I439" i="11"/>
  <c r="C439" i="11"/>
  <c r="B439" i="11"/>
  <c r="I438" i="11"/>
  <c r="C438" i="11"/>
  <c r="B438" i="11"/>
  <c r="M437" i="11"/>
  <c r="L437" i="11"/>
  <c r="I437" i="11"/>
  <c r="C437" i="11"/>
  <c r="B437" i="11"/>
  <c r="I436" i="11"/>
  <c r="C436" i="11"/>
  <c r="B436" i="11"/>
  <c r="M435" i="11"/>
  <c r="L435" i="11"/>
  <c r="I435" i="11"/>
  <c r="C435" i="11"/>
  <c r="B435" i="11"/>
  <c r="I434" i="11"/>
  <c r="C434" i="11"/>
  <c r="B434" i="11"/>
  <c r="I433" i="11"/>
  <c r="C433" i="11"/>
  <c r="B433" i="11"/>
  <c r="M432" i="11"/>
  <c r="L432" i="11"/>
  <c r="I432" i="11"/>
  <c r="C432" i="11"/>
  <c r="B432" i="11"/>
  <c r="I431" i="11"/>
  <c r="C431" i="11"/>
  <c r="B431" i="11"/>
  <c r="M430" i="11"/>
  <c r="L430" i="11"/>
  <c r="I430" i="11"/>
  <c r="C430" i="11"/>
  <c r="B430" i="11"/>
  <c r="I429" i="11"/>
  <c r="C429" i="11"/>
  <c r="B429" i="11"/>
  <c r="I428" i="11"/>
  <c r="C428" i="11"/>
  <c r="B428" i="11"/>
  <c r="M427" i="11"/>
  <c r="L427" i="11"/>
  <c r="I427" i="11"/>
  <c r="C427" i="11"/>
  <c r="B427" i="11"/>
  <c r="I426" i="11"/>
  <c r="C426" i="11"/>
  <c r="B426" i="11"/>
  <c r="M425" i="11"/>
  <c r="L425" i="11"/>
  <c r="I425" i="11"/>
  <c r="C425" i="11"/>
  <c r="B425" i="11"/>
  <c r="I424" i="11"/>
  <c r="C424" i="11"/>
  <c r="B424" i="11"/>
  <c r="I423" i="11"/>
  <c r="C423" i="11"/>
  <c r="B423" i="11"/>
  <c r="M422" i="11"/>
  <c r="L422" i="11"/>
  <c r="I422" i="11"/>
  <c r="C422" i="11"/>
  <c r="B422" i="11"/>
  <c r="I421" i="11"/>
  <c r="C421" i="11"/>
  <c r="B421" i="11"/>
  <c r="M420" i="11"/>
  <c r="L420" i="11"/>
  <c r="I420" i="11"/>
  <c r="C420" i="11"/>
  <c r="B420" i="11"/>
  <c r="I419" i="11"/>
  <c r="C419" i="11"/>
  <c r="B419" i="11"/>
  <c r="M418" i="11"/>
  <c r="L418" i="11"/>
  <c r="I418" i="11"/>
  <c r="C418" i="11"/>
  <c r="B418" i="11"/>
  <c r="I417" i="11"/>
  <c r="C417" i="11"/>
  <c r="B417" i="11"/>
  <c r="M416" i="11"/>
  <c r="L416" i="11"/>
  <c r="I416" i="11"/>
  <c r="C416" i="11"/>
  <c r="B416" i="11"/>
  <c r="I415" i="11"/>
  <c r="C415" i="11"/>
  <c r="B415" i="11"/>
  <c r="I414" i="11"/>
  <c r="C414" i="11"/>
  <c r="B414" i="11"/>
  <c r="M413" i="11"/>
  <c r="L413" i="11"/>
  <c r="I413" i="11"/>
  <c r="C413" i="11"/>
  <c r="B413" i="11"/>
  <c r="I412" i="11"/>
  <c r="C412" i="11"/>
  <c r="B412" i="11"/>
  <c r="M411" i="11"/>
  <c r="L411" i="11"/>
  <c r="I411" i="11"/>
  <c r="C411" i="11"/>
  <c r="B411" i="11"/>
  <c r="I410" i="11"/>
  <c r="C410" i="11"/>
  <c r="B410" i="11"/>
  <c r="I409" i="11"/>
  <c r="C409" i="11"/>
  <c r="B409" i="11"/>
  <c r="M408" i="11"/>
  <c r="L408" i="11"/>
  <c r="I408" i="11"/>
  <c r="C408" i="11"/>
  <c r="B408" i="11"/>
  <c r="I407" i="11"/>
  <c r="C407" i="11"/>
  <c r="B407" i="11"/>
  <c r="M406" i="11"/>
  <c r="L406" i="11"/>
  <c r="I406" i="11"/>
  <c r="C406" i="11"/>
  <c r="B406" i="11"/>
  <c r="I405" i="11"/>
  <c r="C405" i="11"/>
  <c r="B405" i="11"/>
  <c r="M404" i="11"/>
  <c r="L404" i="11"/>
  <c r="I404" i="11"/>
  <c r="C404" i="11"/>
  <c r="B404" i="11"/>
  <c r="I403" i="11"/>
  <c r="C403" i="11"/>
  <c r="B403" i="11"/>
  <c r="M402" i="11"/>
  <c r="L402" i="11"/>
  <c r="I402" i="11"/>
  <c r="C402" i="11"/>
  <c r="B402" i="11"/>
  <c r="I401" i="11"/>
  <c r="C401" i="11"/>
  <c r="B401" i="11"/>
  <c r="I400" i="11"/>
  <c r="C400" i="11"/>
  <c r="B400" i="11"/>
  <c r="M399" i="11"/>
  <c r="L399" i="11"/>
  <c r="I399" i="11"/>
  <c r="C399" i="11"/>
  <c r="B399" i="11"/>
  <c r="I398" i="11"/>
  <c r="C398" i="11"/>
  <c r="B398" i="11"/>
  <c r="M397" i="11"/>
  <c r="L397" i="11"/>
  <c r="I397" i="11"/>
  <c r="C397" i="11"/>
  <c r="B397" i="11"/>
  <c r="I396" i="11"/>
  <c r="C396" i="11"/>
  <c r="B396" i="11"/>
  <c r="I395" i="11"/>
  <c r="C395" i="11"/>
  <c r="B395" i="11"/>
  <c r="M394" i="11"/>
  <c r="L394" i="11"/>
  <c r="I394" i="11"/>
  <c r="C394" i="11"/>
  <c r="B394" i="11"/>
  <c r="I393" i="11"/>
  <c r="C393" i="11"/>
  <c r="B393" i="11"/>
  <c r="M392" i="11"/>
  <c r="L392" i="11"/>
  <c r="I392" i="11"/>
  <c r="C392" i="11"/>
  <c r="B392" i="11"/>
  <c r="I391" i="11"/>
  <c r="C391" i="11"/>
  <c r="B391" i="11"/>
  <c r="I390" i="11"/>
  <c r="C390" i="11"/>
  <c r="B390" i="11"/>
  <c r="M389" i="11"/>
  <c r="L389" i="11"/>
  <c r="I389" i="11"/>
  <c r="C389" i="11"/>
  <c r="B389" i="11"/>
  <c r="I388" i="11"/>
  <c r="C388" i="11"/>
  <c r="B388" i="11"/>
  <c r="M387" i="11"/>
  <c r="L387" i="11"/>
  <c r="I387" i="11"/>
  <c r="C387" i="11"/>
  <c r="B387" i="11"/>
  <c r="I386" i="11"/>
  <c r="C386" i="11"/>
  <c r="B386" i="11"/>
  <c r="I385" i="11"/>
  <c r="C385" i="11"/>
  <c r="B385" i="11"/>
  <c r="M384" i="11"/>
  <c r="L384" i="11"/>
  <c r="I384" i="11"/>
  <c r="C384" i="11"/>
  <c r="B384" i="11"/>
  <c r="I383" i="11"/>
  <c r="C383" i="11"/>
  <c r="B383" i="11"/>
  <c r="M382" i="11"/>
  <c r="L382" i="11"/>
  <c r="I382" i="11"/>
  <c r="C382" i="11"/>
  <c r="B382" i="11"/>
  <c r="I381" i="11"/>
  <c r="C381" i="11"/>
  <c r="B381" i="11"/>
  <c r="I380" i="11"/>
  <c r="C380" i="11"/>
  <c r="B380" i="11"/>
  <c r="M379" i="11"/>
  <c r="L379" i="11"/>
  <c r="I379" i="11"/>
  <c r="C379" i="11"/>
  <c r="B379" i="11"/>
  <c r="I378" i="11"/>
  <c r="C378" i="11"/>
  <c r="B378" i="11"/>
  <c r="I377" i="11"/>
  <c r="C377" i="11"/>
  <c r="B377" i="11"/>
  <c r="M376" i="11"/>
  <c r="L376" i="11"/>
  <c r="I376" i="11"/>
  <c r="C376" i="11"/>
  <c r="B376" i="11"/>
  <c r="I375" i="11"/>
  <c r="C375" i="11"/>
  <c r="B375" i="11"/>
  <c r="M374" i="11"/>
  <c r="L374" i="11"/>
  <c r="I374" i="11"/>
  <c r="C374" i="11"/>
  <c r="B374" i="11"/>
  <c r="I373" i="11"/>
  <c r="C373" i="11"/>
  <c r="B373" i="11"/>
  <c r="I372" i="11"/>
  <c r="C372" i="11"/>
  <c r="B372" i="11"/>
  <c r="M371" i="11"/>
  <c r="L371" i="11"/>
  <c r="I371" i="11"/>
  <c r="C371" i="11"/>
  <c r="B371" i="11"/>
  <c r="I370" i="11"/>
  <c r="C370" i="11"/>
  <c r="B370" i="11"/>
  <c r="M369" i="11"/>
  <c r="L369" i="11"/>
  <c r="I369" i="11"/>
  <c r="C369" i="11"/>
  <c r="B369" i="11"/>
  <c r="I368" i="11"/>
  <c r="C368" i="11"/>
  <c r="B368" i="11"/>
  <c r="I367" i="11"/>
  <c r="C367" i="11"/>
  <c r="B367" i="11"/>
  <c r="M366" i="11"/>
  <c r="L366" i="11"/>
  <c r="I366" i="11"/>
  <c r="C366" i="11"/>
  <c r="B366" i="11"/>
  <c r="I365" i="11"/>
  <c r="C365" i="11"/>
  <c r="B365" i="11"/>
  <c r="M364" i="11"/>
  <c r="L364" i="11"/>
  <c r="I364" i="11"/>
  <c r="C364" i="11"/>
  <c r="B364" i="11"/>
  <c r="I363" i="11"/>
  <c r="C363" i="11"/>
  <c r="B363" i="11"/>
  <c r="I362" i="11"/>
  <c r="C362" i="11"/>
  <c r="B362" i="11"/>
  <c r="M361" i="11"/>
  <c r="L361" i="11"/>
  <c r="I361" i="11"/>
  <c r="C361" i="11"/>
  <c r="B361" i="11"/>
  <c r="I360" i="11"/>
  <c r="G360" i="11"/>
  <c r="F360" i="11"/>
  <c r="C360" i="11"/>
  <c r="B360" i="11"/>
  <c r="M359" i="11"/>
  <c r="L359" i="11"/>
  <c r="I359" i="11"/>
  <c r="C359" i="11"/>
  <c r="B359" i="11"/>
  <c r="I358" i="11"/>
  <c r="C358" i="11"/>
  <c r="B358" i="11"/>
  <c r="I357" i="11"/>
  <c r="C357" i="11"/>
  <c r="B357" i="11"/>
  <c r="M356" i="11"/>
  <c r="L356" i="11"/>
  <c r="I356" i="11"/>
  <c r="C356" i="11"/>
  <c r="B356" i="11"/>
  <c r="I355" i="11"/>
  <c r="C355" i="11"/>
  <c r="B355" i="11"/>
  <c r="M354" i="11"/>
  <c r="L354" i="11"/>
  <c r="I354" i="11"/>
  <c r="C354" i="11"/>
  <c r="B354" i="11"/>
  <c r="I353" i="11"/>
  <c r="C353" i="11"/>
  <c r="B353" i="11"/>
  <c r="I352" i="11"/>
  <c r="C352" i="11"/>
  <c r="B352" i="11"/>
  <c r="M351" i="11"/>
  <c r="L351" i="11"/>
  <c r="I351" i="11"/>
  <c r="C351" i="11"/>
  <c r="B351" i="11"/>
  <c r="I350" i="11"/>
  <c r="C350" i="11"/>
  <c r="B350" i="11"/>
  <c r="M349" i="11"/>
  <c r="L349" i="11"/>
  <c r="I349" i="11"/>
  <c r="C349" i="11"/>
  <c r="B349" i="11"/>
  <c r="I348" i="11"/>
  <c r="C348" i="11"/>
  <c r="B348" i="11"/>
  <c r="I347" i="11"/>
  <c r="C347" i="11"/>
  <c r="B347" i="11"/>
  <c r="M346" i="11"/>
  <c r="L346" i="11"/>
  <c r="I346" i="11"/>
  <c r="C346" i="11"/>
  <c r="B346" i="11"/>
  <c r="I345" i="11"/>
  <c r="C345" i="11"/>
  <c r="B345" i="11"/>
  <c r="M344" i="11"/>
  <c r="L344" i="11"/>
  <c r="I344" i="11"/>
  <c r="C344" i="11"/>
  <c r="B344" i="11"/>
  <c r="I343" i="11"/>
  <c r="C343" i="11"/>
  <c r="B343" i="11"/>
  <c r="I342" i="11"/>
  <c r="C342" i="11"/>
  <c r="B342" i="11"/>
  <c r="M341" i="11"/>
  <c r="L341" i="11"/>
  <c r="I341" i="11"/>
  <c r="C341" i="11"/>
  <c r="B341" i="11"/>
  <c r="I340" i="11"/>
  <c r="C340" i="11"/>
  <c r="B340" i="11"/>
  <c r="M339" i="11"/>
  <c r="L339" i="11"/>
  <c r="I339" i="11"/>
  <c r="C339" i="11"/>
  <c r="B339" i="11"/>
  <c r="I338" i="11"/>
  <c r="C338" i="11"/>
  <c r="B338" i="11"/>
  <c r="I337" i="11"/>
  <c r="C337" i="11"/>
  <c r="B337" i="11"/>
  <c r="M336" i="11"/>
  <c r="L336" i="11"/>
  <c r="I336" i="11"/>
  <c r="C336" i="11"/>
  <c r="B336" i="11"/>
  <c r="I335" i="11"/>
  <c r="C335" i="11"/>
  <c r="B335" i="11"/>
  <c r="M334" i="11"/>
  <c r="L334" i="11"/>
  <c r="I334" i="11"/>
  <c r="C334" i="11"/>
  <c r="B334" i="11"/>
  <c r="I333" i="11"/>
  <c r="C333" i="11"/>
  <c r="B333" i="11"/>
  <c r="I332" i="11"/>
  <c r="C332" i="11"/>
  <c r="B332" i="11"/>
  <c r="M331" i="11"/>
  <c r="L331" i="11"/>
  <c r="I331" i="11"/>
  <c r="C331" i="11"/>
  <c r="B331" i="11"/>
  <c r="I330" i="11"/>
  <c r="C330" i="11"/>
  <c r="B330" i="11"/>
  <c r="M329" i="11"/>
  <c r="L329" i="11"/>
  <c r="I329" i="11"/>
  <c r="C329" i="11"/>
  <c r="B329" i="11"/>
  <c r="I328" i="11"/>
  <c r="C328" i="11"/>
  <c r="B328" i="11"/>
  <c r="I327" i="11"/>
  <c r="C327" i="11"/>
  <c r="B327" i="11"/>
  <c r="M326" i="11"/>
  <c r="L326" i="11"/>
  <c r="I326" i="11"/>
  <c r="C326" i="11"/>
  <c r="B326" i="11"/>
  <c r="I325" i="11"/>
  <c r="C325" i="11"/>
  <c r="B325" i="11"/>
  <c r="M324" i="11"/>
  <c r="L324" i="11"/>
  <c r="I324" i="11"/>
  <c r="C324" i="11"/>
  <c r="B324" i="11"/>
  <c r="I323" i="11"/>
  <c r="C323" i="11"/>
  <c r="B323" i="11"/>
  <c r="I322" i="11"/>
  <c r="C322" i="11"/>
  <c r="B322" i="11"/>
  <c r="M321" i="11"/>
  <c r="L321" i="11"/>
  <c r="I321" i="11"/>
  <c r="C321" i="11"/>
  <c r="B321" i="11"/>
  <c r="I320" i="11"/>
  <c r="C320" i="11"/>
  <c r="B320" i="11"/>
  <c r="M319" i="11"/>
  <c r="L319" i="11"/>
  <c r="I319" i="11"/>
  <c r="C319" i="11"/>
  <c r="B319" i="11"/>
  <c r="I318" i="11"/>
  <c r="C318" i="11"/>
  <c r="B318" i="11"/>
  <c r="M317" i="11"/>
  <c r="L317" i="11"/>
  <c r="I317" i="11"/>
  <c r="C317" i="11"/>
  <c r="B317" i="11"/>
  <c r="I316" i="11"/>
  <c r="C316" i="11"/>
  <c r="B316" i="11"/>
  <c r="M315" i="11"/>
  <c r="L315" i="11"/>
  <c r="I315" i="11"/>
  <c r="C315" i="11"/>
  <c r="B315" i="11"/>
  <c r="M314" i="11"/>
  <c r="L314" i="11"/>
  <c r="I314" i="11"/>
  <c r="C314" i="11"/>
  <c r="B314" i="11"/>
  <c r="I313" i="11"/>
  <c r="C313" i="11"/>
  <c r="B313" i="11"/>
  <c r="M312" i="11"/>
  <c r="L312" i="11"/>
  <c r="I312" i="11"/>
  <c r="C312" i="11"/>
  <c r="B312" i="11"/>
  <c r="I311" i="11"/>
  <c r="C311" i="11"/>
  <c r="B311" i="11"/>
  <c r="I310" i="11"/>
  <c r="C310" i="11"/>
  <c r="B310" i="11"/>
  <c r="M309" i="11"/>
  <c r="L309" i="11"/>
  <c r="I309" i="11"/>
  <c r="C309" i="11"/>
  <c r="B309" i="11"/>
  <c r="I308" i="11"/>
  <c r="C308" i="11"/>
  <c r="B308" i="11"/>
  <c r="M307" i="11"/>
  <c r="L307" i="11"/>
  <c r="I307" i="11"/>
  <c r="C307" i="11"/>
  <c r="B307" i="11"/>
  <c r="I306" i="11"/>
  <c r="C306" i="11"/>
  <c r="B306" i="11"/>
  <c r="I305" i="11"/>
  <c r="C305" i="11"/>
  <c r="B305" i="11"/>
  <c r="M304" i="11"/>
  <c r="L304" i="11"/>
  <c r="I304" i="11"/>
  <c r="C304" i="11"/>
  <c r="B304" i="11"/>
  <c r="I303" i="11"/>
  <c r="C303" i="11"/>
  <c r="B303" i="11"/>
  <c r="M302" i="11"/>
  <c r="L302" i="11"/>
  <c r="I302" i="11"/>
  <c r="C302" i="11"/>
  <c r="B302" i="11"/>
  <c r="I301" i="11"/>
  <c r="C301" i="11"/>
  <c r="B301" i="11"/>
  <c r="I300" i="11"/>
  <c r="C300" i="11"/>
  <c r="B300" i="11"/>
  <c r="M299" i="11"/>
  <c r="L299" i="11"/>
  <c r="I299" i="11"/>
  <c r="C299" i="11"/>
  <c r="B299" i="11"/>
  <c r="I298" i="11"/>
  <c r="C298" i="11"/>
  <c r="B298" i="11"/>
  <c r="M297" i="11"/>
  <c r="L297" i="11"/>
  <c r="I297" i="11"/>
  <c r="C297" i="11"/>
  <c r="B297" i="11"/>
  <c r="I296" i="11"/>
  <c r="C296" i="11"/>
  <c r="B296" i="11"/>
  <c r="I295" i="11"/>
  <c r="C295" i="11"/>
  <c r="B295" i="11"/>
  <c r="M294" i="11"/>
  <c r="L294" i="11"/>
  <c r="I294" i="11"/>
  <c r="C294" i="11"/>
  <c r="B294" i="11"/>
  <c r="I293" i="11"/>
  <c r="C293" i="11"/>
  <c r="B293" i="11"/>
  <c r="M292" i="11"/>
  <c r="L292" i="11"/>
  <c r="I292" i="11"/>
  <c r="C292" i="11"/>
  <c r="B292" i="11"/>
  <c r="I291" i="11"/>
  <c r="C291" i="11"/>
  <c r="B291" i="11"/>
  <c r="I290" i="11"/>
  <c r="C290" i="11"/>
  <c r="B290" i="11"/>
  <c r="M289" i="11"/>
  <c r="L289" i="11"/>
  <c r="I289" i="11"/>
  <c r="C289" i="11"/>
  <c r="B289" i="11"/>
  <c r="I288" i="11"/>
  <c r="C288" i="11"/>
  <c r="B288" i="11"/>
  <c r="M287" i="11"/>
  <c r="L287" i="11"/>
  <c r="I287" i="11"/>
  <c r="C287" i="11"/>
  <c r="B287" i="11"/>
  <c r="I286" i="11"/>
  <c r="C286" i="11"/>
  <c r="B286" i="11"/>
  <c r="I285" i="11"/>
  <c r="C285" i="11"/>
  <c r="B285" i="11"/>
  <c r="M284" i="11"/>
  <c r="L284" i="11"/>
  <c r="I284" i="11"/>
  <c r="C284" i="11"/>
  <c r="B284" i="11"/>
  <c r="I283" i="11"/>
  <c r="C283" i="11"/>
  <c r="B283" i="11"/>
  <c r="M282" i="11"/>
  <c r="L282" i="11"/>
  <c r="I282" i="11"/>
  <c r="C282" i="11"/>
  <c r="B282" i="11"/>
  <c r="I281" i="11"/>
  <c r="C281" i="11"/>
  <c r="B281" i="11"/>
  <c r="I280" i="11"/>
  <c r="C280" i="11"/>
  <c r="B280" i="11"/>
  <c r="M279" i="11"/>
  <c r="L279" i="11"/>
  <c r="I279" i="11"/>
  <c r="C279" i="11"/>
  <c r="B279" i="11"/>
  <c r="I278" i="11"/>
  <c r="C278" i="11"/>
  <c r="B278" i="11"/>
  <c r="M277" i="11"/>
  <c r="L277" i="11"/>
  <c r="I277" i="11"/>
  <c r="C277" i="11"/>
  <c r="B277" i="11"/>
  <c r="I276" i="11"/>
  <c r="C276" i="11"/>
  <c r="B276" i="11"/>
  <c r="I275" i="11"/>
  <c r="C275" i="11"/>
  <c r="B275" i="11"/>
  <c r="M274" i="11"/>
  <c r="L274" i="11"/>
  <c r="I274" i="11"/>
  <c r="C274" i="11"/>
  <c r="B274" i="11"/>
  <c r="I273" i="11"/>
  <c r="C273" i="11"/>
  <c r="B273" i="11"/>
  <c r="M272" i="11"/>
  <c r="L272" i="11"/>
  <c r="I272" i="11"/>
  <c r="C272" i="11"/>
  <c r="B272" i="11"/>
  <c r="I271" i="11"/>
  <c r="C271" i="11"/>
  <c r="B271" i="11"/>
  <c r="I270" i="11"/>
  <c r="C270" i="11"/>
  <c r="B270" i="11"/>
  <c r="M269" i="11"/>
  <c r="L269" i="11"/>
  <c r="I269" i="11"/>
  <c r="C269" i="11"/>
  <c r="B269" i="11"/>
  <c r="I268" i="11"/>
  <c r="C268" i="11"/>
  <c r="B268" i="11"/>
  <c r="M267" i="11"/>
  <c r="L267" i="11"/>
  <c r="I267" i="11"/>
  <c r="C267" i="11"/>
  <c r="B267" i="11"/>
  <c r="I266" i="11"/>
  <c r="C266" i="11"/>
  <c r="B266" i="11"/>
  <c r="I265" i="11"/>
  <c r="C265" i="11"/>
  <c r="B265" i="11"/>
  <c r="M264" i="11"/>
  <c r="L264" i="11"/>
  <c r="I264" i="11"/>
  <c r="C264" i="11"/>
  <c r="B264" i="11"/>
  <c r="I263" i="11"/>
  <c r="C263" i="11"/>
  <c r="B263" i="11"/>
  <c r="M262" i="11"/>
  <c r="L262" i="11"/>
  <c r="I262" i="11"/>
  <c r="C262" i="11"/>
  <c r="B262" i="11"/>
  <c r="I261" i="11"/>
  <c r="C261" i="11"/>
  <c r="B261" i="11"/>
  <c r="I260" i="11"/>
  <c r="C260" i="11"/>
  <c r="B260" i="11"/>
  <c r="M259" i="11"/>
  <c r="L259" i="11"/>
  <c r="I259" i="11"/>
  <c r="C259" i="11"/>
  <c r="B259" i="11"/>
  <c r="I258" i="11"/>
  <c r="C258" i="11"/>
  <c r="B258" i="11"/>
  <c r="M257" i="11"/>
  <c r="L257" i="11"/>
  <c r="I257" i="11"/>
  <c r="C257" i="11"/>
  <c r="B257" i="11"/>
  <c r="I256" i="11"/>
  <c r="C256" i="11"/>
  <c r="B256" i="11"/>
  <c r="I255" i="11"/>
  <c r="C255" i="11"/>
  <c r="B255" i="11"/>
  <c r="M254" i="11"/>
  <c r="L254" i="11"/>
  <c r="I254" i="11"/>
  <c r="C254" i="11"/>
  <c r="B254" i="11"/>
  <c r="I253" i="11"/>
  <c r="C253" i="11"/>
  <c r="B253" i="11"/>
  <c r="M252" i="11"/>
  <c r="L252" i="11"/>
  <c r="I252" i="11"/>
  <c r="C252" i="11"/>
  <c r="B252" i="11"/>
  <c r="I251" i="11"/>
  <c r="C251" i="11"/>
  <c r="B251" i="11"/>
  <c r="I250" i="11"/>
  <c r="C250" i="11"/>
  <c r="B250" i="11"/>
  <c r="M249" i="11"/>
  <c r="L249" i="11"/>
  <c r="I249" i="11"/>
  <c r="C249" i="11"/>
  <c r="B249" i="11"/>
  <c r="I248" i="11"/>
  <c r="C248" i="11"/>
  <c r="B248" i="11"/>
  <c r="M247" i="11"/>
  <c r="L247" i="11"/>
  <c r="I247" i="11"/>
  <c r="C247" i="11"/>
  <c r="B247" i="11"/>
  <c r="I246" i="11"/>
  <c r="C246" i="11"/>
  <c r="B246" i="11"/>
  <c r="I245" i="11"/>
  <c r="C245" i="11"/>
  <c r="B245" i="11"/>
  <c r="M244" i="11"/>
  <c r="L244" i="11"/>
  <c r="I244" i="11"/>
  <c r="C244" i="11"/>
  <c r="B244" i="11"/>
  <c r="I243" i="11"/>
  <c r="C243" i="11"/>
  <c r="B243" i="11"/>
  <c r="M242" i="11"/>
  <c r="L242" i="11"/>
  <c r="I242" i="11"/>
  <c r="C242" i="11"/>
  <c r="B242" i="11"/>
  <c r="I241" i="11"/>
  <c r="C241" i="11"/>
  <c r="B241" i="11"/>
  <c r="I240" i="11"/>
  <c r="C240" i="11"/>
  <c r="B240" i="11"/>
  <c r="M239" i="11"/>
  <c r="L239" i="11"/>
  <c r="I239" i="11"/>
  <c r="C239" i="11"/>
  <c r="B239" i="11"/>
  <c r="I238" i="11"/>
  <c r="C238" i="11"/>
  <c r="B238" i="11"/>
  <c r="M237" i="11"/>
  <c r="L237" i="11"/>
  <c r="I237" i="11"/>
  <c r="C237" i="11"/>
  <c r="B237" i="11"/>
  <c r="I236" i="11"/>
  <c r="C236" i="11"/>
  <c r="B236" i="11"/>
  <c r="I235" i="11"/>
  <c r="C235" i="11"/>
  <c r="B235" i="11"/>
  <c r="M234" i="11"/>
  <c r="L234" i="11"/>
  <c r="I234" i="11"/>
  <c r="C234" i="11"/>
  <c r="B234" i="11"/>
  <c r="I233" i="11"/>
  <c r="C233" i="11"/>
  <c r="B233" i="11"/>
  <c r="M232" i="11"/>
  <c r="L232" i="11"/>
  <c r="I232" i="11"/>
  <c r="C232" i="11"/>
  <c r="B232" i="11"/>
  <c r="I231" i="11"/>
  <c r="C231" i="11"/>
  <c r="B231" i="11"/>
  <c r="M230" i="11"/>
  <c r="L230" i="11"/>
  <c r="I230" i="11"/>
  <c r="C230" i="11"/>
  <c r="B230" i="11"/>
  <c r="I229" i="11"/>
  <c r="C229" i="11"/>
  <c r="B229" i="11"/>
  <c r="M228" i="11"/>
  <c r="L228" i="11"/>
  <c r="I228" i="11"/>
  <c r="C228" i="11"/>
  <c r="B228" i="11"/>
  <c r="I227" i="11"/>
  <c r="C227" i="11"/>
  <c r="B227" i="11"/>
  <c r="I226" i="11"/>
  <c r="C226" i="11"/>
  <c r="B226" i="11"/>
  <c r="M225" i="11"/>
  <c r="L225" i="11"/>
  <c r="I225" i="11"/>
  <c r="C225" i="11"/>
  <c r="B225" i="11"/>
  <c r="I224" i="11"/>
  <c r="C224" i="11"/>
  <c r="B224" i="11"/>
  <c r="M223" i="11"/>
  <c r="L223" i="11"/>
  <c r="I223" i="11"/>
  <c r="C223" i="11"/>
  <c r="B223" i="11"/>
  <c r="I222" i="11"/>
  <c r="C222" i="11"/>
  <c r="B222" i="11"/>
  <c r="I221" i="11"/>
  <c r="C221" i="11"/>
  <c r="B221" i="11"/>
  <c r="M220" i="11"/>
  <c r="L220" i="11"/>
  <c r="I220" i="11"/>
  <c r="C220" i="11"/>
  <c r="B220" i="11"/>
  <c r="I219" i="11"/>
  <c r="C219" i="11"/>
  <c r="B219" i="11"/>
  <c r="M218" i="11"/>
  <c r="L218" i="11"/>
  <c r="I218" i="11"/>
  <c r="C218" i="11"/>
  <c r="B218" i="11"/>
  <c r="I217" i="11"/>
  <c r="C217" i="11"/>
  <c r="B217" i="11"/>
  <c r="I216" i="11"/>
  <c r="C216" i="11"/>
  <c r="B216" i="11"/>
  <c r="M215" i="11"/>
  <c r="L215" i="11"/>
  <c r="I215" i="11"/>
  <c r="C215" i="11"/>
  <c r="B215" i="11"/>
  <c r="I214" i="11"/>
  <c r="C214" i="11"/>
  <c r="B214" i="11"/>
  <c r="M213" i="11"/>
  <c r="L213" i="11"/>
  <c r="I213" i="11"/>
  <c r="C213" i="11"/>
  <c r="B213" i="11"/>
  <c r="I212" i="11"/>
  <c r="C212" i="11"/>
  <c r="B212" i="11"/>
  <c r="I211" i="11"/>
  <c r="C211" i="11"/>
  <c r="B211" i="11"/>
  <c r="M210" i="11"/>
  <c r="L210" i="11"/>
  <c r="I210" i="11"/>
  <c r="C210" i="11"/>
  <c r="B210" i="11"/>
  <c r="I209" i="11"/>
  <c r="C209" i="11"/>
  <c r="B209" i="11"/>
  <c r="M208" i="11"/>
  <c r="L208" i="11"/>
  <c r="I208" i="11"/>
  <c r="C208" i="11"/>
  <c r="B208" i="11"/>
  <c r="I207" i="11"/>
  <c r="C207" i="11"/>
  <c r="B207" i="11"/>
  <c r="I206" i="11"/>
  <c r="C206" i="11"/>
  <c r="B206" i="11"/>
  <c r="M205" i="11"/>
  <c r="L205" i="11"/>
  <c r="I205" i="11"/>
  <c r="C205" i="11"/>
  <c r="B205" i="11"/>
  <c r="I204" i="11"/>
  <c r="C204" i="11"/>
  <c r="B204" i="11"/>
  <c r="M203" i="11"/>
  <c r="L203" i="11"/>
  <c r="I203" i="11"/>
  <c r="C203" i="11"/>
  <c r="B203" i="11"/>
  <c r="I202" i="11"/>
  <c r="C202" i="11"/>
  <c r="B202" i="11"/>
  <c r="I201" i="11"/>
  <c r="C201" i="11"/>
  <c r="B201" i="11"/>
  <c r="M200" i="11"/>
  <c r="L200" i="11"/>
  <c r="I200" i="11"/>
  <c r="C200" i="11"/>
  <c r="B200" i="11"/>
  <c r="I199" i="11"/>
  <c r="C199" i="11"/>
  <c r="B199" i="11"/>
  <c r="M198" i="11"/>
  <c r="L198" i="11"/>
  <c r="I198" i="11"/>
  <c r="C198" i="11"/>
  <c r="B198" i="11"/>
  <c r="I197" i="11"/>
  <c r="C197" i="11"/>
  <c r="B197" i="11"/>
  <c r="I196" i="11"/>
  <c r="C196" i="11"/>
  <c r="B196" i="11"/>
  <c r="M195" i="11"/>
  <c r="L195" i="11"/>
  <c r="I195" i="11"/>
  <c r="C195" i="11"/>
  <c r="B195" i="11"/>
  <c r="I194" i="11"/>
  <c r="C194" i="11"/>
  <c r="B194" i="11"/>
  <c r="M193" i="11"/>
  <c r="L193" i="11"/>
  <c r="I193" i="11"/>
  <c r="C193" i="11"/>
  <c r="B193" i="11"/>
  <c r="I192" i="11"/>
  <c r="C192" i="11"/>
  <c r="B192" i="11"/>
  <c r="I191" i="11"/>
  <c r="C191" i="11"/>
  <c r="B191" i="11"/>
  <c r="M190" i="11"/>
  <c r="L190" i="11"/>
  <c r="I190" i="11"/>
  <c r="C190" i="11"/>
  <c r="B190" i="11"/>
  <c r="I189" i="11"/>
  <c r="C189" i="11"/>
  <c r="B189" i="11"/>
  <c r="M188" i="11"/>
  <c r="L188" i="11"/>
  <c r="I188" i="11"/>
  <c r="C188" i="11"/>
  <c r="B188" i="11"/>
  <c r="I187" i="11"/>
  <c r="C187" i="11"/>
  <c r="B187" i="11"/>
  <c r="I186" i="11"/>
  <c r="C186" i="11"/>
  <c r="B186" i="11"/>
  <c r="M185" i="11"/>
  <c r="L185" i="11"/>
  <c r="I185" i="11"/>
  <c r="C185" i="11"/>
  <c r="B185" i="11"/>
  <c r="I184" i="11"/>
  <c r="C184" i="11"/>
  <c r="B184" i="11"/>
  <c r="M183" i="11"/>
  <c r="L183" i="11"/>
  <c r="I183" i="11"/>
  <c r="C183" i="11"/>
  <c r="B183" i="11"/>
  <c r="I182" i="11"/>
  <c r="C182" i="11"/>
  <c r="B182" i="11"/>
  <c r="I181" i="11"/>
  <c r="C181" i="11"/>
  <c r="B181" i="11"/>
  <c r="M180" i="11"/>
  <c r="L180" i="11"/>
  <c r="I180" i="11"/>
  <c r="C180" i="11"/>
  <c r="B180" i="11"/>
  <c r="I179" i="11"/>
  <c r="C179" i="11"/>
  <c r="B179" i="11"/>
  <c r="M178" i="11"/>
  <c r="L178" i="11"/>
  <c r="I178" i="11"/>
  <c r="C178" i="11"/>
  <c r="B178" i="11"/>
  <c r="I177" i="11"/>
  <c r="C177" i="11"/>
  <c r="B177" i="11"/>
  <c r="I176" i="11"/>
  <c r="C176" i="11"/>
  <c r="B176" i="11"/>
  <c r="M175" i="11"/>
  <c r="L175" i="11"/>
  <c r="I175" i="11"/>
  <c r="C175" i="11"/>
  <c r="B175" i="11"/>
  <c r="I174" i="11"/>
  <c r="C174" i="11"/>
  <c r="B174" i="11"/>
  <c r="M173" i="11"/>
  <c r="L173" i="11"/>
  <c r="I173" i="11"/>
  <c r="C173" i="11"/>
  <c r="B173" i="11"/>
  <c r="I172" i="11"/>
  <c r="C172" i="11"/>
  <c r="B172" i="11"/>
  <c r="I171" i="11"/>
  <c r="C171" i="11"/>
  <c r="B171" i="11"/>
  <c r="M170" i="11"/>
  <c r="L170" i="11"/>
  <c r="I170" i="11"/>
  <c r="C170" i="11"/>
  <c r="B170" i="11"/>
  <c r="I169" i="11"/>
  <c r="C169" i="11"/>
  <c r="B169" i="11"/>
  <c r="M168" i="11"/>
  <c r="L168" i="11"/>
  <c r="I168" i="11"/>
  <c r="C168" i="11"/>
  <c r="B168" i="11"/>
  <c r="I167" i="11"/>
  <c r="C167" i="11"/>
  <c r="B167" i="11"/>
  <c r="M166" i="11"/>
  <c r="L166" i="11"/>
  <c r="I166" i="11"/>
  <c r="C166" i="11"/>
  <c r="B166" i="11"/>
  <c r="I165" i="11"/>
  <c r="C165" i="11"/>
  <c r="B165" i="11"/>
  <c r="M164" i="11"/>
  <c r="L164" i="11"/>
  <c r="I164" i="11"/>
  <c r="C164" i="11"/>
  <c r="B164" i="11"/>
  <c r="I163" i="11"/>
  <c r="C163" i="11"/>
  <c r="B163" i="11"/>
  <c r="I162" i="11"/>
  <c r="C162" i="11"/>
  <c r="B162" i="11"/>
  <c r="M161" i="11"/>
  <c r="L161" i="11"/>
  <c r="I161" i="11"/>
  <c r="C161" i="11"/>
  <c r="B161" i="11"/>
  <c r="I160" i="11"/>
  <c r="C160" i="11"/>
  <c r="B160" i="11"/>
  <c r="M159" i="11"/>
  <c r="L159" i="11"/>
  <c r="I159" i="11"/>
  <c r="C159" i="11"/>
  <c r="B159" i="11"/>
  <c r="I158" i="11"/>
  <c r="C158" i="11"/>
  <c r="B158" i="11"/>
  <c r="I157" i="11"/>
  <c r="C157" i="11"/>
  <c r="B157" i="11"/>
  <c r="M156" i="11"/>
  <c r="L156" i="11"/>
  <c r="I156" i="11"/>
  <c r="C156" i="11"/>
  <c r="B156" i="11"/>
  <c r="I155" i="11"/>
  <c r="C155" i="11"/>
  <c r="B155" i="11"/>
  <c r="M154" i="11"/>
  <c r="L154" i="11"/>
  <c r="I154" i="11"/>
  <c r="C154" i="11"/>
  <c r="B154" i="11"/>
  <c r="I153" i="11"/>
  <c r="C153" i="11"/>
  <c r="B153" i="11"/>
  <c r="I152" i="11"/>
  <c r="C152" i="11"/>
  <c r="B152" i="11"/>
  <c r="M151" i="11"/>
  <c r="L151" i="11"/>
  <c r="I151" i="11"/>
  <c r="C151" i="11"/>
  <c r="B151" i="11"/>
  <c r="I150" i="11"/>
  <c r="C150" i="11"/>
  <c r="B150" i="11"/>
  <c r="M149" i="11"/>
  <c r="L149" i="11"/>
  <c r="I149" i="11"/>
  <c r="C149" i="11"/>
  <c r="B149" i="11"/>
  <c r="I148" i="11"/>
  <c r="C148" i="11"/>
  <c r="B148" i="11"/>
  <c r="M147" i="11"/>
  <c r="L147" i="11"/>
  <c r="I147" i="11"/>
  <c r="C147" i="11"/>
  <c r="B147" i="11"/>
  <c r="I146" i="11"/>
  <c r="C146" i="11"/>
  <c r="B146" i="11"/>
  <c r="M145" i="11"/>
  <c r="L145" i="11"/>
  <c r="I145" i="11"/>
  <c r="C145" i="11"/>
  <c r="B145" i="11"/>
  <c r="I144" i="11"/>
  <c r="C144" i="11"/>
  <c r="B144" i="11"/>
  <c r="I143" i="11"/>
  <c r="C143" i="11"/>
  <c r="B143" i="11"/>
  <c r="M142" i="11"/>
  <c r="L142" i="11"/>
  <c r="I142" i="11"/>
  <c r="C142" i="11"/>
  <c r="B142" i="11"/>
  <c r="I141" i="11"/>
  <c r="C141" i="11"/>
  <c r="B141" i="11"/>
  <c r="M140" i="11"/>
  <c r="L140" i="11"/>
  <c r="I140" i="11"/>
  <c r="C140" i="11"/>
  <c r="B140" i="11"/>
  <c r="I139" i="11"/>
  <c r="C139" i="11"/>
  <c r="B139" i="11"/>
  <c r="I138" i="11"/>
  <c r="C138" i="11"/>
  <c r="B138" i="11"/>
  <c r="M137" i="11"/>
  <c r="L137" i="11"/>
  <c r="I137" i="11"/>
  <c r="C137" i="11"/>
  <c r="B137" i="11"/>
  <c r="I136" i="11"/>
  <c r="C136" i="11"/>
  <c r="B136" i="11"/>
  <c r="I135" i="11"/>
  <c r="C135" i="11"/>
  <c r="B135" i="11"/>
  <c r="M134" i="11"/>
  <c r="L134" i="11"/>
  <c r="I134" i="11"/>
  <c r="C134" i="11"/>
  <c r="B134" i="11"/>
  <c r="I133" i="11"/>
  <c r="C133" i="11"/>
  <c r="B133" i="11"/>
  <c r="M132" i="11"/>
  <c r="L132" i="11"/>
  <c r="I132" i="11"/>
  <c r="C132" i="11"/>
  <c r="B132" i="11"/>
  <c r="I131" i="11"/>
  <c r="C131" i="11"/>
  <c r="B131" i="11"/>
  <c r="I130" i="11"/>
  <c r="C130" i="11"/>
  <c r="B130" i="11"/>
  <c r="M129" i="11"/>
  <c r="L129" i="11"/>
  <c r="I129" i="11"/>
  <c r="C129" i="11"/>
  <c r="B129" i="11"/>
  <c r="I128" i="11"/>
  <c r="C128" i="11"/>
  <c r="B128" i="11"/>
  <c r="M127" i="11"/>
  <c r="L127" i="11"/>
  <c r="I127" i="11"/>
  <c r="C127" i="11"/>
  <c r="B127" i="11"/>
  <c r="I126" i="11"/>
  <c r="C126" i="11"/>
  <c r="B126" i="11"/>
  <c r="I125" i="11"/>
  <c r="C125" i="11"/>
  <c r="B125" i="11"/>
  <c r="M124" i="11"/>
  <c r="L124" i="11"/>
  <c r="I124" i="11"/>
  <c r="C124" i="11"/>
  <c r="B124" i="11"/>
  <c r="I123" i="11"/>
  <c r="C123" i="11"/>
  <c r="B123" i="11"/>
  <c r="M122" i="11"/>
  <c r="L122" i="11"/>
  <c r="I122" i="11"/>
  <c r="C122" i="11"/>
  <c r="B122" i="11"/>
  <c r="I121" i="11"/>
  <c r="C121" i="11"/>
  <c r="B121" i="11"/>
  <c r="I120" i="11"/>
  <c r="C120" i="11"/>
  <c r="B120" i="11"/>
  <c r="M119" i="11"/>
  <c r="L119" i="11"/>
  <c r="I119" i="11"/>
  <c r="C119" i="11"/>
  <c r="B119" i="11"/>
  <c r="I118" i="11"/>
  <c r="C118" i="11"/>
  <c r="B118" i="11"/>
  <c r="M117" i="11"/>
  <c r="L117" i="11"/>
  <c r="I117" i="11"/>
  <c r="C117" i="11"/>
  <c r="B117" i="11"/>
  <c r="I116" i="11"/>
  <c r="C116" i="11"/>
  <c r="B116" i="11"/>
  <c r="I115" i="11"/>
  <c r="C115" i="11"/>
  <c r="B115" i="11"/>
  <c r="M114" i="11"/>
  <c r="L114" i="11"/>
  <c r="I114" i="11"/>
  <c r="C114" i="11"/>
  <c r="B114" i="11"/>
  <c r="I113" i="11"/>
  <c r="C113" i="11"/>
  <c r="B113" i="11"/>
  <c r="M112" i="11"/>
  <c r="L112" i="11"/>
  <c r="I112" i="11"/>
  <c r="C112" i="11"/>
  <c r="B112" i="11"/>
  <c r="I111" i="11"/>
  <c r="C111" i="11"/>
  <c r="B111" i="11"/>
  <c r="I110" i="11"/>
  <c r="C110" i="11"/>
  <c r="B110" i="11"/>
  <c r="M109" i="11"/>
  <c r="L109" i="11"/>
  <c r="I109" i="11"/>
  <c r="C109" i="11"/>
  <c r="B109" i="11"/>
  <c r="I108" i="11"/>
  <c r="C108" i="11"/>
  <c r="B108" i="11"/>
  <c r="M107" i="11"/>
  <c r="L107" i="11"/>
  <c r="I107" i="11"/>
  <c r="C107" i="11"/>
  <c r="B107" i="11"/>
  <c r="I106" i="11"/>
  <c r="C106" i="11"/>
  <c r="B106" i="11"/>
  <c r="I105" i="11"/>
  <c r="C105" i="11"/>
  <c r="B105" i="11"/>
  <c r="M104" i="11"/>
  <c r="L104" i="11"/>
  <c r="I104" i="11"/>
  <c r="C104" i="11"/>
  <c r="B104" i="11"/>
  <c r="I103" i="11"/>
  <c r="C103" i="11"/>
  <c r="B103" i="11"/>
  <c r="M102" i="11"/>
  <c r="L102" i="11"/>
  <c r="I102" i="11"/>
  <c r="C102" i="11"/>
  <c r="B102" i="11"/>
  <c r="I101" i="11"/>
  <c r="C101" i="11"/>
  <c r="B101" i="11"/>
  <c r="I100" i="11"/>
  <c r="C100" i="11"/>
  <c r="B100" i="11"/>
  <c r="M99" i="11"/>
  <c r="L99" i="11"/>
  <c r="I99" i="11"/>
  <c r="C99" i="11"/>
  <c r="B99" i="11"/>
  <c r="I98" i="11"/>
  <c r="C98" i="11"/>
  <c r="B98" i="11"/>
  <c r="M97" i="11"/>
  <c r="L97" i="11"/>
  <c r="I97" i="11"/>
  <c r="C97" i="11"/>
  <c r="B97" i="11"/>
  <c r="I96" i="11"/>
  <c r="C96" i="11"/>
  <c r="B96" i="11"/>
  <c r="I95" i="11"/>
  <c r="C95" i="11"/>
  <c r="B95" i="11"/>
  <c r="M94" i="11"/>
  <c r="L94" i="11"/>
  <c r="I94" i="11"/>
  <c r="C94" i="11"/>
  <c r="B94" i="11"/>
  <c r="I93" i="11"/>
  <c r="C93" i="11"/>
  <c r="B93" i="11"/>
  <c r="M92" i="11"/>
  <c r="L92" i="11"/>
  <c r="I92" i="11"/>
  <c r="C92" i="11"/>
  <c r="B92" i="11"/>
  <c r="I91" i="11"/>
  <c r="C91" i="11"/>
  <c r="B91" i="11"/>
  <c r="I90" i="11"/>
  <c r="C90" i="11"/>
  <c r="B90" i="11"/>
  <c r="M89" i="11"/>
  <c r="L89" i="11"/>
  <c r="I89" i="11"/>
  <c r="C89" i="11"/>
  <c r="B89" i="11"/>
  <c r="I88" i="11"/>
  <c r="C88" i="11"/>
  <c r="B88" i="11"/>
  <c r="M87" i="11"/>
  <c r="L87" i="11"/>
  <c r="I87" i="11"/>
  <c r="C87" i="11"/>
  <c r="B87" i="11"/>
  <c r="I86" i="11"/>
  <c r="C86" i="11"/>
  <c r="B86" i="11"/>
  <c r="I85" i="11"/>
  <c r="C85" i="11"/>
  <c r="B85" i="11"/>
  <c r="M84" i="11"/>
  <c r="L84" i="11"/>
  <c r="I84" i="11"/>
  <c r="C84" i="11"/>
  <c r="B84" i="11"/>
  <c r="I83" i="11"/>
  <c r="C83" i="11"/>
  <c r="B83" i="11"/>
  <c r="M82" i="11"/>
  <c r="L82" i="11"/>
  <c r="I82" i="11"/>
  <c r="C82" i="11"/>
  <c r="B82" i="11"/>
  <c r="I81" i="11"/>
  <c r="C81" i="11"/>
  <c r="B81" i="11"/>
  <c r="I80" i="11"/>
  <c r="C80" i="11"/>
  <c r="B80" i="11"/>
  <c r="M79" i="11"/>
  <c r="L79" i="11"/>
  <c r="I79" i="11"/>
  <c r="C79" i="11"/>
  <c r="B79" i="11"/>
  <c r="I78" i="11"/>
  <c r="C78" i="11"/>
  <c r="B78" i="11"/>
  <c r="M77" i="11"/>
  <c r="L77" i="11"/>
  <c r="I77" i="11"/>
  <c r="C77" i="11"/>
  <c r="B77" i="11"/>
  <c r="I76" i="11"/>
  <c r="C76" i="11"/>
  <c r="B76" i="11"/>
  <c r="I75" i="11"/>
  <c r="C75" i="11"/>
  <c r="B75" i="11"/>
  <c r="M74" i="11"/>
  <c r="L74" i="11"/>
  <c r="I74" i="11"/>
  <c r="C74" i="11"/>
  <c r="B74" i="11"/>
  <c r="I73" i="11"/>
  <c r="C73" i="11"/>
  <c r="B73" i="11"/>
  <c r="M72" i="11"/>
  <c r="L72" i="11"/>
  <c r="I72" i="11"/>
  <c r="C72" i="11"/>
  <c r="B72" i="11"/>
  <c r="I71" i="11"/>
  <c r="C71" i="11"/>
  <c r="B71" i="11"/>
  <c r="I70" i="11"/>
  <c r="C70" i="11"/>
  <c r="B70" i="11"/>
  <c r="M69" i="11"/>
  <c r="L69" i="11"/>
  <c r="I69" i="11"/>
  <c r="C69" i="11"/>
  <c r="B69" i="11"/>
  <c r="I68" i="11"/>
  <c r="C68" i="11"/>
  <c r="B68" i="11"/>
  <c r="M67" i="11"/>
  <c r="L67" i="11"/>
  <c r="I67" i="11"/>
  <c r="C67" i="11"/>
  <c r="B67" i="11"/>
  <c r="I66" i="11"/>
  <c r="C66" i="11"/>
  <c r="B66" i="11"/>
  <c r="M65" i="11"/>
  <c r="L65" i="11"/>
  <c r="I65" i="11"/>
  <c r="C65" i="11"/>
  <c r="B65" i="11"/>
  <c r="I64" i="11"/>
  <c r="C64" i="11"/>
  <c r="B64" i="11"/>
  <c r="M63" i="11"/>
  <c r="L63" i="11"/>
  <c r="I63" i="11"/>
  <c r="C63" i="11"/>
  <c r="B63" i="11"/>
  <c r="M62" i="11"/>
  <c r="L62" i="11"/>
  <c r="I62" i="11"/>
  <c r="C62" i="11"/>
  <c r="B62" i="11"/>
  <c r="I61" i="11"/>
  <c r="C61" i="11"/>
  <c r="B61" i="11"/>
  <c r="M60" i="11"/>
  <c r="L60" i="11"/>
  <c r="I60" i="11"/>
  <c r="C60" i="11"/>
  <c r="B60" i="11"/>
  <c r="I59" i="11"/>
  <c r="C59" i="11"/>
  <c r="B59" i="11"/>
  <c r="I58" i="11"/>
  <c r="C58" i="11"/>
  <c r="B58" i="11"/>
  <c r="M57" i="11"/>
  <c r="L57" i="11"/>
  <c r="I57" i="11"/>
  <c r="C57" i="11"/>
  <c r="B57" i="11"/>
  <c r="I56" i="11"/>
  <c r="C56" i="11"/>
  <c r="B56" i="11"/>
  <c r="M55" i="11"/>
  <c r="L55" i="11"/>
  <c r="I55" i="11"/>
  <c r="C55" i="11"/>
  <c r="B55" i="11"/>
  <c r="I54" i="11"/>
  <c r="C54" i="11"/>
  <c r="B54" i="11"/>
  <c r="I53" i="11"/>
  <c r="C53" i="11"/>
  <c r="B53" i="11"/>
  <c r="M52" i="11"/>
  <c r="L52" i="11"/>
  <c r="I52" i="11"/>
  <c r="C52" i="11"/>
  <c r="B52" i="11"/>
  <c r="I51" i="11"/>
  <c r="C51" i="11"/>
  <c r="B51" i="11"/>
  <c r="M50" i="11"/>
  <c r="L50" i="11"/>
  <c r="I50" i="11"/>
  <c r="C50" i="11"/>
  <c r="B50" i="11"/>
  <c r="I49" i="11"/>
  <c r="C49" i="11"/>
  <c r="B49" i="11"/>
  <c r="I48" i="11"/>
  <c r="C48" i="11"/>
  <c r="B48" i="11"/>
  <c r="M47" i="11"/>
  <c r="L47" i="11"/>
  <c r="I47" i="11"/>
  <c r="C47" i="11"/>
  <c r="B47" i="11"/>
  <c r="I46" i="11"/>
  <c r="C46" i="11"/>
  <c r="B46" i="11"/>
  <c r="M45" i="11"/>
  <c r="L45" i="11"/>
  <c r="I45" i="11"/>
  <c r="C45" i="11"/>
  <c r="B45" i="11"/>
  <c r="I44" i="11"/>
  <c r="C44" i="11"/>
  <c r="B44" i="11"/>
  <c r="I43" i="11"/>
  <c r="C43" i="11"/>
  <c r="B43" i="11"/>
  <c r="M42" i="11"/>
  <c r="L42" i="11"/>
  <c r="I42" i="11"/>
  <c r="C42" i="11"/>
  <c r="B42" i="11"/>
  <c r="I41" i="11"/>
  <c r="C41" i="11"/>
  <c r="B41" i="11"/>
  <c r="M40" i="11"/>
  <c r="L40" i="11"/>
  <c r="I40" i="11"/>
  <c r="C40" i="11"/>
  <c r="B40" i="11"/>
  <c r="I39" i="11"/>
  <c r="C39" i="11"/>
  <c r="B39" i="11"/>
  <c r="I38" i="11"/>
  <c r="C38" i="11"/>
  <c r="B38" i="11"/>
  <c r="M37" i="11"/>
  <c r="L37" i="11"/>
  <c r="I37" i="11"/>
  <c r="C37" i="11"/>
  <c r="B37" i="11"/>
  <c r="I36" i="11"/>
  <c r="C36" i="11"/>
  <c r="B36" i="11"/>
  <c r="M35" i="11"/>
  <c r="L35" i="11"/>
  <c r="I35" i="11"/>
  <c r="C35" i="11"/>
  <c r="B35" i="11"/>
  <c r="I34" i="11"/>
  <c r="C34" i="11"/>
  <c r="B34" i="11"/>
  <c r="I33" i="11"/>
  <c r="C33" i="11"/>
  <c r="B33" i="11"/>
  <c r="M32" i="11"/>
  <c r="L32" i="11"/>
  <c r="I32" i="11"/>
  <c r="C32" i="11"/>
  <c r="B32" i="11"/>
  <c r="I31" i="11"/>
  <c r="C31" i="11"/>
  <c r="B31" i="11"/>
  <c r="M30" i="11"/>
  <c r="L30" i="11"/>
  <c r="I30" i="11"/>
  <c r="C30" i="11"/>
  <c r="B30" i="11"/>
  <c r="I29" i="11"/>
  <c r="C29" i="11"/>
  <c r="B29" i="11"/>
  <c r="I28" i="11"/>
  <c r="C28" i="11"/>
  <c r="B28" i="11"/>
  <c r="M27" i="11"/>
  <c r="L27" i="11"/>
  <c r="I27" i="11"/>
  <c r="C27" i="11"/>
  <c r="B27" i="11"/>
  <c r="I26" i="11"/>
  <c r="C26" i="11"/>
  <c r="B26" i="11"/>
  <c r="M25" i="11"/>
  <c r="L25" i="11"/>
  <c r="I25" i="11"/>
  <c r="C25" i="11"/>
  <c r="B25" i="11"/>
  <c r="I24" i="11"/>
  <c r="C24" i="11"/>
  <c r="B24" i="11"/>
  <c r="I23" i="11"/>
  <c r="C23" i="11"/>
  <c r="B23" i="11"/>
  <c r="M22" i="11"/>
  <c r="L22" i="11"/>
  <c r="I22" i="11"/>
  <c r="C22" i="11"/>
  <c r="B22" i="11"/>
  <c r="I21" i="11"/>
  <c r="C21" i="11"/>
  <c r="B21" i="11"/>
  <c r="M20" i="11"/>
  <c r="L20" i="11"/>
  <c r="I20" i="11"/>
  <c r="C20" i="11"/>
  <c r="B20" i="11"/>
  <c r="I19" i="11"/>
  <c r="C19" i="11"/>
  <c r="B19" i="11"/>
  <c r="I18" i="11"/>
  <c r="C18" i="11"/>
  <c r="B18" i="11"/>
  <c r="M17" i="11"/>
  <c r="L17" i="11"/>
  <c r="I17" i="11"/>
  <c r="C17" i="11"/>
  <c r="B17" i="11"/>
  <c r="I16" i="11"/>
  <c r="C16" i="11"/>
  <c r="B16" i="11"/>
  <c r="M15" i="11"/>
  <c r="L15" i="11"/>
  <c r="I15" i="11"/>
  <c r="C15" i="11"/>
  <c r="B15" i="11"/>
  <c r="I14" i="11"/>
  <c r="C14" i="11"/>
  <c r="B14" i="11"/>
  <c r="I13" i="11"/>
  <c r="C13" i="11"/>
  <c r="B13" i="11"/>
  <c r="M12" i="11"/>
  <c r="L12" i="11"/>
  <c r="I12" i="11"/>
  <c r="C12" i="11"/>
  <c r="B12" i="11"/>
  <c r="I11" i="11"/>
  <c r="C11" i="11"/>
  <c r="B11" i="11"/>
  <c r="M10" i="11"/>
  <c r="L10" i="11"/>
  <c r="I10" i="11"/>
  <c r="C10" i="11"/>
  <c r="B10" i="11"/>
  <c r="I9" i="11"/>
  <c r="C9" i="11"/>
  <c r="B9" i="11"/>
  <c r="I8" i="11"/>
  <c r="C8" i="11"/>
  <c r="B8" i="11"/>
  <c r="M7" i="11"/>
  <c r="L7" i="11"/>
  <c r="I7" i="11"/>
  <c r="C7" i="11"/>
  <c r="B7" i="11"/>
  <c r="I6" i="11"/>
  <c r="C6" i="11"/>
  <c r="B6" i="11"/>
  <c r="M5" i="11"/>
  <c r="L5" i="11"/>
  <c r="I5" i="11"/>
  <c r="C5" i="11"/>
  <c r="B5" i="11"/>
  <c r="I4" i="11"/>
  <c r="C4" i="11"/>
  <c r="B4" i="11"/>
  <c r="I3" i="11"/>
  <c r="C3" i="11"/>
  <c r="B3" i="11"/>
  <c r="B814" i="11" l="1"/>
  <c r="C814" i="11"/>
  <c r="I814" i="11"/>
  <c r="C815" i="11"/>
  <c r="B815" i="11"/>
  <c r="A816" i="11"/>
  <c r="I815" i="11"/>
  <c r="B731" i="11"/>
  <c r="A732" i="11"/>
  <c r="I731" i="11"/>
  <c r="C732" i="11" l="1"/>
  <c r="B732" i="11"/>
  <c r="A733" i="11"/>
  <c r="I732" i="11"/>
  <c r="C816" i="11"/>
  <c r="B816" i="11"/>
  <c r="A817" i="11"/>
  <c r="I816" i="11"/>
  <c r="C817" i="11" l="1"/>
  <c r="B817" i="11"/>
  <c r="A818" i="11"/>
  <c r="I817" i="11"/>
  <c r="I733" i="11"/>
  <c r="C733" i="11"/>
  <c r="A734" i="11"/>
  <c r="F817" i="11" s="1"/>
  <c r="B733" i="11"/>
  <c r="F814" i="11"/>
  <c r="F818" i="11" l="1"/>
  <c r="E819" i="11"/>
  <c r="G819" i="11"/>
  <c r="E815" i="11"/>
  <c r="G818" i="11"/>
  <c r="F815" i="11"/>
  <c r="G817" i="11"/>
  <c r="D819" i="11"/>
  <c r="G814" i="11"/>
  <c r="F816" i="11"/>
  <c r="E817" i="11"/>
  <c r="G815" i="11"/>
  <c r="C734" i="11"/>
  <c r="B734" i="11"/>
  <c r="I734" i="11"/>
  <c r="D816" i="11"/>
  <c r="F819" i="11"/>
  <c r="E816" i="11"/>
  <c r="D820" i="11"/>
  <c r="G820" i="11"/>
  <c r="E814" i="11"/>
  <c r="D814" i="11"/>
  <c r="D815" i="11"/>
  <c r="G816" i="11"/>
  <c r="D818" i="11"/>
  <c r="F820" i="11"/>
  <c r="E820" i="11"/>
  <c r="D817" i="11"/>
  <c r="E818" i="11"/>
  <c r="C818" i="11"/>
  <c r="B818" i="11"/>
  <c r="A819" i="11"/>
  <c r="I818" i="11"/>
  <c r="C819" i="11" l="1"/>
  <c r="B819" i="11"/>
  <c r="A820" i="11"/>
  <c r="G822" i="11" s="1"/>
  <c r="I819" i="11"/>
  <c r="E821" i="11"/>
  <c r="F821" i="11"/>
  <c r="G821" i="11"/>
  <c r="D821" i="11"/>
  <c r="D822" i="11" l="1"/>
  <c r="F822" i="11"/>
  <c r="C820" i="11"/>
  <c r="B820" i="11"/>
  <c r="A821" i="11"/>
  <c r="I820" i="11"/>
  <c r="E822" i="11"/>
  <c r="C821" i="11" l="1"/>
  <c r="B821" i="11"/>
  <c r="A822" i="11"/>
  <c r="I821" i="11"/>
  <c r="E823" i="11"/>
  <c r="G823" i="11"/>
  <c r="D823" i="11"/>
  <c r="F823" i="11"/>
  <c r="G824" i="11"/>
  <c r="D824" i="11"/>
  <c r="E824" i="11"/>
  <c r="C822" i="11" l="1"/>
  <c r="B822" i="11"/>
  <c r="A823" i="11"/>
  <c r="I822" i="11"/>
  <c r="F824" i="11"/>
  <c r="C823" i="11" l="1"/>
  <c r="B823" i="11"/>
  <c r="A824" i="11"/>
  <c r="I823" i="11"/>
  <c r="F825" i="11"/>
  <c r="G825" i="11"/>
  <c r="G826" i="11"/>
  <c r="D825" i="11"/>
  <c r="E825" i="11"/>
  <c r="C824" i="11" l="1"/>
  <c r="B824" i="11"/>
  <c r="A825" i="11"/>
  <c r="I824" i="11"/>
  <c r="E826" i="11"/>
  <c r="F826" i="11"/>
  <c r="D826" i="11"/>
  <c r="C825" i="11" l="1"/>
  <c r="B825" i="11"/>
  <c r="A826" i="11"/>
  <c r="I825" i="11"/>
  <c r="F827" i="11"/>
  <c r="E827" i="11"/>
  <c r="D827" i="11"/>
  <c r="G827" i="11"/>
  <c r="C826" i="11" l="1"/>
  <c r="B826" i="11"/>
  <c r="A827" i="11"/>
  <c r="I826" i="11"/>
  <c r="F828" i="11"/>
  <c r="G828" i="11"/>
  <c r="D828" i="11"/>
  <c r="E828" i="11"/>
  <c r="C827" i="11" l="1"/>
  <c r="B827" i="11"/>
  <c r="A828" i="11"/>
  <c r="I827" i="11"/>
  <c r="E829" i="11"/>
  <c r="D829" i="11"/>
  <c r="G829" i="11"/>
  <c r="F829" i="11"/>
  <c r="C828" i="11" l="1"/>
  <c r="B828" i="11"/>
  <c r="A829" i="11"/>
  <c r="I828" i="11"/>
  <c r="D830" i="11"/>
  <c r="E830" i="11"/>
  <c r="G830" i="11"/>
  <c r="F830" i="11"/>
  <c r="I829" i="11" l="1"/>
  <c r="A830" i="11"/>
  <c r="C829" i="11"/>
  <c r="B829" i="11"/>
  <c r="F831" i="11"/>
  <c r="D831" i="11"/>
  <c r="E831" i="11"/>
  <c r="G831" i="11"/>
  <c r="I830" i="11" l="1"/>
  <c r="A831" i="11"/>
  <c r="C830" i="11"/>
  <c r="B830" i="11"/>
  <c r="D832" i="11"/>
  <c r="G832" i="11"/>
  <c r="E832" i="11"/>
  <c r="F832" i="11"/>
  <c r="I831" i="11" l="1"/>
  <c r="A832" i="11"/>
  <c r="C831" i="11"/>
  <c r="B831" i="11"/>
  <c r="D833" i="11"/>
  <c r="E833" i="11"/>
  <c r="F833" i="11"/>
  <c r="G833" i="11"/>
  <c r="I832" i="11" l="1"/>
  <c r="A833" i="11"/>
  <c r="C832" i="11"/>
  <c r="B832" i="11"/>
  <c r="E834" i="11"/>
  <c r="F834" i="11"/>
  <c r="D834" i="11"/>
  <c r="G834" i="11"/>
  <c r="I833" i="11" l="1"/>
  <c r="A834" i="11"/>
  <c r="C833" i="11"/>
  <c r="B833" i="11"/>
  <c r="D835" i="11"/>
  <c r="G835" i="11"/>
  <c r="E835" i="11"/>
  <c r="F835" i="11"/>
  <c r="I834" i="11" l="1"/>
  <c r="C834" i="11"/>
  <c r="A835" i="11"/>
  <c r="B834" i="11"/>
  <c r="F836" i="11"/>
  <c r="D836" i="11"/>
  <c r="E836" i="11"/>
  <c r="G836" i="11"/>
  <c r="I835" i="11" l="1"/>
  <c r="B835" i="11"/>
  <c r="C835" i="11"/>
  <c r="A836" i="11"/>
  <c r="F837" i="11"/>
  <c r="D837" i="11"/>
  <c r="E837" i="11"/>
  <c r="G837" i="11"/>
  <c r="I836" i="11" l="1"/>
  <c r="B836" i="11"/>
  <c r="C836" i="11"/>
  <c r="A837" i="11"/>
  <c r="D838" i="11"/>
  <c r="F838" i="11"/>
  <c r="G838" i="11"/>
  <c r="E838" i="11"/>
  <c r="I837" i="11" l="1"/>
  <c r="B837" i="11"/>
  <c r="C837" i="11"/>
  <c r="A838" i="11"/>
  <c r="D839" i="11"/>
  <c r="G839" i="11"/>
  <c r="E839" i="11"/>
  <c r="F839" i="11"/>
  <c r="I838" i="11" l="1"/>
  <c r="B838" i="11"/>
  <c r="C838" i="11"/>
  <c r="A839" i="11"/>
  <c r="E840" i="11"/>
  <c r="G840" i="11"/>
  <c r="F840" i="11"/>
  <c r="D840" i="11"/>
  <c r="I839" i="11" l="1"/>
  <c r="B839" i="11"/>
  <c r="A840" i="11"/>
  <c r="C839" i="11"/>
  <c r="G841" i="11"/>
  <c r="F841" i="11"/>
  <c r="E841" i="11"/>
  <c r="D841" i="11"/>
  <c r="I840" i="11" l="1"/>
  <c r="C840" i="11"/>
  <c r="B840" i="11"/>
  <c r="A841" i="11"/>
  <c r="D842" i="11"/>
  <c r="G842" i="11"/>
  <c r="E842" i="11"/>
  <c r="F842" i="11"/>
  <c r="I841" i="11" l="1"/>
  <c r="C841" i="11"/>
  <c r="B841" i="11"/>
  <c r="A842" i="11"/>
  <c r="G843" i="11"/>
  <c r="D843" i="11"/>
  <c r="F843" i="11"/>
  <c r="E843" i="11"/>
  <c r="I842" i="11" l="1"/>
  <c r="C842" i="11"/>
  <c r="B842" i="11"/>
  <c r="A843" i="11"/>
  <c r="D844" i="11"/>
  <c r="G844" i="11"/>
  <c r="E844" i="11"/>
  <c r="F844" i="11"/>
  <c r="I843" i="11" l="1"/>
  <c r="C843" i="11"/>
  <c r="B843" i="11"/>
  <c r="A844" i="11"/>
  <c r="G845" i="11"/>
  <c r="D845" i="11"/>
  <c r="F845" i="11"/>
  <c r="E845" i="11"/>
  <c r="I844" i="11" l="1"/>
  <c r="C844" i="11"/>
  <c r="B844" i="11"/>
  <c r="A845" i="11"/>
  <c r="D846" i="11"/>
  <c r="F846" i="11"/>
  <c r="G846" i="11"/>
  <c r="E846" i="11"/>
  <c r="I845" i="11" l="1"/>
  <c r="C845" i="11"/>
  <c r="B845" i="11"/>
  <c r="A846" i="11"/>
  <c r="F847" i="11"/>
  <c r="D847" i="11"/>
  <c r="G847" i="11"/>
  <c r="E847" i="11"/>
  <c r="I846" i="11" l="1"/>
  <c r="C846" i="11"/>
  <c r="B846" i="11"/>
  <c r="A847" i="11"/>
  <c r="F848" i="11"/>
  <c r="D848" i="11"/>
  <c r="E848" i="11"/>
  <c r="G848" i="11"/>
  <c r="I847" i="11" l="1"/>
  <c r="C847" i="11"/>
  <c r="B847" i="11"/>
  <c r="A848" i="11"/>
  <c r="F849" i="11"/>
  <c r="E849" i="11"/>
  <c r="D849" i="11"/>
  <c r="G849" i="11"/>
  <c r="I848" i="11" l="1"/>
  <c r="C848" i="11"/>
  <c r="B848" i="11"/>
  <c r="A849" i="11"/>
  <c r="D850" i="11"/>
  <c r="E850" i="11"/>
  <c r="F850" i="11"/>
  <c r="G850" i="11"/>
  <c r="I849" i="11" l="1"/>
  <c r="C849" i="11"/>
  <c r="B849" i="11"/>
  <c r="A850" i="11"/>
  <c r="D851" i="11"/>
  <c r="F851" i="11"/>
  <c r="G851" i="11"/>
  <c r="E851" i="11"/>
  <c r="I850" i="11" l="1"/>
  <c r="C850" i="11"/>
  <c r="B850" i="11"/>
  <c r="A851" i="11"/>
  <c r="F852" i="11"/>
  <c r="D852" i="11"/>
  <c r="G852" i="11"/>
  <c r="E852" i="11"/>
  <c r="I851" i="11" l="1"/>
  <c r="C851" i="11"/>
  <c r="B851" i="11"/>
  <c r="A852" i="11"/>
  <c r="D853" i="11"/>
  <c r="G853" i="11"/>
  <c r="F853" i="11"/>
  <c r="E853" i="11"/>
  <c r="I852" i="11" l="1"/>
  <c r="C852" i="11"/>
  <c r="B852" i="11"/>
  <c r="A853" i="11"/>
  <c r="F854" i="11"/>
  <c r="D854" i="11"/>
  <c r="G854" i="11"/>
  <c r="E854" i="11"/>
  <c r="I853" i="11" l="1"/>
  <c r="C853" i="11"/>
  <c r="B853" i="11"/>
  <c r="A854" i="11"/>
  <c r="G855" i="11"/>
  <c r="D855" i="11"/>
  <c r="F855" i="11"/>
  <c r="E855" i="11"/>
  <c r="I854" i="11" l="1"/>
  <c r="C854" i="11"/>
  <c r="B854" i="11"/>
  <c r="A855" i="11"/>
  <c r="E856" i="11"/>
  <c r="G856" i="11"/>
  <c r="F856" i="11"/>
  <c r="D856" i="11"/>
  <c r="I855" i="11" l="1"/>
  <c r="C855" i="11"/>
  <c r="B855" i="11"/>
  <c r="A856" i="11"/>
  <c r="G857" i="11"/>
  <c r="D857" i="11"/>
  <c r="F857" i="11"/>
  <c r="E857" i="11"/>
  <c r="I856" i="11" l="1"/>
  <c r="C856" i="11"/>
  <c r="B856" i="11"/>
  <c r="A857" i="11"/>
  <c r="G858" i="11"/>
  <c r="D858" i="11"/>
  <c r="F858" i="11"/>
  <c r="E858" i="11"/>
  <c r="I857" i="11" l="1"/>
  <c r="C857" i="11"/>
  <c r="B857" i="11"/>
  <c r="A858" i="11"/>
  <c r="F859" i="11"/>
  <c r="D859" i="11"/>
  <c r="G859" i="11"/>
  <c r="E859" i="11"/>
  <c r="I858" i="11" l="1"/>
  <c r="C858" i="11"/>
  <c r="B858" i="11"/>
  <c r="A859" i="11"/>
  <c r="F860" i="11"/>
  <c r="E860" i="11"/>
  <c r="G860" i="11"/>
  <c r="D860" i="11"/>
  <c r="I859" i="11" l="1"/>
  <c r="C859" i="11"/>
  <c r="B859" i="11"/>
  <c r="A860" i="11"/>
  <c r="D861" i="11"/>
  <c r="F861" i="11"/>
  <c r="G861" i="11"/>
  <c r="E861" i="11"/>
  <c r="I860" i="11" l="1"/>
  <c r="C860" i="11"/>
  <c r="B860" i="11"/>
  <c r="A861" i="11"/>
  <c r="G862" i="11"/>
  <c r="E862" i="11"/>
  <c r="F862" i="11"/>
  <c r="D862" i="11"/>
  <c r="I861" i="11" l="1"/>
  <c r="C861" i="11"/>
  <c r="B861" i="11"/>
  <c r="A862" i="11"/>
  <c r="G863" i="11"/>
  <c r="D863" i="11"/>
  <c r="F863" i="11"/>
  <c r="E863" i="11"/>
  <c r="I862" i="11" l="1"/>
  <c r="C862" i="11"/>
  <c r="B862" i="11"/>
  <c r="A863" i="11"/>
  <c r="G864" i="11"/>
  <c r="E864" i="11"/>
  <c r="D864" i="11"/>
  <c r="F864" i="11"/>
  <c r="I863" i="11" l="1"/>
  <c r="C863" i="11"/>
  <c r="B863" i="11"/>
  <c r="A864" i="11"/>
  <c r="F865" i="11"/>
  <c r="D865" i="11"/>
  <c r="G865" i="11"/>
  <c r="E865" i="11"/>
  <c r="I864" i="11" l="1"/>
  <c r="C864" i="11"/>
  <c r="B864" i="11"/>
  <c r="A865" i="11"/>
  <c r="F866" i="11"/>
  <c r="E866" i="11"/>
  <c r="G866" i="11"/>
  <c r="D866" i="11"/>
  <c r="I865" i="11" l="1"/>
  <c r="C865" i="11"/>
  <c r="B865" i="11"/>
  <c r="A866" i="11"/>
  <c r="G867" i="11"/>
  <c r="F867" i="11"/>
  <c r="D867" i="11"/>
  <c r="E867" i="11"/>
  <c r="I866" i="11" l="1"/>
  <c r="C866" i="11"/>
  <c r="B866" i="11"/>
  <c r="A867" i="11"/>
  <c r="E868" i="11"/>
  <c r="G868" i="11"/>
  <c r="D868" i="11"/>
  <c r="F868" i="11"/>
  <c r="I867" i="11" l="1"/>
  <c r="C867" i="11"/>
  <c r="B867" i="11"/>
  <c r="A868" i="11"/>
  <c r="D869" i="11"/>
  <c r="G869" i="11"/>
  <c r="F869" i="11"/>
  <c r="E869" i="11"/>
  <c r="I868" i="11" l="1"/>
  <c r="C868" i="11"/>
  <c r="B868" i="11"/>
  <c r="A869" i="11"/>
  <c r="F870" i="11"/>
  <c r="E870" i="11"/>
  <c r="D870" i="11"/>
  <c r="G870" i="11"/>
  <c r="I869" i="11" l="1"/>
  <c r="C869" i="11"/>
  <c r="B869" i="11"/>
  <c r="A870" i="11"/>
  <c r="G871" i="11"/>
  <c r="D871" i="11"/>
  <c r="F871" i="11"/>
  <c r="E871" i="11"/>
  <c r="I870" i="11" l="1"/>
  <c r="C870" i="11"/>
  <c r="B870" i="11"/>
  <c r="A871" i="11"/>
  <c r="E872" i="11"/>
  <c r="D872" i="11"/>
  <c r="F872" i="11"/>
  <c r="G872" i="11"/>
  <c r="I871" i="11" l="1"/>
  <c r="C871" i="11"/>
  <c r="B871" i="11"/>
  <c r="A872" i="11"/>
  <c r="D873" i="11"/>
  <c r="F873" i="11"/>
  <c r="G873" i="11"/>
  <c r="E873" i="11"/>
  <c r="I872" i="11" l="1"/>
  <c r="C872" i="11"/>
  <c r="B872" i="11"/>
  <c r="A873" i="11"/>
  <c r="F874" i="11"/>
  <c r="D874" i="11"/>
  <c r="E874" i="11"/>
  <c r="G874" i="11"/>
  <c r="I873" i="11" l="1"/>
  <c r="C873" i="11"/>
  <c r="B873" i="11"/>
  <c r="A874" i="11"/>
  <c r="F875" i="11"/>
  <c r="D875" i="11"/>
  <c r="G875" i="11"/>
  <c r="E875" i="11"/>
  <c r="I874" i="11" l="1"/>
  <c r="C874" i="11"/>
  <c r="B874" i="11"/>
  <c r="A875" i="11"/>
  <c r="F876" i="11"/>
  <c r="E876" i="11"/>
  <c r="D876" i="11"/>
  <c r="G876" i="11"/>
  <c r="I875" i="11" l="1"/>
  <c r="C875" i="11"/>
  <c r="B875" i="11"/>
  <c r="A876" i="11"/>
  <c r="E877" i="11"/>
  <c r="D877" i="11"/>
  <c r="F877" i="11"/>
  <c r="G877" i="11"/>
  <c r="I876" i="11" l="1"/>
  <c r="C876" i="11"/>
  <c r="B876" i="11"/>
  <c r="A877" i="11"/>
  <c r="F878" i="11"/>
  <c r="E878" i="11"/>
  <c r="G878" i="11"/>
  <c r="D878" i="11"/>
  <c r="I877" i="11" l="1"/>
  <c r="C877" i="11"/>
  <c r="B877" i="11"/>
  <c r="A878" i="11"/>
  <c r="G879" i="11"/>
  <c r="D879" i="11"/>
  <c r="F879" i="11"/>
  <c r="E879" i="11"/>
  <c r="I878" i="11" l="1"/>
  <c r="C878" i="11"/>
  <c r="B878" i="11"/>
  <c r="A879" i="11"/>
  <c r="D880" i="11"/>
  <c r="F880" i="11"/>
  <c r="E880" i="11"/>
  <c r="G880" i="11"/>
  <c r="I879" i="11" l="1"/>
  <c r="C879" i="11"/>
  <c r="B879" i="11"/>
  <c r="A880" i="11"/>
  <c r="F881" i="11"/>
  <c r="E881" i="11"/>
  <c r="D881" i="11"/>
  <c r="G881" i="11"/>
  <c r="I880" i="11" l="1"/>
  <c r="C880" i="11"/>
  <c r="B880" i="11"/>
  <c r="A881" i="11"/>
  <c r="F882" i="11"/>
  <c r="E882" i="11"/>
  <c r="D882" i="11"/>
  <c r="G882" i="11"/>
  <c r="I881" i="11" l="1"/>
  <c r="C881" i="11"/>
  <c r="B881" i="11"/>
  <c r="A882" i="11"/>
  <c r="G883" i="11"/>
  <c r="F883" i="11"/>
  <c r="D883" i="11"/>
  <c r="E883" i="11"/>
  <c r="I882" i="11" l="1"/>
  <c r="C882" i="11"/>
  <c r="B882" i="11"/>
  <c r="A883" i="11"/>
  <c r="E884" i="11"/>
  <c r="F884" i="11"/>
  <c r="G884" i="11"/>
  <c r="D884" i="11"/>
  <c r="I883" i="11" l="1"/>
  <c r="C883" i="11"/>
  <c r="B883" i="11"/>
  <c r="A884" i="11"/>
  <c r="E885" i="11"/>
  <c r="F885" i="11"/>
  <c r="D885" i="11"/>
  <c r="G885" i="11"/>
  <c r="I884" i="11" l="1"/>
  <c r="C884" i="11"/>
  <c r="B884" i="11"/>
  <c r="A885" i="11"/>
  <c r="E886" i="11"/>
  <c r="D886" i="11"/>
  <c r="F886" i="11"/>
  <c r="G886" i="11"/>
  <c r="I885" i="11" l="1"/>
  <c r="C885" i="11"/>
  <c r="B885" i="11"/>
  <c r="A886" i="11"/>
  <c r="G887" i="11"/>
  <c r="D887" i="11"/>
  <c r="F887" i="11"/>
  <c r="E887" i="11"/>
  <c r="I886" i="11" l="1"/>
  <c r="C886" i="11"/>
  <c r="B886" i="11"/>
  <c r="A887" i="11"/>
  <c r="E888" i="11"/>
  <c r="F888" i="11"/>
  <c r="G888" i="11"/>
  <c r="D888" i="11"/>
  <c r="I887" i="11" l="1"/>
  <c r="C887" i="11"/>
  <c r="B887" i="11"/>
  <c r="A888" i="11"/>
  <c r="F889" i="11"/>
  <c r="D889" i="11"/>
  <c r="G889" i="11"/>
  <c r="E889" i="11"/>
  <c r="I888" i="11" l="1"/>
  <c r="C888" i="11"/>
  <c r="B888" i="11"/>
  <c r="A889" i="11"/>
  <c r="F890" i="11"/>
  <c r="E890" i="11"/>
  <c r="D890" i="11"/>
  <c r="G890" i="11"/>
  <c r="I889" i="11" l="1"/>
  <c r="C889" i="11"/>
  <c r="B889" i="11"/>
  <c r="A890" i="11"/>
  <c r="G891" i="11"/>
  <c r="F891" i="11"/>
  <c r="D891" i="11"/>
  <c r="E891" i="11"/>
  <c r="I890" i="11" l="1"/>
  <c r="C890" i="11"/>
  <c r="B890" i="11"/>
  <c r="A891" i="11"/>
  <c r="F892" i="11"/>
  <c r="D892" i="11"/>
  <c r="G892" i="11"/>
  <c r="E892" i="11"/>
  <c r="I891" i="11" l="1"/>
  <c r="C891" i="11"/>
  <c r="B891" i="11"/>
  <c r="A892" i="11"/>
  <c r="D893" i="11"/>
  <c r="F893" i="11"/>
  <c r="E893" i="11"/>
  <c r="G893" i="11"/>
  <c r="I892" i="11" l="1"/>
  <c r="C892" i="11"/>
  <c r="B892" i="11"/>
  <c r="A893" i="11"/>
  <c r="F894" i="11"/>
  <c r="D894" i="11"/>
  <c r="G894" i="11"/>
  <c r="E894" i="11"/>
  <c r="I893" i="11" l="1"/>
  <c r="C893" i="11"/>
  <c r="B893" i="11"/>
  <c r="A894" i="11"/>
  <c r="G895" i="11"/>
  <c r="D895" i="11"/>
  <c r="F895" i="11"/>
  <c r="E895" i="11"/>
  <c r="I894" i="11" l="1"/>
  <c r="C894" i="11"/>
  <c r="B894" i="11"/>
  <c r="A895" i="11"/>
  <c r="E896" i="11"/>
  <c r="F896" i="11"/>
  <c r="G896" i="11"/>
  <c r="D896" i="11"/>
  <c r="I895" i="11" l="1"/>
  <c r="C895" i="11"/>
  <c r="B895" i="11"/>
  <c r="A896" i="11"/>
  <c r="D897" i="11"/>
  <c r="F897" i="11"/>
  <c r="E897" i="11"/>
  <c r="G897" i="11"/>
  <c r="I896" i="11" l="1"/>
  <c r="C896" i="11"/>
  <c r="B896" i="11"/>
  <c r="A897" i="11"/>
  <c r="D898" i="11"/>
  <c r="E898" i="11"/>
  <c r="F898" i="11"/>
  <c r="G898" i="11"/>
  <c r="I897" i="11" l="1"/>
  <c r="C897" i="11"/>
  <c r="B897" i="11"/>
  <c r="A898" i="11"/>
  <c r="F899" i="11"/>
  <c r="D899" i="11"/>
  <c r="G899" i="11"/>
  <c r="E899" i="11"/>
  <c r="I898" i="11" l="1"/>
  <c r="C898" i="11"/>
  <c r="B898" i="11"/>
  <c r="A899" i="11"/>
  <c r="F900" i="11"/>
  <c r="G900" i="11"/>
  <c r="D900" i="11"/>
  <c r="E900" i="11"/>
  <c r="I899" i="11" l="1"/>
  <c r="C899" i="11"/>
  <c r="B899" i="11"/>
  <c r="A900" i="11"/>
  <c r="D901" i="11"/>
  <c r="G901" i="11"/>
  <c r="E901" i="11"/>
  <c r="F901" i="11"/>
  <c r="I900" i="11" l="1"/>
  <c r="C900" i="11"/>
  <c r="B900" i="11"/>
  <c r="A901" i="11"/>
  <c r="D902" i="11"/>
  <c r="G902" i="11"/>
  <c r="F902" i="11"/>
  <c r="E902" i="11"/>
  <c r="I901" i="11" l="1"/>
  <c r="C901" i="11"/>
  <c r="B901" i="11"/>
  <c r="A902" i="11"/>
  <c r="D903" i="11"/>
  <c r="F903" i="11"/>
  <c r="G903" i="11"/>
  <c r="E903" i="11"/>
  <c r="I902" i="11" l="1"/>
  <c r="C902" i="11"/>
  <c r="B902" i="11"/>
  <c r="A903" i="11"/>
  <c r="E904" i="11"/>
  <c r="G904" i="11"/>
  <c r="F904" i="11"/>
  <c r="D904" i="11"/>
  <c r="I903" i="11" l="1"/>
  <c r="A904" i="11"/>
  <c r="C903" i="11"/>
  <c r="B903" i="11"/>
  <c r="F905" i="11"/>
  <c r="E905" i="11"/>
  <c r="G905" i="11"/>
  <c r="D905" i="11"/>
  <c r="I904" i="11" l="1"/>
  <c r="A905" i="11"/>
  <c r="C904" i="11"/>
  <c r="B904" i="11"/>
  <c r="F906" i="11"/>
  <c r="D906" i="11"/>
  <c r="G906" i="11"/>
  <c r="E906" i="11"/>
  <c r="I905" i="11" l="1"/>
  <c r="A906" i="11"/>
  <c r="C905" i="11"/>
  <c r="B905" i="11"/>
  <c r="F907" i="11"/>
  <c r="G907" i="11"/>
  <c r="D907" i="11"/>
  <c r="E907" i="11"/>
  <c r="I906" i="11" l="1"/>
  <c r="A907" i="11"/>
  <c r="C906" i="11"/>
  <c r="B906" i="11"/>
  <c r="G908" i="11"/>
  <c r="E908" i="11"/>
  <c r="D908" i="11"/>
  <c r="F908" i="11"/>
  <c r="I907" i="11" l="1"/>
  <c r="C907" i="11"/>
  <c r="A908" i="11"/>
  <c r="B907" i="11"/>
  <c r="G909" i="11"/>
  <c r="F909" i="11"/>
  <c r="D909" i="11"/>
  <c r="E909" i="11"/>
  <c r="I908" i="11" l="1"/>
  <c r="B908" i="11"/>
  <c r="C908" i="11"/>
  <c r="A909" i="11"/>
  <c r="E910" i="11"/>
  <c r="G910" i="11"/>
  <c r="F910" i="11"/>
  <c r="D910" i="11"/>
  <c r="I909" i="11" l="1"/>
  <c r="B909" i="11"/>
  <c r="C909" i="11"/>
  <c r="A910" i="11"/>
  <c r="F911" i="11"/>
  <c r="G911" i="11"/>
  <c r="D911" i="11"/>
  <c r="E911" i="11"/>
  <c r="I910" i="11" l="1"/>
  <c r="B910" i="11"/>
  <c r="C910" i="11"/>
  <c r="A911" i="11"/>
  <c r="E912" i="11"/>
  <c r="D912" i="11"/>
  <c r="G912" i="11"/>
  <c r="F912" i="11"/>
  <c r="I911" i="11" l="1"/>
  <c r="B911" i="11"/>
  <c r="C911" i="11"/>
  <c r="A912" i="11"/>
  <c r="E913" i="11"/>
  <c r="G913" i="11"/>
  <c r="F913" i="11"/>
  <c r="D913" i="11"/>
  <c r="I912" i="11" l="1"/>
  <c r="B912" i="11"/>
  <c r="C912" i="11"/>
  <c r="A913" i="11"/>
  <c r="D914" i="11"/>
  <c r="F914" i="11"/>
  <c r="E914" i="11"/>
  <c r="G914" i="11"/>
  <c r="I913" i="11" l="1"/>
  <c r="C913" i="11"/>
  <c r="B913" i="11"/>
  <c r="A914" i="11"/>
  <c r="E915" i="11"/>
  <c r="F915" i="11"/>
  <c r="D915" i="11"/>
  <c r="G915" i="11"/>
  <c r="I914" i="11" l="1"/>
  <c r="C914" i="11"/>
  <c r="B914" i="11"/>
  <c r="A915" i="11"/>
  <c r="E916" i="11"/>
  <c r="F916" i="11"/>
  <c r="G916" i="11"/>
  <c r="D916" i="11"/>
  <c r="I915" i="11" l="1"/>
  <c r="C915" i="11"/>
  <c r="B915" i="11"/>
  <c r="A916" i="11"/>
  <c r="D917" i="11"/>
  <c r="G917" i="11"/>
  <c r="F917" i="11"/>
  <c r="E917" i="11"/>
  <c r="I916" i="11" l="1"/>
  <c r="C916" i="11"/>
  <c r="B916" i="11"/>
  <c r="A917" i="11"/>
  <c r="F918" i="11"/>
  <c r="D918" i="11"/>
  <c r="G918" i="11"/>
  <c r="E918" i="11"/>
  <c r="I917" i="11" l="1"/>
  <c r="C917" i="11"/>
  <c r="B917" i="11"/>
  <c r="A918" i="11"/>
  <c r="D919" i="11"/>
  <c r="G919" i="11"/>
  <c r="E919" i="11"/>
  <c r="F919" i="11"/>
  <c r="I918" i="11" l="1"/>
  <c r="C918" i="11"/>
  <c r="B918" i="11"/>
  <c r="A919" i="11"/>
  <c r="E920" i="11"/>
  <c r="D920" i="11"/>
  <c r="F920" i="11"/>
  <c r="G920" i="11"/>
  <c r="I919" i="11" l="1"/>
  <c r="C919" i="11"/>
  <c r="B919" i="11"/>
  <c r="A920" i="11"/>
  <c r="F921" i="11"/>
  <c r="G921" i="11"/>
  <c r="E921" i="11"/>
  <c r="D921" i="11"/>
  <c r="I920" i="11" l="1"/>
  <c r="C920" i="11"/>
  <c r="B920" i="11"/>
  <c r="A921" i="11"/>
  <c r="G922" i="11"/>
  <c r="E922" i="11"/>
  <c r="F922" i="11"/>
  <c r="D922" i="11"/>
  <c r="I921" i="11" l="1"/>
  <c r="C921" i="11"/>
  <c r="B921" i="11"/>
  <c r="A922" i="11"/>
  <c r="F923" i="11"/>
  <c r="G923" i="11"/>
  <c r="D923" i="11"/>
  <c r="E923" i="11"/>
  <c r="I922" i="11" l="1"/>
  <c r="C922" i="11"/>
  <c r="B922" i="11"/>
  <c r="A923" i="11"/>
  <c r="E924" i="11"/>
  <c r="F924" i="11"/>
  <c r="G924" i="11"/>
  <c r="D924" i="11"/>
  <c r="I923" i="11" l="1"/>
  <c r="C923" i="11"/>
  <c r="B923" i="11"/>
  <c r="A924" i="11"/>
  <c r="E925" i="11"/>
  <c r="D925" i="11"/>
  <c r="F925" i="11"/>
  <c r="G925" i="11"/>
  <c r="I924" i="11" l="1"/>
  <c r="C924" i="11"/>
  <c r="B924" i="11"/>
  <c r="A925" i="11"/>
  <c r="F926" i="11"/>
  <c r="D926" i="11"/>
  <c r="G926" i="11"/>
  <c r="E926" i="11"/>
  <c r="I925" i="11" l="1"/>
  <c r="C925" i="11"/>
  <c r="B925" i="11"/>
  <c r="A926" i="11"/>
  <c r="D927" i="11"/>
  <c r="G927" i="11"/>
  <c r="E927" i="11"/>
  <c r="F927" i="11"/>
  <c r="I926" i="11" l="1"/>
  <c r="C926" i="11"/>
  <c r="B926" i="11"/>
  <c r="A927" i="11"/>
  <c r="F928" i="11"/>
  <c r="E928" i="11"/>
  <c r="D928" i="11"/>
  <c r="G928" i="11"/>
  <c r="I927" i="11" l="1"/>
  <c r="C927" i="11"/>
  <c r="B927" i="11"/>
  <c r="A928" i="11"/>
  <c r="D929" i="11"/>
  <c r="F929" i="11"/>
  <c r="E929" i="11"/>
  <c r="G929" i="11"/>
  <c r="I928" i="11" l="1"/>
  <c r="C928" i="11"/>
  <c r="B928" i="11"/>
  <c r="A929" i="11"/>
  <c r="G930" i="11"/>
  <c r="D930" i="11"/>
  <c r="F930" i="11"/>
  <c r="E930" i="11"/>
  <c r="I929" i="11" l="1"/>
  <c r="C929" i="11"/>
  <c r="B929" i="11"/>
  <c r="A930" i="11"/>
  <c r="E931" i="11"/>
  <c r="G931" i="11"/>
  <c r="F931" i="11"/>
  <c r="D931" i="11"/>
  <c r="I930" i="11" l="1"/>
  <c r="C930" i="11"/>
  <c r="B930" i="11"/>
  <c r="A931" i="11"/>
  <c r="D932" i="11"/>
  <c r="G932" i="11"/>
  <c r="F932" i="11"/>
  <c r="E932" i="11"/>
  <c r="I931" i="11" l="1"/>
  <c r="C931" i="11"/>
  <c r="B931" i="11"/>
  <c r="A932" i="11"/>
  <c r="E933" i="11"/>
  <c r="G933" i="11"/>
  <c r="D933" i="11"/>
  <c r="F933" i="11"/>
  <c r="A933" i="11" l="1"/>
  <c r="I932" i="11"/>
  <c r="C932" i="11"/>
  <c r="B932" i="11"/>
  <c r="D934" i="11"/>
  <c r="G934" i="11"/>
  <c r="F934" i="11"/>
  <c r="E934" i="11"/>
  <c r="A934" i="11" l="1"/>
  <c r="I933" i="11"/>
  <c r="C933" i="11"/>
  <c r="B933" i="11"/>
  <c r="G935" i="11"/>
  <c r="D935" i="11"/>
  <c r="E935" i="11"/>
  <c r="F935" i="11"/>
  <c r="A935" i="11" l="1"/>
  <c r="I934" i="11"/>
  <c r="C934" i="11"/>
  <c r="B934" i="11"/>
  <c r="E936" i="11"/>
  <c r="D936" i="11"/>
  <c r="F936" i="11"/>
  <c r="G936" i="11"/>
  <c r="A936" i="11" l="1"/>
  <c r="I935" i="11"/>
  <c r="C935" i="11"/>
  <c r="B935" i="11"/>
  <c r="F937" i="11"/>
  <c r="E937" i="11"/>
  <c r="G937" i="11"/>
  <c r="D937" i="11"/>
  <c r="A937" i="11" l="1"/>
  <c r="I936" i="11"/>
  <c r="C936" i="11"/>
  <c r="B936" i="11"/>
  <c r="D938" i="11"/>
  <c r="F938" i="11"/>
  <c r="E938" i="11"/>
  <c r="G938" i="11"/>
  <c r="A938" i="11" l="1"/>
  <c r="I937" i="11"/>
  <c r="C937" i="11"/>
  <c r="B937" i="11"/>
  <c r="D939" i="11"/>
  <c r="F939" i="11"/>
  <c r="G939" i="11"/>
  <c r="E939" i="11"/>
  <c r="A939" i="11" l="1"/>
  <c r="I938" i="11"/>
  <c r="C938" i="11"/>
  <c r="B938" i="11"/>
  <c r="E940" i="11"/>
  <c r="G940" i="11"/>
  <c r="D940" i="11"/>
  <c r="F940" i="11"/>
  <c r="A940" i="11" l="1"/>
  <c r="I939" i="11"/>
  <c r="C939" i="11"/>
  <c r="B939" i="11"/>
  <c r="D941" i="11"/>
  <c r="E941" i="11"/>
  <c r="G941" i="11"/>
  <c r="F941" i="11"/>
  <c r="A941" i="11" l="1"/>
  <c r="I940" i="11"/>
  <c r="C940" i="11"/>
  <c r="B940" i="11"/>
  <c r="G942" i="11"/>
  <c r="F942" i="11"/>
  <c r="D942" i="11"/>
  <c r="E942" i="11"/>
  <c r="A942" i="11" l="1"/>
  <c r="I941" i="11"/>
  <c r="C941" i="11"/>
  <c r="B941" i="11"/>
  <c r="F943" i="11"/>
  <c r="G943" i="11"/>
  <c r="E943" i="11"/>
  <c r="D943" i="11"/>
  <c r="A943" i="11" l="1"/>
  <c r="I942" i="11"/>
  <c r="C942" i="11"/>
  <c r="B942" i="11"/>
  <c r="F944" i="11"/>
  <c r="G944" i="11"/>
  <c r="D944" i="11"/>
  <c r="E944" i="11"/>
  <c r="A944" i="11" l="1"/>
  <c r="I943" i="11"/>
  <c r="C943" i="11"/>
  <c r="B943" i="11"/>
  <c r="G945" i="11"/>
  <c r="F945" i="11"/>
  <c r="D945" i="11"/>
  <c r="E945" i="11"/>
  <c r="A945" i="11" l="1"/>
  <c r="I944" i="11"/>
  <c r="C944" i="11"/>
  <c r="B944" i="11"/>
  <c r="D946" i="11"/>
  <c r="F946" i="11"/>
  <c r="E946" i="11"/>
  <c r="G946" i="11"/>
  <c r="A946" i="11" l="1"/>
  <c r="I945" i="11"/>
  <c r="C945" i="11"/>
  <c r="B945" i="11"/>
  <c r="E947" i="11"/>
  <c r="G947" i="11"/>
  <c r="D947" i="11"/>
  <c r="F947" i="11"/>
  <c r="A947" i="11" l="1"/>
  <c r="I946" i="11"/>
  <c r="C946" i="11"/>
  <c r="B946" i="11"/>
  <c r="E948" i="11"/>
  <c r="D948" i="11"/>
  <c r="F948" i="11"/>
  <c r="G948" i="11"/>
  <c r="A948" i="11" l="1"/>
  <c r="I947" i="11"/>
  <c r="C947" i="11"/>
  <c r="B947" i="11"/>
  <c r="F949" i="11"/>
  <c r="G949" i="11"/>
  <c r="E949" i="11"/>
  <c r="D949" i="11"/>
  <c r="A949" i="11" l="1"/>
  <c r="I948" i="11"/>
  <c r="C948" i="11"/>
  <c r="B948" i="11"/>
  <c r="G950" i="11"/>
  <c r="E950" i="11"/>
  <c r="F950" i="11"/>
  <c r="D950" i="11"/>
  <c r="A950" i="11" l="1"/>
  <c r="I949" i="11"/>
  <c r="C949" i="11"/>
  <c r="B949" i="11"/>
  <c r="E951" i="11"/>
  <c r="G951" i="11"/>
  <c r="D951" i="11"/>
  <c r="F951" i="11"/>
  <c r="A951" i="11" l="1"/>
  <c r="I950" i="11"/>
  <c r="C950" i="11"/>
  <c r="B950" i="11"/>
  <c r="E952" i="11"/>
  <c r="F952" i="11"/>
  <c r="D952" i="11"/>
  <c r="G952" i="11"/>
  <c r="A952" i="11" l="1"/>
  <c r="I951" i="11"/>
  <c r="C951" i="11"/>
  <c r="B951" i="11"/>
  <c r="D953" i="11"/>
  <c r="F953" i="11"/>
  <c r="E953" i="11"/>
  <c r="G953" i="11"/>
  <c r="A953" i="11" l="1"/>
  <c r="I952" i="11"/>
  <c r="C952" i="11"/>
  <c r="B952" i="11"/>
  <c r="G954" i="11"/>
  <c r="F954" i="11"/>
  <c r="E954" i="11"/>
  <c r="D954" i="11"/>
  <c r="A954" i="11" l="1"/>
  <c r="I953" i="11"/>
  <c r="C953" i="11"/>
  <c r="B953" i="11"/>
  <c r="G955" i="11"/>
  <c r="D955" i="11"/>
  <c r="F955" i="11"/>
  <c r="E955" i="11"/>
  <c r="A955" i="11" l="1"/>
  <c r="I954" i="11"/>
  <c r="C954" i="11"/>
  <c r="B954" i="11"/>
  <c r="D956" i="11"/>
  <c r="E956" i="11"/>
  <c r="F956" i="11"/>
  <c r="G956" i="11"/>
  <c r="A956" i="11" l="1"/>
  <c r="I955" i="11"/>
  <c r="C955" i="11"/>
  <c r="B955" i="11"/>
  <c r="E957" i="11"/>
  <c r="D957" i="11"/>
  <c r="G957" i="11"/>
  <c r="F957" i="11"/>
  <c r="A957" i="11" l="1"/>
  <c r="I956" i="11"/>
  <c r="C956" i="11"/>
  <c r="B956" i="11"/>
  <c r="F958" i="11"/>
  <c r="D958" i="11"/>
  <c r="G958" i="11"/>
  <c r="E958" i="11"/>
  <c r="A958" i="11" l="1"/>
  <c r="I957" i="11"/>
  <c r="C957" i="11"/>
  <c r="B957" i="11"/>
  <c r="G959" i="11"/>
  <c r="F959" i="11"/>
  <c r="D959" i="11"/>
  <c r="E959" i="11"/>
  <c r="A959" i="11" l="1"/>
  <c r="I958" i="11"/>
  <c r="C958" i="11"/>
  <c r="B958" i="11"/>
  <c r="E960" i="11"/>
  <c r="G960" i="11"/>
  <c r="F960" i="11"/>
  <c r="D960" i="11"/>
  <c r="A960" i="11" l="1"/>
  <c r="I959" i="11"/>
  <c r="C959" i="11"/>
  <c r="B959" i="11"/>
  <c r="D961" i="11"/>
  <c r="E961" i="11"/>
  <c r="F961" i="11"/>
  <c r="G961" i="11"/>
  <c r="A961" i="11" l="1"/>
  <c r="I960" i="11"/>
  <c r="C960" i="11"/>
  <c r="B960" i="11"/>
  <c r="E962" i="11"/>
  <c r="G962" i="11"/>
  <c r="D962" i="11"/>
  <c r="F962" i="11"/>
  <c r="A962" i="11" l="1"/>
  <c r="I961" i="11"/>
  <c r="C961" i="11"/>
  <c r="B961" i="11"/>
  <c r="F963" i="11"/>
  <c r="G963" i="11"/>
  <c r="D963" i="11"/>
  <c r="E963" i="11"/>
  <c r="A963" i="11" l="1"/>
  <c r="I962" i="11"/>
  <c r="C962" i="11"/>
  <c r="B962" i="11"/>
  <c r="E964" i="11"/>
  <c r="D964" i="11"/>
  <c r="F964" i="11"/>
  <c r="G964" i="11"/>
  <c r="A964" i="11" l="1"/>
  <c r="I963" i="11"/>
  <c r="C963" i="11"/>
  <c r="B963" i="11"/>
  <c r="D965" i="11"/>
  <c r="E965" i="11"/>
  <c r="F965" i="11"/>
  <c r="G965" i="11"/>
  <c r="A965" i="11" l="1"/>
  <c r="I964" i="11"/>
  <c r="C964" i="11"/>
  <c r="B964" i="11"/>
  <c r="G966" i="11"/>
  <c r="E966" i="11"/>
  <c r="D966" i="11"/>
  <c r="F966" i="11"/>
  <c r="A966" i="11" l="1"/>
  <c r="I965" i="11"/>
  <c r="C965" i="11"/>
  <c r="B965" i="11"/>
  <c r="D967" i="11"/>
  <c r="G967" i="11"/>
  <c r="E967" i="11"/>
  <c r="F967" i="11"/>
  <c r="A967" i="11" l="1"/>
  <c r="I966" i="11"/>
  <c r="C966" i="11"/>
  <c r="B966" i="11"/>
  <c r="E968" i="11"/>
  <c r="G968" i="11"/>
  <c r="F968" i="11"/>
  <c r="D968" i="11"/>
  <c r="A968" i="11" l="1"/>
  <c r="I967" i="11"/>
  <c r="C967" i="11"/>
  <c r="B967" i="11"/>
  <c r="F969" i="11"/>
  <c r="D969" i="11"/>
  <c r="G969" i="11"/>
  <c r="E969" i="11"/>
  <c r="A969" i="11" l="1"/>
  <c r="I968" i="11"/>
  <c r="C968" i="11"/>
  <c r="B968" i="11"/>
  <c r="E970" i="11"/>
  <c r="G970" i="11"/>
  <c r="D970" i="11"/>
  <c r="F970" i="11"/>
  <c r="A970" i="11" l="1"/>
  <c r="I969" i="11"/>
  <c r="C969" i="11"/>
  <c r="B969" i="11"/>
  <c r="F971" i="11"/>
  <c r="D971" i="11"/>
  <c r="G971" i="11"/>
  <c r="E971" i="11"/>
  <c r="A971" i="11" l="1"/>
  <c r="I970" i="11"/>
  <c r="C970" i="11"/>
  <c r="B970" i="11"/>
  <c r="D972" i="11"/>
  <c r="F972" i="11"/>
  <c r="E972" i="11"/>
  <c r="G972" i="11"/>
  <c r="A972" i="11" l="1"/>
  <c r="I971" i="11"/>
  <c r="C971" i="11"/>
  <c r="B971" i="11"/>
  <c r="F973" i="11"/>
  <c r="D973" i="11"/>
  <c r="E973" i="11"/>
  <c r="G973" i="11"/>
  <c r="A973" i="11" l="1"/>
  <c r="I972" i="11"/>
  <c r="C972" i="11"/>
  <c r="B972" i="11"/>
  <c r="F974" i="11"/>
  <c r="E974" i="11"/>
  <c r="D974" i="11"/>
  <c r="G974" i="11"/>
  <c r="A974" i="11" l="1"/>
  <c r="I973" i="11"/>
  <c r="C973" i="11"/>
  <c r="B973" i="11"/>
  <c r="D975" i="11"/>
  <c r="E975" i="11"/>
  <c r="F975" i="11"/>
  <c r="G975" i="11"/>
  <c r="A975" i="11" l="1"/>
  <c r="I974" i="11"/>
  <c r="C974" i="11"/>
  <c r="B974" i="11"/>
  <c r="E976" i="11"/>
  <c r="F976" i="11"/>
  <c r="G976" i="11"/>
  <c r="D976" i="11"/>
  <c r="A976" i="11" l="1"/>
  <c r="I975" i="11"/>
  <c r="C975" i="11"/>
  <c r="B975" i="11"/>
  <c r="F977" i="11"/>
  <c r="D977" i="11"/>
  <c r="G977" i="11"/>
  <c r="E977" i="11"/>
  <c r="A977" i="11" l="1"/>
  <c r="I976" i="11"/>
  <c r="C976" i="11"/>
  <c r="B976" i="11"/>
  <c r="D978" i="11"/>
  <c r="E978" i="11"/>
  <c r="G978" i="11"/>
  <c r="F978" i="11"/>
  <c r="A978" i="11" l="1"/>
  <c r="I977" i="11"/>
  <c r="C977" i="11"/>
  <c r="B977" i="11"/>
  <c r="F979" i="11"/>
  <c r="E979" i="11"/>
  <c r="D979" i="11"/>
  <c r="G979" i="11"/>
  <c r="C978" i="11" l="1"/>
  <c r="I978" i="11"/>
  <c r="B978" i="11"/>
  <c r="A979" i="11"/>
  <c r="D980" i="11"/>
  <c r="F980" i="11"/>
  <c r="G980" i="11"/>
  <c r="E980" i="11"/>
  <c r="C979" i="11" l="1"/>
  <c r="A980" i="11"/>
  <c r="I979" i="11"/>
  <c r="B979" i="11"/>
  <c r="F981" i="11"/>
  <c r="D981" i="11"/>
  <c r="G981" i="11"/>
  <c r="E981" i="11"/>
  <c r="C980" i="11" l="1"/>
  <c r="I980" i="11"/>
  <c r="B980" i="11"/>
  <c r="A981" i="11"/>
  <c r="E982" i="11"/>
  <c r="D982" i="11"/>
  <c r="F982" i="11"/>
  <c r="G982" i="11"/>
  <c r="C981" i="11" l="1"/>
  <c r="A982" i="11"/>
  <c r="I981" i="11"/>
  <c r="B981" i="11"/>
  <c r="G983" i="11"/>
  <c r="E983" i="11"/>
  <c r="F983" i="11"/>
  <c r="D983" i="11"/>
  <c r="C982" i="11" l="1"/>
  <c r="I982" i="11"/>
  <c r="B982" i="11"/>
  <c r="A983" i="11"/>
  <c r="F984" i="11"/>
  <c r="D984" i="11"/>
  <c r="G984" i="11"/>
  <c r="E984" i="11"/>
  <c r="C983" i="11" l="1"/>
  <c r="A984" i="11"/>
  <c r="I983" i="11"/>
  <c r="B983" i="11"/>
  <c r="D985" i="11"/>
  <c r="F985" i="11"/>
  <c r="G985" i="11"/>
  <c r="E985" i="11"/>
  <c r="C984" i="11" l="1"/>
  <c r="I984" i="11"/>
  <c r="B984" i="11"/>
  <c r="A985" i="11"/>
  <c r="G986" i="11"/>
  <c r="E986" i="11"/>
  <c r="D986" i="11"/>
  <c r="F986" i="11"/>
  <c r="C985" i="11" l="1"/>
  <c r="A986" i="11"/>
  <c r="I985" i="11"/>
  <c r="B985" i="11"/>
  <c r="D987" i="11"/>
  <c r="F987" i="11"/>
  <c r="G987" i="11"/>
  <c r="E987" i="11"/>
  <c r="C986" i="11" l="1"/>
  <c r="I986" i="11"/>
  <c r="B986" i="11"/>
  <c r="A987" i="11"/>
  <c r="G988" i="11"/>
  <c r="E988" i="11"/>
  <c r="F988" i="11"/>
  <c r="D988" i="11"/>
  <c r="C987" i="11" l="1"/>
  <c r="A988" i="11"/>
  <c r="I987" i="11"/>
  <c r="B987" i="11"/>
  <c r="G989" i="11"/>
  <c r="F989" i="11"/>
  <c r="D989" i="11"/>
  <c r="E989" i="11"/>
  <c r="C988" i="11" l="1"/>
  <c r="A989" i="11"/>
  <c r="B988" i="11"/>
  <c r="I988" i="11"/>
  <c r="D990" i="11"/>
  <c r="F990" i="11"/>
  <c r="E990" i="11"/>
  <c r="G990" i="11"/>
  <c r="C989" i="11" l="1"/>
  <c r="A990" i="11"/>
  <c r="B989" i="11"/>
  <c r="I989" i="11"/>
  <c r="F991" i="11"/>
  <c r="D991" i="11"/>
  <c r="E991" i="11"/>
  <c r="G991" i="11"/>
  <c r="C990" i="11" l="1"/>
  <c r="A991" i="11"/>
  <c r="I990" i="11"/>
  <c r="B990" i="11"/>
  <c r="D992" i="11"/>
  <c r="E992" i="11"/>
  <c r="F992" i="11"/>
  <c r="G992" i="11"/>
  <c r="C991" i="11" l="1"/>
  <c r="A992" i="11"/>
  <c r="I991" i="11"/>
  <c r="B991" i="11"/>
  <c r="E993" i="11"/>
  <c r="G993" i="11"/>
  <c r="F993" i="11"/>
  <c r="D993" i="11"/>
  <c r="C992" i="11" l="1"/>
  <c r="A993" i="11"/>
  <c r="I992" i="11"/>
  <c r="B992" i="11"/>
  <c r="D994" i="11"/>
  <c r="G994" i="11"/>
  <c r="F994" i="11"/>
  <c r="E994" i="11"/>
  <c r="C993" i="11" l="1"/>
  <c r="A994" i="11"/>
  <c r="I993" i="11"/>
  <c r="B993" i="11"/>
  <c r="E995" i="11"/>
  <c r="F995" i="11"/>
  <c r="G995" i="11"/>
  <c r="D995" i="11"/>
  <c r="C994" i="11" l="1"/>
  <c r="A995" i="11"/>
  <c r="I994" i="11"/>
  <c r="B994" i="11"/>
  <c r="F996" i="11"/>
  <c r="G996" i="11"/>
  <c r="E996" i="11"/>
  <c r="D996" i="11"/>
  <c r="C995" i="11" l="1"/>
  <c r="A996" i="11"/>
  <c r="I995" i="11"/>
  <c r="B995" i="11"/>
  <c r="D997" i="11"/>
  <c r="F997" i="11"/>
  <c r="E997" i="11"/>
  <c r="G997" i="11"/>
  <c r="C996" i="11" l="1"/>
  <c r="A997" i="11"/>
  <c r="I996" i="11"/>
  <c r="B996" i="11"/>
  <c r="D998" i="11"/>
  <c r="F998" i="11"/>
  <c r="E998" i="11"/>
  <c r="G998" i="11"/>
  <c r="C997" i="11" l="1"/>
  <c r="A998" i="11"/>
  <c r="I997" i="11"/>
  <c r="B997" i="11"/>
  <c r="G999" i="11"/>
  <c r="F999" i="11"/>
  <c r="E999" i="11"/>
  <c r="D999" i="11"/>
  <c r="C998" i="11" l="1"/>
  <c r="A999" i="11"/>
  <c r="I998" i="11"/>
  <c r="B998" i="11"/>
  <c r="F1000" i="11"/>
  <c r="D1000" i="11"/>
  <c r="E1000" i="11"/>
  <c r="G1000" i="11"/>
  <c r="C999" i="11" l="1"/>
  <c r="B999" i="11"/>
  <c r="A1000" i="11"/>
  <c r="I999" i="11"/>
  <c r="D1001" i="11"/>
  <c r="E1001" i="11"/>
  <c r="F1001" i="11"/>
  <c r="G1001" i="11"/>
  <c r="C1000" i="11" l="1"/>
  <c r="B1000" i="11"/>
  <c r="A1001" i="11"/>
  <c r="I1000" i="11"/>
  <c r="F1002" i="11"/>
  <c r="E1002" i="11"/>
  <c r="D1002" i="11"/>
  <c r="G1002" i="11"/>
  <c r="C1001" i="11" l="1"/>
  <c r="B1001" i="11"/>
  <c r="A1002" i="11"/>
  <c r="I1001" i="11"/>
  <c r="D1003" i="11"/>
  <c r="G1003" i="11"/>
  <c r="F1003" i="11"/>
  <c r="E1003" i="11"/>
  <c r="C1002" i="11" l="1"/>
  <c r="B1002" i="11"/>
  <c r="A1003" i="11"/>
  <c r="I1002" i="11"/>
  <c r="G1004" i="11"/>
  <c r="E1004" i="11"/>
  <c r="F1004" i="11"/>
  <c r="D1004" i="11"/>
  <c r="C1003" i="11" l="1"/>
  <c r="B1003" i="11"/>
  <c r="A1004" i="11"/>
  <c r="I1003" i="11"/>
  <c r="G1005" i="11"/>
  <c r="E1005" i="11"/>
  <c r="D1005" i="11"/>
  <c r="F1005" i="11"/>
  <c r="C1004" i="11" l="1"/>
  <c r="B1004" i="11"/>
  <c r="A1005" i="11"/>
  <c r="I1004" i="11"/>
  <c r="F1006" i="11"/>
  <c r="G1006" i="11"/>
  <c r="D1006" i="11"/>
  <c r="E1006" i="11"/>
  <c r="C1005" i="11" l="1"/>
  <c r="B1005" i="11"/>
  <c r="A1006" i="11"/>
  <c r="I1005" i="11"/>
  <c r="E1007" i="11"/>
  <c r="G1007" i="11"/>
  <c r="F1007" i="11"/>
  <c r="D1007" i="11"/>
  <c r="C1006" i="11" l="1"/>
  <c r="B1006" i="11"/>
  <c r="A1007" i="11"/>
  <c r="I1006" i="11"/>
  <c r="D1008" i="11"/>
  <c r="F1008" i="11"/>
  <c r="G1008" i="11"/>
  <c r="E1008" i="11"/>
  <c r="C1007" i="11" l="1"/>
  <c r="B1007" i="11"/>
  <c r="A1008" i="11"/>
  <c r="I1007" i="11"/>
  <c r="D1009" i="11"/>
  <c r="E1009" i="11"/>
  <c r="G1009" i="11"/>
  <c r="F1009" i="11"/>
  <c r="C1008" i="11" l="1"/>
  <c r="B1008" i="11"/>
  <c r="A1009" i="11"/>
  <c r="I1008" i="11"/>
  <c r="E1010" i="11"/>
  <c r="G1010" i="11"/>
  <c r="F1010" i="11"/>
  <c r="D1010" i="11"/>
  <c r="C1009" i="11" l="1"/>
  <c r="B1009" i="11"/>
  <c r="A1010" i="11"/>
  <c r="I1009" i="11"/>
  <c r="E1011" i="11"/>
  <c r="G1011" i="11"/>
  <c r="D1011" i="11"/>
  <c r="F1011" i="11"/>
  <c r="C1010" i="11" l="1"/>
  <c r="B1010" i="11"/>
  <c r="A1011" i="11"/>
  <c r="I1010" i="11"/>
  <c r="G1012" i="11"/>
  <c r="F1012" i="11"/>
  <c r="E1012" i="11"/>
  <c r="D1012" i="11"/>
  <c r="C1011" i="11" l="1"/>
  <c r="B1011" i="11"/>
  <c r="A1012" i="11"/>
  <c r="I1011" i="11"/>
  <c r="D1013" i="11"/>
  <c r="F1013" i="11"/>
  <c r="G1013" i="11"/>
  <c r="E1013" i="11"/>
  <c r="C1012" i="11" l="1"/>
  <c r="B1012" i="11"/>
  <c r="A1013" i="11"/>
  <c r="I1012" i="11"/>
  <c r="D1014" i="11"/>
  <c r="E1014" i="11"/>
  <c r="G1014" i="11"/>
  <c r="F1014" i="11"/>
  <c r="C1013" i="11" l="1"/>
  <c r="B1013" i="11"/>
  <c r="A1014" i="11"/>
  <c r="I1013" i="11"/>
  <c r="D1015" i="11"/>
  <c r="F1015" i="11"/>
  <c r="G1015" i="11"/>
  <c r="E1015" i="11"/>
  <c r="C1014" i="11" l="1"/>
  <c r="B1014" i="11"/>
  <c r="A1015" i="11"/>
  <c r="I1014" i="11"/>
  <c r="F1016" i="11"/>
  <c r="D1016" i="11"/>
  <c r="G1016" i="11"/>
  <c r="E1016" i="11"/>
  <c r="C1015" i="11" l="1"/>
  <c r="B1015" i="11"/>
  <c r="A1016" i="11"/>
  <c r="I1015" i="11"/>
  <c r="E1017" i="11"/>
  <c r="G1017" i="11"/>
  <c r="D1017" i="11"/>
  <c r="F1017" i="11"/>
  <c r="C1016" i="11" l="1"/>
  <c r="B1016" i="11"/>
  <c r="A1017" i="11"/>
  <c r="I1016" i="11"/>
  <c r="F1018" i="11"/>
  <c r="E1018" i="11"/>
  <c r="G1018" i="11"/>
  <c r="D1018" i="11"/>
  <c r="C1017" i="11" l="1"/>
  <c r="B1017" i="11"/>
  <c r="A1018" i="11"/>
  <c r="I1017" i="11"/>
  <c r="D1019" i="11"/>
  <c r="G1019" i="11"/>
  <c r="E1019" i="11"/>
  <c r="F1019" i="11"/>
  <c r="C1018" i="11" l="1"/>
  <c r="B1018" i="11"/>
  <c r="A1019" i="11"/>
  <c r="I1018" i="11"/>
  <c r="E1020" i="11"/>
  <c r="G1020" i="11"/>
  <c r="F1020" i="11"/>
  <c r="D1020" i="11"/>
  <c r="C1019" i="11" l="1"/>
  <c r="B1019" i="11"/>
  <c r="A1020" i="11"/>
  <c r="I1019" i="11"/>
  <c r="F1021" i="11"/>
  <c r="G1021" i="11"/>
  <c r="D1021" i="11"/>
  <c r="E1021" i="11"/>
  <c r="C1020" i="11" l="1"/>
  <c r="B1020" i="11"/>
  <c r="A1021" i="11"/>
  <c r="I1020" i="11"/>
  <c r="G1022" i="11"/>
  <c r="D1022" i="11"/>
  <c r="F1022" i="11"/>
  <c r="E1022" i="11"/>
  <c r="C1021" i="11" l="1"/>
  <c r="B1021" i="11"/>
  <c r="A1022" i="11"/>
  <c r="I1021" i="11"/>
  <c r="E1023" i="11"/>
  <c r="D1023" i="11"/>
  <c r="F1023" i="11"/>
  <c r="G1023" i="11"/>
  <c r="C1022" i="11" l="1"/>
  <c r="B1022" i="11"/>
  <c r="A1023" i="11"/>
  <c r="I1022" i="11"/>
  <c r="G1024" i="11"/>
  <c r="F1024" i="11"/>
  <c r="D1024" i="11"/>
  <c r="E1024" i="11"/>
  <c r="C1023" i="11" l="1"/>
  <c r="B1023" i="11"/>
  <c r="A1024" i="11"/>
  <c r="I1023" i="11"/>
  <c r="D1025" i="11"/>
  <c r="G1025" i="11"/>
  <c r="F1025" i="11"/>
  <c r="E1025" i="11"/>
  <c r="I1024" i="11" l="1"/>
  <c r="A1025" i="11"/>
  <c r="C1024" i="11"/>
  <c r="B1024" i="11"/>
  <c r="G1026" i="11"/>
  <c r="E1026" i="11"/>
  <c r="F1026" i="11"/>
  <c r="D1026" i="11"/>
  <c r="I1025" i="11" l="1"/>
  <c r="A1026" i="11"/>
  <c r="C1025" i="11"/>
  <c r="B1025" i="11"/>
  <c r="G1027" i="11"/>
  <c r="F1027" i="11"/>
  <c r="D1027" i="11"/>
  <c r="E1027" i="11"/>
  <c r="I1026" i="11" l="1"/>
  <c r="C1026" i="11"/>
  <c r="A1027" i="11"/>
  <c r="B1026" i="11"/>
  <c r="F1028" i="11"/>
  <c r="D1028" i="11"/>
  <c r="G1028" i="11"/>
  <c r="E1028" i="11"/>
  <c r="I1027" i="11" l="1"/>
  <c r="C1027" i="11"/>
  <c r="B1027" i="11"/>
  <c r="A1028" i="11"/>
  <c r="D1029" i="11"/>
  <c r="F1029" i="11"/>
  <c r="E1029" i="11"/>
  <c r="G1029" i="11"/>
  <c r="I1028" i="11" l="1"/>
  <c r="C1028" i="11"/>
  <c r="B1028" i="11"/>
  <c r="A1029" i="11"/>
  <c r="F1030" i="11"/>
  <c r="E1030" i="11"/>
  <c r="D1030" i="11"/>
  <c r="G1030" i="11"/>
  <c r="I1029" i="11" l="1"/>
  <c r="C1029" i="11"/>
  <c r="B1029" i="11"/>
  <c r="A1030" i="11"/>
  <c r="F1031" i="11"/>
  <c r="D1031" i="11"/>
  <c r="G1031" i="11"/>
  <c r="E1031" i="11"/>
  <c r="I1030" i="11" l="1"/>
  <c r="C1030" i="11"/>
  <c r="B1030" i="11"/>
  <c r="A1031" i="11"/>
  <c r="F1032" i="11"/>
  <c r="D1032" i="11"/>
  <c r="E1032" i="11"/>
  <c r="G1032" i="11"/>
  <c r="I1031" i="11" l="1"/>
  <c r="C1031" i="11"/>
  <c r="B1031" i="11"/>
  <c r="A1032" i="11"/>
  <c r="F1033" i="11"/>
  <c r="G1033" i="11"/>
  <c r="D1033" i="11"/>
  <c r="E1033" i="11"/>
  <c r="I1032" i="11" l="1"/>
  <c r="C1032" i="11"/>
  <c r="B1032" i="11"/>
  <c r="A1033" i="11"/>
  <c r="G1034" i="11"/>
  <c r="E1034" i="11"/>
  <c r="F1034" i="11"/>
  <c r="D1034" i="11"/>
  <c r="I1033" i="11" l="1"/>
  <c r="C1033" i="11"/>
  <c r="B1033" i="11"/>
  <c r="A1034" i="11"/>
  <c r="F1035" i="11"/>
  <c r="E1035" i="11"/>
  <c r="D1035" i="11"/>
  <c r="G1035" i="11"/>
  <c r="I1034" i="11" l="1"/>
  <c r="C1034" i="11"/>
  <c r="B1034" i="11"/>
  <c r="A1035" i="11"/>
  <c r="D1036" i="11"/>
  <c r="G1036" i="11"/>
  <c r="F1036" i="11"/>
  <c r="E1036" i="11"/>
  <c r="I1035" i="11" l="1"/>
  <c r="C1035" i="11"/>
  <c r="B1035" i="11"/>
  <c r="A1036" i="11"/>
  <c r="F1037" i="11"/>
  <c r="E1037" i="11"/>
  <c r="D1037" i="11"/>
  <c r="G1037" i="11"/>
  <c r="I1036" i="11" l="1"/>
  <c r="C1036" i="11"/>
  <c r="B1036" i="11"/>
  <c r="A1037" i="11"/>
  <c r="D1038" i="11"/>
  <c r="F1038" i="11"/>
  <c r="G1038" i="11"/>
  <c r="E1038" i="11"/>
  <c r="I1037" i="11" l="1"/>
  <c r="C1037" i="11"/>
  <c r="B1037" i="11"/>
  <c r="A1038" i="11"/>
  <c r="F1039" i="11"/>
  <c r="E1039" i="11"/>
  <c r="G1039" i="11"/>
  <c r="D1039" i="11"/>
  <c r="I1038" i="11" l="1"/>
  <c r="C1038" i="11"/>
  <c r="B1038" i="11"/>
  <c r="A1039" i="11"/>
  <c r="E1040" i="11"/>
  <c r="F1040" i="11"/>
  <c r="G1040" i="11"/>
  <c r="D1040" i="11"/>
  <c r="I1039" i="11" l="1"/>
  <c r="C1039" i="11"/>
  <c r="B1039" i="11"/>
  <c r="A1040" i="11"/>
  <c r="G1041" i="11"/>
  <c r="D1041" i="11"/>
  <c r="F1041" i="11"/>
  <c r="E1041" i="11"/>
  <c r="I1040" i="11" l="1"/>
  <c r="C1040" i="11"/>
  <c r="B1040" i="11"/>
  <c r="A1041" i="11"/>
  <c r="E1042" i="11"/>
  <c r="D1042" i="11"/>
  <c r="F1042" i="11"/>
  <c r="G1042" i="11"/>
  <c r="I1041" i="11" l="1"/>
  <c r="C1041" i="11"/>
  <c r="B1041" i="11"/>
  <c r="A1042" i="11"/>
  <c r="G1043" i="11"/>
  <c r="E1043" i="11"/>
  <c r="F1043" i="11"/>
  <c r="D1043" i="11"/>
  <c r="I1042" i="11" l="1"/>
  <c r="C1042" i="11"/>
  <c r="B1042" i="11"/>
  <c r="A1043" i="11"/>
  <c r="G1044" i="11"/>
  <c r="F1044" i="11"/>
  <c r="E1044" i="11"/>
  <c r="D1044" i="11"/>
  <c r="I1043" i="11" l="1"/>
  <c r="C1043" i="11"/>
  <c r="B1043" i="11"/>
  <c r="A1044" i="11"/>
  <c r="G1045" i="11"/>
  <c r="D1045" i="11"/>
  <c r="F1045" i="11"/>
  <c r="E1045" i="11"/>
  <c r="I1044" i="11" l="1"/>
  <c r="C1044" i="11"/>
  <c r="B1044" i="11"/>
  <c r="A1045" i="11"/>
  <c r="D1046" i="11"/>
  <c r="G1046" i="11"/>
  <c r="F1046" i="11"/>
  <c r="E1046" i="11"/>
  <c r="I1045" i="11" l="1"/>
  <c r="C1045" i="11"/>
  <c r="B1045" i="11"/>
  <c r="A1046" i="11"/>
  <c r="D1047" i="11"/>
  <c r="E1047" i="11"/>
  <c r="G1047" i="11"/>
  <c r="F1047" i="11"/>
  <c r="I1046" i="11" l="1"/>
  <c r="C1046" i="11"/>
  <c r="B1046" i="11"/>
  <c r="A1047" i="11"/>
  <c r="D1048" i="11"/>
  <c r="G1048" i="11"/>
  <c r="E1048" i="11"/>
  <c r="F1048" i="11"/>
  <c r="I1047" i="11" l="1"/>
  <c r="C1047" i="11"/>
  <c r="B1047" i="11"/>
  <c r="A1048" i="11"/>
  <c r="E1049" i="11"/>
  <c r="G1049" i="11"/>
  <c r="F1049" i="11"/>
  <c r="D1049" i="11"/>
  <c r="I1048" i="11" l="1"/>
  <c r="C1048" i="11"/>
  <c r="B1048" i="11"/>
  <c r="A1049" i="11"/>
  <c r="F1050" i="11"/>
  <c r="D1050" i="11"/>
  <c r="G1050" i="11"/>
  <c r="E1050" i="11"/>
  <c r="I1049" i="11" l="1"/>
  <c r="C1049" i="11"/>
  <c r="B1049" i="11"/>
  <c r="A1050" i="11"/>
  <c r="F1051" i="11"/>
  <c r="D1051" i="11"/>
  <c r="E1051" i="11"/>
  <c r="G1051" i="11"/>
  <c r="I1050" i="11" l="1"/>
  <c r="C1050" i="11"/>
  <c r="B1050" i="11"/>
  <c r="A1051" i="11"/>
  <c r="F1052" i="11"/>
  <c r="D1052" i="11"/>
  <c r="G1052" i="11"/>
  <c r="E1052" i="11"/>
  <c r="I1051" i="11" l="1"/>
  <c r="C1051" i="11"/>
  <c r="B1051" i="11"/>
  <c r="A1052" i="11"/>
  <c r="E1053" i="11"/>
  <c r="F1053" i="11"/>
  <c r="D1053" i="11"/>
  <c r="G1053" i="11"/>
  <c r="I1052" i="11" l="1"/>
  <c r="C1052" i="11"/>
  <c r="B1052" i="11"/>
  <c r="A1053" i="11"/>
  <c r="E1054" i="11"/>
  <c r="F1054" i="11"/>
  <c r="D1054" i="11"/>
  <c r="G1054" i="11"/>
  <c r="I1053" i="11" l="1"/>
  <c r="C1053" i="11"/>
  <c r="B1053" i="11"/>
  <c r="A1054" i="11"/>
  <c r="E1055" i="11"/>
  <c r="F1055" i="11"/>
  <c r="D1055" i="11"/>
  <c r="G1055" i="11"/>
  <c r="I1054" i="11" l="1"/>
  <c r="C1054" i="11"/>
  <c r="B1054" i="11"/>
  <c r="A1055" i="11"/>
  <c r="F1056" i="11"/>
  <c r="G1056" i="11"/>
  <c r="E1056" i="11"/>
  <c r="D1056" i="11"/>
  <c r="I1055" i="11" l="1"/>
  <c r="C1055" i="11"/>
  <c r="B1055" i="11"/>
  <c r="A1056" i="11"/>
  <c r="D1057" i="11"/>
  <c r="F1057" i="11"/>
  <c r="G1057" i="11"/>
  <c r="E1057" i="11"/>
  <c r="I1056" i="11" l="1"/>
  <c r="C1056" i="11"/>
  <c r="B1056" i="11"/>
  <c r="A1057" i="11"/>
  <c r="E1058" i="11"/>
  <c r="D1058" i="11"/>
  <c r="F1058" i="11"/>
  <c r="G1058" i="11"/>
  <c r="I1057" i="11" l="1"/>
  <c r="C1057" i="11"/>
  <c r="B1057" i="11"/>
  <c r="A1058" i="11"/>
  <c r="F1059" i="11"/>
  <c r="D1059" i="11"/>
  <c r="G1059" i="11"/>
  <c r="E1059" i="11"/>
  <c r="I1058" i="11" l="1"/>
  <c r="C1058" i="11"/>
  <c r="B1058" i="11"/>
  <c r="A1059" i="11"/>
  <c r="D1060" i="11"/>
  <c r="F1060" i="11"/>
  <c r="E1060" i="11"/>
  <c r="G1060" i="11"/>
  <c r="I1059" i="11" l="1"/>
  <c r="C1059" i="11"/>
  <c r="B1059" i="11"/>
  <c r="A1060" i="11"/>
  <c r="G1061" i="11"/>
  <c r="F1061" i="11"/>
  <c r="D1061" i="11"/>
  <c r="E1061" i="11"/>
  <c r="I1060" i="11" l="1"/>
  <c r="C1060" i="11"/>
  <c r="B1060" i="11"/>
  <c r="A1061" i="11"/>
  <c r="E1062" i="11"/>
  <c r="D1062" i="11"/>
  <c r="G1062" i="11"/>
  <c r="F1062" i="11"/>
  <c r="I1061" i="11" l="1"/>
  <c r="C1061" i="11"/>
  <c r="B1061" i="11"/>
  <c r="A1062" i="11"/>
  <c r="D1063" i="11"/>
  <c r="F1063" i="11"/>
  <c r="G1063" i="11"/>
  <c r="E1063" i="11"/>
  <c r="I1062" i="11" l="1"/>
  <c r="C1062" i="11"/>
  <c r="B1062" i="11"/>
  <c r="A1063" i="11"/>
  <c r="D1064" i="11"/>
  <c r="E1064" i="11"/>
  <c r="F1064" i="11"/>
  <c r="G1064" i="11"/>
  <c r="I1063" i="11" l="1"/>
  <c r="C1063" i="11"/>
  <c r="B1063" i="11"/>
  <c r="A1064" i="11"/>
  <c r="G1065" i="11"/>
  <c r="D1065" i="11"/>
  <c r="E1065" i="11"/>
  <c r="F1065" i="11"/>
  <c r="I1064" i="11" l="1"/>
  <c r="C1064" i="11"/>
  <c r="B1064" i="11"/>
  <c r="A1065" i="11"/>
  <c r="F1066" i="11"/>
  <c r="G1066" i="11"/>
  <c r="D1066" i="11"/>
  <c r="E1066" i="11"/>
  <c r="I1065" i="11" l="1"/>
  <c r="C1065" i="11"/>
  <c r="B1065" i="11"/>
  <c r="A1066" i="11"/>
  <c r="E1067" i="11"/>
  <c r="G1067" i="11"/>
  <c r="D1067" i="11"/>
  <c r="F1067" i="11"/>
  <c r="I1066" i="11" l="1"/>
  <c r="C1066" i="11"/>
  <c r="B1066" i="11"/>
  <c r="A1067" i="11"/>
  <c r="G1068" i="11"/>
  <c r="F1068" i="11"/>
  <c r="E1068" i="11"/>
  <c r="D1068" i="11"/>
  <c r="I1067" i="11" l="1"/>
  <c r="C1067" i="11"/>
  <c r="B1067" i="11"/>
  <c r="A1068" i="11"/>
  <c r="F1069" i="11"/>
  <c r="E1069" i="11"/>
  <c r="D1069" i="11"/>
  <c r="G1069" i="11"/>
  <c r="I1068" i="11" l="1"/>
  <c r="C1068" i="11"/>
  <c r="B1068" i="11"/>
  <c r="A1069" i="11"/>
  <c r="D1070" i="11"/>
  <c r="E1070" i="11"/>
  <c r="F1070" i="11"/>
  <c r="G1070" i="11"/>
  <c r="I1069" i="11" l="1"/>
  <c r="C1069" i="11"/>
  <c r="B1069" i="11"/>
  <c r="A1070" i="11"/>
  <c r="E1071" i="11"/>
  <c r="F1071" i="11"/>
  <c r="G1071" i="11"/>
  <c r="D1071" i="11"/>
  <c r="I1070" i="11" l="1"/>
  <c r="C1070" i="11"/>
  <c r="B1070" i="11"/>
  <c r="A1071" i="11"/>
  <c r="G1072" i="11"/>
  <c r="F1072" i="11"/>
  <c r="D1072" i="11"/>
  <c r="E1072" i="11"/>
  <c r="A1072" i="11" l="1"/>
  <c r="I1071" i="11"/>
  <c r="C1071" i="11"/>
  <c r="B1071" i="11"/>
  <c r="F1073" i="11"/>
  <c r="D1073" i="11"/>
  <c r="E1073" i="11"/>
  <c r="G1073" i="11"/>
  <c r="A1073" i="11" l="1"/>
  <c r="I1072" i="11"/>
  <c r="C1072" i="11"/>
  <c r="B1072" i="11"/>
  <c r="E1074" i="11"/>
  <c r="F1074" i="11"/>
  <c r="G1074" i="11"/>
  <c r="D1074" i="11"/>
  <c r="A1074" i="11" l="1"/>
  <c r="I1073" i="11"/>
  <c r="C1073" i="11"/>
  <c r="B1073" i="11"/>
  <c r="E1075" i="11"/>
  <c r="F1075" i="11"/>
  <c r="G1075" i="11"/>
  <c r="D1075" i="11"/>
  <c r="A1075" i="11" l="1"/>
  <c r="I1074" i="11"/>
  <c r="C1074" i="11"/>
  <c r="B1074" i="11"/>
  <c r="E1076" i="11"/>
  <c r="D1076" i="11"/>
  <c r="F1076" i="11"/>
  <c r="G1076" i="11"/>
  <c r="A1076" i="11" l="1"/>
  <c r="I1075" i="11"/>
  <c r="C1075" i="11"/>
  <c r="B1075" i="11"/>
  <c r="G1077" i="11"/>
  <c r="D1077" i="11"/>
  <c r="F1077" i="11"/>
  <c r="E1077" i="11"/>
  <c r="A1077" i="11" l="1"/>
  <c r="I1076" i="11"/>
  <c r="C1076" i="11"/>
  <c r="B1076" i="11"/>
  <c r="E1078" i="11"/>
  <c r="F1078" i="11"/>
  <c r="D1078" i="11"/>
  <c r="G1078" i="11"/>
  <c r="A1078" i="11" l="1"/>
  <c r="I1077" i="11"/>
  <c r="C1077" i="11"/>
  <c r="B1077" i="11"/>
  <c r="G1079" i="11"/>
  <c r="F1079" i="11"/>
  <c r="D1079" i="11"/>
  <c r="E1079" i="11"/>
  <c r="A1079" i="11" l="1"/>
  <c r="I1078" i="11"/>
  <c r="C1078" i="11"/>
  <c r="B1078" i="11"/>
  <c r="D1080" i="11"/>
  <c r="E1080" i="11"/>
  <c r="G1080" i="11"/>
  <c r="F1080" i="11"/>
  <c r="A1080" i="11" l="1"/>
  <c r="I1079" i="11"/>
  <c r="C1079" i="11"/>
  <c r="B1079" i="11"/>
  <c r="E1081" i="11"/>
  <c r="G1081" i="11"/>
  <c r="D1081" i="11"/>
  <c r="F1081" i="11"/>
  <c r="A1081" i="11" l="1"/>
  <c r="I1080" i="11"/>
  <c r="C1080" i="11"/>
  <c r="B1080" i="11"/>
  <c r="G1082" i="11"/>
  <c r="E1082" i="11"/>
  <c r="D1082" i="11"/>
  <c r="F1082" i="11"/>
  <c r="A1082" i="11" l="1"/>
  <c r="I1081" i="11"/>
  <c r="C1081" i="11"/>
  <c r="B1081" i="11"/>
  <c r="F1083" i="11"/>
  <c r="G1083" i="11"/>
  <c r="D1083" i="11"/>
  <c r="E1083" i="11"/>
  <c r="A1083" i="11" l="1"/>
  <c r="I1082" i="11"/>
  <c r="C1082" i="11"/>
  <c r="B1082" i="11"/>
  <c r="F1084" i="11"/>
  <c r="E1084" i="11"/>
  <c r="G1084" i="11"/>
  <c r="D1084" i="11"/>
  <c r="A1084" i="11" l="1"/>
  <c r="I1083" i="11"/>
  <c r="C1083" i="11"/>
  <c r="B1083" i="11"/>
  <c r="E1085" i="11"/>
  <c r="G1085" i="11"/>
  <c r="F1085" i="11"/>
  <c r="D1085" i="11"/>
  <c r="A1085" i="11" l="1"/>
  <c r="I1084" i="11"/>
  <c r="C1084" i="11"/>
  <c r="B1084" i="11"/>
  <c r="F1086" i="11"/>
  <c r="E1086" i="11"/>
  <c r="G1086" i="11"/>
  <c r="D1086" i="11"/>
  <c r="A1086" i="11" l="1"/>
  <c r="I1085" i="11"/>
  <c r="C1085" i="11"/>
  <c r="B1085" i="11"/>
  <c r="D1087" i="11"/>
  <c r="E1087" i="11"/>
  <c r="F1087" i="11"/>
  <c r="G1087" i="11"/>
  <c r="A1087" i="11" l="1"/>
  <c r="I1086" i="11"/>
  <c r="C1086" i="11"/>
  <c r="B1086" i="11"/>
  <c r="G1088" i="11"/>
  <c r="E1088" i="11"/>
  <c r="F1088" i="11"/>
  <c r="D1088" i="11"/>
  <c r="A1088" i="11" l="1"/>
  <c r="I1087" i="11"/>
  <c r="C1087" i="11"/>
  <c r="B1087" i="11"/>
  <c r="F1089" i="11"/>
  <c r="E1089" i="11"/>
  <c r="D1089" i="11"/>
  <c r="G1089" i="11"/>
  <c r="A1089" i="11" l="1"/>
  <c r="I1088" i="11"/>
  <c r="C1088" i="11"/>
  <c r="B1088" i="11"/>
  <c r="D1090" i="11"/>
  <c r="E1090" i="11"/>
  <c r="G1090" i="11"/>
  <c r="F1090" i="11"/>
  <c r="A1090" i="11" l="1"/>
  <c r="I1089" i="11"/>
  <c r="C1089" i="11"/>
  <c r="B1089" i="11"/>
  <c r="D1091" i="11"/>
  <c r="E1091" i="11"/>
  <c r="F1091" i="11"/>
  <c r="G1091" i="11"/>
  <c r="A1091" i="11" l="1"/>
  <c r="I1090" i="11"/>
  <c r="C1090" i="11"/>
  <c r="B1090" i="11"/>
  <c r="E1092" i="11"/>
  <c r="G1092" i="11"/>
  <c r="D1092" i="11"/>
  <c r="F1092" i="11"/>
  <c r="A1092" i="11" l="1"/>
  <c r="I1091" i="11"/>
  <c r="C1091" i="11"/>
  <c r="B1091" i="11"/>
  <c r="D1093" i="11"/>
  <c r="F1093" i="11"/>
  <c r="E1093" i="11"/>
  <c r="G1093" i="11"/>
  <c r="A1093" i="11" l="1"/>
  <c r="I1092" i="11"/>
  <c r="C1092" i="11"/>
  <c r="B1092" i="11"/>
  <c r="E1094" i="11"/>
  <c r="G1094" i="11"/>
  <c r="D1094" i="11"/>
  <c r="F1094" i="11"/>
  <c r="A1094" i="11" l="1"/>
  <c r="I1093" i="11"/>
  <c r="C1093" i="11"/>
  <c r="B1093" i="11"/>
  <c r="F1095" i="11"/>
  <c r="D1095" i="11"/>
  <c r="E1095" i="11"/>
  <c r="G1095" i="11"/>
  <c r="A1095" i="11" l="1"/>
  <c r="I1094" i="11"/>
  <c r="C1094" i="11"/>
  <c r="B1094" i="11"/>
  <c r="D1096" i="11"/>
  <c r="G1096" i="11"/>
  <c r="F1096" i="11"/>
  <c r="E1096" i="11"/>
  <c r="A1096" i="11" l="1"/>
  <c r="I1095" i="11"/>
  <c r="C1095" i="11"/>
  <c r="B1095" i="11"/>
  <c r="G1097" i="11"/>
  <c r="D1097" i="11"/>
  <c r="E1097" i="11"/>
  <c r="F1097" i="11"/>
  <c r="A1097" i="11" l="1"/>
  <c r="I1096" i="11"/>
  <c r="C1096" i="11"/>
  <c r="B1096" i="11"/>
  <c r="D1098" i="11"/>
  <c r="F1098" i="11"/>
  <c r="E1098" i="11"/>
  <c r="G1098" i="11"/>
  <c r="A1098" i="11" l="1"/>
  <c r="I1097" i="11"/>
  <c r="C1097" i="11"/>
  <c r="B1097" i="11"/>
  <c r="G1099" i="11"/>
  <c r="E1099" i="11"/>
  <c r="D1099" i="11"/>
  <c r="F1099" i="11"/>
  <c r="A1099" i="11" l="1"/>
  <c r="I1098" i="11"/>
  <c r="C1098" i="11"/>
  <c r="B1098" i="11"/>
  <c r="F1100" i="11"/>
  <c r="E1100" i="11"/>
  <c r="D1100" i="11"/>
  <c r="G1100" i="11"/>
  <c r="A1100" i="11" l="1"/>
  <c r="I1099" i="11"/>
  <c r="C1099" i="11"/>
  <c r="B1099" i="11"/>
  <c r="F1101" i="11"/>
  <c r="G1101" i="11"/>
  <c r="D1101" i="11"/>
  <c r="E1101" i="11"/>
  <c r="A1101" i="11" l="1"/>
  <c r="I1100" i="11"/>
  <c r="C1100" i="11"/>
  <c r="B1100" i="11"/>
  <c r="G1102" i="11"/>
  <c r="E1102" i="11"/>
  <c r="F1102" i="11"/>
  <c r="D1102" i="11"/>
  <c r="A1102" i="11" l="1"/>
  <c r="I1101" i="11"/>
  <c r="C1101" i="11"/>
  <c r="B1101" i="11"/>
  <c r="G1103" i="11"/>
  <c r="E1103" i="11"/>
  <c r="F1103" i="11"/>
  <c r="D1103" i="11"/>
  <c r="I1102" i="11" l="1"/>
  <c r="A1103" i="11"/>
  <c r="C1102" i="11"/>
  <c r="B1102" i="11"/>
  <c r="D1104" i="11"/>
  <c r="G1104" i="11"/>
  <c r="E1104" i="11"/>
  <c r="F1104" i="11"/>
  <c r="I1103" i="11" l="1"/>
  <c r="A1104" i="11"/>
  <c r="B1103" i="11"/>
  <c r="C1103" i="11"/>
  <c r="E1105" i="11"/>
  <c r="G1105" i="11"/>
  <c r="F1105" i="11"/>
  <c r="D1105" i="11"/>
  <c r="I1104" i="11" l="1"/>
  <c r="C1104" i="11"/>
  <c r="A1105" i="11"/>
  <c r="B1104" i="11"/>
  <c r="D1106" i="11"/>
  <c r="E1106" i="11"/>
  <c r="G1106" i="11"/>
  <c r="F1106" i="11"/>
  <c r="I1105" i="11" l="1"/>
  <c r="C1105" i="11"/>
  <c r="A1106" i="11"/>
  <c r="B1105" i="11"/>
  <c r="E1107" i="11"/>
  <c r="D1107" i="11"/>
  <c r="F1107" i="11"/>
  <c r="G1107" i="11"/>
  <c r="I1106" i="11" l="1"/>
  <c r="C1106" i="11"/>
  <c r="A1107" i="11"/>
  <c r="B1106" i="11"/>
  <c r="G1108" i="11"/>
  <c r="F1108" i="11"/>
  <c r="D1108" i="11"/>
  <c r="E1108" i="11"/>
  <c r="I1107" i="11" l="1"/>
  <c r="C1107" i="11"/>
  <c r="A1108" i="11"/>
  <c r="B1107" i="11"/>
  <c r="G1109" i="11"/>
  <c r="F1109" i="11"/>
  <c r="D1109" i="11"/>
  <c r="E1109" i="11"/>
  <c r="I1108" i="11" l="1"/>
  <c r="C1108" i="11"/>
  <c r="A1109" i="11"/>
  <c r="B1108" i="11"/>
  <c r="F1110" i="11"/>
  <c r="G1110" i="11"/>
  <c r="D1110" i="11"/>
  <c r="E1110" i="11"/>
  <c r="I1109" i="11" l="1"/>
  <c r="C1109" i="11"/>
  <c r="A1110" i="11"/>
  <c r="B1109" i="11"/>
  <c r="G1111" i="11"/>
  <c r="F1111" i="11"/>
  <c r="E1111" i="11"/>
  <c r="D1111" i="11"/>
  <c r="I1110" i="11" l="1"/>
  <c r="C1110" i="11"/>
  <c r="A1111" i="11"/>
  <c r="B1110" i="11"/>
  <c r="D1112" i="11"/>
  <c r="G1112" i="11"/>
  <c r="F1112" i="11"/>
  <c r="E1112" i="11"/>
  <c r="I1111" i="11" l="1"/>
  <c r="C1111" i="11"/>
  <c r="A1112" i="11"/>
  <c r="B1111" i="11"/>
  <c r="F1113" i="11"/>
  <c r="E1113" i="11"/>
  <c r="D1113" i="11"/>
  <c r="G1113" i="11"/>
  <c r="I1112" i="11" l="1"/>
  <c r="C1112" i="11"/>
  <c r="A1113" i="11"/>
  <c r="B1112" i="11"/>
  <c r="E1114" i="11"/>
  <c r="F1114" i="11"/>
  <c r="G1114" i="11"/>
  <c r="D1114" i="11"/>
  <c r="I1113" i="11" l="1"/>
  <c r="C1113" i="11"/>
  <c r="A1114" i="11"/>
  <c r="B1113" i="11"/>
  <c r="G1115" i="11"/>
  <c r="E1115" i="11"/>
  <c r="D1115" i="11"/>
  <c r="F1115" i="11"/>
  <c r="I1114" i="11" l="1"/>
  <c r="C1114" i="11"/>
  <c r="A1115" i="11"/>
  <c r="B1114" i="11"/>
  <c r="D1116" i="11"/>
  <c r="F1116" i="11"/>
  <c r="E1116" i="11"/>
  <c r="G1116" i="11"/>
  <c r="I1115" i="11" l="1"/>
  <c r="C1115" i="11"/>
  <c r="A1116" i="11"/>
  <c r="B1115" i="11"/>
  <c r="G1117" i="11"/>
  <c r="E1117" i="11"/>
  <c r="D1117" i="11"/>
  <c r="F1117" i="11"/>
  <c r="I1116" i="11" l="1"/>
  <c r="C1116" i="11"/>
  <c r="A1117" i="11"/>
  <c r="B1116" i="11"/>
  <c r="D1118" i="11"/>
  <c r="G1118" i="11"/>
  <c r="F1118" i="11"/>
  <c r="E1118" i="11"/>
  <c r="I1117" i="11" l="1"/>
  <c r="C1117" i="11"/>
  <c r="A1118" i="11"/>
  <c r="B1117" i="11"/>
  <c r="E1119" i="11"/>
  <c r="D1119" i="11"/>
  <c r="F1119" i="11"/>
  <c r="G1119" i="11"/>
  <c r="I1118" i="11" l="1"/>
  <c r="C1118" i="11"/>
  <c r="A1119" i="11"/>
  <c r="B1118" i="11"/>
  <c r="E1120" i="11"/>
  <c r="F1120" i="11"/>
  <c r="G1120" i="11"/>
  <c r="D1120" i="11"/>
  <c r="I1119" i="11" l="1"/>
  <c r="C1119" i="11"/>
  <c r="A1120" i="11"/>
  <c r="B1119" i="11"/>
  <c r="D1121" i="11"/>
  <c r="G1121" i="11"/>
  <c r="E1121" i="11"/>
  <c r="F1121" i="11"/>
  <c r="I1120" i="11" l="1"/>
  <c r="C1120" i="11"/>
  <c r="B1120" i="11"/>
  <c r="A1121" i="11"/>
  <c r="F1122" i="11"/>
  <c r="D1122" i="11"/>
  <c r="G1122" i="11"/>
  <c r="E1122" i="11"/>
  <c r="I1121" i="11" l="1"/>
  <c r="C1121" i="11"/>
  <c r="B1121" i="11"/>
  <c r="A1122" i="11"/>
  <c r="E1123" i="11"/>
  <c r="F1123" i="11"/>
  <c r="G1123" i="11"/>
  <c r="D1123" i="11"/>
  <c r="I1122" i="11" l="1"/>
  <c r="C1122" i="11"/>
  <c r="B1122" i="11"/>
  <c r="A1123" i="11"/>
  <c r="D1124" i="11"/>
  <c r="E1124" i="11"/>
  <c r="F1124" i="11"/>
  <c r="G1124" i="11"/>
  <c r="I1123" i="11" l="1"/>
  <c r="C1123" i="11"/>
  <c r="B1123" i="11"/>
  <c r="A1124" i="11"/>
  <c r="G1125" i="11"/>
  <c r="D1125" i="11"/>
  <c r="E1125" i="11"/>
  <c r="F1125" i="11"/>
  <c r="I1124" i="11" l="1"/>
  <c r="C1124" i="11"/>
  <c r="B1124" i="11"/>
  <c r="A1125" i="11"/>
  <c r="D1126" i="11"/>
  <c r="E1126" i="11"/>
  <c r="F1126" i="11"/>
  <c r="G1126" i="11"/>
  <c r="I1125" i="11" l="1"/>
  <c r="C1125" i="11"/>
  <c r="B1125" i="11"/>
  <c r="A1126" i="11"/>
  <c r="E1127" i="11"/>
  <c r="G1127" i="11"/>
  <c r="D1127" i="11"/>
  <c r="F1127" i="11"/>
  <c r="I1126" i="11" l="1"/>
  <c r="C1126" i="11"/>
  <c r="B1126" i="11"/>
  <c r="A1127" i="11"/>
  <c r="G1128" i="11"/>
  <c r="E1128" i="11"/>
  <c r="D1128" i="11"/>
  <c r="F1128" i="11"/>
  <c r="I1127" i="11" l="1"/>
  <c r="C1127" i="11"/>
  <c r="B1127" i="11"/>
  <c r="A1128" i="11"/>
  <c r="G1129" i="11"/>
  <c r="D1129" i="11"/>
  <c r="F1129" i="11"/>
  <c r="E1129" i="11"/>
  <c r="I1128" i="11" l="1"/>
  <c r="C1128" i="11"/>
  <c r="B1128" i="11"/>
  <c r="A1129" i="11"/>
  <c r="D1130" i="11"/>
  <c r="G1130" i="11"/>
  <c r="E1130" i="11"/>
  <c r="F1130" i="11"/>
  <c r="I1129" i="11" l="1"/>
  <c r="C1129" i="11"/>
  <c r="B1129" i="11"/>
  <c r="A1130" i="11"/>
  <c r="F1131" i="11"/>
  <c r="G1131" i="11"/>
  <c r="D1131" i="11"/>
  <c r="E1131" i="11"/>
  <c r="I1130" i="11" l="1"/>
  <c r="C1130" i="11"/>
  <c r="B1130" i="11"/>
  <c r="A1131" i="11"/>
  <c r="F1132" i="11"/>
  <c r="D1132" i="11"/>
  <c r="E1132" i="11"/>
  <c r="G1132" i="11"/>
  <c r="I1131" i="11" l="1"/>
  <c r="C1131" i="11"/>
  <c r="B1131" i="11"/>
  <c r="A1132" i="11"/>
  <c r="D1133" i="11"/>
  <c r="G1133" i="11"/>
  <c r="F1133" i="11"/>
  <c r="E1133" i="11"/>
  <c r="I1132" i="11" l="1"/>
  <c r="C1132" i="11"/>
  <c r="B1132" i="11"/>
  <c r="A1133" i="11"/>
  <c r="D1134" i="11"/>
  <c r="F1134" i="11"/>
  <c r="G1134" i="11"/>
  <c r="E1134" i="11"/>
  <c r="I1133" i="11" l="1"/>
  <c r="C1133" i="11"/>
  <c r="B1133" i="11"/>
  <c r="A1134" i="11"/>
  <c r="F1135" i="11"/>
  <c r="D1135" i="11"/>
  <c r="G1135" i="11"/>
  <c r="E1135" i="11"/>
  <c r="I1134" i="11" l="1"/>
  <c r="C1134" i="11"/>
  <c r="B1134" i="11"/>
  <c r="A1135" i="11"/>
  <c r="E1136" i="11"/>
  <c r="D1136" i="11"/>
  <c r="F1136" i="11"/>
  <c r="G1136" i="11"/>
  <c r="I1135" i="11" l="1"/>
  <c r="C1135" i="11"/>
  <c r="B1135" i="11"/>
  <c r="A1136" i="11"/>
  <c r="D1137" i="11"/>
  <c r="F1137" i="11"/>
  <c r="E1137" i="11"/>
  <c r="G1137" i="11"/>
  <c r="I1136" i="11" l="1"/>
  <c r="C1136" i="11"/>
  <c r="B1136" i="11"/>
  <c r="A1137" i="11"/>
  <c r="E1138" i="11"/>
  <c r="G1138" i="11"/>
  <c r="D1138" i="11"/>
  <c r="F1138" i="11"/>
  <c r="I1137" i="11" l="1"/>
  <c r="C1137" i="11"/>
  <c r="B1137" i="11"/>
  <c r="A1138" i="11"/>
  <c r="F1139" i="11"/>
  <c r="D1139" i="11"/>
  <c r="E1139" i="11"/>
  <c r="G1139" i="11"/>
  <c r="I1138" i="11" l="1"/>
  <c r="C1138" i="11"/>
  <c r="B1138" i="11"/>
  <c r="A1139" i="11"/>
  <c r="G1140" i="11"/>
  <c r="E1140" i="11"/>
  <c r="F1140" i="11"/>
  <c r="D1140" i="11"/>
  <c r="I1139" i="11" l="1"/>
  <c r="C1139" i="11"/>
  <c r="B1139" i="11"/>
  <c r="A1140" i="11"/>
  <c r="E1141" i="11"/>
  <c r="F1141" i="11"/>
  <c r="G1141" i="11"/>
  <c r="D1141" i="11"/>
  <c r="I1140" i="11" l="1"/>
  <c r="C1140" i="11"/>
  <c r="B1140" i="11"/>
  <c r="A1141" i="11"/>
  <c r="E1142" i="11"/>
  <c r="G1142" i="11"/>
  <c r="F1142" i="11"/>
  <c r="D1142" i="11"/>
  <c r="I1141" i="11" l="1"/>
  <c r="C1141" i="11"/>
  <c r="B1141" i="11"/>
  <c r="A1142" i="11"/>
  <c r="E1143" i="11"/>
  <c r="F1143" i="11"/>
  <c r="G1143" i="11"/>
  <c r="D1143" i="11"/>
  <c r="I1142" i="11" l="1"/>
  <c r="C1142" i="11"/>
  <c r="B1142" i="11"/>
  <c r="A1143" i="11"/>
  <c r="G1144" i="11"/>
  <c r="E1144" i="11"/>
  <c r="D1144" i="11"/>
  <c r="F1144" i="11"/>
  <c r="I1143" i="11" l="1"/>
  <c r="C1143" i="11"/>
  <c r="B1143" i="11"/>
  <c r="A1144" i="11"/>
  <c r="I1144" i="11" l="1"/>
  <c r="C1144" i="11"/>
  <c r="B1144" i="11"/>
  <c r="F1275" i="8" l="1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D7" i="8"/>
  <c r="B7" i="8"/>
  <c r="I7" i="8"/>
  <c r="H7" i="8"/>
  <c r="E7" i="8"/>
  <c r="K7" i="8"/>
  <c r="G7" i="8"/>
  <c r="K110" i="4" l="1"/>
  <c r="K109" i="4"/>
  <c r="K108" i="4"/>
  <c r="K107" i="4"/>
  <c r="K106" i="4"/>
  <c r="K11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A116" i="4"/>
  <c r="A117" i="4"/>
  <c r="A118" i="4"/>
  <c r="A107" i="4"/>
  <c r="A108" i="4"/>
  <c r="A109" i="4"/>
  <c r="A110" i="4" s="1"/>
  <c r="A111" i="4" s="1"/>
  <c r="A112" i="4" s="1"/>
  <c r="A113" i="4" s="1"/>
  <c r="A114" i="4" s="1"/>
  <c r="A115" i="4" s="1"/>
  <c r="A106" i="4"/>
  <c r="F1242" i="8" l="1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41" i="8"/>
  <c r="J1241" i="8"/>
  <c r="F1241" i="8"/>
  <c r="L1240" i="8"/>
  <c r="J1240" i="8"/>
  <c r="F1240" i="8"/>
  <c r="L1239" i="8"/>
  <c r="J1239" i="8"/>
  <c r="F1239" i="8"/>
  <c r="L1238" i="8"/>
  <c r="J1238" i="8"/>
  <c r="F1238" i="8"/>
  <c r="L1237" i="8"/>
  <c r="J1237" i="8"/>
  <c r="F1237" i="8"/>
  <c r="L1236" i="8"/>
  <c r="J1236" i="8"/>
  <c r="F1236" i="8"/>
  <c r="L1235" i="8"/>
  <c r="J1235" i="8"/>
  <c r="F1235" i="8"/>
  <c r="L1234" i="8"/>
  <c r="J1234" i="8"/>
  <c r="F1234" i="8"/>
  <c r="L1233" i="8"/>
  <c r="J1233" i="8"/>
  <c r="F1233" i="8"/>
  <c r="L1232" i="8"/>
  <c r="J1232" i="8"/>
  <c r="F1232" i="8"/>
  <c r="L1231" i="8"/>
  <c r="J1231" i="8"/>
  <c r="F1231" i="8"/>
  <c r="L1230" i="8"/>
  <c r="J1230" i="8"/>
  <c r="F1230" i="8"/>
  <c r="L1229" i="8"/>
  <c r="J1229" i="8"/>
  <c r="F1229" i="8"/>
  <c r="L1228" i="8"/>
  <c r="J1228" i="8"/>
  <c r="F1228" i="8"/>
  <c r="L1227" i="8"/>
  <c r="J1227" i="8"/>
  <c r="F1227" i="8"/>
  <c r="L1226" i="8"/>
  <c r="J1226" i="8"/>
  <c r="F1226" i="8"/>
  <c r="L1225" i="8"/>
  <c r="J1225" i="8"/>
  <c r="F1225" i="8"/>
  <c r="L1224" i="8"/>
  <c r="J1224" i="8"/>
  <c r="F1224" i="8"/>
  <c r="L1223" i="8"/>
  <c r="J1223" i="8"/>
  <c r="F1223" i="8"/>
  <c r="L1222" i="8"/>
  <c r="J1222" i="8"/>
  <c r="F1222" i="8"/>
  <c r="L1221" i="8"/>
  <c r="J1221" i="8"/>
  <c r="F1221" i="8"/>
  <c r="L1220" i="8"/>
  <c r="J1220" i="8"/>
  <c r="F1220" i="8"/>
  <c r="L1219" i="8"/>
  <c r="J1219" i="8"/>
  <c r="F1219" i="8"/>
  <c r="L1218" i="8"/>
  <c r="J1218" i="8"/>
  <c r="F1218" i="8"/>
  <c r="L1217" i="8"/>
  <c r="J1217" i="8"/>
  <c r="F1217" i="8"/>
  <c r="L1216" i="8"/>
  <c r="J1216" i="8"/>
  <c r="F1216" i="8"/>
  <c r="L1215" i="8"/>
  <c r="J1215" i="8"/>
  <c r="F1215" i="8"/>
  <c r="L1214" i="8"/>
  <c r="J1214" i="8"/>
  <c r="F1214" i="8"/>
  <c r="L1213" i="8"/>
  <c r="J1213" i="8"/>
  <c r="F1213" i="8"/>
  <c r="L1212" i="8"/>
  <c r="J1212" i="8"/>
  <c r="F1212" i="8"/>
  <c r="L1211" i="8"/>
  <c r="J1211" i="8"/>
  <c r="F1211" i="8"/>
  <c r="L1210" i="8"/>
  <c r="J1210" i="8"/>
  <c r="F1210" i="8"/>
  <c r="L1209" i="8"/>
  <c r="J1209" i="8"/>
  <c r="F1209" i="8"/>
  <c r="L1208" i="8"/>
  <c r="J1208" i="8"/>
  <c r="F1208" i="8"/>
  <c r="L1207" i="8"/>
  <c r="J1207" i="8"/>
  <c r="F1207" i="8"/>
  <c r="L1206" i="8"/>
  <c r="J1206" i="8"/>
  <c r="F1206" i="8"/>
  <c r="L1205" i="8"/>
  <c r="J1205" i="8"/>
  <c r="F1205" i="8"/>
  <c r="L1204" i="8"/>
  <c r="J1204" i="8"/>
  <c r="F1204" i="8"/>
  <c r="L1203" i="8"/>
  <c r="J1203" i="8"/>
  <c r="F1203" i="8"/>
  <c r="L1202" i="8"/>
  <c r="J1202" i="8"/>
  <c r="F1202" i="8"/>
  <c r="L1201" i="8"/>
  <c r="J1201" i="8"/>
  <c r="F1201" i="8"/>
  <c r="L1200" i="8"/>
  <c r="J1200" i="8"/>
  <c r="F1200" i="8"/>
  <c r="L1199" i="8"/>
  <c r="J1199" i="8"/>
  <c r="F1199" i="8"/>
  <c r="L1198" i="8"/>
  <c r="J1198" i="8"/>
  <c r="F1198" i="8"/>
  <c r="L1197" i="8"/>
  <c r="J1197" i="8"/>
  <c r="F1197" i="8"/>
  <c r="L1196" i="8"/>
  <c r="J1196" i="8"/>
  <c r="F1196" i="8"/>
  <c r="L1195" i="8"/>
  <c r="J1195" i="8"/>
  <c r="F1195" i="8"/>
  <c r="L1194" i="8"/>
  <c r="J1194" i="8"/>
  <c r="F1194" i="8"/>
  <c r="L1193" i="8"/>
  <c r="J1193" i="8"/>
  <c r="F1193" i="8"/>
  <c r="L1192" i="8"/>
  <c r="J1192" i="8"/>
  <c r="F1192" i="8"/>
  <c r="L1191" i="8"/>
  <c r="J1191" i="8"/>
  <c r="F1191" i="8"/>
  <c r="L1190" i="8"/>
  <c r="J1190" i="8"/>
  <c r="F1190" i="8"/>
  <c r="L1189" i="8"/>
  <c r="J1189" i="8"/>
  <c r="F1189" i="8"/>
  <c r="L1188" i="8"/>
  <c r="J1188" i="8"/>
  <c r="F1188" i="8"/>
  <c r="L1187" i="8"/>
  <c r="J1187" i="8"/>
  <c r="F1187" i="8"/>
  <c r="L1186" i="8"/>
  <c r="J1186" i="8"/>
  <c r="F1186" i="8"/>
  <c r="L1185" i="8"/>
  <c r="J1185" i="8"/>
  <c r="F1185" i="8"/>
  <c r="L1184" i="8"/>
  <c r="J1184" i="8"/>
  <c r="F1184" i="8"/>
  <c r="L1183" i="8"/>
  <c r="J1183" i="8"/>
  <c r="F1183" i="8"/>
  <c r="L1182" i="8"/>
  <c r="J1182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L1181" i="8"/>
  <c r="J1181" i="8"/>
  <c r="L1180" i="8"/>
  <c r="J1180" i="8"/>
  <c r="L1179" i="8"/>
  <c r="J1179" i="8"/>
  <c r="L1178" i="8"/>
  <c r="J1178" i="8"/>
  <c r="L1177" i="8"/>
  <c r="J1177" i="8"/>
  <c r="L1176" i="8"/>
  <c r="J1176" i="8"/>
  <c r="L1175" i="8"/>
  <c r="J1175" i="8"/>
  <c r="L1174" i="8"/>
  <c r="J1174" i="8"/>
  <c r="L1173" i="8"/>
  <c r="J1173" i="8"/>
  <c r="L1172" i="8"/>
  <c r="J1172" i="8"/>
  <c r="L1171" i="8"/>
  <c r="J1171" i="8"/>
  <c r="L1170" i="8"/>
  <c r="J1170" i="8"/>
  <c r="L1169" i="8"/>
  <c r="J1169" i="8"/>
  <c r="L1168" i="8"/>
  <c r="J1168" i="8"/>
  <c r="L1167" i="8"/>
  <c r="J1167" i="8"/>
  <c r="L1166" i="8"/>
  <c r="J1166" i="8"/>
  <c r="L1165" i="8"/>
  <c r="J1165" i="8"/>
  <c r="L1164" i="8"/>
  <c r="J1164" i="8"/>
  <c r="L1163" i="8"/>
  <c r="J1163" i="8"/>
  <c r="L1162" i="8"/>
  <c r="J1162" i="8"/>
  <c r="L1161" i="8"/>
  <c r="J1161" i="8"/>
  <c r="L1160" i="8"/>
  <c r="J1160" i="8"/>
  <c r="L1159" i="8"/>
  <c r="J1159" i="8"/>
  <c r="L1158" i="8"/>
  <c r="J1158" i="8"/>
  <c r="L1157" i="8"/>
  <c r="J1157" i="8"/>
  <c r="L1156" i="8"/>
  <c r="J1156" i="8"/>
  <c r="L1155" i="8"/>
  <c r="J1155" i="8"/>
  <c r="L1154" i="8"/>
  <c r="J1154" i="8"/>
  <c r="L1153" i="8"/>
  <c r="J1153" i="8"/>
  <c r="L1152" i="8"/>
  <c r="J1152" i="8"/>
  <c r="L1151" i="8"/>
  <c r="J1151" i="8"/>
  <c r="L1150" i="8"/>
  <c r="J1150" i="8"/>
  <c r="L1149" i="8"/>
  <c r="J1149" i="8"/>
  <c r="L1148" i="8"/>
  <c r="J1148" i="8"/>
  <c r="L1147" i="8"/>
  <c r="J1147" i="8"/>
  <c r="L1146" i="8"/>
  <c r="J1146" i="8"/>
  <c r="L1145" i="8"/>
  <c r="J1145" i="8"/>
  <c r="L1144" i="8"/>
  <c r="J1144" i="8"/>
  <c r="L1143" i="8"/>
  <c r="J1143" i="8"/>
  <c r="L1142" i="8"/>
  <c r="J1142" i="8"/>
  <c r="L1141" i="8"/>
  <c r="J1141" i="8"/>
  <c r="L1140" i="8"/>
  <c r="J1140" i="8"/>
  <c r="L1139" i="8"/>
  <c r="J1139" i="8"/>
  <c r="L1138" i="8"/>
  <c r="J1138" i="8"/>
  <c r="L1137" i="8"/>
  <c r="J1137" i="8"/>
  <c r="L1136" i="8"/>
  <c r="J1136" i="8"/>
  <c r="L1135" i="8"/>
  <c r="J1135" i="8"/>
  <c r="L1134" i="8"/>
  <c r="J1134" i="8"/>
  <c r="L1133" i="8"/>
  <c r="J1133" i="8"/>
  <c r="L1132" i="8"/>
  <c r="J1132" i="8"/>
  <c r="L1131" i="8"/>
  <c r="J1131" i="8"/>
  <c r="L1130" i="8"/>
  <c r="J1130" i="8"/>
  <c r="L1129" i="8"/>
  <c r="J1129" i="8"/>
  <c r="L1128" i="8"/>
  <c r="J1128" i="8"/>
  <c r="L1127" i="8"/>
  <c r="J1127" i="8"/>
  <c r="L1126" i="8"/>
  <c r="J1126" i="8"/>
  <c r="L1125" i="8"/>
  <c r="J1125" i="8"/>
  <c r="L1124" i="8"/>
  <c r="J1124" i="8"/>
  <c r="L1123" i="8"/>
  <c r="J1123" i="8"/>
  <c r="L1122" i="8"/>
  <c r="J1122" i="8"/>
  <c r="L1121" i="8"/>
  <c r="J1121" i="8"/>
  <c r="L1120" i="8"/>
  <c r="J1120" i="8"/>
  <c r="L1119" i="8"/>
  <c r="J1119" i="8"/>
  <c r="L1118" i="8"/>
  <c r="J1118" i="8"/>
  <c r="L1117" i="8"/>
  <c r="J1117" i="8"/>
  <c r="L1116" i="8"/>
  <c r="J1116" i="8"/>
  <c r="L1115" i="8"/>
  <c r="J1115" i="8"/>
  <c r="L1114" i="8"/>
  <c r="J1114" i="8"/>
  <c r="L1113" i="8"/>
  <c r="J1113" i="8"/>
  <c r="L1112" i="8"/>
  <c r="J1112" i="8"/>
  <c r="L1111" i="8"/>
  <c r="J1111" i="8"/>
  <c r="L1110" i="8"/>
  <c r="J1110" i="8"/>
  <c r="L1109" i="8"/>
  <c r="J1109" i="8"/>
  <c r="L1108" i="8"/>
  <c r="J1108" i="8"/>
  <c r="L1107" i="8"/>
  <c r="J1107" i="8"/>
  <c r="L1106" i="8"/>
  <c r="J1106" i="8"/>
  <c r="L1105" i="8"/>
  <c r="J1105" i="8"/>
  <c r="L1104" i="8"/>
  <c r="J1104" i="8"/>
  <c r="L1103" i="8"/>
  <c r="J1103" i="8"/>
  <c r="L1102" i="8"/>
  <c r="J1102" i="8"/>
  <c r="L1101" i="8"/>
  <c r="J1101" i="8"/>
  <c r="L1100" i="8"/>
  <c r="J1100" i="8"/>
  <c r="L1099" i="8"/>
  <c r="J1099" i="8"/>
  <c r="L1098" i="8"/>
  <c r="J1098" i="8"/>
  <c r="L1097" i="8"/>
  <c r="J1097" i="8"/>
  <c r="L1096" i="8"/>
  <c r="J1096" i="8"/>
  <c r="L1095" i="8"/>
  <c r="J1095" i="8"/>
  <c r="L1094" i="8"/>
  <c r="J1094" i="8"/>
  <c r="L1093" i="8"/>
  <c r="J1093" i="8"/>
  <c r="L1092" i="8"/>
  <c r="J1092" i="8"/>
  <c r="L1091" i="8"/>
  <c r="J1091" i="8"/>
  <c r="L1090" i="8"/>
  <c r="J1090" i="8"/>
  <c r="L1089" i="8"/>
  <c r="J1089" i="8"/>
  <c r="L1088" i="8"/>
  <c r="J1088" i="8"/>
  <c r="L1087" i="8"/>
  <c r="J1087" i="8"/>
  <c r="L1086" i="8"/>
  <c r="J1086" i="8"/>
  <c r="L1085" i="8"/>
  <c r="J1085" i="8"/>
  <c r="L1084" i="8"/>
  <c r="J1084" i="8"/>
  <c r="L1083" i="8"/>
  <c r="J1083" i="8"/>
  <c r="L1082" i="8"/>
  <c r="J1082" i="8"/>
  <c r="L1081" i="8"/>
  <c r="J1081" i="8"/>
  <c r="L1080" i="8"/>
  <c r="J1080" i="8"/>
  <c r="L1079" i="8"/>
  <c r="J1079" i="8"/>
  <c r="L1078" i="8"/>
  <c r="J1078" i="8"/>
  <c r="L1077" i="8"/>
  <c r="J1077" i="8"/>
  <c r="L1076" i="8"/>
  <c r="J1076" i="8"/>
  <c r="L1075" i="8"/>
  <c r="J1075" i="8"/>
  <c r="L1074" i="8"/>
  <c r="J1074" i="8"/>
  <c r="L1073" i="8"/>
  <c r="J1073" i="8"/>
  <c r="L1072" i="8"/>
  <c r="J1072" i="8"/>
  <c r="L1071" i="8"/>
  <c r="J1071" i="8"/>
  <c r="L1070" i="8"/>
  <c r="J1070" i="8"/>
  <c r="L1069" i="8"/>
  <c r="J1069" i="8"/>
  <c r="L1068" i="8"/>
  <c r="J1068" i="8"/>
  <c r="L1067" i="8"/>
  <c r="J1067" i="8"/>
  <c r="L1066" i="8"/>
  <c r="J1066" i="8"/>
  <c r="L1065" i="8"/>
  <c r="J1065" i="8"/>
  <c r="L1064" i="8"/>
  <c r="J1064" i="8"/>
  <c r="L1063" i="8"/>
  <c r="J1063" i="8"/>
  <c r="L1062" i="8"/>
  <c r="J1062" i="8"/>
  <c r="L1061" i="8"/>
  <c r="J1061" i="8"/>
  <c r="L1060" i="8"/>
  <c r="J1060" i="8"/>
  <c r="L1059" i="8"/>
  <c r="J1059" i="8"/>
  <c r="L1058" i="8"/>
  <c r="J1058" i="8"/>
  <c r="L1057" i="8"/>
  <c r="J1057" i="8"/>
  <c r="L1056" i="8"/>
  <c r="J1056" i="8"/>
  <c r="L1055" i="8"/>
  <c r="J1055" i="8"/>
  <c r="L1054" i="8"/>
  <c r="J1054" i="8"/>
  <c r="L1053" i="8"/>
  <c r="J1053" i="8"/>
  <c r="L1052" i="8"/>
  <c r="J1052" i="8"/>
  <c r="L1051" i="8"/>
  <c r="J1051" i="8"/>
  <c r="L1050" i="8"/>
  <c r="J1050" i="8"/>
  <c r="L1049" i="8"/>
  <c r="J1049" i="8"/>
  <c r="L1048" i="8"/>
  <c r="J1048" i="8"/>
  <c r="L1047" i="8"/>
  <c r="J1047" i="8"/>
  <c r="L1046" i="8"/>
  <c r="J1046" i="8"/>
  <c r="L1045" i="8"/>
  <c r="J1045" i="8"/>
  <c r="L1044" i="8"/>
  <c r="J1044" i="8"/>
  <c r="L1043" i="8"/>
  <c r="J1043" i="8"/>
  <c r="L1042" i="8"/>
  <c r="J1042" i="8"/>
  <c r="L1041" i="8"/>
  <c r="J1041" i="8"/>
  <c r="L1040" i="8"/>
  <c r="J1040" i="8"/>
  <c r="L1039" i="8"/>
  <c r="J1039" i="8"/>
  <c r="L1038" i="8"/>
  <c r="J1038" i="8"/>
  <c r="L1037" i="8"/>
  <c r="J1037" i="8"/>
  <c r="L1036" i="8"/>
  <c r="J1036" i="8"/>
  <c r="L1035" i="8"/>
  <c r="J1035" i="8"/>
  <c r="L1034" i="8"/>
  <c r="J1034" i="8"/>
  <c r="L1033" i="8"/>
  <c r="J1033" i="8"/>
  <c r="L1032" i="8"/>
  <c r="J1032" i="8"/>
  <c r="L1031" i="8"/>
  <c r="J1031" i="8"/>
  <c r="L1030" i="8"/>
  <c r="J1030" i="8"/>
  <c r="L1029" i="8"/>
  <c r="J1029" i="8"/>
  <c r="L1028" i="8"/>
  <c r="J1028" i="8"/>
  <c r="L1027" i="8"/>
  <c r="J1027" i="8"/>
  <c r="L1026" i="8"/>
  <c r="J1026" i="8"/>
  <c r="L1025" i="8"/>
  <c r="J1025" i="8"/>
  <c r="L1024" i="8"/>
  <c r="J1024" i="8"/>
  <c r="L1023" i="8"/>
  <c r="J1023" i="8"/>
  <c r="L1022" i="8"/>
  <c r="J1022" i="8"/>
  <c r="L1021" i="8"/>
  <c r="J1021" i="8"/>
  <c r="L1020" i="8"/>
  <c r="J1020" i="8"/>
  <c r="L1019" i="8"/>
  <c r="J1019" i="8"/>
  <c r="L1018" i="8"/>
  <c r="J1018" i="8"/>
  <c r="L1017" i="8"/>
  <c r="J1017" i="8"/>
  <c r="L1016" i="8"/>
  <c r="J1016" i="8"/>
  <c r="L1015" i="8"/>
  <c r="J1015" i="8"/>
  <c r="L1014" i="8"/>
  <c r="J1014" i="8"/>
  <c r="L1013" i="8"/>
  <c r="J1013" i="8"/>
  <c r="L1012" i="8"/>
  <c r="J1012" i="8"/>
  <c r="L1011" i="8"/>
  <c r="J1011" i="8"/>
  <c r="L1010" i="8"/>
  <c r="J1010" i="8"/>
  <c r="L1009" i="8"/>
  <c r="J1009" i="8"/>
  <c r="L1008" i="8"/>
  <c r="J1008" i="8"/>
  <c r="L1007" i="8"/>
  <c r="J1007" i="8"/>
  <c r="L1006" i="8"/>
  <c r="J1006" i="8"/>
  <c r="L1005" i="8"/>
  <c r="J1005" i="8"/>
  <c r="L1004" i="8"/>
  <c r="J1004" i="8"/>
  <c r="L1003" i="8"/>
  <c r="J1003" i="8"/>
  <c r="L1002" i="8"/>
  <c r="J1002" i="8"/>
  <c r="L1001" i="8"/>
  <c r="J1001" i="8"/>
  <c r="L1000" i="8"/>
  <c r="J1000" i="8"/>
  <c r="L999" i="8"/>
  <c r="J999" i="8"/>
  <c r="L998" i="8"/>
  <c r="J998" i="8"/>
  <c r="L997" i="8"/>
  <c r="J997" i="8"/>
  <c r="L996" i="8"/>
  <c r="J996" i="8"/>
  <c r="L995" i="8"/>
  <c r="J995" i="8"/>
  <c r="L994" i="8"/>
  <c r="J994" i="8"/>
  <c r="L993" i="8"/>
  <c r="J993" i="8"/>
  <c r="L992" i="8"/>
  <c r="J992" i="8"/>
  <c r="L991" i="8"/>
  <c r="J991" i="8"/>
  <c r="L990" i="8"/>
  <c r="J990" i="8"/>
  <c r="L989" i="8"/>
  <c r="J989" i="8"/>
  <c r="L988" i="8"/>
  <c r="J988" i="8"/>
  <c r="L987" i="8"/>
  <c r="J987" i="8"/>
  <c r="L986" i="8"/>
  <c r="J986" i="8"/>
  <c r="L985" i="8"/>
  <c r="J985" i="8"/>
  <c r="L984" i="8"/>
  <c r="J984" i="8"/>
  <c r="L983" i="8"/>
  <c r="J983" i="8"/>
  <c r="L982" i="8"/>
  <c r="J982" i="8"/>
  <c r="L981" i="8"/>
  <c r="J981" i="8"/>
  <c r="L980" i="8"/>
  <c r="J980" i="8"/>
  <c r="L979" i="8"/>
  <c r="J979" i="8"/>
  <c r="L978" i="8"/>
  <c r="J978" i="8"/>
  <c r="L977" i="8"/>
  <c r="J977" i="8"/>
  <c r="L976" i="8"/>
  <c r="J976" i="8"/>
  <c r="L975" i="8"/>
  <c r="J975" i="8"/>
  <c r="L974" i="8"/>
  <c r="J974" i="8"/>
  <c r="L973" i="8"/>
  <c r="J973" i="8"/>
  <c r="L972" i="8"/>
  <c r="J972" i="8"/>
  <c r="L971" i="8"/>
  <c r="J971" i="8"/>
  <c r="L970" i="8"/>
  <c r="J970" i="8"/>
  <c r="L969" i="8"/>
  <c r="J969" i="8"/>
  <c r="L968" i="8"/>
  <c r="J968" i="8"/>
  <c r="L967" i="8"/>
  <c r="J967" i="8"/>
  <c r="L966" i="8"/>
  <c r="J966" i="8"/>
  <c r="L965" i="8"/>
  <c r="J965" i="8"/>
  <c r="L964" i="8"/>
  <c r="J964" i="8"/>
  <c r="L963" i="8"/>
  <c r="J963" i="8"/>
  <c r="L962" i="8"/>
  <c r="J962" i="8"/>
  <c r="L961" i="8"/>
  <c r="J961" i="8"/>
  <c r="L960" i="8"/>
  <c r="J960" i="8"/>
  <c r="L959" i="8"/>
  <c r="J959" i="8"/>
  <c r="L958" i="8"/>
  <c r="J958" i="8"/>
  <c r="L957" i="8"/>
  <c r="J957" i="8"/>
  <c r="L956" i="8"/>
  <c r="J956" i="8"/>
  <c r="L955" i="8"/>
  <c r="J955" i="8"/>
  <c r="L954" i="8"/>
  <c r="J954" i="8"/>
  <c r="L953" i="8"/>
  <c r="J953" i="8"/>
  <c r="L952" i="8"/>
  <c r="J952" i="8"/>
  <c r="L951" i="8"/>
  <c r="J951" i="8"/>
  <c r="L950" i="8"/>
  <c r="J950" i="8"/>
  <c r="L949" i="8"/>
  <c r="J949" i="8"/>
  <c r="L948" i="8"/>
  <c r="J948" i="8"/>
  <c r="L947" i="8"/>
  <c r="J947" i="8"/>
  <c r="L946" i="8"/>
  <c r="J946" i="8"/>
  <c r="L945" i="8"/>
  <c r="J945" i="8"/>
  <c r="L944" i="8"/>
  <c r="J944" i="8"/>
  <c r="L943" i="8"/>
  <c r="J943" i="8"/>
  <c r="L942" i="8"/>
  <c r="J942" i="8"/>
  <c r="L941" i="8"/>
  <c r="J941" i="8"/>
  <c r="L940" i="8"/>
  <c r="J940" i="8"/>
  <c r="L939" i="8"/>
  <c r="J939" i="8"/>
  <c r="L938" i="8"/>
  <c r="J938" i="8"/>
  <c r="L937" i="8"/>
  <c r="J937" i="8"/>
  <c r="L936" i="8"/>
  <c r="J936" i="8"/>
  <c r="L935" i="8"/>
  <c r="J935" i="8"/>
  <c r="L934" i="8"/>
  <c r="J934" i="8"/>
  <c r="L933" i="8"/>
  <c r="J933" i="8"/>
  <c r="L932" i="8"/>
  <c r="J932" i="8"/>
  <c r="L931" i="8"/>
  <c r="J931" i="8"/>
  <c r="L930" i="8"/>
  <c r="J930" i="8"/>
  <c r="L929" i="8"/>
  <c r="J929" i="8"/>
  <c r="L928" i="8"/>
  <c r="J928" i="8"/>
  <c r="L927" i="8"/>
  <c r="J927" i="8"/>
  <c r="L926" i="8"/>
  <c r="J926" i="8"/>
  <c r="L925" i="8"/>
  <c r="J925" i="8"/>
  <c r="L924" i="8"/>
  <c r="J924" i="8"/>
  <c r="L923" i="8"/>
  <c r="J923" i="8"/>
  <c r="L922" i="8"/>
  <c r="J922" i="8"/>
  <c r="L921" i="8"/>
  <c r="J921" i="8"/>
  <c r="L920" i="8"/>
  <c r="J920" i="8"/>
  <c r="L919" i="8"/>
  <c r="J919" i="8"/>
  <c r="L918" i="8"/>
  <c r="J918" i="8"/>
  <c r="L917" i="8"/>
  <c r="J917" i="8"/>
  <c r="L916" i="8"/>
  <c r="J916" i="8"/>
  <c r="L915" i="8"/>
  <c r="J915" i="8"/>
  <c r="L914" i="8"/>
  <c r="J914" i="8"/>
  <c r="L913" i="8"/>
  <c r="J913" i="8"/>
  <c r="L912" i="8"/>
  <c r="J912" i="8"/>
  <c r="L911" i="8"/>
  <c r="J911" i="8"/>
  <c r="L910" i="8"/>
  <c r="J910" i="8"/>
  <c r="L909" i="8"/>
  <c r="J909" i="8"/>
  <c r="L908" i="8"/>
  <c r="J908" i="8"/>
  <c r="L907" i="8"/>
  <c r="J907" i="8"/>
  <c r="L906" i="8"/>
  <c r="J906" i="8"/>
  <c r="L905" i="8"/>
  <c r="J905" i="8"/>
  <c r="L904" i="8"/>
  <c r="J904" i="8"/>
  <c r="L903" i="8"/>
  <c r="J903" i="8"/>
  <c r="L902" i="8"/>
  <c r="J902" i="8"/>
  <c r="L901" i="8"/>
  <c r="J901" i="8"/>
  <c r="L900" i="8"/>
  <c r="J900" i="8"/>
  <c r="L899" i="8"/>
  <c r="J899" i="8"/>
  <c r="L898" i="8"/>
  <c r="J898" i="8"/>
  <c r="L897" i="8"/>
  <c r="J897" i="8"/>
  <c r="L896" i="8"/>
  <c r="J896" i="8"/>
  <c r="L895" i="8"/>
  <c r="J895" i="8"/>
  <c r="L894" i="8"/>
  <c r="J894" i="8"/>
  <c r="L893" i="8"/>
  <c r="J893" i="8"/>
  <c r="L892" i="8"/>
  <c r="J892" i="8"/>
  <c r="L891" i="8"/>
  <c r="J891" i="8"/>
  <c r="L890" i="8"/>
  <c r="J890" i="8"/>
  <c r="L889" i="8"/>
  <c r="J889" i="8"/>
  <c r="L888" i="8"/>
  <c r="J888" i="8"/>
  <c r="L887" i="8"/>
  <c r="J887" i="8"/>
  <c r="L886" i="8"/>
  <c r="J886" i="8"/>
  <c r="L885" i="8"/>
  <c r="J885" i="8"/>
  <c r="L884" i="8"/>
  <c r="J884" i="8"/>
  <c r="L883" i="8"/>
  <c r="J883" i="8"/>
  <c r="L882" i="8"/>
  <c r="J882" i="8"/>
  <c r="L881" i="8"/>
  <c r="J881" i="8"/>
  <c r="L880" i="8"/>
  <c r="J880" i="8"/>
  <c r="L879" i="8"/>
  <c r="J879" i="8"/>
  <c r="L878" i="8"/>
  <c r="J878" i="8"/>
  <c r="L877" i="8"/>
  <c r="J877" i="8"/>
  <c r="L876" i="8"/>
  <c r="J876" i="8"/>
  <c r="L875" i="8"/>
  <c r="J875" i="8"/>
  <c r="L874" i="8"/>
  <c r="J874" i="8"/>
  <c r="L873" i="8"/>
  <c r="J873" i="8"/>
  <c r="L872" i="8"/>
  <c r="J872" i="8"/>
  <c r="L871" i="8"/>
  <c r="J871" i="8"/>
  <c r="L870" i="8"/>
  <c r="J870" i="8"/>
  <c r="L869" i="8"/>
  <c r="J869" i="8"/>
  <c r="L868" i="8"/>
  <c r="J868" i="8"/>
  <c r="L867" i="8"/>
  <c r="J867" i="8"/>
  <c r="L866" i="8"/>
  <c r="J866" i="8"/>
  <c r="L865" i="8"/>
  <c r="J865" i="8"/>
  <c r="L864" i="8"/>
  <c r="J864" i="8"/>
  <c r="L863" i="8"/>
  <c r="J863" i="8"/>
  <c r="L862" i="8"/>
  <c r="J862" i="8"/>
  <c r="L861" i="8"/>
  <c r="J861" i="8"/>
  <c r="L860" i="8"/>
  <c r="J860" i="8"/>
  <c r="L859" i="8"/>
  <c r="J859" i="8"/>
  <c r="L858" i="8"/>
  <c r="J858" i="8"/>
  <c r="L857" i="8"/>
  <c r="J857" i="8"/>
  <c r="L856" i="8"/>
  <c r="J856" i="8"/>
  <c r="L855" i="8"/>
  <c r="J855" i="8"/>
  <c r="L854" i="8"/>
  <c r="J854" i="8"/>
  <c r="L853" i="8"/>
  <c r="J853" i="8"/>
  <c r="L852" i="8"/>
  <c r="J852" i="8"/>
  <c r="L851" i="8"/>
  <c r="J851" i="8"/>
  <c r="L850" i="8"/>
  <c r="J850" i="8"/>
  <c r="L849" i="8"/>
  <c r="J849" i="8"/>
  <c r="L848" i="8"/>
  <c r="J848" i="8"/>
  <c r="L847" i="8"/>
  <c r="J847" i="8"/>
  <c r="L846" i="8"/>
  <c r="J846" i="8"/>
  <c r="L845" i="8"/>
  <c r="J845" i="8"/>
  <c r="L844" i="8"/>
  <c r="J844" i="8"/>
  <c r="L843" i="8"/>
  <c r="J843" i="8"/>
  <c r="L842" i="8"/>
  <c r="J842" i="8"/>
  <c r="L841" i="8"/>
  <c r="J841" i="8"/>
  <c r="L840" i="8"/>
  <c r="J840" i="8"/>
  <c r="L839" i="8"/>
  <c r="J839" i="8"/>
  <c r="L838" i="8"/>
  <c r="J838" i="8"/>
  <c r="L837" i="8"/>
  <c r="J837" i="8"/>
  <c r="L836" i="8"/>
  <c r="J836" i="8"/>
  <c r="L835" i="8"/>
  <c r="J835" i="8"/>
  <c r="L834" i="8"/>
  <c r="J834" i="8"/>
  <c r="L833" i="8"/>
  <c r="J833" i="8"/>
  <c r="L832" i="8"/>
  <c r="J832" i="8"/>
  <c r="L831" i="8"/>
  <c r="J831" i="8"/>
  <c r="L830" i="8"/>
  <c r="J830" i="8"/>
  <c r="L829" i="8"/>
  <c r="J829" i="8"/>
  <c r="L828" i="8"/>
  <c r="J828" i="8"/>
  <c r="L827" i="8"/>
  <c r="J827" i="8"/>
  <c r="L826" i="8"/>
  <c r="J826" i="8"/>
  <c r="L825" i="8"/>
  <c r="J825" i="8"/>
  <c r="L824" i="8"/>
  <c r="J824" i="8"/>
  <c r="L823" i="8"/>
  <c r="J823" i="8"/>
  <c r="L822" i="8"/>
  <c r="J822" i="8"/>
  <c r="L821" i="8"/>
  <c r="J821" i="8"/>
  <c r="L820" i="8"/>
  <c r="J820" i="8"/>
  <c r="L819" i="8"/>
  <c r="J819" i="8"/>
  <c r="L818" i="8"/>
  <c r="J818" i="8"/>
  <c r="L817" i="8"/>
  <c r="J817" i="8"/>
  <c r="L816" i="8"/>
  <c r="J816" i="8"/>
  <c r="L815" i="8"/>
  <c r="J815" i="8"/>
  <c r="L814" i="8"/>
  <c r="J814" i="8"/>
  <c r="L813" i="8"/>
  <c r="J813" i="8"/>
  <c r="L812" i="8"/>
  <c r="J812" i="8"/>
  <c r="L811" i="8"/>
  <c r="J811" i="8"/>
  <c r="L810" i="8"/>
  <c r="J810" i="8"/>
  <c r="L809" i="8"/>
  <c r="J809" i="8"/>
  <c r="L808" i="8"/>
  <c r="J808" i="8"/>
  <c r="L807" i="8"/>
  <c r="J807" i="8"/>
  <c r="L806" i="8"/>
  <c r="J806" i="8"/>
  <c r="L805" i="8"/>
  <c r="J805" i="8"/>
  <c r="L804" i="8"/>
  <c r="J804" i="8"/>
  <c r="L803" i="8"/>
  <c r="J803" i="8"/>
  <c r="L802" i="8"/>
  <c r="J802" i="8"/>
  <c r="L801" i="8"/>
  <c r="J801" i="8"/>
  <c r="L800" i="8"/>
  <c r="J800" i="8"/>
  <c r="L799" i="8"/>
  <c r="J799" i="8"/>
  <c r="L798" i="8"/>
  <c r="J798" i="8"/>
  <c r="L797" i="8"/>
  <c r="J797" i="8"/>
  <c r="L796" i="8"/>
  <c r="J796" i="8"/>
  <c r="L795" i="8"/>
  <c r="J795" i="8"/>
  <c r="L794" i="8"/>
  <c r="J794" i="8"/>
  <c r="L793" i="8"/>
  <c r="J793" i="8"/>
  <c r="L792" i="8"/>
  <c r="J792" i="8"/>
  <c r="L791" i="8"/>
  <c r="J791" i="8"/>
  <c r="L790" i="8"/>
  <c r="J790" i="8"/>
  <c r="L789" i="8"/>
  <c r="J789" i="8"/>
  <c r="L788" i="8"/>
  <c r="J788" i="8"/>
  <c r="L787" i="8"/>
  <c r="J787" i="8"/>
  <c r="L786" i="8"/>
  <c r="J786" i="8"/>
  <c r="L785" i="8"/>
  <c r="J785" i="8"/>
  <c r="L784" i="8"/>
  <c r="J784" i="8"/>
  <c r="L783" i="8"/>
  <c r="J783" i="8"/>
  <c r="L782" i="8"/>
  <c r="J782" i="8"/>
  <c r="L781" i="8"/>
  <c r="J781" i="8"/>
  <c r="L780" i="8"/>
  <c r="J780" i="8"/>
  <c r="L779" i="8"/>
  <c r="J779" i="8"/>
  <c r="L778" i="8"/>
  <c r="J778" i="8"/>
  <c r="L777" i="8"/>
  <c r="J777" i="8"/>
  <c r="L776" i="8"/>
  <c r="J776" i="8"/>
  <c r="L775" i="8"/>
  <c r="J775" i="8"/>
  <c r="L774" i="8"/>
  <c r="J774" i="8"/>
  <c r="L773" i="8"/>
  <c r="J773" i="8"/>
  <c r="L772" i="8"/>
  <c r="J772" i="8"/>
  <c r="L771" i="8"/>
  <c r="J771" i="8"/>
  <c r="L770" i="8"/>
  <c r="J770" i="8"/>
  <c r="L769" i="8"/>
  <c r="J769" i="8"/>
  <c r="L768" i="8"/>
  <c r="J768" i="8"/>
  <c r="L767" i="8"/>
  <c r="J767" i="8"/>
  <c r="L766" i="8"/>
  <c r="J766" i="8"/>
  <c r="L765" i="8"/>
  <c r="J765" i="8"/>
  <c r="L764" i="8"/>
  <c r="J764" i="8"/>
  <c r="L763" i="8"/>
  <c r="J763" i="8"/>
  <c r="L762" i="8"/>
  <c r="J762" i="8"/>
  <c r="L761" i="8"/>
  <c r="J761" i="8"/>
  <c r="L760" i="8"/>
  <c r="J760" i="8"/>
  <c r="L759" i="8"/>
  <c r="J759" i="8"/>
  <c r="L758" i="8"/>
  <c r="J758" i="8"/>
  <c r="L757" i="8"/>
  <c r="J757" i="8"/>
  <c r="L756" i="8"/>
  <c r="J756" i="8"/>
  <c r="L755" i="8"/>
  <c r="J755" i="8"/>
  <c r="L754" i="8"/>
  <c r="J754" i="8"/>
  <c r="L753" i="8"/>
  <c r="J753" i="8"/>
  <c r="L752" i="8"/>
  <c r="J752" i="8"/>
  <c r="L751" i="8"/>
  <c r="J751" i="8"/>
  <c r="L750" i="8"/>
  <c r="J750" i="8"/>
  <c r="L749" i="8"/>
  <c r="J749" i="8"/>
  <c r="L748" i="8"/>
  <c r="J748" i="8"/>
  <c r="L747" i="8"/>
  <c r="J747" i="8"/>
  <c r="L746" i="8"/>
  <c r="J746" i="8"/>
  <c r="L745" i="8"/>
  <c r="J745" i="8"/>
  <c r="L744" i="8"/>
  <c r="J744" i="8"/>
  <c r="L743" i="8"/>
  <c r="J743" i="8"/>
  <c r="L742" i="8"/>
  <c r="J742" i="8"/>
  <c r="L741" i="8"/>
  <c r="J741" i="8"/>
  <c r="L740" i="8"/>
  <c r="J740" i="8"/>
  <c r="L739" i="8"/>
  <c r="J739" i="8"/>
  <c r="L738" i="8"/>
  <c r="J738" i="8"/>
  <c r="L737" i="8"/>
  <c r="J737" i="8"/>
  <c r="L736" i="8"/>
  <c r="J736" i="8"/>
  <c r="L735" i="8"/>
  <c r="J735" i="8"/>
  <c r="L734" i="8"/>
  <c r="J734" i="8"/>
  <c r="L733" i="8"/>
  <c r="J733" i="8"/>
  <c r="L732" i="8"/>
  <c r="J732" i="8"/>
  <c r="L731" i="8"/>
  <c r="J731" i="8"/>
  <c r="L730" i="8"/>
  <c r="J730" i="8"/>
  <c r="L729" i="8"/>
  <c r="J729" i="8"/>
  <c r="L728" i="8"/>
  <c r="J728" i="8"/>
  <c r="L727" i="8"/>
  <c r="J727" i="8"/>
  <c r="L726" i="8"/>
  <c r="J726" i="8"/>
  <c r="L725" i="8"/>
  <c r="J725" i="8"/>
  <c r="L724" i="8"/>
  <c r="J724" i="8"/>
  <c r="L723" i="8"/>
  <c r="J723" i="8"/>
  <c r="L722" i="8"/>
  <c r="J722" i="8"/>
  <c r="L721" i="8"/>
  <c r="J721" i="8"/>
  <c r="L720" i="8"/>
  <c r="J720" i="8"/>
  <c r="L719" i="8"/>
  <c r="J719" i="8"/>
  <c r="L718" i="8"/>
  <c r="J718" i="8"/>
  <c r="L717" i="8"/>
  <c r="J717" i="8"/>
  <c r="L716" i="8"/>
  <c r="J716" i="8"/>
  <c r="L715" i="8"/>
  <c r="J715" i="8"/>
  <c r="L714" i="8"/>
  <c r="J714" i="8"/>
  <c r="L713" i="8"/>
  <c r="J713" i="8"/>
  <c r="L712" i="8"/>
  <c r="J712" i="8"/>
  <c r="L711" i="8"/>
  <c r="J711" i="8"/>
  <c r="L710" i="8"/>
  <c r="J710" i="8"/>
  <c r="L709" i="8"/>
  <c r="J709" i="8"/>
  <c r="L708" i="8"/>
  <c r="J708" i="8"/>
  <c r="L707" i="8"/>
  <c r="J707" i="8"/>
  <c r="L706" i="8"/>
  <c r="J706" i="8"/>
  <c r="L705" i="8"/>
  <c r="J705" i="8"/>
  <c r="L704" i="8"/>
  <c r="J704" i="8"/>
  <c r="L703" i="8"/>
  <c r="J703" i="8"/>
  <c r="L702" i="8"/>
  <c r="J702" i="8"/>
  <c r="L701" i="8"/>
  <c r="J701" i="8"/>
  <c r="L700" i="8"/>
  <c r="J700" i="8"/>
  <c r="L699" i="8"/>
  <c r="J699" i="8"/>
  <c r="L698" i="8"/>
  <c r="J698" i="8"/>
  <c r="L697" i="8"/>
  <c r="J697" i="8"/>
  <c r="L696" i="8"/>
  <c r="J696" i="8"/>
  <c r="L695" i="8"/>
  <c r="J695" i="8"/>
  <c r="L694" i="8"/>
  <c r="J694" i="8"/>
  <c r="L693" i="8"/>
  <c r="J693" i="8"/>
  <c r="L692" i="8"/>
  <c r="J692" i="8"/>
  <c r="L691" i="8"/>
  <c r="J691" i="8"/>
  <c r="L690" i="8"/>
  <c r="J690" i="8"/>
  <c r="L689" i="8"/>
  <c r="J689" i="8"/>
  <c r="L688" i="8"/>
  <c r="J688" i="8"/>
  <c r="L687" i="8"/>
  <c r="J687" i="8"/>
  <c r="L686" i="8"/>
  <c r="J686" i="8"/>
  <c r="L685" i="8"/>
  <c r="J685" i="8"/>
  <c r="L684" i="8"/>
  <c r="J684" i="8"/>
  <c r="L683" i="8"/>
  <c r="J683" i="8"/>
  <c r="L682" i="8"/>
  <c r="J682" i="8"/>
  <c r="L681" i="8"/>
  <c r="J681" i="8"/>
  <c r="L680" i="8"/>
  <c r="J680" i="8"/>
  <c r="L679" i="8"/>
  <c r="J679" i="8"/>
  <c r="L678" i="8"/>
  <c r="J678" i="8"/>
  <c r="L677" i="8"/>
  <c r="J677" i="8"/>
  <c r="L676" i="8"/>
  <c r="J676" i="8"/>
  <c r="L675" i="8"/>
  <c r="J675" i="8"/>
  <c r="L674" i="8"/>
  <c r="J674" i="8"/>
  <c r="L673" i="8"/>
  <c r="J673" i="8"/>
  <c r="L672" i="8"/>
  <c r="J672" i="8"/>
  <c r="L671" i="8"/>
  <c r="J671" i="8"/>
  <c r="L670" i="8"/>
  <c r="J670" i="8"/>
  <c r="L669" i="8"/>
  <c r="J669" i="8"/>
  <c r="L668" i="8"/>
  <c r="J668" i="8"/>
  <c r="L667" i="8"/>
  <c r="J667" i="8"/>
  <c r="L666" i="8"/>
  <c r="J666" i="8"/>
  <c r="L665" i="8"/>
  <c r="J665" i="8"/>
  <c r="L664" i="8"/>
  <c r="J664" i="8"/>
  <c r="L663" i="8"/>
  <c r="J663" i="8"/>
  <c r="L662" i="8"/>
  <c r="J662" i="8"/>
  <c r="L661" i="8"/>
  <c r="J661" i="8"/>
  <c r="L660" i="8"/>
  <c r="J660" i="8"/>
  <c r="L659" i="8"/>
  <c r="J659" i="8"/>
  <c r="L658" i="8"/>
  <c r="J658" i="8"/>
  <c r="L657" i="8"/>
  <c r="J657" i="8"/>
  <c r="L656" i="8"/>
  <c r="J656" i="8"/>
  <c r="L655" i="8"/>
  <c r="J655" i="8"/>
  <c r="L654" i="8"/>
  <c r="J654" i="8"/>
  <c r="L653" i="8"/>
  <c r="J653" i="8"/>
  <c r="L652" i="8"/>
  <c r="J652" i="8"/>
  <c r="L651" i="8"/>
  <c r="J651" i="8"/>
  <c r="L650" i="8"/>
  <c r="J650" i="8"/>
  <c r="L649" i="8"/>
  <c r="J649" i="8"/>
  <c r="L648" i="8"/>
  <c r="J648" i="8"/>
  <c r="L647" i="8"/>
  <c r="J647" i="8"/>
  <c r="L646" i="8"/>
  <c r="J646" i="8"/>
  <c r="L645" i="8"/>
  <c r="J645" i="8"/>
  <c r="L644" i="8"/>
  <c r="J644" i="8"/>
  <c r="L643" i="8"/>
  <c r="J643" i="8"/>
  <c r="L642" i="8"/>
  <c r="J642" i="8"/>
  <c r="L641" i="8"/>
  <c r="J641" i="8"/>
  <c r="L640" i="8"/>
  <c r="J640" i="8"/>
  <c r="L639" i="8"/>
  <c r="J639" i="8"/>
  <c r="L638" i="8"/>
  <c r="J638" i="8"/>
  <c r="L637" i="8"/>
  <c r="J637" i="8"/>
  <c r="L636" i="8"/>
  <c r="J636" i="8"/>
  <c r="L635" i="8"/>
  <c r="J635" i="8"/>
  <c r="L634" i="8"/>
  <c r="J634" i="8"/>
  <c r="L633" i="8"/>
  <c r="J633" i="8"/>
  <c r="L632" i="8"/>
  <c r="J632" i="8"/>
  <c r="L631" i="8"/>
  <c r="J631" i="8"/>
  <c r="L630" i="8"/>
  <c r="J630" i="8"/>
  <c r="L629" i="8"/>
  <c r="J629" i="8"/>
  <c r="L628" i="8"/>
  <c r="J628" i="8"/>
  <c r="L627" i="8"/>
  <c r="J627" i="8"/>
  <c r="L626" i="8"/>
  <c r="J626" i="8"/>
  <c r="L625" i="8"/>
  <c r="J625" i="8"/>
  <c r="L624" i="8"/>
  <c r="J624" i="8"/>
  <c r="L623" i="8"/>
  <c r="J623" i="8"/>
  <c r="L622" i="8"/>
  <c r="J622" i="8"/>
  <c r="L621" i="8"/>
  <c r="J621" i="8"/>
  <c r="L620" i="8"/>
  <c r="J620" i="8"/>
  <c r="L619" i="8"/>
  <c r="J619" i="8"/>
  <c r="L618" i="8"/>
  <c r="J618" i="8"/>
  <c r="L617" i="8"/>
  <c r="J617" i="8"/>
  <c r="L616" i="8"/>
  <c r="J616" i="8"/>
  <c r="L615" i="8"/>
  <c r="J615" i="8"/>
  <c r="L614" i="8"/>
  <c r="J614" i="8"/>
  <c r="L613" i="8"/>
  <c r="J613" i="8"/>
  <c r="L612" i="8"/>
  <c r="J612" i="8"/>
  <c r="L611" i="8"/>
  <c r="J611" i="8"/>
  <c r="L610" i="8"/>
  <c r="J610" i="8"/>
  <c r="L609" i="8"/>
  <c r="J609" i="8"/>
  <c r="L608" i="8"/>
  <c r="J608" i="8"/>
  <c r="L607" i="8"/>
  <c r="J607" i="8"/>
  <c r="L606" i="8"/>
  <c r="J606" i="8"/>
  <c r="L605" i="8"/>
  <c r="J605" i="8"/>
  <c r="L604" i="8"/>
  <c r="J604" i="8"/>
  <c r="L603" i="8"/>
  <c r="J603" i="8"/>
  <c r="L602" i="8"/>
  <c r="J602" i="8"/>
  <c r="L601" i="8"/>
  <c r="J601" i="8"/>
  <c r="L600" i="8"/>
  <c r="J600" i="8"/>
  <c r="L599" i="8"/>
  <c r="J599" i="8"/>
  <c r="L598" i="8"/>
  <c r="J598" i="8"/>
  <c r="L597" i="8"/>
  <c r="J597" i="8"/>
  <c r="L596" i="8"/>
  <c r="J596" i="8"/>
  <c r="L595" i="8"/>
  <c r="J595" i="8"/>
  <c r="L594" i="8"/>
  <c r="J594" i="8"/>
  <c r="L593" i="8"/>
  <c r="J593" i="8"/>
  <c r="L592" i="8"/>
  <c r="J592" i="8"/>
  <c r="L591" i="8"/>
  <c r="J591" i="8"/>
  <c r="L590" i="8"/>
  <c r="J590" i="8"/>
  <c r="L589" i="8"/>
  <c r="J589" i="8"/>
  <c r="L588" i="8"/>
  <c r="J588" i="8"/>
  <c r="L587" i="8"/>
  <c r="J587" i="8"/>
  <c r="L586" i="8"/>
  <c r="J586" i="8"/>
  <c r="L585" i="8"/>
  <c r="J585" i="8"/>
  <c r="L584" i="8"/>
  <c r="J584" i="8"/>
  <c r="L583" i="8"/>
  <c r="J583" i="8"/>
  <c r="L582" i="8"/>
  <c r="J582" i="8"/>
  <c r="L581" i="8"/>
  <c r="J581" i="8"/>
  <c r="L580" i="8"/>
  <c r="J580" i="8"/>
  <c r="L579" i="8"/>
  <c r="J579" i="8"/>
  <c r="L578" i="8"/>
  <c r="J578" i="8"/>
  <c r="L577" i="8"/>
  <c r="J577" i="8"/>
  <c r="L576" i="8"/>
  <c r="J576" i="8"/>
  <c r="L575" i="8"/>
  <c r="J575" i="8"/>
  <c r="L574" i="8"/>
  <c r="J574" i="8"/>
  <c r="L573" i="8"/>
  <c r="J573" i="8"/>
  <c r="L572" i="8"/>
  <c r="J572" i="8"/>
  <c r="L571" i="8"/>
  <c r="J571" i="8"/>
  <c r="L570" i="8"/>
  <c r="J570" i="8"/>
  <c r="L569" i="8"/>
  <c r="J569" i="8"/>
  <c r="L568" i="8"/>
  <c r="J568" i="8"/>
  <c r="L567" i="8"/>
  <c r="J567" i="8"/>
  <c r="L566" i="8"/>
  <c r="J566" i="8"/>
  <c r="L565" i="8"/>
  <c r="J565" i="8"/>
  <c r="L564" i="8"/>
  <c r="J564" i="8"/>
  <c r="L563" i="8"/>
  <c r="J563" i="8"/>
  <c r="L562" i="8"/>
  <c r="J562" i="8"/>
  <c r="L561" i="8"/>
  <c r="J561" i="8"/>
  <c r="L560" i="8"/>
  <c r="J560" i="8"/>
  <c r="L559" i="8"/>
  <c r="J559" i="8"/>
  <c r="L558" i="8"/>
  <c r="J558" i="8"/>
  <c r="L557" i="8"/>
  <c r="J557" i="8"/>
  <c r="L556" i="8"/>
  <c r="J556" i="8"/>
  <c r="L555" i="8"/>
  <c r="J555" i="8"/>
  <c r="L554" i="8"/>
  <c r="J554" i="8"/>
  <c r="L553" i="8"/>
  <c r="J553" i="8"/>
  <c r="L552" i="8"/>
  <c r="J552" i="8"/>
  <c r="L551" i="8"/>
  <c r="J551" i="8"/>
  <c r="L550" i="8"/>
  <c r="J550" i="8"/>
  <c r="L549" i="8"/>
  <c r="J549" i="8"/>
  <c r="L548" i="8"/>
  <c r="J548" i="8"/>
  <c r="L547" i="8"/>
  <c r="J547" i="8"/>
  <c r="L546" i="8"/>
  <c r="J546" i="8"/>
  <c r="L545" i="8"/>
  <c r="J545" i="8"/>
  <c r="L544" i="8"/>
  <c r="J544" i="8"/>
  <c r="L543" i="8"/>
  <c r="J543" i="8"/>
  <c r="L542" i="8"/>
  <c r="J542" i="8"/>
  <c r="L541" i="8"/>
  <c r="J541" i="8"/>
  <c r="L540" i="8"/>
  <c r="J540" i="8"/>
  <c r="L539" i="8"/>
  <c r="J539" i="8"/>
  <c r="L538" i="8"/>
  <c r="J538" i="8"/>
  <c r="L537" i="8"/>
  <c r="J537" i="8"/>
  <c r="L536" i="8"/>
  <c r="J536" i="8"/>
  <c r="L535" i="8"/>
  <c r="J535" i="8"/>
  <c r="L534" i="8"/>
  <c r="J534" i="8"/>
  <c r="L533" i="8"/>
  <c r="J533" i="8"/>
  <c r="L532" i="8"/>
  <c r="J532" i="8"/>
  <c r="L531" i="8"/>
  <c r="J531" i="8"/>
  <c r="L530" i="8"/>
  <c r="J530" i="8"/>
  <c r="L529" i="8"/>
  <c r="J529" i="8"/>
  <c r="L528" i="8"/>
  <c r="J528" i="8"/>
  <c r="L527" i="8"/>
  <c r="J527" i="8"/>
  <c r="L526" i="8"/>
  <c r="J526" i="8"/>
  <c r="L525" i="8"/>
  <c r="J525" i="8"/>
  <c r="L524" i="8"/>
  <c r="J524" i="8"/>
  <c r="L523" i="8"/>
  <c r="J523" i="8"/>
  <c r="L522" i="8"/>
  <c r="J522" i="8"/>
  <c r="L521" i="8"/>
  <c r="J521" i="8"/>
  <c r="L520" i="8"/>
  <c r="J520" i="8"/>
  <c r="L519" i="8"/>
  <c r="J519" i="8"/>
  <c r="L518" i="8"/>
  <c r="J518" i="8"/>
  <c r="L517" i="8"/>
  <c r="J517" i="8"/>
  <c r="L516" i="8"/>
  <c r="J516" i="8"/>
  <c r="L515" i="8"/>
  <c r="J515" i="8"/>
  <c r="L514" i="8"/>
  <c r="J514" i="8"/>
  <c r="L513" i="8"/>
  <c r="J513" i="8"/>
  <c r="L512" i="8"/>
  <c r="J512" i="8"/>
  <c r="L511" i="8"/>
  <c r="J511" i="8"/>
  <c r="L510" i="8"/>
  <c r="J510" i="8"/>
  <c r="L509" i="8"/>
  <c r="J509" i="8"/>
  <c r="L508" i="8"/>
  <c r="J508" i="8"/>
  <c r="L507" i="8"/>
  <c r="J507" i="8"/>
  <c r="L506" i="8"/>
  <c r="J506" i="8"/>
  <c r="L505" i="8"/>
  <c r="J505" i="8"/>
  <c r="L504" i="8"/>
  <c r="J504" i="8"/>
  <c r="L503" i="8"/>
  <c r="J503" i="8"/>
  <c r="L502" i="8"/>
  <c r="J502" i="8"/>
  <c r="L501" i="8"/>
  <c r="J501" i="8"/>
  <c r="L500" i="8"/>
  <c r="J500" i="8"/>
  <c r="L499" i="8"/>
  <c r="J499" i="8"/>
  <c r="L498" i="8"/>
  <c r="J498" i="8"/>
  <c r="L497" i="8"/>
  <c r="J497" i="8"/>
  <c r="L496" i="8"/>
  <c r="J496" i="8"/>
  <c r="L495" i="8"/>
  <c r="J495" i="8"/>
  <c r="L494" i="8"/>
  <c r="J494" i="8"/>
  <c r="L493" i="8"/>
  <c r="J493" i="8"/>
  <c r="L492" i="8"/>
  <c r="J492" i="8"/>
  <c r="L491" i="8"/>
  <c r="J491" i="8"/>
  <c r="L490" i="8"/>
  <c r="J490" i="8"/>
  <c r="L489" i="8"/>
  <c r="J489" i="8"/>
  <c r="L488" i="8"/>
  <c r="J488" i="8"/>
  <c r="L487" i="8"/>
  <c r="J487" i="8"/>
  <c r="L486" i="8"/>
  <c r="J486" i="8"/>
  <c r="L485" i="8"/>
  <c r="J485" i="8"/>
  <c r="L484" i="8"/>
  <c r="J484" i="8"/>
  <c r="L483" i="8"/>
  <c r="J483" i="8"/>
  <c r="L482" i="8"/>
  <c r="J482" i="8"/>
  <c r="L481" i="8"/>
  <c r="J481" i="8"/>
  <c r="L480" i="8"/>
  <c r="J480" i="8"/>
  <c r="L479" i="8"/>
  <c r="J479" i="8"/>
  <c r="L478" i="8"/>
  <c r="J478" i="8"/>
  <c r="L477" i="8"/>
  <c r="J477" i="8"/>
  <c r="L476" i="8"/>
  <c r="J476" i="8"/>
  <c r="L475" i="8"/>
  <c r="J475" i="8"/>
  <c r="L474" i="8"/>
  <c r="J474" i="8"/>
  <c r="L473" i="8"/>
  <c r="J473" i="8"/>
  <c r="L472" i="8"/>
  <c r="J472" i="8"/>
  <c r="L471" i="8"/>
  <c r="J471" i="8"/>
  <c r="L470" i="8"/>
  <c r="J470" i="8"/>
  <c r="L469" i="8"/>
  <c r="J469" i="8"/>
  <c r="L468" i="8"/>
  <c r="J468" i="8"/>
  <c r="L467" i="8"/>
  <c r="J467" i="8"/>
  <c r="L466" i="8"/>
  <c r="J466" i="8"/>
  <c r="L465" i="8"/>
  <c r="J465" i="8"/>
  <c r="L464" i="8"/>
  <c r="J464" i="8"/>
  <c r="L463" i="8"/>
  <c r="J463" i="8"/>
  <c r="L462" i="8"/>
  <c r="J462" i="8"/>
  <c r="L461" i="8"/>
  <c r="J461" i="8"/>
  <c r="L460" i="8"/>
  <c r="J460" i="8"/>
  <c r="L459" i="8"/>
  <c r="J459" i="8"/>
  <c r="L458" i="8"/>
  <c r="J458" i="8"/>
  <c r="L457" i="8"/>
  <c r="J457" i="8"/>
  <c r="L456" i="8"/>
  <c r="J456" i="8"/>
  <c r="L455" i="8"/>
  <c r="J455" i="8"/>
  <c r="L454" i="8"/>
  <c r="J454" i="8"/>
  <c r="L453" i="8"/>
  <c r="J453" i="8"/>
  <c r="L452" i="8"/>
  <c r="J452" i="8"/>
  <c r="L451" i="8"/>
  <c r="J451" i="8"/>
  <c r="L450" i="8"/>
  <c r="J450" i="8"/>
  <c r="L449" i="8"/>
  <c r="J449" i="8"/>
  <c r="L448" i="8"/>
  <c r="J448" i="8"/>
  <c r="L447" i="8"/>
  <c r="J447" i="8"/>
  <c r="L446" i="8"/>
  <c r="J446" i="8"/>
  <c r="L445" i="8"/>
  <c r="J445" i="8"/>
  <c r="L444" i="8"/>
  <c r="J444" i="8"/>
  <c r="L443" i="8"/>
  <c r="J443" i="8"/>
  <c r="L442" i="8"/>
  <c r="J442" i="8"/>
  <c r="L441" i="8"/>
  <c r="J441" i="8"/>
  <c r="L440" i="8"/>
  <c r="J440" i="8"/>
  <c r="L439" i="8"/>
  <c r="J439" i="8"/>
  <c r="L438" i="8"/>
  <c r="J438" i="8"/>
  <c r="L437" i="8"/>
  <c r="J437" i="8"/>
  <c r="L436" i="8"/>
  <c r="J436" i="8"/>
  <c r="L435" i="8"/>
  <c r="J435" i="8"/>
  <c r="L434" i="8"/>
  <c r="J434" i="8"/>
  <c r="L433" i="8"/>
  <c r="J433" i="8"/>
  <c r="L432" i="8"/>
  <c r="J432" i="8"/>
  <c r="L431" i="8"/>
  <c r="J431" i="8"/>
  <c r="L430" i="8"/>
  <c r="J430" i="8"/>
  <c r="L429" i="8"/>
  <c r="J429" i="8"/>
  <c r="L428" i="8"/>
  <c r="J428" i="8"/>
  <c r="L427" i="8"/>
  <c r="J427" i="8"/>
  <c r="L426" i="8"/>
  <c r="J426" i="8"/>
  <c r="L425" i="8"/>
  <c r="J425" i="8"/>
  <c r="L424" i="8"/>
  <c r="J424" i="8"/>
  <c r="L423" i="8"/>
  <c r="J423" i="8"/>
  <c r="L422" i="8"/>
  <c r="J422" i="8"/>
  <c r="L421" i="8"/>
  <c r="J421" i="8"/>
  <c r="L420" i="8"/>
  <c r="J420" i="8"/>
  <c r="L419" i="8"/>
  <c r="J419" i="8"/>
  <c r="L418" i="8"/>
  <c r="J418" i="8"/>
  <c r="L417" i="8"/>
  <c r="J417" i="8"/>
  <c r="L416" i="8"/>
  <c r="J416" i="8"/>
  <c r="L415" i="8"/>
  <c r="J415" i="8"/>
  <c r="L414" i="8"/>
  <c r="J414" i="8"/>
  <c r="L413" i="8"/>
  <c r="J413" i="8"/>
  <c r="L412" i="8"/>
  <c r="J412" i="8"/>
  <c r="L411" i="8"/>
  <c r="J411" i="8"/>
  <c r="L410" i="8"/>
  <c r="J410" i="8"/>
  <c r="L409" i="8"/>
  <c r="J409" i="8"/>
  <c r="L408" i="8"/>
  <c r="J408" i="8"/>
  <c r="L407" i="8"/>
  <c r="J407" i="8"/>
  <c r="L406" i="8"/>
  <c r="J406" i="8"/>
  <c r="L405" i="8"/>
  <c r="J405" i="8"/>
  <c r="L404" i="8"/>
  <c r="J404" i="8"/>
  <c r="L403" i="8"/>
  <c r="J403" i="8"/>
  <c r="L402" i="8"/>
  <c r="J402" i="8"/>
  <c r="L401" i="8"/>
  <c r="J401" i="8"/>
  <c r="L400" i="8"/>
  <c r="J400" i="8"/>
  <c r="L399" i="8"/>
  <c r="J399" i="8"/>
  <c r="L398" i="8"/>
  <c r="J398" i="8"/>
  <c r="L397" i="8"/>
  <c r="J397" i="8"/>
  <c r="L396" i="8"/>
  <c r="J396" i="8"/>
  <c r="L395" i="8"/>
  <c r="J395" i="8"/>
  <c r="L394" i="8"/>
  <c r="J394" i="8"/>
  <c r="L393" i="8"/>
  <c r="J393" i="8"/>
  <c r="L392" i="8"/>
  <c r="J392" i="8"/>
  <c r="L391" i="8"/>
  <c r="J391" i="8"/>
  <c r="L390" i="8"/>
  <c r="J390" i="8"/>
  <c r="L389" i="8"/>
  <c r="J389" i="8"/>
  <c r="L388" i="8"/>
  <c r="J388" i="8"/>
  <c r="L387" i="8"/>
  <c r="J387" i="8"/>
  <c r="L386" i="8"/>
  <c r="J386" i="8"/>
  <c r="L385" i="8"/>
  <c r="J385" i="8"/>
  <c r="L384" i="8"/>
  <c r="J384" i="8"/>
  <c r="L383" i="8"/>
  <c r="J383" i="8"/>
  <c r="L382" i="8"/>
  <c r="J382" i="8"/>
  <c r="L381" i="8"/>
  <c r="J381" i="8"/>
  <c r="L380" i="8"/>
  <c r="J380" i="8"/>
  <c r="L379" i="8"/>
  <c r="J379" i="8"/>
  <c r="L378" i="8"/>
  <c r="J378" i="8"/>
  <c r="L377" i="8"/>
  <c r="J377" i="8"/>
  <c r="L376" i="8"/>
  <c r="J376" i="8"/>
  <c r="L375" i="8"/>
  <c r="J375" i="8"/>
  <c r="L374" i="8"/>
  <c r="J374" i="8"/>
  <c r="L373" i="8"/>
  <c r="J373" i="8"/>
  <c r="L372" i="8"/>
  <c r="J372" i="8"/>
  <c r="L371" i="8"/>
  <c r="J371" i="8"/>
  <c r="L370" i="8"/>
  <c r="J370" i="8"/>
  <c r="L369" i="8"/>
  <c r="J369" i="8"/>
  <c r="L368" i="8"/>
  <c r="J368" i="8"/>
  <c r="L367" i="8"/>
  <c r="J367" i="8"/>
  <c r="L366" i="8"/>
  <c r="J366" i="8"/>
  <c r="L365" i="8"/>
  <c r="J365" i="8"/>
  <c r="L364" i="8"/>
  <c r="J364" i="8"/>
  <c r="L363" i="8"/>
  <c r="J363" i="8"/>
  <c r="L362" i="8"/>
  <c r="J362" i="8"/>
  <c r="L361" i="8"/>
  <c r="J361" i="8"/>
  <c r="L360" i="8"/>
  <c r="J360" i="8"/>
  <c r="L359" i="8"/>
  <c r="J359" i="8"/>
  <c r="L358" i="8"/>
  <c r="J358" i="8"/>
  <c r="L357" i="8"/>
  <c r="J357" i="8"/>
  <c r="L356" i="8"/>
  <c r="J356" i="8"/>
  <c r="L355" i="8"/>
  <c r="J355" i="8"/>
  <c r="L354" i="8"/>
  <c r="J354" i="8"/>
  <c r="L353" i="8"/>
  <c r="J353" i="8"/>
  <c r="L352" i="8"/>
  <c r="J352" i="8"/>
  <c r="L351" i="8"/>
  <c r="J351" i="8"/>
  <c r="L350" i="8"/>
  <c r="J350" i="8"/>
  <c r="L349" i="8"/>
  <c r="J349" i="8"/>
  <c r="L348" i="8"/>
  <c r="J348" i="8"/>
  <c r="L347" i="8"/>
  <c r="J347" i="8"/>
  <c r="L346" i="8"/>
  <c r="J346" i="8"/>
  <c r="L345" i="8"/>
  <c r="J345" i="8"/>
  <c r="L344" i="8"/>
  <c r="J344" i="8"/>
  <c r="L343" i="8"/>
  <c r="J343" i="8"/>
  <c r="L342" i="8"/>
  <c r="J342" i="8"/>
  <c r="L341" i="8"/>
  <c r="J341" i="8"/>
  <c r="L340" i="8"/>
  <c r="J340" i="8"/>
  <c r="L339" i="8"/>
  <c r="J339" i="8"/>
  <c r="L338" i="8"/>
  <c r="J338" i="8"/>
  <c r="L337" i="8"/>
  <c r="J337" i="8"/>
  <c r="L336" i="8"/>
  <c r="J336" i="8"/>
  <c r="L335" i="8"/>
  <c r="J335" i="8"/>
  <c r="L334" i="8"/>
  <c r="J334" i="8"/>
  <c r="L333" i="8"/>
  <c r="J333" i="8"/>
  <c r="L332" i="8"/>
  <c r="J332" i="8"/>
  <c r="L331" i="8"/>
  <c r="J331" i="8"/>
  <c r="L330" i="8"/>
  <c r="J330" i="8"/>
  <c r="L329" i="8"/>
  <c r="J329" i="8"/>
  <c r="L328" i="8"/>
  <c r="J328" i="8"/>
  <c r="L327" i="8"/>
  <c r="J327" i="8"/>
  <c r="L326" i="8"/>
  <c r="J326" i="8"/>
  <c r="L325" i="8"/>
  <c r="J325" i="8"/>
  <c r="L324" i="8"/>
  <c r="J324" i="8"/>
  <c r="L323" i="8"/>
  <c r="J323" i="8"/>
  <c r="L322" i="8"/>
  <c r="J322" i="8"/>
  <c r="L321" i="8"/>
  <c r="J321" i="8"/>
  <c r="L320" i="8"/>
  <c r="J320" i="8"/>
  <c r="L319" i="8"/>
  <c r="J319" i="8"/>
  <c r="L318" i="8"/>
  <c r="J318" i="8"/>
  <c r="L317" i="8"/>
  <c r="J317" i="8"/>
  <c r="L316" i="8"/>
  <c r="J316" i="8"/>
  <c r="L315" i="8"/>
  <c r="J315" i="8"/>
  <c r="L314" i="8"/>
  <c r="J314" i="8"/>
  <c r="L313" i="8"/>
  <c r="J313" i="8"/>
  <c r="L312" i="8"/>
  <c r="J312" i="8"/>
  <c r="L311" i="8"/>
  <c r="J311" i="8"/>
  <c r="L310" i="8"/>
  <c r="J310" i="8"/>
  <c r="L309" i="8"/>
  <c r="J309" i="8"/>
  <c r="L308" i="8"/>
  <c r="J308" i="8"/>
  <c r="L307" i="8"/>
  <c r="J307" i="8"/>
  <c r="L306" i="8"/>
  <c r="J306" i="8"/>
  <c r="L305" i="8"/>
  <c r="J305" i="8"/>
  <c r="L304" i="8"/>
  <c r="J304" i="8"/>
  <c r="L303" i="8"/>
  <c r="J303" i="8"/>
  <c r="L302" i="8"/>
  <c r="J302" i="8"/>
  <c r="L301" i="8"/>
  <c r="J301" i="8"/>
  <c r="L300" i="8"/>
  <c r="J300" i="8"/>
  <c r="L299" i="8"/>
  <c r="J299" i="8"/>
  <c r="L298" i="8"/>
  <c r="J298" i="8"/>
  <c r="L297" i="8"/>
  <c r="J297" i="8"/>
  <c r="L296" i="8"/>
  <c r="J296" i="8"/>
  <c r="L295" i="8"/>
  <c r="J295" i="8"/>
  <c r="L294" i="8"/>
  <c r="J294" i="8"/>
  <c r="L293" i="8"/>
  <c r="J293" i="8"/>
  <c r="L292" i="8"/>
  <c r="J292" i="8"/>
  <c r="L291" i="8"/>
  <c r="J291" i="8"/>
  <c r="L290" i="8"/>
  <c r="J290" i="8"/>
  <c r="L289" i="8"/>
  <c r="J289" i="8"/>
  <c r="L288" i="8"/>
  <c r="J288" i="8"/>
  <c r="L287" i="8"/>
  <c r="J287" i="8"/>
  <c r="L286" i="8"/>
  <c r="J286" i="8"/>
  <c r="L285" i="8"/>
  <c r="J285" i="8"/>
  <c r="L284" i="8"/>
  <c r="J284" i="8"/>
  <c r="L283" i="8"/>
  <c r="J283" i="8"/>
  <c r="L282" i="8"/>
  <c r="J282" i="8"/>
  <c r="L281" i="8"/>
  <c r="J281" i="8"/>
  <c r="L280" i="8"/>
  <c r="J280" i="8"/>
  <c r="L279" i="8"/>
  <c r="J279" i="8"/>
  <c r="L278" i="8"/>
  <c r="J278" i="8"/>
  <c r="L277" i="8"/>
  <c r="J277" i="8"/>
  <c r="L276" i="8"/>
  <c r="J276" i="8"/>
  <c r="L275" i="8"/>
  <c r="J275" i="8"/>
  <c r="L274" i="8"/>
  <c r="J274" i="8"/>
  <c r="L273" i="8"/>
  <c r="J273" i="8"/>
  <c r="L272" i="8"/>
  <c r="J272" i="8"/>
  <c r="L271" i="8"/>
  <c r="J271" i="8"/>
  <c r="L270" i="8"/>
  <c r="J270" i="8"/>
  <c r="L269" i="8"/>
  <c r="J269" i="8"/>
  <c r="L268" i="8"/>
  <c r="J268" i="8"/>
  <c r="L267" i="8"/>
  <c r="J267" i="8"/>
  <c r="L266" i="8"/>
  <c r="J266" i="8"/>
  <c r="L265" i="8"/>
  <c r="J265" i="8"/>
  <c r="L264" i="8"/>
  <c r="J264" i="8"/>
  <c r="L263" i="8"/>
  <c r="J263" i="8"/>
  <c r="L262" i="8"/>
  <c r="J262" i="8"/>
  <c r="L261" i="8"/>
  <c r="J261" i="8"/>
  <c r="L260" i="8"/>
  <c r="J260" i="8"/>
  <c r="L259" i="8"/>
  <c r="J259" i="8"/>
  <c r="L258" i="8"/>
  <c r="J258" i="8"/>
  <c r="L257" i="8"/>
  <c r="J257" i="8"/>
  <c r="L256" i="8"/>
  <c r="J256" i="8"/>
  <c r="L255" i="8"/>
  <c r="J255" i="8"/>
  <c r="L254" i="8"/>
  <c r="J254" i="8"/>
  <c r="L253" i="8"/>
  <c r="J253" i="8"/>
  <c r="L252" i="8"/>
  <c r="J252" i="8"/>
  <c r="L251" i="8"/>
  <c r="J251" i="8"/>
  <c r="L250" i="8"/>
  <c r="J250" i="8"/>
  <c r="L249" i="8"/>
  <c r="J249" i="8"/>
  <c r="L248" i="8"/>
  <c r="J248" i="8"/>
  <c r="L247" i="8"/>
  <c r="J247" i="8"/>
  <c r="L246" i="8"/>
  <c r="J246" i="8"/>
  <c r="L245" i="8"/>
  <c r="J245" i="8"/>
  <c r="L244" i="8"/>
  <c r="J244" i="8"/>
  <c r="L243" i="8"/>
  <c r="J243" i="8"/>
  <c r="L242" i="8"/>
  <c r="J242" i="8"/>
  <c r="L241" i="8"/>
  <c r="J241" i="8"/>
  <c r="L240" i="8"/>
  <c r="J240" i="8"/>
  <c r="L239" i="8"/>
  <c r="J239" i="8"/>
  <c r="L238" i="8"/>
  <c r="J238" i="8"/>
  <c r="L237" i="8"/>
  <c r="J237" i="8"/>
  <c r="L236" i="8"/>
  <c r="J236" i="8"/>
  <c r="L235" i="8"/>
  <c r="J235" i="8"/>
  <c r="L234" i="8"/>
  <c r="J234" i="8"/>
  <c r="L233" i="8"/>
  <c r="J233" i="8"/>
  <c r="L232" i="8"/>
  <c r="J232" i="8"/>
  <c r="L231" i="8"/>
  <c r="J231" i="8"/>
  <c r="L230" i="8"/>
  <c r="J230" i="8"/>
  <c r="L229" i="8"/>
  <c r="J229" i="8"/>
  <c r="L228" i="8"/>
  <c r="J228" i="8"/>
  <c r="L227" i="8"/>
  <c r="J227" i="8"/>
  <c r="L226" i="8"/>
  <c r="J226" i="8"/>
  <c r="L225" i="8"/>
  <c r="J225" i="8"/>
  <c r="L224" i="8"/>
  <c r="J224" i="8"/>
  <c r="L223" i="8"/>
  <c r="J223" i="8"/>
  <c r="L222" i="8"/>
  <c r="J222" i="8"/>
  <c r="L221" i="8"/>
  <c r="J221" i="8"/>
  <c r="L220" i="8"/>
  <c r="J220" i="8"/>
  <c r="L219" i="8"/>
  <c r="J219" i="8"/>
  <c r="L218" i="8"/>
  <c r="J218" i="8"/>
  <c r="L217" i="8"/>
  <c r="J217" i="8"/>
  <c r="L216" i="8"/>
  <c r="J216" i="8"/>
  <c r="L215" i="8"/>
  <c r="J215" i="8"/>
  <c r="L214" i="8"/>
  <c r="J214" i="8"/>
  <c r="L213" i="8"/>
  <c r="J213" i="8"/>
  <c r="L212" i="8"/>
  <c r="J212" i="8"/>
  <c r="L211" i="8"/>
  <c r="J211" i="8"/>
  <c r="L210" i="8"/>
  <c r="J210" i="8"/>
  <c r="L209" i="8"/>
  <c r="J209" i="8"/>
  <c r="L208" i="8"/>
  <c r="J208" i="8"/>
  <c r="L207" i="8"/>
  <c r="J207" i="8"/>
  <c r="L206" i="8"/>
  <c r="J206" i="8"/>
  <c r="L205" i="8"/>
  <c r="J205" i="8"/>
  <c r="L204" i="8"/>
  <c r="J204" i="8"/>
  <c r="L203" i="8"/>
  <c r="J203" i="8"/>
  <c r="L202" i="8"/>
  <c r="J202" i="8"/>
  <c r="L201" i="8"/>
  <c r="J201" i="8"/>
  <c r="L200" i="8"/>
  <c r="J200" i="8"/>
  <c r="L199" i="8"/>
  <c r="J199" i="8"/>
  <c r="L198" i="8"/>
  <c r="J198" i="8"/>
  <c r="L197" i="8"/>
  <c r="J197" i="8"/>
  <c r="L196" i="8"/>
  <c r="J196" i="8"/>
  <c r="L195" i="8"/>
  <c r="J195" i="8"/>
  <c r="L194" i="8"/>
  <c r="J194" i="8"/>
  <c r="L193" i="8"/>
  <c r="J193" i="8"/>
  <c r="L192" i="8"/>
  <c r="J192" i="8"/>
  <c r="L191" i="8"/>
  <c r="J191" i="8"/>
  <c r="L190" i="8"/>
  <c r="J190" i="8"/>
  <c r="L189" i="8"/>
  <c r="J189" i="8"/>
  <c r="L188" i="8"/>
  <c r="J188" i="8"/>
  <c r="L187" i="8"/>
  <c r="J187" i="8"/>
  <c r="L186" i="8"/>
  <c r="J186" i="8"/>
  <c r="L185" i="8"/>
  <c r="J185" i="8"/>
  <c r="L184" i="8"/>
  <c r="J184" i="8"/>
  <c r="L183" i="8"/>
  <c r="J183" i="8"/>
  <c r="L182" i="8"/>
  <c r="J182" i="8"/>
  <c r="L181" i="8"/>
  <c r="J181" i="8"/>
  <c r="L180" i="8"/>
  <c r="J180" i="8"/>
  <c r="L179" i="8"/>
  <c r="J179" i="8"/>
  <c r="L178" i="8"/>
  <c r="J178" i="8"/>
  <c r="L177" i="8"/>
  <c r="J177" i="8"/>
  <c r="L176" i="8"/>
  <c r="J176" i="8"/>
  <c r="L175" i="8"/>
  <c r="J175" i="8"/>
  <c r="L174" i="8"/>
  <c r="J174" i="8"/>
  <c r="L173" i="8"/>
  <c r="J173" i="8"/>
  <c r="L172" i="8"/>
  <c r="J172" i="8"/>
  <c r="L171" i="8"/>
  <c r="J171" i="8"/>
  <c r="L170" i="8"/>
  <c r="J170" i="8"/>
  <c r="L169" i="8"/>
  <c r="J169" i="8"/>
  <c r="L168" i="8"/>
  <c r="J168" i="8"/>
  <c r="L167" i="8"/>
  <c r="J167" i="8"/>
  <c r="L166" i="8"/>
  <c r="J166" i="8"/>
  <c r="L165" i="8"/>
  <c r="J165" i="8"/>
  <c r="L164" i="8"/>
  <c r="J164" i="8"/>
  <c r="L163" i="8"/>
  <c r="J163" i="8"/>
  <c r="L162" i="8"/>
  <c r="J162" i="8"/>
  <c r="L161" i="8"/>
  <c r="J161" i="8"/>
  <c r="L160" i="8"/>
  <c r="J160" i="8"/>
  <c r="L159" i="8"/>
  <c r="J159" i="8"/>
  <c r="L158" i="8"/>
  <c r="J158" i="8"/>
  <c r="L157" i="8"/>
  <c r="J157" i="8"/>
  <c r="L156" i="8"/>
  <c r="J156" i="8"/>
  <c r="L155" i="8"/>
  <c r="J155" i="8"/>
  <c r="L154" i="8"/>
  <c r="J154" i="8"/>
  <c r="L153" i="8"/>
  <c r="J153" i="8"/>
  <c r="L152" i="8"/>
  <c r="J152" i="8"/>
  <c r="L151" i="8"/>
  <c r="J151" i="8"/>
  <c r="L150" i="8"/>
  <c r="J150" i="8"/>
  <c r="L149" i="8"/>
  <c r="J149" i="8"/>
  <c r="L148" i="8"/>
  <c r="J148" i="8"/>
  <c r="L147" i="8"/>
  <c r="J147" i="8"/>
  <c r="L146" i="8"/>
  <c r="J146" i="8"/>
  <c r="L145" i="8"/>
  <c r="J145" i="8"/>
  <c r="L144" i="8"/>
  <c r="J144" i="8"/>
  <c r="L143" i="8"/>
  <c r="J143" i="8"/>
  <c r="L142" i="8"/>
  <c r="J142" i="8"/>
  <c r="L141" i="8"/>
  <c r="J141" i="8"/>
  <c r="L140" i="8"/>
  <c r="J140" i="8"/>
  <c r="L139" i="8"/>
  <c r="J139" i="8"/>
  <c r="L138" i="8"/>
  <c r="J138" i="8"/>
  <c r="L137" i="8"/>
  <c r="J137" i="8"/>
  <c r="L136" i="8"/>
  <c r="J136" i="8"/>
  <c r="L135" i="8"/>
  <c r="J135" i="8"/>
  <c r="L134" i="8"/>
  <c r="J134" i="8"/>
  <c r="L133" i="8"/>
  <c r="J133" i="8"/>
  <c r="L132" i="8"/>
  <c r="J132" i="8"/>
  <c r="L131" i="8"/>
  <c r="J131" i="8"/>
  <c r="L130" i="8"/>
  <c r="J130" i="8"/>
  <c r="L129" i="8"/>
  <c r="J129" i="8"/>
  <c r="L128" i="8"/>
  <c r="J128" i="8"/>
  <c r="L127" i="8"/>
  <c r="J127" i="8"/>
  <c r="L126" i="8"/>
  <c r="J126" i="8"/>
  <c r="L125" i="8"/>
  <c r="J125" i="8"/>
  <c r="L124" i="8"/>
  <c r="J124" i="8"/>
  <c r="L123" i="8"/>
  <c r="J123" i="8"/>
  <c r="L122" i="8"/>
  <c r="J122" i="8"/>
  <c r="L121" i="8"/>
  <c r="J121" i="8"/>
  <c r="L120" i="8"/>
  <c r="J120" i="8"/>
  <c r="L119" i="8"/>
  <c r="J119" i="8"/>
  <c r="L118" i="8"/>
  <c r="J118" i="8"/>
  <c r="L117" i="8"/>
  <c r="J117" i="8"/>
  <c r="L116" i="8"/>
  <c r="J116" i="8"/>
  <c r="L115" i="8"/>
  <c r="J115" i="8"/>
  <c r="L114" i="8"/>
  <c r="J114" i="8"/>
  <c r="L113" i="8"/>
  <c r="J113" i="8"/>
  <c r="L112" i="8"/>
  <c r="J112" i="8"/>
  <c r="L111" i="8"/>
  <c r="J111" i="8"/>
  <c r="L110" i="8"/>
  <c r="J110" i="8"/>
  <c r="L109" i="8"/>
  <c r="J109" i="8"/>
  <c r="L108" i="8"/>
  <c r="J108" i="8"/>
  <c r="L107" i="8"/>
  <c r="J107" i="8"/>
  <c r="L106" i="8"/>
  <c r="J106" i="8"/>
  <c r="L105" i="8"/>
  <c r="J105" i="8"/>
  <c r="L104" i="8"/>
  <c r="J104" i="8"/>
  <c r="L103" i="8"/>
  <c r="J103" i="8"/>
  <c r="L102" i="8"/>
  <c r="J102" i="8"/>
  <c r="L101" i="8"/>
  <c r="J101" i="8"/>
  <c r="L100" i="8"/>
  <c r="J100" i="8"/>
  <c r="L99" i="8"/>
  <c r="J99" i="8"/>
  <c r="L98" i="8"/>
  <c r="J98" i="8"/>
  <c r="L97" i="8"/>
  <c r="J97" i="8"/>
  <c r="L96" i="8"/>
  <c r="J96" i="8"/>
  <c r="L95" i="8"/>
  <c r="J95" i="8"/>
  <c r="L94" i="8"/>
  <c r="J94" i="8"/>
  <c r="L93" i="8"/>
  <c r="J93" i="8"/>
  <c r="L92" i="8"/>
  <c r="J92" i="8"/>
  <c r="L91" i="8"/>
  <c r="J91" i="8"/>
  <c r="L90" i="8"/>
  <c r="J90" i="8"/>
  <c r="L89" i="8"/>
  <c r="J89" i="8"/>
  <c r="L88" i="8"/>
  <c r="J88" i="8"/>
  <c r="L87" i="8"/>
  <c r="J87" i="8"/>
  <c r="L86" i="8"/>
  <c r="J86" i="8"/>
  <c r="L85" i="8"/>
  <c r="J85" i="8"/>
  <c r="L84" i="8"/>
  <c r="J84" i="8"/>
  <c r="L83" i="8"/>
  <c r="J83" i="8"/>
  <c r="L82" i="8"/>
  <c r="J82" i="8"/>
  <c r="L81" i="8"/>
  <c r="J81" i="8"/>
  <c r="L80" i="8"/>
  <c r="J80" i="8"/>
  <c r="L79" i="8"/>
  <c r="J79" i="8"/>
  <c r="L78" i="8"/>
  <c r="J78" i="8"/>
  <c r="L77" i="8"/>
  <c r="J77" i="8"/>
  <c r="L76" i="8"/>
  <c r="J76" i="8"/>
  <c r="L75" i="8"/>
  <c r="J75" i="8"/>
  <c r="L74" i="8"/>
  <c r="J74" i="8"/>
  <c r="L73" i="8"/>
  <c r="J73" i="8"/>
  <c r="L72" i="8"/>
  <c r="J72" i="8"/>
  <c r="L71" i="8"/>
  <c r="J71" i="8"/>
  <c r="L70" i="8"/>
  <c r="J70" i="8"/>
  <c r="L69" i="8"/>
  <c r="J69" i="8"/>
  <c r="L68" i="8"/>
  <c r="J68" i="8"/>
  <c r="L67" i="8"/>
  <c r="J67" i="8"/>
  <c r="L66" i="8"/>
  <c r="J66" i="8"/>
  <c r="L65" i="8"/>
  <c r="J65" i="8"/>
  <c r="L64" i="8"/>
  <c r="J64" i="8"/>
  <c r="L63" i="8"/>
  <c r="J63" i="8"/>
  <c r="L62" i="8"/>
  <c r="J62" i="8"/>
  <c r="L61" i="8"/>
  <c r="J61" i="8"/>
  <c r="L60" i="8"/>
  <c r="J60" i="8"/>
  <c r="L59" i="8"/>
  <c r="J59" i="8"/>
  <c r="L58" i="8"/>
  <c r="J58" i="8"/>
  <c r="L57" i="8"/>
  <c r="J57" i="8"/>
  <c r="L56" i="8"/>
  <c r="J56" i="8"/>
  <c r="L55" i="8"/>
  <c r="J55" i="8"/>
  <c r="L54" i="8"/>
  <c r="J54" i="8"/>
  <c r="L53" i="8"/>
  <c r="J53" i="8"/>
  <c r="L52" i="8"/>
  <c r="J52" i="8"/>
  <c r="L51" i="8"/>
  <c r="J51" i="8"/>
  <c r="L50" i="8"/>
  <c r="J50" i="8"/>
  <c r="L49" i="8"/>
  <c r="J49" i="8"/>
  <c r="L48" i="8"/>
  <c r="J48" i="8"/>
  <c r="L47" i="8"/>
  <c r="J47" i="8"/>
  <c r="L46" i="8"/>
  <c r="J46" i="8"/>
  <c r="L45" i="8"/>
  <c r="J45" i="8"/>
  <c r="L44" i="8"/>
  <c r="J44" i="8"/>
  <c r="L43" i="8"/>
  <c r="J43" i="8"/>
  <c r="L42" i="8"/>
  <c r="J42" i="8"/>
  <c r="L41" i="8"/>
  <c r="J41" i="8"/>
  <c r="L40" i="8"/>
  <c r="J40" i="8"/>
  <c r="L39" i="8"/>
  <c r="J39" i="8"/>
  <c r="L38" i="8"/>
  <c r="J38" i="8"/>
  <c r="L37" i="8"/>
  <c r="J37" i="8"/>
  <c r="L36" i="8"/>
  <c r="J36" i="8"/>
  <c r="L35" i="8"/>
  <c r="J35" i="8"/>
  <c r="L34" i="8"/>
  <c r="J34" i="8"/>
  <c r="L33" i="8"/>
  <c r="J33" i="8"/>
  <c r="L32" i="8"/>
  <c r="J32" i="8"/>
  <c r="L31" i="8"/>
  <c r="J31" i="8"/>
  <c r="L30" i="8"/>
  <c r="J30" i="8"/>
  <c r="L29" i="8"/>
  <c r="J29" i="8"/>
  <c r="L28" i="8"/>
  <c r="J28" i="8"/>
  <c r="L27" i="8"/>
  <c r="J27" i="8"/>
  <c r="L26" i="8"/>
  <c r="J26" i="8"/>
  <c r="L25" i="8"/>
  <c r="J25" i="8"/>
  <c r="L24" i="8"/>
  <c r="J24" i="8"/>
  <c r="L23" i="8"/>
  <c r="J23" i="8"/>
  <c r="L22" i="8"/>
  <c r="J22" i="8"/>
  <c r="L21" i="8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F130" i="6"/>
  <c r="D130" i="6"/>
  <c r="C130" i="6"/>
  <c r="B130" i="6"/>
  <c r="F129" i="6"/>
  <c r="D129" i="6"/>
  <c r="C129" i="6"/>
  <c r="B129" i="6"/>
  <c r="F128" i="6"/>
  <c r="D128" i="6"/>
  <c r="C128" i="6"/>
  <c r="B128" i="6"/>
  <c r="F127" i="6"/>
  <c r="D127" i="6"/>
  <c r="C127" i="6"/>
  <c r="B127" i="6"/>
  <c r="F126" i="6"/>
  <c r="D126" i="6"/>
  <c r="C126" i="6"/>
  <c r="B126" i="6"/>
  <c r="F125" i="6"/>
  <c r="D125" i="6"/>
  <c r="C125" i="6"/>
  <c r="B125" i="6"/>
  <c r="F124" i="6"/>
  <c r="D124" i="6"/>
  <c r="C124" i="6"/>
  <c r="B124" i="6"/>
  <c r="F123" i="6"/>
  <c r="D123" i="6"/>
  <c r="C123" i="6"/>
  <c r="B123" i="6"/>
  <c r="F122" i="6"/>
  <c r="D122" i="6"/>
  <c r="C122" i="6"/>
  <c r="B122" i="6"/>
  <c r="F121" i="6"/>
  <c r="D121" i="6"/>
  <c r="C121" i="6"/>
  <c r="B121" i="6"/>
  <c r="F120" i="6"/>
  <c r="D120" i="6"/>
  <c r="C120" i="6"/>
  <c r="B120" i="6"/>
  <c r="F119" i="6"/>
  <c r="D119" i="6"/>
  <c r="C119" i="6"/>
  <c r="B119" i="6"/>
  <c r="F118" i="6"/>
  <c r="D118" i="6"/>
  <c r="C118" i="6"/>
  <c r="B118" i="6"/>
  <c r="F117" i="6"/>
  <c r="D117" i="6"/>
  <c r="C117" i="6"/>
  <c r="B117" i="6"/>
  <c r="F116" i="6"/>
  <c r="D116" i="6"/>
  <c r="C116" i="6"/>
  <c r="B116" i="6"/>
  <c r="F115" i="6"/>
  <c r="D115" i="6"/>
  <c r="C115" i="6"/>
  <c r="B115" i="6"/>
  <c r="F114" i="6"/>
  <c r="D114" i="6"/>
  <c r="C114" i="6"/>
  <c r="B114" i="6"/>
  <c r="F113" i="6"/>
  <c r="D113" i="6"/>
  <c r="C113" i="6"/>
  <c r="B113" i="6"/>
  <c r="F112" i="6"/>
  <c r="D112" i="6"/>
  <c r="C112" i="6"/>
  <c r="B112" i="6"/>
  <c r="F111" i="6"/>
  <c r="D111" i="6"/>
  <c r="C111" i="6"/>
  <c r="B111" i="6"/>
  <c r="F110" i="6"/>
  <c r="D110" i="6"/>
  <c r="C110" i="6"/>
  <c r="B110" i="6"/>
  <c r="F109" i="6"/>
  <c r="D109" i="6"/>
  <c r="C109" i="6"/>
  <c r="B109" i="6"/>
  <c r="F108" i="6"/>
  <c r="D108" i="6"/>
  <c r="C108" i="6"/>
  <c r="B108" i="6"/>
  <c r="F107" i="6"/>
  <c r="D107" i="6"/>
  <c r="C107" i="6"/>
  <c r="B107" i="6"/>
  <c r="F106" i="6"/>
  <c r="D106" i="6"/>
  <c r="C106" i="6"/>
  <c r="B106" i="6"/>
  <c r="F105" i="6"/>
  <c r="D105" i="6"/>
  <c r="C105" i="6"/>
  <c r="B105" i="6"/>
  <c r="F104" i="6"/>
  <c r="D104" i="6"/>
  <c r="C104" i="6"/>
  <c r="B104" i="6"/>
  <c r="F103" i="6"/>
  <c r="D103" i="6"/>
  <c r="C103" i="6"/>
  <c r="B103" i="6"/>
  <c r="F102" i="6"/>
  <c r="D102" i="6"/>
  <c r="C102" i="6"/>
  <c r="B102" i="6"/>
  <c r="F101" i="6"/>
  <c r="D101" i="6"/>
  <c r="C101" i="6"/>
  <c r="B101" i="6"/>
  <c r="F100" i="6"/>
  <c r="D100" i="6"/>
  <c r="C100" i="6"/>
  <c r="B100" i="6"/>
  <c r="F99" i="6"/>
  <c r="D99" i="6"/>
  <c r="C99" i="6"/>
  <c r="B99" i="6"/>
  <c r="F98" i="6"/>
  <c r="D98" i="6"/>
  <c r="C98" i="6"/>
  <c r="B98" i="6"/>
  <c r="F97" i="6"/>
  <c r="D97" i="6"/>
  <c r="C97" i="6"/>
  <c r="B97" i="6"/>
  <c r="F96" i="6"/>
  <c r="D96" i="6"/>
  <c r="C96" i="6"/>
  <c r="B96" i="6"/>
  <c r="F95" i="6"/>
  <c r="D95" i="6"/>
  <c r="C95" i="6"/>
  <c r="B95" i="6"/>
  <c r="F94" i="6"/>
  <c r="D94" i="6"/>
  <c r="C94" i="6"/>
  <c r="B94" i="6"/>
  <c r="F93" i="6"/>
  <c r="D93" i="6"/>
  <c r="C93" i="6"/>
  <c r="B93" i="6"/>
  <c r="F92" i="6"/>
  <c r="D92" i="6"/>
  <c r="C92" i="6"/>
  <c r="B92" i="6"/>
  <c r="F91" i="6"/>
  <c r="D91" i="6"/>
  <c r="C91" i="6"/>
  <c r="B91" i="6"/>
  <c r="F90" i="6"/>
  <c r="D90" i="6"/>
  <c r="C90" i="6"/>
  <c r="B90" i="6"/>
  <c r="F89" i="6"/>
  <c r="D89" i="6"/>
  <c r="C89" i="6"/>
  <c r="B89" i="6"/>
  <c r="F88" i="6"/>
  <c r="D88" i="6"/>
  <c r="C88" i="6"/>
  <c r="B88" i="6"/>
  <c r="F87" i="6"/>
  <c r="D87" i="6"/>
  <c r="C87" i="6"/>
  <c r="B87" i="6"/>
  <c r="F86" i="6"/>
  <c r="D86" i="6"/>
  <c r="C86" i="6"/>
  <c r="B86" i="6"/>
  <c r="F85" i="6"/>
  <c r="D85" i="6"/>
  <c r="C85" i="6"/>
  <c r="B85" i="6"/>
  <c r="F84" i="6"/>
  <c r="D84" i="6"/>
  <c r="C84" i="6"/>
  <c r="B84" i="6"/>
  <c r="F83" i="6"/>
  <c r="D83" i="6"/>
  <c r="C83" i="6"/>
  <c r="B83" i="6"/>
  <c r="F82" i="6"/>
  <c r="D82" i="6"/>
  <c r="C82" i="6"/>
  <c r="B82" i="6"/>
  <c r="F81" i="6"/>
  <c r="D81" i="6"/>
  <c r="C81" i="6"/>
  <c r="B81" i="6"/>
  <c r="F80" i="6"/>
  <c r="D80" i="6"/>
  <c r="C80" i="6"/>
  <c r="B80" i="6"/>
  <c r="F79" i="6"/>
  <c r="D79" i="6"/>
  <c r="C79" i="6"/>
  <c r="B79" i="6"/>
  <c r="F78" i="6"/>
  <c r="D78" i="6"/>
  <c r="C78" i="6"/>
  <c r="B78" i="6"/>
  <c r="F77" i="6"/>
  <c r="D77" i="6"/>
  <c r="C77" i="6"/>
  <c r="B77" i="6"/>
  <c r="F76" i="6"/>
  <c r="D76" i="6"/>
  <c r="C76" i="6"/>
  <c r="B76" i="6"/>
  <c r="F75" i="6"/>
  <c r="D75" i="6"/>
  <c r="C75" i="6"/>
  <c r="B75" i="6"/>
  <c r="F74" i="6"/>
  <c r="D74" i="6"/>
  <c r="C74" i="6"/>
  <c r="B74" i="6"/>
  <c r="F73" i="6"/>
  <c r="D73" i="6"/>
  <c r="C73" i="6"/>
  <c r="B73" i="6"/>
  <c r="F72" i="6"/>
  <c r="D72" i="6"/>
  <c r="C72" i="6"/>
  <c r="B72" i="6"/>
  <c r="F71" i="6"/>
  <c r="D71" i="6"/>
  <c r="C71" i="6"/>
  <c r="B71" i="6"/>
  <c r="F70" i="6"/>
  <c r="D70" i="6"/>
  <c r="C70" i="6"/>
  <c r="B70" i="6"/>
  <c r="F69" i="6"/>
  <c r="D69" i="6"/>
  <c r="C69" i="6"/>
  <c r="B69" i="6"/>
  <c r="F68" i="6"/>
  <c r="D68" i="6"/>
  <c r="C68" i="6"/>
  <c r="B68" i="6"/>
  <c r="F67" i="6"/>
  <c r="D67" i="6"/>
  <c r="C67" i="6"/>
  <c r="B67" i="6"/>
  <c r="F66" i="6"/>
  <c r="D66" i="6"/>
  <c r="C66" i="6"/>
  <c r="B66" i="6"/>
  <c r="F65" i="6"/>
  <c r="D65" i="6"/>
  <c r="C65" i="6"/>
  <c r="B65" i="6"/>
  <c r="F64" i="6"/>
  <c r="D64" i="6"/>
  <c r="C64" i="6"/>
  <c r="B64" i="6"/>
  <c r="F63" i="6"/>
  <c r="D63" i="6"/>
  <c r="C63" i="6"/>
  <c r="B63" i="6"/>
  <c r="F62" i="6"/>
  <c r="D62" i="6"/>
  <c r="C62" i="6"/>
  <c r="B62" i="6"/>
  <c r="F61" i="6"/>
  <c r="D61" i="6"/>
  <c r="C61" i="6"/>
  <c r="B61" i="6"/>
  <c r="F60" i="6"/>
  <c r="D60" i="6"/>
  <c r="C60" i="6"/>
  <c r="B60" i="6"/>
  <c r="F59" i="6"/>
  <c r="D59" i="6"/>
  <c r="C59" i="6"/>
  <c r="B59" i="6"/>
  <c r="F58" i="6"/>
  <c r="D58" i="6"/>
  <c r="C58" i="6"/>
  <c r="B58" i="6"/>
  <c r="F57" i="6"/>
  <c r="D57" i="6"/>
  <c r="C57" i="6"/>
  <c r="B57" i="6"/>
  <c r="F56" i="6"/>
  <c r="D56" i="6"/>
  <c r="C56" i="6"/>
  <c r="B56" i="6"/>
  <c r="F55" i="6"/>
  <c r="D55" i="6"/>
  <c r="C55" i="6"/>
  <c r="B55" i="6"/>
  <c r="F54" i="6"/>
  <c r="D54" i="6"/>
  <c r="C54" i="6"/>
  <c r="B54" i="6"/>
  <c r="F53" i="6"/>
  <c r="D53" i="6"/>
  <c r="C53" i="6"/>
  <c r="B53" i="6"/>
  <c r="F52" i="6"/>
  <c r="D52" i="6"/>
  <c r="C52" i="6"/>
  <c r="B52" i="6"/>
  <c r="F51" i="6"/>
  <c r="D51" i="6"/>
  <c r="C51" i="6"/>
  <c r="B51" i="6"/>
  <c r="F50" i="6"/>
  <c r="D50" i="6"/>
  <c r="C50" i="6"/>
  <c r="B50" i="6"/>
  <c r="F49" i="6"/>
  <c r="D49" i="6"/>
  <c r="C49" i="6"/>
  <c r="B49" i="6"/>
  <c r="F48" i="6"/>
  <c r="D48" i="6"/>
  <c r="C48" i="6"/>
  <c r="B48" i="6"/>
  <c r="F47" i="6"/>
  <c r="D47" i="6"/>
  <c r="C47" i="6"/>
  <c r="B47" i="6"/>
  <c r="F46" i="6"/>
  <c r="D46" i="6"/>
  <c r="C46" i="6"/>
  <c r="B46" i="6"/>
  <c r="F45" i="6"/>
  <c r="D45" i="6"/>
  <c r="C45" i="6"/>
  <c r="B45" i="6"/>
  <c r="F44" i="6"/>
  <c r="D44" i="6"/>
  <c r="C44" i="6"/>
  <c r="B44" i="6"/>
  <c r="F43" i="6"/>
  <c r="D43" i="6"/>
  <c r="C43" i="6"/>
  <c r="B43" i="6"/>
  <c r="F42" i="6"/>
  <c r="D42" i="6"/>
  <c r="C42" i="6"/>
  <c r="B42" i="6"/>
  <c r="F41" i="6"/>
  <c r="D41" i="6"/>
  <c r="C41" i="6"/>
  <c r="B41" i="6"/>
  <c r="F40" i="6"/>
  <c r="D40" i="6"/>
  <c r="C40" i="6"/>
  <c r="B40" i="6"/>
  <c r="F39" i="6"/>
  <c r="D39" i="6"/>
  <c r="C39" i="6"/>
  <c r="B39" i="6"/>
  <c r="F38" i="6"/>
  <c r="D38" i="6"/>
  <c r="C38" i="6"/>
  <c r="B38" i="6"/>
  <c r="F37" i="6"/>
  <c r="D37" i="6"/>
  <c r="C37" i="6"/>
  <c r="B37" i="6"/>
  <c r="F36" i="6"/>
  <c r="D36" i="6"/>
  <c r="C36" i="6"/>
  <c r="B36" i="6"/>
  <c r="F35" i="6"/>
  <c r="D35" i="6"/>
  <c r="C35" i="6"/>
  <c r="B35" i="6"/>
  <c r="F34" i="6"/>
  <c r="D34" i="6"/>
  <c r="C34" i="6"/>
  <c r="B34" i="6"/>
  <c r="F33" i="6"/>
  <c r="D33" i="6"/>
  <c r="C33" i="6"/>
  <c r="B33" i="6"/>
  <c r="F32" i="6"/>
  <c r="D32" i="6"/>
  <c r="C32" i="6"/>
  <c r="B32" i="6"/>
  <c r="F31" i="6"/>
  <c r="D31" i="6"/>
  <c r="C31" i="6"/>
  <c r="B31" i="6"/>
  <c r="F30" i="6"/>
  <c r="D30" i="6"/>
  <c r="C30" i="6"/>
  <c r="B30" i="6"/>
  <c r="F29" i="6"/>
  <c r="D29" i="6"/>
  <c r="C29" i="6"/>
  <c r="B29" i="6"/>
  <c r="F28" i="6"/>
  <c r="D28" i="6"/>
  <c r="C28" i="6"/>
  <c r="B28" i="6"/>
  <c r="F27" i="6"/>
  <c r="D27" i="6"/>
  <c r="C27" i="6"/>
  <c r="B27" i="6"/>
  <c r="F26" i="6"/>
  <c r="D26" i="6"/>
  <c r="C26" i="6"/>
  <c r="B26" i="6"/>
  <c r="F25" i="6"/>
  <c r="D25" i="6"/>
  <c r="C25" i="6"/>
  <c r="B25" i="6"/>
  <c r="F24" i="6"/>
  <c r="D24" i="6"/>
  <c r="C24" i="6"/>
  <c r="B24" i="6"/>
  <c r="F23" i="6"/>
  <c r="D23" i="6"/>
  <c r="C23" i="6"/>
  <c r="B23" i="6"/>
  <c r="F22" i="6"/>
  <c r="D22" i="6"/>
  <c r="C22" i="6"/>
  <c r="B22" i="6"/>
  <c r="F21" i="6"/>
  <c r="D21" i="6"/>
  <c r="C21" i="6"/>
  <c r="B21" i="6"/>
  <c r="F20" i="6"/>
  <c r="D20" i="6"/>
  <c r="C20" i="6"/>
  <c r="B20" i="6"/>
  <c r="F19" i="6"/>
  <c r="D19" i="6"/>
  <c r="C19" i="6"/>
  <c r="B19" i="6"/>
  <c r="F18" i="6"/>
  <c r="D18" i="6"/>
  <c r="C18" i="6"/>
  <c r="B18" i="6"/>
  <c r="F17" i="6"/>
  <c r="D17" i="6"/>
  <c r="C17" i="6"/>
  <c r="B17" i="6"/>
  <c r="F16" i="6"/>
  <c r="D16" i="6"/>
  <c r="C16" i="6"/>
  <c r="B16" i="6"/>
  <c r="F15" i="6"/>
  <c r="D15" i="6"/>
  <c r="C15" i="6"/>
  <c r="B15" i="6"/>
  <c r="F14" i="6"/>
  <c r="D14" i="6"/>
  <c r="C14" i="6"/>
  <c r="B14" i="6"/>
  <c r="F13" i="6"/>
  <c r="D13" i="6"/>
  <c r="C13" i="6"/>
  <c r="B13" i="6"/>
  <c r="F12" i="6"/>
  <c r="D12" i="6"/>
  <c r="C12" i="6"/>
  <c r="B12" i="6"/>
  <c r="F11" i="6"/>
  <c r="D11" i="6"/>
  <c r="C11" i="6"/>
  <c r="B11" i="6"/>
  <c r="F10" i="6"/>
  <c r="D10" i="6"/>
  <c r="C10" i="6"/>
  <c r="B10" i="6"/>
  <c r="F9" i="6"/>
  <c r="D9" i="6"/>
  <c r="C9" i="6"/>
  <c r="B9" i="6"/>
  <c r="F8" i="6"/>
  <c r="D8" i="6"/>
  <c r="C8" i="6"/>
  <c r="B8" i="6"/>
  <c r="F7" i="6"/>
  <c r="D7" i="6"/>
  <c r="C7" i="6"/>
  <c r="B7" i="6"/>
  <c r="F6" i="6"/>
  <c r="D6" i="6"/>
  <c r="C6" i="6"/>
  <c r="B6" i="6"/>
  <c r="F5" i="6"/>
  <c r="D5" i="6"/>
  <c r="C5" i="6"/>
  <c r="B5" i="6"/>
  <c r="F4" i="6"/>
  <c r="D4" i="6"/>
  <c r="C4" i="6"/>
  <c r="B4" i="6"/>
  <c r="F3" i="6"/>
  <c r="D3" i="6"/>
  <c r="C3" i="6"/>
  <c r="B3" i="6"/>
  <c r="F2" i="6"/>
  <c r="D2" i="6"/>
  <c r="C2" i="6"/>
  <c r="B2" i="6"/>
  <c r="L2" i="4"/>
  <c r="Q57" i="4" s="1"/>
  <c r="L3" i="4"/>
  <c r="L4" i="4"/>
  <c r="L5" i="4"/>
  <c r="L6" i="4"/>
  <c r="L7" i="4"/>
  <c r="L8" i="4"/>
  <c r="L9" i="4"/>
  <c r="L10" i="4"/>
  <c r="L11" i="4"/>
  <c r="L12" i="4"/>
  <c r="L13" i="4"/>
  <c r="X13" i="4"/>
  <c r="Y13" i="4"/>
  <c r="Z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P38" i="4"/>
  <c r="L39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R41" i="4" s="1"/>
  <c r="L100" i="4"/>
  <c r="L101" i="4"/>
  <c r="A102" i="4"/>
  <c r="L102" i="4"/>
  <c r="A103" i="4"/>
  <c r="L103" i="4"/>
  <c r="A104" i="4"/>
  <c r="L104" i="4"/>
  <c r="A105" i="4"/>
  <c r="L105" i="4"/>
  <c r="R50" i="4"/>
  <c r="Q50" i="4"/>
  <c r="Q52" i="4"/>
  <c r="G5" i="8"/>
  <c r="I5" i="8"/>
  <c r="K5" i="8"/>
  <c r="D5" i="8"/>
  <c r="C5" i="8"/>
  <c r="H5" i="8"/>
  <c r="E5" i="8"/>
  <c r="Q47" i="4" l="1"/>
  <c r="R40" i="4"/>
  <c r="R49" i="4"/>
  <c r="Q51" i="4"/>
  <c r="R39" i="4"/>
  <c r="Q54" i="4"/>
  <c r="Q55" i="4"/>
  <c r="Q59" i="4"/>
  <c r="Q48" i="4"/>
  <c r="R38" i="4"/>
  <c r="Q60" i="4"/>
  <c r="Q37" i="4"/>
  <c r="R48" i="4"/>
  <c r="R47" i="4"/>
  <c r="R52" i="4"/>
  <c r="R54" i="4"/>
  <c r="Q42" i="4"/>
  <c r="Q46" i="4"/>
  <c r="Q45" i="4"/>
  <c r="R58" i="4"/>
  <c r="R61" i="4"/>
  <c r="Q38" i="4"/>
  <c r="R57" i="4"/>
  <c r="R60" i="4"/>
  <c r="R46" i="4"/>
  <c r="R56" i="4"/>
  <c r="R55" i="4"/>
  <c r="R51" i="4"/>
  <c r="R45" i="4"/>
  <c r="Q53" i="4"/>
  <c r="Q58" i="4"/>
  <c r="Q56" i="4"/>
  <c r="R37" i="4"/>
  <c r="R44" i="4"/>
  <c r="Q40" i="4"/>
  <c r="R53" i="4"/>
  <c r="R43" i="4"/>
  <c r="Q61" i="4"/>
  <c r="R59" i="4"/>
  <c r="Q49" i="4"/>
  <c r="Q39" i="4"/>
  <c r="Q43" i="4"/>
  <c r="Q41" i="4"/>
  <c r="Q44" i="4"/>
  <c r="R42" i="4"/>
  <c r="F1182" i="8"/>
  <c r="F1181" i="8"/>
  <c r="J7" i="8"/>
  <c r="F7" i="8"/>
</calcChain>
</file>

<file path=xl/comments1.xml><?xml version="1.0" encoding="utf-8"?>
<comments xmlns="http://schemas.openxmlformats.org/spreadsheetml/2006/main">
  <authors>
    <author>Sarah Maryssael</author>
  </authors>
  <commentList>
    <comment ref="A649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Good Friday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Easter Monday</t>
        </r>
      </text>
    </comment>
    <comment ref="A675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UK bank holiday</t>
        </r>
      </text>
    </comment>
  </commentList>
</comments>
</file>

<file path=xl/comments2.xml><?xml version="1.0" encoding="utf-8"?>
<comments xmlns="http://schemas.openxmlformats.org/spreadsheetml/2006/main">
  <authors>
    <author>Vivaswath Kumar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Vivaswath Kumar:</t>
        </r>
        <r>
          <rPr>
            <sz val="9"/>
            <color indexed="81"/>
            <rFont val="Tahoma"/>
            <family val="2"/>
          </rPr>
          <t xml:space="preserve">
Cells highlighted in orange are assumptions for now. Prices will be set as per contract in future</t>
        </r>
      </text>
    </comment>
  </commentList>
</comments>
</file>

<file path=xl/sharedStrings.xml><?xml version="1.0" encoding="utf-8"?>
<sst xmlns="http://schemas.openxmlformats.org/spreadsheetml/2006/main" count="3180" uniqueCount="822">
  <si>
    <t>Column1</t>
  </si>
  <si>
    <t>LME Ni cash price</t>
  </si>
  <si>
    <t>LME Ni inventory (total)</t>
  </si>
  <si>
    <t>LME Ni inventory (briquette)</t>
  </si>
  <si>
    <t>LME Ni inventory (other forms)</t>
  </si>
  <si>
    <t>LME Co cash price</t>
  </si>
  <si>
    <t>LME Cu cash price</t>
  </si>
  <si>
    <t>Comex Cu future</t>
  </si>
  <si>
    <t>Comex Cu future2</t>
  </si>
  <si>
    <t>LME Al cash price</t>
  </si>
  <si>
    <t>Column2</t>
  </si>
  <si>
    <t>$/MT</t>
  </si>
  <si>
    <t>MT</t>
  </si>
  <si>
    <t>$/lb</t>
  </si>
  <si>
    <t>LMNIDY Comdty</t>
  </si>
  <si>
    <t>LSNI Index</t>
  </si>
  <si>
    <t>NLSNI BBRI Index</t>
  </si>
  <si>
    <t>LMCODY Comdty</t>
  </si>
  <si>
    <t>LMCADY Comdty</t>
  </si>
  <si>
    <t>HGA Comdty</t>
  </si>
  <si>
    <t>LMAHDY Comdty</t>
  </si>
  <si>
    <t>Dates</t>
  </si>
  <si>
    <t>LAST_PRICE</t>
  </si>
  <si>
    <t>LME</t>
  </si>
  <si>
    <t>Fastmarkets - Standard-grade cobalt</t>
  </si>
  <si>
    <t>Date</t>
  </si>
  <si>
    <t>Month</t>
  </si>
  <si>
    <t>Year</t>
  </si>
  <si>
    <t>Nickel</t>
  </si>
  <si>
    <t>Cobalt</t>
  </si>
  <si>
    <t>Copper</t>
  </si>
  <si>
    <t>Aluminum</t>
  </si>
  <si>
    <t>Actual or Forecast</t>
  </si>
  <si>
    <t>Day of the week</t>
  </si>
  <si>
    <t>Low - $/lb</t>
  </si>
  <si>
    <t>High - $/lb</t>
  </si>
  <si>
    <t>Low - $/kg</t>
  </si>
  <si>
    <t>High - $/kg</t>
  </si>
  <si>
    <t>1 lb =</t>
  </si>
  <si>
    <t>kg</t>
  </si>
  <si>
    <t>Actual</t>
  </si>
  <si>
    <t>Forecast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</si>
  <si>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</si>
  <si>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</si>
  <si>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</si>
  <si>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</si>
  <si>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</si>
  <si>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</si>
  <si>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</si>
  <si>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</si>
  <si>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</si>
  <si>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</si>
  <si>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</si>
  <si>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</si>
  <si>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</si>
  <si>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</si>
  <si>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</si>
  <si>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</si>
  <si>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Tesla Model X* 🔋</t>
  </si>
  <si>
    <t>Chevrolet Bolt EV* 🔋</t>
  </si>
  <si>
    <t>Tesla Model S* 🔋</t>
  </si>
  <si>
    <t>Nissan LEAF 🔋</t>
  </si>
  <si>
    <t>Honda Clarity PHEV*</t>
  </si>
  <si>
    <t>BMW 530e*</t>
  </si>
  <si>
    <t>Chevrolet Volt*</t>
  </si>
  <si>
    <t>Ford Fusion Energi*</t>
  </si>
  <si>
    <t>Chrysler Pacifica Hybrid*</t>
  </si>
  <si>
    <t>Volkswagen e-Golf 🔋</t>
  </si>
  <si>
    <t>Audi e-tron 🔋</t>
  </si>
  <si>
    <t>BMW i3 (BEV 🔋 + REx)</t>
  </si>
  <si>
    <t>Kia Niro PHEV*</t>
  </si>
  <si>
    <t>Mitsubishi Outlander PHEV</t>
  </si>
  <si>
    <t>Jaguar I-Pace 🔋</t>
  </si>
  <si>
    <t>Mercedes GLC 350e*</t>
  </si>
  <si>
    <t>Mercedes C350e*</t>
  </si>
  <si>
    <t>Porsche Panamera E-Hybrid*</t>
  </si>
  <si>
    <t>Mercedes GLE 550e*</t>
  </si>
  <si>
    <t>BMW i8</t>
  </si>
  <si>
    <t>Volvo XC90 T8 PHEV*</t>
  </si>
  <si>
    <t>Volvo XC60 PHEV*</t>
  </si>
  <si>
    <t>BMW 330e*</t>
  </si>
  <si>
    <t>smart ED 🔋</t>
  </si>
  <si>
    <t>Porsche Cayenne S-E*</t>
  </si>
  <si>
    <t>Honda Clarity BEV* 🔋</t>
  </si>
  <si>
    <t>Hyundai IONIQ PHEV*</t>
  </si>
  <si>
    <t>Hyundai IONIQ PHEV</t>
  </si>
  <si>
    <t>Hyundai Kona Electric* 🔋</t>
  </si>
  <si>
    <t>Mini Countryman SE PHEV*</t>
  </si>
  <si>
    <t>Audi A3 Sportback e-tron*</t>
  </si>
  <si>
    <t>Fiat 500e* 🔋</t>
  </si>
  <si>
    <t>Subaru Crosstrek Hybrid*</t>
  </si>
  <si>
    <t>Volvo S90 T8 PHEV*</t>
  </si>
  <si>
    <t>Kia Niro EV* 🔋</t>
  </si>
  <si>
    <t>Hyundai IONIQ EV* 🔋</t>
  </si>
  <si>
    <t>Mercedes S550e*</t>
  </si>
  <si>
    <t>Hyundai Sonata PHEV*</t>
  </si>
  <si>
    <t>BMWX5 xDrive 40e*</t>
  </si>
  <si>
    <t>Kia Optima PHEV</t>
  </si>
  <si>
    <t>BMW 740e*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</si>
  <si>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</si>
  <si>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</si>
  <si>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</si>
  <si>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</si>
  <si>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</si>
  <si>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</si>
  <si>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</si>
  <si>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Lithium carbonate index, min 99.5% Li2O3, battery grade, ex works China, yuan/tonne</t>
  </si>
  <si>
    <t xml:space="preserve">Lithium carbonate min 99.5% Li2CO3 battery grade, spot price range, ex-works domestic China, yuan/tonne_x000D_
</t>
  </si>
  <si>
    <t>Lithium carbonate min 99.5% Li2CO3 battery grade, spot prices CIF China, Japan &amp; Korea, $/kg_x000D_
Low (USD)</t>
  </si>
  <si>
    <t>Lithium carbonate min 99.5% Li2CO3 battery grade, spot prices CIF China, Japan &amp; Korea, $/kg_x000D_
High (USD)</t>
  </si>
  <si>
    <t xml:space="preserve">Lithium hydroxide monohydrate min 56.5% LiOH.H2O battery grade, spot price range, ex-works domestic China, yuan/tonne_x000D_
</t>
  </si>
  <si>
    <t>Lithium hydroxide monohydrate min 56.5% LiOH2O battery grade, spot prices CIF China, Japan &amp; Korea, $/kg_x000D_
Low (USD)</t>
  </si>
  <si>
    <t>Lithium hydroxide monohydrate min 56.5% LiOH2O battery grade, spot prices CIF China, Japan &amp; Korea, $/kg_x000D_
High (USD)</t>
  </si>
  <si>
    <t>Lithium hydroxide monohydrate min 56.5% LiOH2O battery grade, spot prices CIF China, Japan &amp; Korea, $/kg
Mean (USD)</t>
  </si>
  <si>
    <t>$/kg</t>
  </si>
  <si>
    <t>Fixed price</t>
  </si>
  <si>
    <t>Variable price</t>
  </si>
  <si>
    <t>Total</t>
  </si>
  <si>
    <t>Low</t>
  </si>
  <si>
    <t>High</t>
  </si>
  <si>
    <t>IMPORTANT NOTICE</t>
  </si>
  <si>
    <t>Access to Fastmarkets MB content and data is on a named user basis. No sharing of our content is permitted. A separate data licence agreement will be required if you need to copy, extract or share pricing data internally in its direct or derived format.</t>
  </si>
  <si>
    <t>Unauthorised redistribution of the information including the printing, scanning or forwarding of this file constitutes a violation of copyright law.</t>
  </si>
  <si>
    <t>Your easy solutions?</t>
  </si>
  <si>
    <t>1. Redistribution licenses</t>
  </si>
  <si>
    <t>We'll discuss how we can assist you in optimising Fastmarkets MB content and data internally.</t>
  </si>
  <si>
    <t>2. A Fastmarkets MB corporate account</t>
  </si>
  <si>
    <t>When a number your colleagues need access to Fastmarkets MB we offer flexible, tailored access to Fastmarkets MB for everyone who needs it.</t>
  </si>
  <si>
    <t>A company account, may be the most cost effective solution for multiple usage across your organisation.</t>
  </si>
  <si>
    <t>3. Fastmarkets MB price feeds</t>
  </si>
  <si>
    <t>Get Fastmarkets MB’s pricing data integrated within your internal ETRM/Workflow or alternatively get delivered directly to your spreadsheet for enterprise-wide consumption.</t>
  </si>
  <si>
    <t>Contact us today to discuss a hassle-free, customised programme that addresses your individual needs and fully complies with copyright guidelines:</t>
  </si>
  <si>
    <t>Corporate Accounts Team</t>
  </si>
  <si>
    <t>hello.mb@fastmarkets.com</t>
  </si>
  <si>
    <t>Direct line: +44 (0) 20 7779 8260</t>
  </si>
  <si>
    <t>FOB N. America</t>
  </si>
  <si>
    <t>CIF Asia</t>
  </si>
  <si>
    <t>EXW China</t>
  </si>
  <si>
    <t>Weighted average</t>
  </si>
  <si>
    <t>Volumes (MT)</t>
  </si>
  <si>
    <t>NOTES</t>
  </si>
  <si>
    <t>Confirmed</t>
  </si>
  <si>
    <t>Q1</t>
  </si>
  <si>
    <t>Q2</t>
  </si>
  <si>
    <t>Q3</t>
  </si>
  <si>
    <t>Q4</t>
  </si>
  <si>
    <t>Supplier</t>
  </si>
  <si>
    <t>Confirmed/Negotiating</t>
  </si>
  <si>
    <t>Guaranteed/Optional</t>
  </si>
  <si>
    <t>City/Plant</t>
  </si>
  <si>
    <t>Country</t>
  </si>
  <si>
    <t>FMC</t>
  </si>
  <si>
    <t>Guaranteed</t>
  </si>
  <si>
    <t>North Carolina</t>
  </si>
  <si>
    <t>USA</t>
  </si>
  <si>
    <t>ALB</t>
  </si>
  <si>
    <t>Chile/Australia</t>
  </si>
  <si>
    <t>USA/Australia</t>
  </si>
  <si>
    <t>ALB Optional</t>
  </si>
  <si>
    <t>Optional</t>
  </si>
  <si>
    <t>Ganfeng Line I</t>
  </si>
  <si>
    <t>Jiangxi Province</t>
  </si>
  <si>
    <t>China</t>
  </si>
  <si>
    <t>Ganfeng Line II</t>
  </si>
  <si>
    <t>Tianqi</t>
  </si>
  <si>
    <t>Sichuan Province</t>
  </si>
  <si>
    <t>Negotiating</t>
  </si>
  <si>
    <t>Kwinana</t>
  </si>
  <si>
    <t>Australia</t>
  </si>
  <si>
    <t>Tianqi Optional</t>
  </si>
  <si>
    <t>SQM</t>
  </si>
  <si>
    <t>Antofagasta</t>
  </si>
  <si>
    <t>Chile</t>
  </si>
  <si>
    <t>SQM Optional</t>
  </si>
  <si>
    <t>Prices</t>
  </si>
  <si>
    <t>Total spend ($M)</t>
  </si>
  <si>
    <t>Total Spend - Confirmed ($M)</t>
  </si>
  <si>
    <t>Total Spend - Negotiating ($M)</t>
  </si>
  <si>
    <t>Total Spend - Guaranteed ($M)</t>
  </si>
  <si>
    <t>Total Spend - Optional ($M)</t>
  </si>
  <si>
    <t>Total material available exceeds PENA demand?</t>
  </si>
  <si>
    <t>Weighted average per kg price - all sources</t>
  </si>
  <si>
    <t>Volume for PENA</t>
  </si>
  <si>
    <t>Lowest prices</t>
  </si>
  <si>
    <t>Weighted average per kg price - PENA</t>
  </si>
  <si>
    <t>Weighted average per kg price - outside PENA</t>
  </si>
  <si>
    <t>Megafactory</t>
  </si>
  <si>
    <t>Region</t>
  </si>
  <si>
    <t>GWh 2018</t>
  </si>
  <si>
    <t>GWh 2023</t>
  </si>
  <si>
    <t>GWh 2028</t>
  </si>
  <si>
    <t>AESC, Zama, Japan</t>
  </si>
  <si>
    <t>Asia (excl China)</t>
  </si>
  <si>
    <t>Energy Absolute, Chachoengsao, Thailand</t>
  </si>
  <si>
    <t>LEJ, Shiga, Japan</t>
  </si>
  <si>
    <t>LG Chem, Ochang, Korea</t>
  </si>
  <si>
    <t>Panasonic, Himeji, Japan</t>
  </si>
  <si>
    <t>Panasonic, Kasai, Japan</t>
  </si>
  <si>
    <t>Panasonic, Suminoe, Japan</t>
  </si>
  <si>
    <t>Panasonic, Sumoto, Japan</t>
  </si>
  <si>
    <t>Samsung, Ulsan, Korea</t>
  </si>
  <si>
    <t>SKI, Chungcheong, Korea</t>
  </si>
  <si>
    <t>AESC, Jiangsu, China</t>
  </si>
  <si>
    <t>Anhui Liweineng, Chuzhou, China</t>
  </si>
  <si>
    <t>BAK, Shenzhen, China</t>
  </si>
  <si>
    <t>Beijing Linkdata Technologies, Jiangyin, China</t>
  </si>
  <si>
    <t>Beijing National Battery, Wuxi, Jiangsu, China</t>
  </si>
  <si>
    <t>BYD, Huizhou, China</t>
  </si>
  <si>
    <t>BYD, Qinghai, China</t>
  </si>
  <si>
    <t>BYD, Shenzhen, China</t>
  </si>
  <si>
    <t>BYD, Xi'an, China</t>
  </si>
  <si>
    <t>BYD, Zengcheng, China</t>
  </si>
  <si>
    <t>BYD/Changan JV, Chongqing, China</t>
  </si>
  <si>
    <t>CALB, Changzhou, China</t>
  </si>
  <si>
    <t>CALB, Luoyang, China</t>
  </si>
  <si>
    <t>CALB, Xiamen, China</t>
  </si>
  <si>
    <t>CATL, Liyang, China</t>
  </si>
  <si>
    <t>CATL, Ningde, China</t>
  </si>
  <si>
    <t>CATL, Xining, China</t>
  </si>
  <si>
    <t>CATL, Yibin, China</t>
  </si>
  <si>
    <t>CATL/Dongfeng, Wuhan, China</t>
  </si>
  <si>
    <t>CATL/FAW, Ningde, China</t>
  </si>
  <si>
    <t>CATL/GAC, Guangzhou, China</t>
  </si>
  <si>
    <t>CATL/SAIC, Liyang, China</t>
  </si>
  <si>
    <t>Citic Guoan MGL, Tianjin, China</t>
  </si>
  <si>
    <t>Do-Fluoride, Jiaozuo, China</t>
  </si>
  <si>
    <t>Dynavolt, Fujian 2, China</t>
  </si>
  <si>
    <t>Dynavolt, Fujian, China</t>
  </si>
  <si>
    <t>EVE Energy, Huizhou, China</t>
  </si>
  <si>
    <t>EVE Energy, Jingmen, China</t>
  </si>
  <si>
    <t>Farasis, Ganzhou, China</t>
  </si>
  <si>
    <t>Farasis, Zhenjiang, China</t>
  </si>
  <si>
    <t>Fengchuen New Energy, Laixi, China</t>
  </si>
  <si>
    <t>Foster New Energy, Yixing, China</t>
  </si>
  <si>
    <t>Geely, Jingzhou, China</t>
  </si>
  <si>
    <t>Guangdong Tianjin, Shenzhen, China</t>
  </si>
  <si>
    <t>Guangzhou Great Power, Changzhou, China</t>
  </si>
  <si>
    <t>Guangzhou Great Power, Guangzhou, China</t>
  </si>
  <si>
    <t>Guangzhou Great Power, Zhumadian, China</t>
  </si>
  <si>
    <t>GXGK, Hefei, China</t>
  </si>
  <si>
    <t>Huading Guolian, Chengdu, China</t>
  </si>
  <si>
    <t>Hubei Laidu, Yicheng, China</t>
  </si>
  <si>
    <t>Jiangxi Hailiang, Yichun, China</t>
  </si>
  <si>
    <t>LG Chem, Nanjing 1, China</t>
  </si>
  <si>
    <t>LG Chem, Nanjing 2, China</t>
  </si>
  <si>
    <t>LG Chem/Geely, TBC, China</t>
  </si>
  <si>
    <t>Lishen, Qingdao, China</t>
  </si>
  <si>
    <t>Lishen, Tianjin, China</t>
  </si>
  <si>
    <t>Lithium Werks, Jianshan, China</t>
  </si>
  <si>
    <t>Panasonic, Dalian, China</t>
  </si>
  <si>
    <t>Qing Tao, Yichun, China</t>
  </si>
  <si>
    <t>Qingdao Guoxuan, Qingdao, China</t>
  </si>
  <si>
    <t>Samsung, Tianjin, China</t>
  </si>
  <si>
    <t>Samsung, Xi'an, China</t>
  </si>
  <si>
    <t>Sichuan Xinminya, Mianyang, China</t>
  </si>
  <si>
    <t>Sinochem, Yangzhou, China</t>
  </si>
  <si>
    <t>SKI, Changzhou, China</t>
  </si>
  <si>
    <t xml:space="preserve">SKI, TBC, China </t>
  </si>
  <si>
    <t>Sunwoda, Huizhou, China</t>
  </si>
  <si>
    <t>Sunwoda, Nanjing, China</t>
  </si>
  <si>
    <t>Sunwoda, Shenzhen, China</t>
  </si>
  <si>
    <t>SVolt (Great Wall), Jiangsu, China</t>
  </si>
  <si>
    <t>SVolt/JEVE, Yancheng, China</t>
  </si>
  <si>
    <t>Tesla, Gigafactory 3, China</t>
  </si>
  <si>
    <t>Tesson New Energy, Nanjing, China</t>
  </si>
  <si>
    <t>Tianeng, Maanshan, China</t>
  </si>
  <si>
    <t>Tianjin JEVE Industry, Jiaxing, China</t>
  </si>
  <si>
    <t>Tianneng, Zhejiang, China</t>
  </si>
  <si>
    <t>Wanxiang Group, Hangzhou 2, China</t>
  </si>
  <si>
    <t>Wanxiang Group, Hangzhou, China</t>
  </si>
  <si>
    <t xml:space="preserve">Weifeng New Energy, Enshi, China </t>
  </si>
  <si>
    <t>Xingheng Power, Chuzhou, China</t>
  </si>
  <si>
    <t>Xuzhou New Lingjia New Energy, Xuzhou, China</t>
  </si>
  <si>
    <t>YouLion, Suzhou, China</t>
  </si>
  <si>
    <t>Zhejiang Hengyuan (Geely), Nanjing, China</t>
  </si>
  <si>
    <t>AESC, Sunderland, UK</t>
  </si>
  <si>
    <t>Europe</t>
  </si>
  <si>
    <t>CATL, Erfurt, Germany</t>
  </si>
  <si>
    <t>Farasis, Anhalt, Germany</t>
  </si>
  <si>
    <t>GSR Capital, Trollhättan, Sweden</t>
  </si>
  <si>
    <t>LG Chem, Wroclaw, Poland</t>
  </si>
  <si>
    <t>MES, Horní Suchá, Czech Republic</t>
  </si>
  <si>
    <t>Northvolt, Skellefteå, Sweden</t>
  </si>
  <si>
    <t>Samsung, Göd, Hungary</t>
  </si>
  <si>
    <t>SKI, Komárom 2, Hungary</t>
  </si>
  <si>
    <t>SKI, Komárom, Hungary</t>
  </si>
  <si>
    <t>SVolt, TBC, Europe</t>
  </si>
  <si>
    <t>TerraE (BMZ), TBC, Germany</t>
  </si>
  <si>
    <t>VW/Northvolt, Salzgitter, Germany</t>
  </si>
  <si>
    <t>AESC, Tennessee, US</t>
  </si>
  <si>
    <t>North America</t>
  </si>
  <si>
    <t>IM3, Endicott, US</t>
  </si>
  <si>
    <t>LG Chem, Michigan, US</t>
  </si>
  <si>
    <t>SKI, Commerce, US</t>
  </si>
  <si>
    <t>Tesla, Gigafactory 1, US</t>
  </si>
  <si>
    <t>IM3, Townsville, Australia</t>
  </si>
  <si>
    <t>Other</t>
  </si>
  <si>
    <t>#N/A N/A</t>
  </si>
  <si>
    <t>Fastmarkets - Manganese 99.7% Electrolytic</t>
  </si>
  <si>
    <t>Spread</t>
  </si>
  <si>
    <t>Dynavolt, Sanmenxia, China</t>
  </si>
  <si>
    <t>Highstar Power, Qidong, China</t>
  </si>
  <si>
    <t>[Title]</t>
  </si>
  <si>
    <t>Graphite flake 94% C, -100 mesh, fob China, $/tonne</t>
  </si>
  <si>
    <t>Graphite spherical 99.95% C, 15 microns, fob China, $/tonne</t>
  </si>
  <si>
    <t>[Value (Currency)]</t>
  </si>
  <si>
    <t>Low (USD)</t>
  </si>
  <si>
    <t>High (USD)</t>
  </si>
  <si>
    <t xml:space="preserve">IMPORTANT NOTICE            </t>
  </si>
  <si>
    <t xml:space="preserve">Access to Fastmarkets MB content and data is on a named user basis. No sharing of our content is permitted. A separate data licence agreement will be required if you need to copy, extract or share pricing data internally in its direct or derived format.            </t>
  </si>
  <si>
    <t xml:space="preserve">Unauthorised redistribution of the information including the printing, scanning or forwarding of this file constitutes a violation of copyright law.            </t>
  </si>
  <si>
    <t xml:space="preserve">Your easy solutions?            </t>
  </si>
  <si>
    <t xml:space="preserve">1. Redistribution licenses      </t>
  </si>
  <si>
    <t xml:space="preserve">We'll discuss how we can assist you in optimising Fastmarkets MB content and data internally.            </t>
  </si>
  <si>
    <t xml:space="preserve">2. A Fastmarkets MB corporate account      </t>
  </si>
  <si>
    <t xml:space="preserve">When a number your colleagues need access to Fastmarkets MB we offer flexible, tailored access to Fastmarkets MB for everyone who needs it.      </t>
  </si>
  <si>
    <t xml:space="preserve">A company account, may be the most cost effective solution for multiple usage across your organisation.            </t>
  </si>
  <si>
    <t xml:space="preserve">3. Fastmarkets MB price feeds      </t>
  </si>
  <si>
    <t xml:space="preserve">Get Fastmarkets MB?s pricing data integrated within your internal ETRM/Workflow or alternatively get delivered directly to your spreadsheet for enterprise-wide consumption.            </t>
  </si>
  <si>
    <t xml:space="preserve">Contact us today to discuss a hassle-free, customised programme that addresses your individual needs and fully complies with copyright guidelines:            </t>
  </si>
  <si>
    <t xml:space="preserve">Corporate Accounts Team      </t>
  </si>
  <si>
    <t xml:space="preserve">hello.mb@fastmarkets.com      </t>
  </si>
  <si>
    <t xml:space="preserve">Direct line: +44 (0) 20 7779 8260 </t>
  </si>
  <si>
    <t>&lt;!DOCTYPE html PUBLIC "-//W3C//DTD XHTML 1.0 Strict//EN" "http://www.w3.org/TR/xhtml1/DTD/xhtml1-strict.dtd"&gt;</t>
  </si>
  <si>
    <t>&lt;html xmlns="http://www.w3.org/1999/xhtml"&gt;</t>
  </si>
  <si>
    <t>&lt;head id="Head"&gt;&lt;meta charset="utf-8" /&gt;&lt;title&gt;</t>
  </si>
  <si>
    <t xml:space="preserve">	Fastmarkets MB</t>
  </si>
  <si>
    <t>&lt;/title&gt;&lt;link rel="icon" href="../img/favicon.ico" /&gt;</t>
  </si>
  <si>
    <t xml:space="preserve">	&lt;script src="/_assets/js/vendor.js" type="text/javascript"&gt;&lt;/script&gt;</t>
  </si>
  <si>
    <t xml:space="preserve">	&lt;script src="/Amstock/scripts.js" type="text/javascript"&gt;&lt;/script&gt;</t>
  </si>
  <si>
    <t xml:space="preserve">	&lt;script type="text/javascript"&gt;</t>
  </si>
  <si>
    <t xml:space="preserve">		window.onload = new function () {</t>
  </si>
  <si>
    <t xml:space="preserve">			setTimeout("PrintTheWindow()"</t>
  </si>
  <si>
    <t xml:space="preserve"> 2000);</t>
  </si>
  <si>
    <t xml:space="preserve">		}</t>
  </si>
  <si>
    <t xml:space="preserve">		function PrintTheWindow() {</t>
  </si>
  <si>
    <t xml:space="preserve">			window.focus();</t>
  </si>
  <si>
    <t xml:space="preserve">			window.print();</t>
  </si>
  <si>
    <t xml:space="preserve">			window.close();</t>
  </si>
  <si>
    <t xml:space="preserve">	&lt;/script&gt;</t>
  </si>
  <si>
    <t xml:space="preserve">	&lt;style type="text/css"&gt;</t>
  </si>
  <si>
    <t xml:space="preserve">		#chartdiv {</t>
  </si>
  <si>
    <t xml:space="preserve">			height: 417px;</t>
  </si>
  <si>
    <t xml:space="preserve">			margin: 0px 0px 10px;</t>
  </si>
  <si>
    <t xml:space="preserve">			padding: 10px 0px 0px;</t>
  </si>
  <si>
    <t xml:space="preserve">			width: 900px;</t>
  </si>
  <si>
    <t xml:space="preserve">		img {</t>
  </si>
  <si>
    <t xml:space="preserve">			display: block;</t>
  </si>
  <si>
    <t xml:space="preserve">			position: absolute;</t>
  </si>
  <si>
    <t xml:space="preserve">			top: 100px;</t>
  </si>
  <si>
    <t xml:space="preserve">			left: 325px;</t>
  </si>
  <si>
    <t xml:space="preserve">		.currency {</t>
  </si>
  <si>
    <t xml:space="preserve">			top: 460px;</t>
  </si>
  <si>
    <t xml:space="preserve">			left: 0;</t>
  </si>
  <si>
    <t xml:space="preserve">	&lt;/style&gt;</t>
  </si>
  <si>
    <t>&lt;/head&gt;</t>
  </si>
  <si>
    <t>&lt;body&gt;</t>
  </si>
  <si>
    <t xml:space="preserve">	&lt;form method="post" action="./ExportChart.aspx" id="frmMain"&gt;</t>
  </si>
  <si>
    <t>&lt;div class="aspNetHidden"&gt;</t>
  </si>
  <si>
    <t>&lt;input type="hidden" name="__VIEWSTATE" id="__VIEWSTATE" value="O7g5tQ0CUEt6Wru0+tfbeYUTu1A6rWT2YwvOGHF1sVfyB2DPqlC8VWoISjKfoMSQQzF+npm7VO2nTZGToVBf7lR4FcDpaQbiazpn+Wz8Q5GGSA3WQGoO/GrQT9vhOI/ndhJ0HgCNZ0U/lQF/WYKKWqczNtvHRTu12aTH1cmnbACTsK/fZj14vq5jZGUbdc5hj2qPlHsrzE4UMdBPt4feI605d9HNJUfDND5DB45JX/bH4VwcHKvhYSoSZLKpzYh7cZCmOY4556pscztYtufcz0YM6RF6AfxogiPQOq9W+QCBgBxzH4HL4bAVVmYuC/qcldFS4GMXy3o0mZzRXeAU808b/JO7MtBlzOB6ooSpXPaSeI2EI4vSz1eKYxRBRViLVPCLOy1IhIC5XfMMuUkRY9jyF3fDsjh7VptCWkL8I2/FEOx63/tfwPj6jnhGK7KXDeVvwED1/yGgXC2RpeoIlL1CfIYK+ai7IquTK0wi6xCiw7cxVYp7WuBldpD1g1bxYwtnEM9D22zgHCcOpP6L2Vauy37NncpXc+9KIfmIMLNgWIaM6IhEMosApKZSuD0ydYCnYidOiPzVNpNgLKhuHFfFoCkuAFE26fW7EUl6TwNOy0ZvcEkEKftFKjQrwMOtc/XXCw6acCNwDHP8At04CKRaQpPGdDwEmE/s1AJ4C2OHEJHYyxMaA/SF6YLD2TGWb2ci9/tXfmg+sUmS9mCO84NZfFlC3I4ZKyTyKgg0duFPONsnecQFn9htGBIFa/AYsgKFYLOQEJEsP3A26/h9jcyKt8e0gPVi6WHOqKuxbYt82ShuDRs+bKnjEKb6gwnZMGSBB+SF4aXrBXVuLJs+28hMF/sauVSf7cLJ7fPkbYuQSzQqEpAo27IhNqEFJpWe9bnnyDpDimb1+cAJGmtx6g6SQTEcm5MSp5LQwmqfJFr9oPmUD33cJHu5WiKq08+yA8aCilmMOnAJIFdMZe596iteEqmnPT5ciAlFC4NGCk+GBRf3TPrBO3nZ8KEuxYtudaV9ScpgoPNBp4HDan1wSXHyrBAveB7l/nkMF7zI1O6QJBsYEzscQGKYW6Jp0wPEA9h1RPXl9Ugp+EDrXW6UklbFbuQMqRhDAmRtEOETVGZeyk28zGDyE0V8+8makLPTsj97voxjiFyU499x/dtLSjNpYbimQYiELkgGSEj/ew8wY1n5uoUCxuzAlBWRbaoC7/JFGS/i5Ie53v8nGLzsKvdDrlLPdGYFjPpVPL9jkOkU0vSM9I/Ru5+WHX5qiGstxcDU8bYobkwFu0rihpt8zx/NhFXv1tbZ/HL8YhbMAH+gS1wUmjYV7hLBlUhQDE46VFgRdiirR8QC7dzLDhPgonTlY0hKM3kw4LCOTuqn72Jo7LcseGtJ3NqtSuddcZjex1YfhoZFpeLzkPCe0a6ADdlqiJu9nj3eWVJBvX4QzbNDZ13WICi93YGKfbMNbhSabjvZdSmq0Xj2LcW7u3y3sz4PizoEEHCy09DomRpTveydD5tuFds+GweveUottAV2V0m+JuE7I+55/AnChh00g93TwXeoNrJnRm1xEMdIltyFaAsFxk8f1x2YNXBERF6ycS33WJ7FsRFpTOVaZwoMQ9k3P/hi07H+cIVVYaCMaPDdTqaO3SrYjl9qaKIQiailsrXfpnV+GiKepaTuwTKktzuPw0r7ANDIytt9DNDuN+Qg3jABeVvqTEEGmKLw3qPoPQjGSiOYs+X8CXzqlfZDrrSMEXUgAIjQQ8DIw/kd+Xeq6n0jQY5y9XK/re3eNyjSQ6O8Rbp2QaVOIkOeet2zqrLHQKEqZbdfvS4qp+zerNrxW0Iw1bsVBAM6ZZVNJxGYcMQzAKCutFyXEpTeckyq7s9TYbVhXsJvm4kb8S/i1dCFNS+gLZicjA4Kz4xysulh0QndD5/kdgEteG6PRg2Ck8WThUyPCcPIeXSS3ooFWNTgGxBnkoYtyafi/SXtacVvDffdyrLbyd20j1ksNlx0c43z0myhN23c6b/a8mrarLLLTMgI/jtC4HKBkzddffU9znAJOCBPm1qPanYmbtkn0tHGhl65tAf5zvvVELCmH6uKVbavq13wj2/ZJln83YGH5LJTNKjFiu1KhBfx7mEVwBro/090GkMz+8N2xA0KisBLvPgV9h4D3wpBdkyFFxnsFGcas3Uudw/OpD0D8MWPxavVGkzqjMp3tiyfxn167ZBA7exO" /&gt;</t>
  </si>
  <si>
    <t>&lt;/div&gt;</t>
  </si>
  <si>
    <t xml:space="preserve">	&lt;input type="hidden" name="__VIEWSTATEGENERATOR" id="__VIEWSTATEGENERATOR" value="D8715B6C" /&gt;</t>
  </si>
  <si>
    <t xml:space="preserve">		&lt;h2&gt;Fastmarkets MB Prices Chart&lt;/h2&gt;</t>
  </si>
  <si>
    <t xml:space="preserve">		&lt;div id="chartdiv"&gt;</t>
  </si>
  <si>
    <t xml:space="preserve">			Loading chart...</t>
  </si>
  <si>
    <t xml:space="preserve">		&lt;/div&gt;</t>
  </si>
  <si>
    <t xml:space="preserve">		&lt;h6&gt;Copyright &amp;copy; Euromoney Global Limited 2020. All rights reserved.&lt;/h6&gt;</t>
  </si>
  <si>
    <t xml:space="preserve">		&lt;img src="/Img/watermark.png" alt="Steel Prices" /&gt;</t>
  </si>
  <si>
    <t xml:space="preserve">		&lt;span id="lblCurrencyInfo"&gt;Currency have been set to USD&lt;/span&gt;</t>
  </si>
  <si>
    <t xml:space="preserve">		&lt;br /&gt;</t>
  </si>
  <si>
    <t xml:space="preserve">		&lt;span id="lblPricebookChartFooterMessage"&gt;IMPORTANT NOTICE            &lt;br /&gt;&lt;br /&gt;Access to Fastmarkets MB content and data is on a named user basis. No sharing of our content is permitted. A separate data licence agreement will be required if you need to copy</t>
  </si>
  <si>
    <t xml:space="preserve"> extract or share pricing data internally in its direct or derived format.            &lt;br /&gt;&lt;br /&gt;Unauthorised redistribution of the information including the printing</t>
  </si>
  <si>
    <t xml:space="preserve"> scanning or forwarding of this file constitutes a violation of copyright law.            &lt;br /&gt;&lt;br /&gt;Your easy solutions?            &lt;br /&gt;&lt;br /&gt;1. Redistribution licenses      &lt;br /&gt;We'll discuss how we can assist you in optimising Fastmarkets MB content and data internally.            &lt;br /&gt;&lt;br /&gt;2. A Fastmarkets MB corporate account      &lt;br /&gt;When a number your colleagues need access to Fastmarkets MB we offer flexible</t>
  </si>
  <si>
    <t xml:space="preserve"> tailored access to Fastmarkets MB for everyone who needs it.      &lt;br /&gt;A company account</t>
  </si>
  <si>
    <t xml:space="preserve"> may be the most cost effective solution for multiple usage across your organisation.            &lt;br /&gt;&lt;br /&gt;3. Fastmarkets MB price feeds      &lt;br /&gt;Get Fastmarkets MBâ€™s pricing data integrated within your internal ETRM/Workflow or alternatively get delivered directly to your spreadsheet for enterprise-wide consumption.            &lt;br /&gt;&lt;br /&gt;Contact us today to discuss a hassle-free</t>
  </si>
  <si>
    <t xml:space="preserve"> customised programme that addresses your individual needs and fully complies with copyright guidelines:            &lt;br /&gt;&lt;br /&gt;Corporate Accounts Team      &lt;br /&gt;hello.mb@fastmarkets.com      &lt;br /&gt;Direct line: +44 (0) 20 7779 8260 &lt;/span&gt;</t>
  </si>
  <si>
    <t xml:space="preserve">		&lt;input type="hidden" name="ChartData" id="ChartData" value="{&amp;quot;length&amp;quot;:2</t>
  </si>
  <si>
    <t>&amp;quot;Series&amp;quot;:[{&amp;quot;values2&amp;quot;:4000</t>
  </si>
  <si>
    <t>&amp;quot;values3&amp;quot;:4000</t>
  </si>
  <si>
    <t>&amp;quot;date&amp;quot;:&amp;quot;\/Date(1333062000000)\/&amp;quot;}</t>
  </si>
  <si>
    <t>{&amp;quot;values2&amp;quot;:4000</t>
  </si>
  <si>
    <t>&amp;quot;date&amp;quot;:&amp;quot;\/Date(1334271600000)\/&amp;quot;}</t>
  </si>
  <si>
    <t>&amp;quot;date&amp;quot;:&amp;quot;\/Date(1335481200000)\/&amp;quot;}</t>
  </si>
  <si>
    <t>&amp;quot;date&amp;quot;:&amp;quot;\/Date(1336086000000)\/&amp;quot;}</t>
  </si>
  <si>
    <t>&amp;quot;date&amp;quot;:&amp;quot;\/Date(1337295600000)\/&amp;quot;}</t>
  </si>
  <si>
    <t>&amp;quot;date&amp;quot;:&amp;quot;\/Date(1338505200000)\/&amp;quot;}</t>
  </si>
  <si>
    <t>&amp;quot;date&amp;quot;:&amp;quot;\/Date(1339714800000)\/&amp;quot;}</t>
  </si>
  <si>
    <t>&amp;quot;date&amp;quot;:&amp;quot;\/Date(1340924400000)\/&amp;quot;}</t>
  </si>
  <si>
    <t>&amp;quot;date&amp;quot;:&amp;quot;\/Date(1342047600000)\/&amp;quot;}</t>
  </si>
  <si>
    <t>&amp;quot;date&amp;quot;:&amp;quot;\/Date(1343257200000)\/&amp;quot;}</t>
  </si>
  <si>
    <t>&amp;quot;date&amp;quot;:&amp;quot;\/Date(1344466800000)\/&amp;quot;}</t>
  </si>
  <si>
    <t>&amp;quot;date&amp;quot;:&amp;quot;\/Date(1345676400000)\/&amp;quot;}</t>
  </si>
  <si>
    <t>&amp;quot;date&amp;quot;:&amp;quot;\/Date(1346886000000)\/&amp;quot;}</t>
  </si>
  <si>
    <t>&amp;quot;date&amp;quot;:&amp;quot;\/Date(1348095600000)\/&amp;quot;}</t>
  </si>
  <si>
    <t>&amp;quot;date&amp;quot;:&amp;quot;\/Date(1349218800000)\/&amp;quot;}</t>
  </si>
  <si>
    <t>&amp;quot;date&amp;quot;:&amp;quot;\/Date(1349823600000)\/&amp;quot;}</t>
  </si>
  <si>
    <t>&amp;quot;date&amp;quot;:&amp;quot;\/Date(1350428400000)\/&amp;quot;}</t>
  </si>
  <si>
    <t>&amp;quot;date&amp;quot;:&amp;quot;\/Date(1351641600000)\/&amp;quot;}</t>
  </si>
  <si>
    <t>&amp;quot;date&amp;quot;:&amp;quot;\/Date(1351814400000)\/&amp;quot;}</t>
  </si>
  <si>
    <t>&amp;quot;date&amp;quot;:&amp;quot;\/Date(1352419200000)\/&amp;quot;}</t>
  </si>
  <si>
    <t>&amp;quot;date&amp;quot;:&amp;quot;\/Date(1353024000000)\/&amp;quot;}</t>
  </si>
  <si>
    <t>&amp;quot;date&amp;quot;:&amp;quot;\/Date(1354233600000)\/&amp;quot;}</t>
  </si>
  <si>
    <t>&amp;quot;date&amp;quot;:&amp;quot;\/Date(1354838400000)\/&amp;quot;}</t>
  </si>
  <si>
    <t>&amp;quot;date&amp;quot;:&amp;quot;\/Date(1355443200000)\/&amp;quot;}</t>
  </si>
  <si>
    <t>&amp;quot;date&amp;quot;:&amp;quot;\/Date(1356048000000)\/&amp;quot;}</t>
  </si>
  <si>
    <t>&amp;quot;date&amp;quot;:&amp;quot;\/Date(1356652800000)\/&amp;quot;}</t>
  </si>
  <si>
    <t>&amp;quot;date&amp;quot;:&amp;quot;\/Date(1357257600000)\/&amp;quot;}</t>
  </si>
  <si>
    <t>&amp;quot;date&amp;quot;:&amp;quot;\/Date(1357862400000)\/&amp;quot;}</t>
  </si>
  <si>
    <t>{&amp;quot;values2&amp;quot;:3700</t>
  </si>
  <si>
    <t>&amp;quot;values3&amp;quot;:3500</t>
  </si>
  <si>
    <t>&amp;quot;date&amp;quot;:&amp;quot;\/Date(1364428800000)\/&amp;quot;}</t>
  </si>
  <si>
    <t>&amp;quot;date&amp;quot;:&amp;quot;\/Date(1365030000000)\/&amp;quot;}</t>
  </si>
  <si>
    <t>&amp;quot;date&amp;quot;:&amp;quot;\/Date(1365634800000)\/&amp;quot;}</t>
  </si>
  <si>
    <t>&amp;quot;date&amp;quot;:&amp;quot;\/Date(1366239600000)\/&amp;quot;}</t>
  </si>
  <si>
    <t>&amp;quot;date&amp;quot;:&amp;quot;\/Date(1366844400000)\/&amp;quot;}</t>
  </si>
  <si>
    <t>&amp;quot;date&amp;quot;:&amp;quot;\/Date(1367449200000)\/&amp;quot;}</t>
  </si>
  <si>
    <t>&amp;quot;date&amp;quot;:&amp;quot;\/Date(1368054000000)\/&amp;quot;}</t>
  </si>
  <si>
    <t>&amp;quot;date&amp;quot;:&amp;quot;\/Date(1368658800000)\/&amp;quot;}</t>
  </si>
  <si>
    <t>&amp;quot;date&amp;quot;:&amp;quot;\/Date(1369263600000)\/&amp;quot;}</t>
  </si>
  <si>
    <t>&amp;quot;date&amp;quot;:&amp;quot;\/Date(1369868400000)\/&amp;quot;}</t>
  </si>
  <si>
    <t>&amp;quot;date&amp;quot;:&amp;quot;\/Date(1370473200000)\/&amp;quot;}</t>
  </si>
  <si>
    <t>&amp;quot;date&amp;quot;:&amp;quot;\/Date(1371078000000)\/&amp;quot;}</t>
  </si>
  <si>
    <t>&amp;quot;date&amp;quot;:&amp;quot;\/Date(1371682800000)\/&amp;quot;}</t>
  </si>
  <si>
    <t>&amp;quot;date&amp;quot;:&amp;quot;\/Date(1372287600000)\/&amp;quot;}</t>
  </si>
  <si>
    <t>&amp;quot;date&amp;quot;:&amp;quot;\/Date(1372892400000)\/&amp;quot;}</t>
  </si>
  <si>
    <t>&amp;quot;date&amp;quot;:&amp;quot;\/Date(1373497200000)\/&amp;quot;}</t>
  </si>
  <si>
    <t>&amp;quot;date&amp;quot;:&amp;quot;\/Date(1374102000000)\/&amp;quot;}</t>
  </si>
  <si>
    <t>&amp;quot;date&amp;quot;:&amp;quot;\/Date(1374706800000)\/&amp;quot;}</t>
  </si>
  <si>
    <t>&amp;quot;date&amp;quot;:&amp;quot;\/Date(1375311600000)\/&amp;quot;}</t>
  </si>
  <si>
    <t>&amp;quot;date&amp;quot;:&amp;quot;\/Date(1375916400000)\/&amp;quot;}</t>
  </si>
  <si>
    <t>&amp;quot;date&amp;quot;:&amp;quot;\/Date(1376521200000)\/&amp;quot;}</t>
  </si>
  <si>
    <t>&amp;quot;date&amp;quot;:&amp;quot;\/Date(1377126000000)\/&amp;quot;}</t>
  </si>
  <si>
    <t>&amp;quot;date&amp;quot;:&amp;quot;\/Date(1377730800000)\/&amp;quot;}</t>
  </si>
  <si>
    <t>&amp;quot;date&amp;quot;:&amp;quot;\/Date(1378335600000)\/&amp;quot;}</t>
  </si>
  <si>
    <t>&amp;quot;date&amp;quot;:&amp;quot;\/Date(1378940400000)\/&amp;quot;}</t>
  </si>
  <si>
    <t>&amp;quot;date&amp;quot;:&amp;quot;\/Date(1379545200000)\/&amp;quot;}</t>
  </si>
  <si>
    <t>&amp;quot;date&amp;quot;:&amp;quot;\/Date(1380150000000)\/&amp;quot;}</t>
  </si>
  <si>
    <t>&amp;quot;date&amp;quot;:&amp;quot;\/Date(1380754800000)\/&amp;quot;}</t>
  </si>
  <si>
    <t>&amp;quot;date&amp;quot;:&amp;quot;\/Date(1381359600000)\/&amp;quot;}</t>
  </si>
  <si>
    <t>&amp;quot;date&amp;quot;:&amp;quot;\/Date(1381964400000)\/&amp;quot;}</t>
  </si>
  <si>
    <t>{&amp;quot;values2&amp;quot;:3500</t>
  </si>
  <si>
    <t>&amp;quot;values3&amp;quot;:3300</t>
  </si>
  <si>
    <t>&amp;quot;date&amp;quot;:&amp;quot;\/Date(1382569200000)\/&amp;quot;}</t>
  </si>
  <si>
    <t>&amp;quot;date&amp;quot;:&amp;quot;\/Date(1383177600000)\/&amp;quot;}</t>
  </si>
  <si>
    <t>&amp;quot;date&amp;quot;:&amp;quot;\/Date(1383782400000)\/&amp;quot;}</t>
  </si>
  <si>
    <t>&amp;quot;date&amp;quot;:&amp;quot;\/Date(1384387200000)\/&amp;quot;}</t>
  </si>
  <si>
    <t>&amp;quot;date&amp;quot;:&amp;quot;\/Date(1384992000000)\/&amp;quot;}</t>
  </si>
  <si>
    <t>&amp;quot;date&amp;quot;:&amp;quot;\/Date(1385596800000)\/&amp;quot;}</t>
  </si>
  <si>
    <t>&amp;quot;date&amp;quot;:&amp;quot;\/Date(1386201600000)\/&amp;quot;}</t>
  </si>
  <si>
    <t>&amp;quot;date&amp;quot;:&amp;quot;\/Date(1386806400000)\/&amp;quot;}</t>
  </si>
  <si>
    <t>&amp;quot;date&amp;quot;:&amp;quot;\/Date(1387411200000)\/&amp;quot;}</t>
  </si>
  <si>
    <t>&amp;quot;date&amp;quot;:&amp;quot;\/Date(1388016000000)\/&amp;quot;}</t>
  </si>
  <si>
    <t>&amp;quot;date&amp;quot;:&amp;quot;\/Date(1388620800000)\/&amp;quot;}</t>
  </si>
  <si>
    <t>&amp;quot;date&amp;quot;:&amp;quot;\/Date(1389225600000)\/&amp;quot;}</t>
  </si>
  <si>
    <t>&amp;quot;date&amp;quot;:&amp;quot;\/Date(1389830400000)\/&amp;quot;}</t>
  </si>
  <si>
    <t>&amp;quot;date&amp;quot;:&amp;quot;\/Date(1390435200000)\/&amp;quot;}</t>
  </si>
  <si>
    <t>&amp;quot;date&amp;quot;:&amp;quot;\/Date(1391644800000)\/&amp;quot;}</t>
  </si>
  <si>
    <t>&amp;quot;date&amp;quot;:&amp;quot;\/Date(1392249600000)\/&amp;quot;}</t>
  </si>
  <si>
    <t>&amp;quot;date&amp;quot;:&amp;quot;\/Date(1392854400000)\/&amp;quot;}</t>
  </si>
  <si>
    <t>&amp;quot;date&amp;quot;:&amp;quot;\/Date(1393459200000)\/&amp;quot;}</t>
  </si>
  <si>
    <t>&amp;quot;date&amp;quot;:&amp;quot;\/Date(1394064000000)\/&amp;quot;}</t>
  </si>
  <si>
    <t>&amp;quot;date&amp;quot;:&amp;quot;\/Date(1394668800000)\/&amp;quot;}</t>
  </si>
  <si>
    <t>&amp;quot;date&amp;quot;:&amp;quot;\/Date(1395273600000)\/&amp;quot;}</t>
  </si>
  <si>
    <t>&amp;quot;date&amp;quot;:&amp;quot;\/Date(1395878400000)\/&amp;quot;}</t>
  </si>
  <si>
    <t>&amp;quot;date&amp;quot;:&amp;quot;\/Date(1396479600000)\/&amp;quot;}</t>
  </si>
  <si>
    <t>&amp;quot;date&amp;quot;:&amp;quot;\/Date(1397084400000)\/&amp;quot;}</t>
  </si>
  <si>
    <t>&amp;quot;date&amp;quot;:&amp;quot;\/Date(1397689200000)\/&amp;quot;}</t>
  </si>
  <si>
    <t>&amp;quot;date&amp;quot;:&amp;quot;\/Date(1398294000000)\/&amp;quot;}</t>
  </si>
  <si>
    <t>&amp;quot;date&amp;quot;:&amp;quot;\/Date(1398898800000)\/&amp;quot;}</t>
  </si>
  <si>
    <t>&amp;quot;date&amp;quot;:&amp;quot;\/Date(1400108400000)\/&amp;quot;}</t>
  </si>
  <si>
    <t>&amp;quot;date&amp;quot;:&amp;quot;\/Date(1400713200000)\/&amp;quot;}</t>
  </si>
  <si>
    <t>&amp;quot;date&amp;quot;:&amp;quot;\/Date(1401318000000)\/&amp;quot;}</t>
  </si>
  <si>
    <t>&amp;quot;date&amp;quot;:&amp;quot;\/Date(1401922800000)\/&amp;quot;}</t>
  </si>
  <si>
    <t>&amp;quot;date&amp;quot;:&amp;quot;\/Date(1402527600000)\/&amp;quot;}</t>
  </si>
  <si>
    <t>&amp;quot;date&amp;quot;:&amp;quot;\/Date(1403132400000)\/&amp;quot;}</t>
  </si>
  <si>
    <t>&amp;quot;date&amp;quot;:&amp;quot;\/Date(1403737200000)\/&amp;quot;}</t>
  </si>
  <si>
    <t>&amp;quot;date&amp;quot;:&amp;quot;\/Date(1404342000000)\/&amp;quot;}</t>
  </si>
  <si>
    <t>&amp;quot;date&amp;quot;:&amp;quot;\/Date(1404946800000)\/&amp;quot;}</t>
  </si>
  <si>
    <t>&amp;quot;date&amp;quot;:&amp;quot;\/Date(1405551600000)\/&amp;quot;}</t>
  </si>
  <si>
    <t>&amp;quot;date&amp;quot;:&amp;quot;\/Date(1406156400000)\/&amp;quot;}</t>
  </si>
  <si>
    <t>&amp;quot;date&amp;quot;:&amp;quot;\/Date(1406761200000)\/&amp;quot;}</t>
  </si>
  <si>
    <t>{&amp;quot;values2&amp;quot;:3000</t>
  </si>
  <si>
    <t>&amp;quot;values3&amp;quot;:2500</t>
  </si>
  <si>
    <t>&amp;quot;date&amp;quot;:&amp;quot;\/Date(1407366000000)\/&amp;quot;}</t>
  </si>
  <si>
    <t>&amp;quot;date&amp;quot;:&amp;quot;\/Date(1407970800000)\/&amp;quot;}</t>
  </si>
  <si>
    <t>&amp;quot;date&amp;quot;:&amp;quot;\/Date(1408575600000)\/&amp;quot;}</t>
  </si>
  <si>
    <t>&amp;quot;date&amp;quot;:&amp;quot;\/Date(1409180400000)\/&amp;quot;}</t>
  </si>
  <si>
    <t>&amp;quot;date&amp;quot;:&amp;quot;\/Date(1409785200000)\/&amp;quot;}</t>
  </si>
  <si>
    <t>&amp;quot;date&amp;quot;:&amp;quot;\/Date(1410390000000)\/&amp;quot;}</t>
  </si>
  <si>
    <t>&amp;quot;date&amp;quot;:&amp;quot;\/Date(1410994800000)\/&amp;quot;}</t>
  </si>
  <si>
    <t>&amp;quot;date&amp;quot;:&amp;quot;\/Date(1411599600000)\/&amp;quot;}</t>
  </si>
  <si>
    <t>&amp;quot;date&amp;quot;:&amp;quot;\/Date(1412204400000)\/&amp;quot;}</t>
  </si>
  <si>
    <t>&amp;quot;date&amp;quot;:&amp;quot;\/Date(1412809200000)\/&amp;quot;}</t>
  </si>
  <si>
    <t>&amp;quot;date&amp;quot;:&amp;quot;\/Date(1413414000000)\/&amp;quot;}</t>
  </si>
  <si>
    <t>&amp;quot;date&amp;quot;:&amp;quot;\/Date(1414018800000)\/&amp;quot;}</t>
  </si>
  <si>
    <t>&amp;quot;date&amp;quot;:&amp;quot;\/Date(1414627200000)\/&amp;quot;}</t>
  </si>
  <si>
    <t>&amp;quot;date&amp;quot;:&amp;quot;\/Date(1415232000000)\/&amp;quot;}</t>
  </si>
  <si>
    <t>&amp;quot;date&amp;quot;:&amp;quot;\/Date(1415836800000)\/&amp;quot;}</t>
  </si>
  <si>
    <t>&amp;quot;date&amp;quot;:&amp;quot;\/Date(1416441600000)\/&amp;quot;}</t>
  </si>
  <si>
    <t>&amp;quot;date&amp;quot;:&amp;quot;\/Date(1417046400000)\/&amp;quot;}</t>
  </si>
  <si>
    <t>&amp;quot;date&amp;quot;:&amp;quot;\/Date(1417651200000)\/&amp;quot;}</t>
  </si>
  <si>
    <t>&amp;quot;date&amp;quot;:&amp;quot;\/Date(1418256000000)\/&amp;quot;}</t>
  </si>
  <si>
    <t>&amp;quot;date&amp;quot;:&amp;quot;\/Date(1418860800000)\/&amp;quot;}</t>
  </si>
  <si>
    <t>&amp;quot;date&amp;quot;:&amp;quot;\/Date(1420675200000)\/&amp;quot;}</t>
  </si>
  <si>
    <t>&amp;quot;date&amp;quot;:&amp;quot;\/Date(1421280000000)\/&amp;quot;}</t>
  </si>
  <si>
    <t>&amp;quot;date&amp;quot;:&amp;quot;\/Date(1421884800000)\/&amp;quot;}</t>
  </si>
  <si>
    <t>&amp;quot;date&amp;quot;:&amp;quot;\/Date(1422489600000)\/&amp;quot;}</t>
  </si>
  <si>
    <t>&amp;quot;date&amp;quot;:&amp;quot;\/Date(1423094400000)\/&amp;quot;}</t>
  </si>
  <si>
    <t>&amp;quot;date&amp;quot;:&amp;quot;\/Date(1423785600000)\/&amp;quot;}</t>
  </si>
  <si>
    <t>&amp;quot;date&amp;quot;:&amp;quot;\/Date(1424304000000)\/&amp;quot;}</t>
  </si>
  <si>
    <t>&amp;quot;date&amp;quot;:&amp;quot;\/Date(1424908800000)\/&amp;quot;}</t>
  </si>
  <si>
    <t>&amp;quot;date&amp;quot;:&amp;quot;\/Date(1425513600000)\/&amp;quot;}</t>
  </si>
  <si>
    <t>&amp;quot;date&amp;quot;:&amp;quot;\/Date(1426118400000)\/&amp;quot;}</t>
  </si>
  <si>
    <t>&amp;quot;date&amp;quot;:&amp;quot;\/Date(1426723200000)\/&amp;quot;}</t>
  </si>
  <si>
    <t>&amp;quot;date&amp;quot;:&amp;quot;\/Date(1427328000000)\/&amp;quot;}</t>
  </si>
  <si>
    <t>&amp;quot;date&amp;quot;:&amp;quot;\/Date(1427929200000)\/&amp;quot;}</t>
  </si>
  <si>
    <t>&amp;quot;date&amp;quot;:&amp;quot;\/Date(1428534000000)\/&amp;quot;}</t>
  </si>
  <si>
    <t>&amp;quot;date&amp;quot;:&amp;quot;\/Date(1429138800000)\/&amp;quot;}</t>
  </si>
  <si>
    <t>&amp;quot;date&amp;quot;:&amp;quot;\/Date(1429743600000)\/&amp;quot;}</t>
  </si>
  <si>
    <t>&amp;quot;date&amp;quot;:&amp;quot;\/Date(1430348400000)\/&amp;quot;}</t>
  </si>
  <si>
    <t>&amp;quot;date&amp;quot;:&amp;quot;\/Date(1430953200000)\/&amp;quot;}</t>
  </si>
  <si>
    <t>&amp;quot;date&amp;quot;:&amp;quot;\/Date(1431558000000)\/&amp;quot;}</t>
  </si>
  <si>
    <t>&amp;quot;date&amp;quot;:&amp;quot;\/Date(1432162800000)\/&amp;quot;}</t>
  </si>
  <si>
    <t>&amp;quot;date&amp;quot;:&amp;quot;\/Date(1432767600000)\/&amp;quot;}</t>
  </si>
  <si>
    <t>&amp;quot;date&amp;quot;:&amp;quot;\/Date(1433372400000)\/&amp;quot;}</t>
  </si>
  <si>
    <t>&amp;quot;date&amp;quot;:&amp;quot;\/Date(1433977200000)\/&amp;quot;}</t>
  </si>
  <si>
    <t>&amp;quot;date&amp;quot;:&amp;quot;\/Date(1434582000000)\/&amp;quot;}</t>
  </si>
  <si>
    <t>&amp;quot;date&amp;quot;:&amp;quot;\/Date(1435186800000)\/&amp;quot;}</t>
  </si>
  <si>
    <t>&amp;quot;date&amp;quot;:&amp;quot;\/Date(1435791600000)\/&amp;quot;}</t>
  </si>
  <si>
    <t>&amp;quot;date&amp;quot;:&amp;quot;\/Date(1436396400000)\/&amp;quot;}</t>
  </si>
  <si>
    <t>&amp;quot;date&amp;quot;:&amp;quot;\/Date(1437001200000)\/&amp;quot;}</t>
  </si>
  <si>
    <t>&amp;quot;date&amp;quot;:&amp;quot;\/Date(1437606000000)\/&amp;quot;}</t>
  </si>
  <si>
    <t>&amp;quot;date&amp;quot;:&amp;quot;\/Date(1438210800000)\/&amp;quot;}</t>
  </si>
  <si>
    <t>&amp;quot;date&amp;quot;:&amp;quot;\/Date(1438815600000)\/&amp;quot;}</t>
  </si>
  <si>
    <t>&amp;quot;date&amp;quot;:&amp;quot;\/Date(1439420400000)\/&amp;quot;}</t>
  </si>
  <si>
    <t>&amp;quot;date&amp;quot;:&amp;quot;\/Date(1440025200000)\/&amp;quot;}</t>
  </si>
  <si>
    <t>&amp;quot;date&amp;quot;:&amp;quot;\/Date(1440630000000)\/&amp;quot;}</t>
  </si>
  <si>
    <t>&amp;quot;date&amp;quot;:&amp;quot;\/Date(1441234800000)\/&amp;quot;}</t>
  </si>
  <si>
    <t>&amp;quot;date&amp;quot;:&amp;quot;\/Date(1441839600000)\/&amp;quot;}</t>
  </si>
  <si>
    <t>&amp;quot;date&amp;quot;:&amp;quot;\/Date(1442444400000)\/&amp;quot;}</t>
  </si>
  <si>
    <t>&amp;quot;date&amp;quot;:&amp;quot;\/Date(1443049200000)\/&amp;quot;}</t>
  </si>
  <si>
    <t>&amp;quot;date&amp;quot;:&amp;quot;\/Date(1443654000000)\/&amp;quot;}</t>
  </si>
  <si>
    <t>&amp;quot;date&amp;quot;:&amp;quot;\/Date(1444345200000)\/&amp;quot;}</t>
  </si>
  <si>
    <t>&amp;quot;date&amp;quot;:&amp;quot;\/Date(1444863600000)\/&amp;quot;}</t>
  </si>
  <si>
    <t>&amp;quot;date&amp;quot;:&amp;quot;\/Date(1444950000000)\/&amp;quot;}</t>
  </si>
  <si>
    <t>&amp;quot;date&amp;quot;:&amp;quot;\/Date(1446076800000)\/&amp;quot;}</t>
  </si>
  <si>
    <t>&amp;quot;date&amp;quot;:&amp;quot;\/Date(1446681600000)\/&amp;quot;}</t>
  </si>
  <si>
    <t>&amp;quot;date&amp;quot;:&amp;quot;\/Date(1447286400000)\/&amp;quot;}</t>
  </si>
  <si>
    <t>&amp;quot;date&amp;quot;:&amp;quot;\/Date(1447891200000)\/&amp;quot;}</t>
  </si>
  <si>
    <t>&amp;quot;date&amp;quot;:&amp;quot;\/Date(1448496000000)\/&amp;quot;}</t>
  </si>
  <si>
    <t>&amp;quot;date&amp;quot;:&amp;quot;\/Date(1449100800000)\/&amp;quot;}</t>
  </si>
  <si>
    <t>&amp;quot;date&amp;quot;:&amp;quot;\/Date(1449705600000)\/&amp;quot;}</t>
  </si>
  <si>
    <t>&amp;quot;date&amp;quot;:&amp;quot;\/Date(1450310400000)\/&amp;quot;}</t>
  </si>
  <si>
    <t>&amp;quot;date&amp;quot;:&amp;quot;\/Date(1450915200000)\/&amp;quot;}</t>
  </si>
  <si>
    <t>&amp;quot;date&amp;quot;:&amp;quot;\/Date(1451520000000)\/&amp;quot;}</t>
  </si>
  <si>
    <t>&amp;quot;date&amp;quot;:&amp;quot;\/Date(1452124800000)\/&amp;quot;}</t>
  </si>
  <si>
    <t>&amp;quot;date&amp;quot;:&amp;quot;\/Date(1452729600000)\/&amp;quot;}</t>
  </si>
  <si>
    <t>&amp;quot;date&amp;quot;:&amp;quot;\/Date(1453334400000)\/&amp;quot;}</t>
  </si>
  <si>
    <t>&amp;quot;date&amp;quot;:&amp;quot;\/Date(1453939200000)\/&amp;quot;}</t>
  </si>
  <si>
    <t>&amp;quot;date&amp;quot;:&amp;quot;\/Date(1454544000000)\/&amp;quot;}</t>
  </si>
  <si>
    <t>&amp;quot;date&amp;quot;:&amp;quot;\/Date(1455148800000)\/&amp;quot;}</t>
  </si>
  <si>
    <t>&amp;quot;date&amp;quot;:&amp;quot;\/Date(1455753600000)\/&amp;quot;}</t>
  </si>
  <si>
    <t>&amp;quot;date&amp;quot;:&amp;quot;\/Date(1456358400000)\/&amp;quot;}</t>
  </si>
  <si>
    <t>&amp;quot;date&amp;quot;:&amp;quot;\/Date(1456963200000)\/&amp;quot;}</t>
  </si>
  <si>
    <t>&amp;quot;date&amp;quot;:&amp;quot;\/Date(1457654400000)\/&amp;quot;}</t>
  </si>
  <si>
    <t>&amp;quot;date&amp;quot;:&amp;quot;\/Date(1458259200000)\/&amp;quot;}</t>
  </si>
  <si>
    <t>&amp;quot;date&amp;quot;:&amp;quot;\/Date(1458777600000)\/&amp;quot;}</t>
  </si>
  <si>
    <t>&amp;quot;date&amp;quot;:&amp;quot;\/Date(1459378800000)\/&amp;quot;}</t>
  </si>
  <si>
    <t>&amp;quot;date&amp;quot;:&amp;quot;\/Date(1459983600000)\/&amp;quot;}</t>
  </si>
  <si>
    <t>&amp;quot;date&amp;quot;:&amp;quot;\/Date(1460674800000)\/&amp;quot;}</t>
  </si>
  <si>
    <t>&amp;quot;date&amp;quot;:&amp;quot;\/Date(1461193200000)\/&amp;quot;}</t>
  </si>
  <si>
    <t>&amp;quot;date&amp;quot;:&amp;quot;\/Date(1461798000000)\/&amp;quot;}</t>
  </si>
  <si>
    <t>&amp;quot;date&amp;quot;:&amp;quot;\/Date(1462402800000)\/&amp;quot;}</t>
  </si>
  <si>
    <t>&amp;quot;date&amp;quot;:&amp;quot;\/Date(1463094000000)\/&amp;quot;}</t>
  </si>
  <si>
    <t>&amp;quot;date&amp;quot;:&amp;quot;\/Date(1463612400000)\/&amp;quot;}</t>
  </si>
  <si>
    <t>&amp;quot;date&amp;quot;:&amp;quot;\/Date(1464217200000)\/&amp;quot;}</t>
  </si>
  <si>
    <t>&amp;quot;date&amp;quot;:&amp;quot;\/Date(1464822000000)\/&amp;quot;}</t>
  </si>
  <si>
    <t>&amp;quot;date&amp;quot;:&amp;quot;\/Date(1465426800000)\/&amp;quot;}</t>
  </si>
  <si>
    <t>&amp;quot;date&amp;quot;:&amp;quot;\/Date(1466118000000)\/&amp;quot;}</t>
  </si>
  <si>
    <t>&amp;quot;date&amp;quot;:&amp;quot;\/Date(1466636400000)\/&amp;quot;}</t>
  </si>
  <si>
    <t>&amp;quot;date&amp;quot;:&amp;quot;\/Date(1467241200000)\/&amp;quot;}</t>
  </si>
  <si>
    <t>&amp;quot;date&amp;quot;:&amp;quot;\/Date(1467846000000)\/&amp;quot;}</t>
  </si>
  <si>
    <t>&amp;quot;date&amp;quot;:&amp;quot;\/Date(1468450800000)\/&amp;quot;}</t>
  </si>
  <si>
    <t>&amp;quot;date&amp;quot;:&amp;quot;\/Date(1469142000000)\/&amp;quot;}</t>
  </si>
  <si>
    <t>&amp;quot;date&amp;quot;:&amp;quot;\/Date(1469660400000)\/&amp;quot;}</t>
  </si>
  <si>
    <t>&amp;quot;date&amp;quot;:&amp;quot;\/Date(1470265200000)\/&amp;quot;}</t>
  </si>
  <si>
    <t>&amp;quot;date&amp;quot;:&amp;quot;\/Date(1470870000000)\/&amp;quot;}</t>
  </si>
  <si>
    <t>&amp;quot;date&amp;quot;:&amp;quot;\/Date(1471474800000)\/&amp;quot;}</t>
  </si>
  <si>
    <t>&amp;quot;date&amp;quot;:&amp;quot;\/Date(1472166000000)\/&amp;quot;}</t>
  </si>
  <si>
    <t>&amp;quot;date&amp;quot;:&amp;quot;\/Date(1472684400000)\/&amp;quot;}</t>
  </si>
  <si>
    <t>&amp;quot;date&amp;quot;:&amp;quot;\/Date(1473289200000)\/&amp;quot;}</t>
  </si>
  <si>
    <t>&amp;quot;date&amp;quot;:&amp;quot;\/Date(1473894000000)\/&amp;quot;}</t>
  </si>
  <si>
    <t>&amp;quot;date&amp;quot;:&amp;quot;\/Date(1474585200000)\/&amp;quot;}</t>
  </si>
  <si>
    <t>&amp;quot;date&amp;quot;:&amp;quot;\/Date(1475190000000)\/&amp;quot;}</t>
  </si>
  <si>
    <t>&amp;quot;date&amp;quot;:&amp;quot;\/Date(1475794800000)\/&amp;quot;}</t>
  </si>
  <si>
    <t>&amp;quot;date&amp;quot;:&amp;quot;\/Date(1476399600000)\/&amp;quot;}</t>
  </si>
  <si>
    <t>&amp;quot;date&amp;quot;:&amp;quot;\/Date(1477004400000)\/&amp;quot;}</t>
  </si>
  <si>
    <t>&amp;quot;date&amp;quot;:&amp;quot;\/Date(1477609200000)\/&amp;quot;}</t>
  </si>
  <si>
    <t>&amp;quot;date&amp;quot;:&amp;quot;\/Date(1478217600000)\/&amp;quot;}</t>
  </si>
  <si>
    <t>&amp;quot;date&amp;quot;:&amp;quot;\/Date(1478822400000)\/&amp;quot;}</t>
  </si>
  <si>
    <t>&amp;quot;date&amp;quot;:&amp;quot;\/Date(1479391293790)\/&amp;quot;}</t>
  </si>
  <si>
    <t>&amp;quot;date&amp;quot;:&amp;quot;\/Date(1479992902670)\/&amp;quot;}</t>
  </si>
  <si>
    <t>&amp;quot;date&amp;quot;:&amp;quot;\/Date(1480596634530)\/&amp;quot;}</t>
  </si>
  <si>
    <t>&amp;quot;date&amp;quot;:&amp;quot;\/Date(1481212811700)\/&amp;quot;}</t>
  </si>
  <si>
    <t>&amp;quot;date&amp;quot;:&amp;quot;\/Date(1481808914870)\/&amp;quot;}</t>
  </si>
  <si>
    <t>&amp;quot;date&amp;quot;:&amp;quot;\/Date(1482422437377)\/&amp;quot;}</t>
  </si>
  <si>
    <t>&amp;quot;date&amp;quot;:&amp;quot;\/Date(1483635172930)\/&amp;quot;}</t>
  </si>
  <si>
    <t>{&amp;quot;values2&amp;quot;:2700</t>
  </si>
  <si>
    <t>&amp;quot;values3&amp;quot;:2250</t>
  </si>
  <si>
    <t>&amp;quot;date&amp;quot;:&amp;quot;\/Date(1484238293713)\/&amp;quot;}</t>
  </si>
  <si>
    <t>&amp;quot;date&amp;quot;:&amp;quot;\/Date(1484834988480)\/&amp;quot;}</t>
  </si>
  <si>
    <t>&amp;quot;date&amp;quot;:&amp;quot;\/Date(1485454885490)\/&amp;quot;}</t>
  </si>
  <si>
    <t>&amp;quot;date&amp;quot;:&amp;quot;\/Date(1486053809603)\/&amp;quot;}</t>
  </si>
  <si>
    <t>&amp;quot;date&amp;quot;:&amp;quot;\/Date(1486649722397)\/&amp;quot;}</t>
  </si>
  <si>
    <t>&amp;quot;date&amp;quot;:&amp;quot;\/Date(1487257229627)\/&amp;quot;}</t>
  </si>
  <si>
    <t>&amp;quot;date&amp;quot;:&amp;quot;\/Date(1487857257800)\/&amp;quot;}</t>
  </si>
  <si>
    <t>&amp;quot;date&amp;quot;:&amp;quot;\/Date(1488466822990)\/&amp;quot;}</t>
  </si>
  <si>
    <t>&amp;quot;date&amp;quot;:&amp;quot;\/Date(1489071057227)\/&amp;quot;}</t>
  </si>
  <si>
    <t>&amp;quot;date&amp;quot;:&amp;quot;\/Date(1489680940807)\/&amp;quot;}</t>
  </si>
  <si>
    <t>&amp;quot;date&amp;quot;:&amp;quot;\/Date(1490284807850)\/&amp;quot;}</t>
  </si>
  <si>
    <t>&amp;quot;date&amp;quot;:&amp;quot;\/Date(1490871022893)\/&amp;quot;}</t>
  </si>
  <si>
    <t>&amp;quot;date&amp;quot;:&amp;quot;\/Date(1491493807830)\/&amp;quot;}</t>
  </si>
  <si>
    <t>&amp;quot;date&amp;quot;:&amp;quot;\/Date(1492083012293)\/&amp;quot;}</t>
  </si>
  <si>
    <t>&amp;quot;date&amp;quot;:&amp;quot;\/Date(1492696240743)\/&amp;quot;}</t>
  </si>
  <si>
    <t>&amp;quot;date&amp;quot;:&amp;quot;\/Date(1493305232317)\/&amp;quot;}</t>
  </si>
  <si>
    <t>&amp;quot;date&amp;quot;:&amp;quot;\/Date(1493910027737)\/&amp;quot;}</t>
  </si>
  <si>
    <t>&amp;quot;date&amp;quot;:&amp;quot;\/Date(1494503733067)\/&amp;quot;}</t>
  </si>
  <si>
    <t>&amp;quot;date&amp;quot;:&amp;quot;\/Date(1495118427923)\/&amp;quot;}</t>
  </si>
  <si>
    <t>&amp;quot;date&amp;quot;:&amp;quot;\/Date(1495733901447)\/&amp;quot;}</t>
  </si>
  <si>
    <t>&amp;quot;date&amp;quot;:&amp;quot;\/Date(1496332238800)\/&amp;quot;}</t>
  </si>
  <si>
    <t>&amp;quot;date&amp;quot;:&amp;quot;\/Date(1496927732857)\/&amp;quot;}</t>
  </si>
  <si>
    <t>&amp;quot;date&amp;quot;:&amp;quot;\/Date(1497543333303)\/&amp;quot;}</t>
  </si>
  <si>
    <t>&amp;quot;date&amp;quot;:&amp;quot;\/Date(1498135250310)\/&amp;quot;}</t>
  </si>
  <si>
    <t>&amp;quot;date&amp;quot;:&amp;quot;\/Date(1498750845220)\/&amp;quot;}</t>
  </si>
  <si>
    <t>&amp;quot;date&amp;quot;:&amp;quot;\/Date(1499346029920)\/&amp;quot;}</t>
  </si>
  <si>
    <t>&amp;quot;date&amp;quot;:&amp;quot;\/Date(1499955648933)\/&amp;quot;}</t>
  </si>
  <si>
    <t>&amp;quot;date&amp;quot;:&amp;quot;\/Date(1500561045450)\/&amp;quot;}</t>
  </si>
  <si>
    <t>&amp;quot;date&amp;quot;:&amp;quot;\/Date(1501158626343)\/&amp;quot;}</t>
  </si>
  <si>
    <t>&amp;quot;date&amp;quot;:&amp;quot;\/Date(1501771556950)\/&amp;quot;}</t>
  </si>
  <si>
    <t>&amp;quot;date&amp;quot;:&amp;quot;\/Date(1502379015057)\/&amp;quot;}</t>
  </si>
  <si>
    <t>&amp;quot;date&amp;quot;:&amp;quot;\/Date(1502982642817)\/&amp;quot;}</t>
  </si>
  <si>
    <t>&amp;quot;date&amp;quot;:&amp;quot;\/Date(1503586534227)\/&amp;quot;}</t>
  </si>
  <si>
    <t>&amp;quot;date&amp;quot;:&amp;quot;\/Date(1504198335143)\/&amp;quot;}</t>
  </si>
  <si>
    <t>&amp;quot;date&amp;quot;:&amp;quot;\/Date(1504801214917)\/&amp;quot;}</t>
  </si>
  <si>
    <t>&amp;quot;date&amp;quot;:&amp;quot;\/Date(1505406820710)\/&amp;quot;}</t>
  </si>
  <si>
    <t>&amp;quot;date&amp;quot;:&amp;quot;\/Date(1506005115640)\/&amp;quot;}</t>
  </si>
  <si>
    <t>&amp;quot;date&amp;quot;:&amp;quot;\/Date(1506610854213)\/&amp;quot;}</t>
  </si>
  <si>
    <t>&amp;quot;date&amp;quot;:&amp;quot;\/Date(1507209629787)\/&amp;quot;}</t>
  </si>
  <si>
    <t>&amp;quot;date&amp;quot;:&amp;quot;\/Date(1507828153370)\/&amp;quot;}</t>
  </si>
  <si>
    <t>&amp;quot;date&amp;quot;:&amp;quot;\/Date(1508428900950)\/&amp;quot;}</t>
  </si>
  <si>
    <t>&amp;quot;date&amp;quot;:&amp;quot;\/Date(1509030208457)\/&amp;quot;}</t>
  </si>
  <si>
    <t>&amp;quot;date&amp;quot;:&amp;quot;\/Date(1509638406637)\/&amp;quot;}</t>
  </si>
  <si>
    <t>&amp;quot;date&amp;quot;:&amp;quot;\/Date(1510246973777)\/&amp;quot;}</t>
  </si>
  <si>
    <t>&amp;quot;date&amp;quot;:&amp;quot;\/Date(1510851186773)\/&amp;quot;}</t>
  </si>
  <si>
    <t>&amp;quot;date&amp;quot;:&amp;quot;\/Date(1511458978913)\/&amp;quot;}</t>
  </si>
  <si>
    <t>&amp;quot;date&amp;quot;:&amp;quot;\/Date(1512059447770)\/&amp;quot;}</t>
  </si>
  <si>
    <t>&amp;quot;date&amp;quot;:&amp;quot;\/Date(1512663781863)\/&amp;quot;}</t>
  </si>
  <si>
    <t>&amp;quot;date&amp;quot;:&amp;quot;\/Date(1513274662003)\/&amp;quot;}</t>
  </si>
  <si>
    <t>&amp;quot;date&amp;quot;:&amp;quot;\/Date(1513872031647)\/&amp;quot;}</t>
  </si>
  <si>
    <t>&amp;quot;date&amp;quot;:&amp;quot;\/Date(1515083232077)\/&amp;quot;}</t>
  </si>
  <si>
    <t>&amp;quot;date&amp;quot;:&amp;quot;\/Date(1515691191897)\/&amp;quot;}</t>
  </si>
  <si>
    <t>&amp;quot;date&amp;quot;:&amp;quot;\/Date(1516293895427)\/&amp;quot;}</t>
  </si>
  <si>
    <t>&amp;quot;date&amp;quot;:&amp;quot;\/Date(1516896833780)\/&amp;quot;}</t>
  </si>
  <si>
    <t>&amp;quot;date&amp;quot;:&amp;quot;\/Date(1517501023193)\/&amp;quot;}</t>
  </si>
  <si>
    <t>&amp;quot;date&amp;quot;:&amp;quot;\/Date(1518107191867)\/&amp;quot;}</t>
  </si>
  <si>
    <t>&amp;quot;date&amp;quot;:&amp;quot;\/Date(1518710413437)\/&amp;quot;}</t>
  </si>
  <si>
    <t>&amp;quot;date&amp;quot;:&amp;quot;\/Date(1519323573140)\/&amp;quot;}</t>
  </si>
  <si>
    <t>&amp;quot;date&amp;quot;:&amp;quot;\/Date(1519928400000)\/&amp;quot;}</t>
  </si>
  <si>
    <t>&amp;quot;date&amp;quot;:&amp;quot;\/Date(1520528027883)\/&amp;quot;}</t>
  </si>
  <si>
    <t>&amp;quot;date&amp;quot;:&amp;quot;\/Date(1521124948473)\/&amp;quot;}</t>
  </si>
  <si>
    <t>&amp;quot;date&amp;quot;:&amp;quot;\/Date(1521738251920)\/&amp;quot;}</t>
  </si>
  <si>
    <t>&amp;quot;date&amp;quot;:&amp;quot;\/Date(1522335646773)\/&amp;quot;}</t>
  </si>
  <si>
    <t>&amp;quot;date&amp;quot;:&amp;quot;\/Date(1522940428957)\/&amp;quot;}</t>
  </si>
  <si>
    <t>{&amp;quot;values2&amp;quot;:2800</t>
  </si>
  <si>
    <t>&amp;quot;values3&amp;quot;:2700</t>
  </si>
  <si>
    <t>&amp;quot;date&amp;quot;:&amp;quot;\/Date(1523545202493)\/&amp;quot;}</t>
  </si>
  <si>
    <t>&amp;quot;date&amp;quot;:&amp;quot;\/Date(1524151927013)\/&amp;quot;}</t>
  </si>
  <si>
    <t>&amp;quot;date&amp;quot;:&amp;quot;\/Date(1524755836510)\/&amp;quot;}</t>
  </si>
  <si>
    <t>&amp;quot;date&amp;quot;:&amp;quot;\/Date(1525359600903)\/&amp;quot;}</t>
  </si>
  <si>
    <t>&amp;quot;date&amp;quot;:&amp;quot;\/Date(1525964416490)\/&amp;quot;}</t>
  </si>
  <si>
    <t>&amp;quot;date&amp;quot;:&amp;quot;\/Date(1526569373050)\/&amp;quot;}</t>
  </si>
  <si>
    <t>{&amp;quot;values2&amp;quot;:2900</t>
  </si>
  <si>
    <t>&amp;quot;values3&amp;quot;:2800</t>
  </si>
  <si>
    <t>&amp;quot;date&amp;quot;:&amp;quot;\/Date(1527174053143)\/&amp;quot;}</t>
  </si>
  <si>
    <t>&amp;quot;date&amp;quot;:&amp;quot;\/Date(1527778807547)\/&amp;quot;}</t>
  </si>
  <si>
    <t>&amp;quot;date&amp;quot;:&amp;quot;\/Date(1528383624393)\/&amp;quot;}</t>
  </si>
  <si>
    <t>&amp;quot;date&amp;quot;:&amp;quot;\/Date(1528988441143)\/&amp;quot;}</t>
  </si>
  <si>
    <t>&amp;quot;date&amp;quot;:&amp;quot;\/Date(1529593239383)\/&amp;quot;}</t>
  </si>
  <si>
    <t>&amp;quot;date&amp;quot;:&amp;quot;\/Date(1530198059273)\/&amp;quot;}</t>
  </si>
  <si>
    <t>&amp;quot;date&amp;quot;:&amp;quot;\/Date(1530802846733)\/&amp;quot;}</t>
  </si>
  <si>
    <t>&amp;quot;date&amp;quot;:&amp;quot;\/Date(1531407722973)\/&amp;quot;}</t>
  </si>
  <si>
    <t>&amp;quot;date&amp;quot;:&amp;quot;\/Date(1532012435163)\/&amp;quot;}</t>
  </si>
  <si>
    <t>&amp;quot;date&amp;quot;:&amp;quot;\/Date(1532610917877)\/&amp;quot;}</t>
  </si>
  <si>
    <t>&amp;quot;date&amp;quot;:&amp;quot;\/Date(1533222019000)\/&amp;quot;}</t>
  </si>
  <si>
    <t>&amp;quot;date&amp;quot;:&amp;quot;\/Date(1533826849730)\/&amp;quot;}</t>
  </si>
  <si>
    <t>&amp;quot;date&amp;quot;:&amp;quot;\/Date(1534430291870)\/&amp;quot;}</t>
  </si>
  <si>
    <t>&amp;quot;date&amp;quot;:&amp;quot;\/Date(1535036459107)\/&amp;quot;}</t>
  </si>
  <si>
    <t>&amp;quot;date&amp;quot;:&amp;quot;\/Date(1535641220353)\/&amp;quot;}</t>
  </si>
  <si>
    <t>&amp;quot;date&amp;quot;:&amp;quot;\/Date(1536246007377)\/&amp;quot;}</t>
  </si>
  <si>
    <t>&amp;quot;date&amp;quot;:&amp;quot;\/Date(1536850820697)\/&amp;quot;}</t>
  </si>
  <si>
    <t>&amp;quot;date&amp;quot;:&amp;quot;\/Date(1537456484473)\/&amp;quot;}</t>
  </si>
  <si>
    <t>&amp;quot;date&amp;quot;:&amp;quot;\/Date(1538060450457)\/&amp;quot;}</t>
  </si>
  <si>
    <t>&amp;quot;date&amp;quot;:&amp;quot;\/Date(1538661849393)\/&amp;quot;}</t>
  </si>
  <si>
    <t>&amp;quot;date&amp;quot;:&amp;quot;\/Date(1539270026403)\/&amp;quot;}</t>
  </si>
  <si>
    <t>&amp;quot;date&amp;quot;:&amp;quot;\/Date(1539874818027)\/&amp;quot;}</t>
  </si>
  <si>
    <t>&amp;quot;date&amp;quot;:&amp;quot;\/Date(1540479645597)\/&amp;quot;}</t>
  </si>
  <si>
    <t>&amp;quot;date&amp;quot;:&amp;quot;\/Date(1541088032427)\/&amp;quot;}</t>
  </si>
  <si>
    <t>&amp;quot;date&amp;quot;:&amp;quot;\/Date(1541692847610)\/&amp;quot;}</t>
  </si>
  <si>
    <t>&amp;quot;date&amp;quot;:&amp;quot;\/Date(1542297636257)\/&amp;quot;}</t>
  </si>
  <si>
    <t>&amp;quot;date&amp;quot;:&amp;quot;\/Date(1542895239160)\/&amp;quot;}</t>
  </si>
  <si>
    <t>&amp;quot;date&amp;quot;:&amp;quot;\/Date(1543507201347)\/&amp;quot;}</t>
  </si>
  <si>
    <t>&amp;quot;date&amp;quot;:&amp;quot;\/Date(1544112020097)\/&amp;quot;}</t>
  </si>
  <si>
    <t>&amp;quot;date&amp;quot;:&amp;quot;\/Date(1544716847247)\/&amp;quot;}</t>
  </si>
  <si>
    <t>&amp;quot;date&amp;quot;:&amp;quot;\/Date(1545321646040)\/&amp;quot;}</t>
  </si>
  <si>
    <t>&amp;quot;date&amp;quot;:&amp;quot;\/Date(1545919226830)\/&amp;quot;}</t>
  </si>
  <si>
    <t>&amp;quot;date&amp;quot;:&amp;quot;\/Date(1546531225447)\/&amp;quot;}</t>
  </si>
  <si>
    <t>&amp;quot;date&amp;quot;:&amp;quot;\/Date(1547136002673)\/&amp;quot;}</t>
  </si>
  <si>
    <t>&amp;quot;date&amp;quot;:&amp;quot;\/Date(1547740811353)\/&amp;quot;}</t>
  </si>
  <si>
    <t>&amp;quot;date&amp;quot;:&amp;quot;\/Date(1548345607403)\/&amp;quot;}</t>
  </si>
  <si>
    <t>&amp;quot;date&amp;quot;:&amp;quot;\/Date(1548950457637)\/&amp;quot;}</t>
  </si>
  <si>
    <t>&amp;quot;date&amp;quot;:&amp;quot;\/Date(1549548008307)\/&amp;quot;}</t>
  </si>
  <si>
    <t>&amp;quot;date&amp;quot;:&amp;quot;\/Date(1550160058767)\/&amp;quot;}</t>
  </si>
  <si>
    <t>&amp;quot;date&amp;quot;:&amp;quot;\/Date(1550764810927)\/&amp;quot;}</t>
  </si>
  <si>
    <t>&amp;quot;date&amp;quot;:&amp;quot;\/Date(1551369649053)\/&amp;quot;}</t>
  </si>
  <si>
    <t>&amp;quot;date&amp;quot;:&amp;quot;\/Date(1551974449607)\/&amp;quot;}</t>
  </si>
  <si>
    <t>&amp;quot;date&amp;quot;:&amp;quot;\/Date(1552567162140)\/&amp;quot;}</t>
  </si>
  <si>
    <t>&amp;quot;date&amp;quot;:&amp;quot;\/Date(1553184009783)\/&amp;quot;}</t>
  </si>
  <si>
    <t>&amp;quot;date&amp;quot;:&amp;quot;\/Date(1553788800000)\/&amp;quot;}</t>
  </si>
  <si>
    <t>&amp;quot;date&amp;quot;:&amp;quot;\/Date(1554382800000)\/&amp;quot;}</t>
  </si>
  <si>
    <t>&amp;quot;date&amp;quot;:&amp;quot;\/Date(1554994800000)\/&amp;quot;}</t>
  </si>
  <si>
    <t>&amp;quot;date&amp;quot;:&amp;quot;\/Date(1555599600000)\/&amp;quot;}</t>
  </si>
  <si>
    <t>&amp;quot;date&amp;quot;:&amp;quot;\/Date(1556204400000)\/&amp;quot;}</t>
  </si>
  <si>
    <t>&amp;quot;date&amp;quot;:&amp;quot;\/Date(1556809200000)\/&amp;quot;}</t>
  </si>
  <si>
    <t>&amp;quot;date&amp;quot;:&amp;quot;\/Date(1557414000000)\/&amp;quot;}</t>
  </si>
  <si>
    <t>&amp;quot;date&amp;quot;:&amp;quot;\/Date(1558018800000)\/&amp;quot;}</t>
  </si>
  <si>
    <t>&amp;quot;date&amp;quot;:&amp;quot;\/Date(1558623600000)\/&amp;quot;}</t>
  </si>
  <si>
    <t>{&amp;quot;values0&amp;quot;:610</t>
  </si>
  <si>
    <t>&amp;quot;values1&amp;quot;:610</t>
  </si>
  <si>
    <t>&amp;quot;values2&amp;quot;:2900</t>
  </si>
  <si>
    <t>&amp;quot;date&amp;quot;:&amp;quot;\/Date(1559229396000)\/&amp;quot;}</t>
  </si>
  <si>
    <t>{&amp;quot;values0&amp;quot;:600</t>
  </si>
  <si>
    <t>&amp;quot;values1&amp;quot;:600</t>
  </si>
  <si>
    <t>&amp;quot;date&amp;quot;:&amp;quot;\/Date(1559833200000)\/&amp;quot;}</t>
  </si>
  <si>
    <t>{&amp;quot;values0&amp;quot;:590</t>
  </si>
  <si>
    <t>&amp;quot;values1&amp;quot;:590</t>
  </si>
  <si>
    <t>&amp;quot;date&amp;quot;:&amp;quot;\/Date(1560438000000)\/&amp;quot;}</t>
  </si>
  <si>
    <t>{&amp;quot;values0&amp;quot;:580</t>
  </si>
  <si>
    <t>&amp;quot;values1&amp;quot;:580</t>
  </si>
  <si>
    <t>&amp;quot;date&amp;quot;:&amp;quot;\/Date(1561042800000)\/&amp;quot;}</t>
  </si>
  <si>
    <t>{&amp;quot;values0&amp;quot;:570</t>
  </si>
  <si>
    <t>&amp;quot;values1&amp;quot;:570</t>
  </si>
  <si>
    <t>&amp;quot;date&amp;quot;:&amp;quot;\/Date(1561647600000)\/&amp;quot;}</t>
  </si>
  <si>
    <t>&amp;quot;date&amp;quot;:&amp;quot;\/Date(1562252400000)\/&amp;quot;}</t>
  </si>
  <si>
    <t>&amp;quot;date&amp;quot;:&amp;quot;\/Date(1562857200000)\/&amp;quot;}</t>
  </si>
  <si>
    <t>{&amp;quot;values0&amp;quot;:560</t>
  </si>
  <si>
    <t>&amp;quot;values1&amp;quot;:560</t>
  </si>
  <si>
    <t>&amp;quot;values2&amp;quot;:2800</t>
  </si>
  <si>
    <t>&amp;quot;date&amp;quot;:&amp;quot;\/Date(1563462000000)\/&amp;quot;}</t>
  </si>
  <si>
    <t>&amp;quot;date&amp;quot;:&amp;quot;\/Date(1564066800000)\/&amp;quot;}</t>
  </si>
  <si>
    <t>&amp;quot;date&amp;quot;:&amp;quot;\/Date(1564671600000)\/&amp;quot;}</t>
  </si>
  <si>
    <t>&amp;quot;date&amp;quot;:&amp;quot;\/Date(1565276400000)\/&amp;quot;}</t>
  </si>
  <si>
    <t>&amp;quot;date&amp;quot;:&amp;quot;\/Date(1565881200000)\/&amp;quot;}</t>
  </si>
  <si>
    <t>{&amp;quot;values0&amp;quot;:540</t>
  </si>
  <si>
    <t>&amp;quot;values1&amp;quot;:540</t>
  </si>
  <si>
    <t>&amp;quot;values2&amp;quot;:2600</t>
  </si>
  <si>
    <t>&amp;quot;date&amp;quot;:&amp;quot;\/Date(1566486000000)\/&amp;quot;}</t>
  </si>
  <si>
    <t>&amp;quot;date&amp;quot;:&amp;quot;\/Date(1567090800000)\/&amp;quot;}</t>
  </si>
  <si>
    <t>&amp;quot;date&amp;quot;:&amp;quot;\/Date(1567695600000)\/&amp;quot;}</t>
  </si>
  <si>
    <t>&amp;quot;date&amp;quot;:&amp;quot;\/Date(1568300400000)\/&amp;quot;}</t>
  </si>
  <si>
    <t>&amp;quot;date&amp;quot;:&amp;quot;\/Date(1568905200000)\/&amp;quot;}</t>
  </si>
  <si>
    <t>&amp;quot;date&amp;quot;:&amp;quot;\/Date(1569510000000)\/&amp;quot;}</t>
  </si>
  <si>
    <t>&amp;quot;date&amp;quot;:&amp;quot;\/Date(1570114800000)\/&amp;quot;}</t>
  </si>
  <si>
    <t>&amp;quot;date&amp;quot;:&amp;quot;\/Date(1570719600000)\/&amp;quot;}</t>
  </si>
  <si>
    <t>&amp;quot;date&amp;quot;:&amp;quot;\/Date(1571324400000)\/&amp;quot;}</t>
  </si>
  <si>
    <t>&amp;quot;date&amp;quot;:&amp;quot;\/Date(1571929200000)\/&amp;quot;}</t>
  </si>
  <si>
    <t>&amp;quot;date&amp;quot;:&amp;quot;\/Date(1572537600000)\/&amp;quot;}</t>
  </si>
  <si>
    <t>&amp;quot;date&amp;quot;:&amp;quot;\/Date(1573142400000)\/&amp;quot;}</t>
  </si>
  <si>
    <t>&amp;quot;date&amp;quot;:&amp;quot;\/Date(1573747200000)\/&amp;quot;}</t>
  </si>
  <si>
    <t>&amp;quot;date&amp;quot;:&amp;quot;\/Date(1574352000000)\/&amp;quot;}</t>
  </si>
  <si>
    <t>&amp;quot;date&amp;quot;:&amp;quot;\/Date(1574956800000)\/&amp;quot;}</t>
  </si>
  <si>
    <t>&amp;quot;date&amp;quot;:&amp;quot;\/Date(1575561600000)\/&amp;quot;}</t>
  </si>
  <si>
    <t>&amp;quot;date&amp;quot;:&amp;quot;\/Date(1576166400000)\/&amp;quot;}</t>
  </si>
  <si>
    <t>&amp;quot;date&amp;quot;:&amp;quot;\/Date(1576771200000)\/&amp;quot;}</t>
  </si>
  <si>
    <t>&amp;quot;date&amp;quot;:&amp;quot;\/Date(1577368800000)\/&amp;quot;}</t>
  </si>
  <si>
    <t>&amp;quot;date&amp;quot;:&amp;quot;\/Date(1577980800000)\/&amp;quot;}</t>
  </si>
  <si>
    <t>{&amp;quot;date&amp;quot;:&amp;quot;\/Date(1578441600000)\/&amp;quot;}]</t>
  </si>
  <si>
    <t>&amp;quot;Titles&amp;quot;:[&amp;quot;Graphite flake 94% C</t>
  </si>
  <si>
    <t xml:space="preserve"> -100 mesh</t>
  </si>
  <si>
    <t xml:space="preserve"> fob China</t>
  </si>
  <si>
    <t xml:space="preserve"> $/tonne [Hi]&amp;quot;</t>
  </si>
  <si>
    <t>&amp;quot;Graphite flake 94% C</t>
  </si>
  <si>
    <t xml:space="preserve"> $/tonne [Lo]&amp;quot;</t>
  </si>
  <si>
    <t>&amp;quot;Graphite spherical 99.95% C</t>
  </si>
  <si>
    <t xml:space="preserve"> 15 microns</t>
  </si>
  <si>
    <t xml:space="preserve"> $/tonne [Lo]&amp;quot;]</t>
  </si>
  <si>
    <t>&amp;quot;Colors&amp;quot;:[&amp;quot;Green&amp;quot;</t>
  </si>
  <si>
    <t>&amp;quot;LightGreen&amp;quot;</t>
  </si>
  <si>
    <t>&amp;quot;Blue&amp;quot;</t>
  </si>
  <si>
    <t>&amp;quot;LightBlue&amp;quot;]</t>
  </si>
  <si>
    <t>&amp;quot;Decimals&amp;quot;:[2</t>
  </si>
  <si>
    <t>2]</t>
  </si>
  <si>
    <t>&amp;quot;SeriesLength&amp;quot;:[32</t>
  </si>
  <si>
    <t>0]</t>
  </si>
  <si>
    <t>&amp;quot;Settings&amp;quot;:{&amp;quot;Start&amp;quot;:&amp;quot;\/Date(1262304000000)\/&amp;quot;</t>
  </si>
  <si>
    <t>&amp;quot;End&amp;quot;:&amp;quot;\/Date(1578441600000)\/&amp;quot;</t>
  </si>
  <si>
    <t>&amp;quot;AggregateStart&amp;quot;:&amp;quot;\/Date(1262304000000)\/&amp;quot;</t>
  </si>
  <si>
    <t>&amp;quot;AggregateEnd&amp;quot;:&amp;quot;\/Date(1578528000000)\/&amp;quot;</t>
  </si>
  <si>
    <t>&amp;quot;ChartType&amp;quot;:0</t>
  </si>
  <si>
    <t>&amp;quot;DisplayPriceAs&amp;quot;:2</t>
  </si>
  <si>
    <t>&amp;quot;ViewPriceAsDTO&amp;quot;:0</t>
  </si>
  <si>
    <t>&amp;quot;DisplayAsIndex&amp;quot;:false</t>
  </si>
  <si>
    <t>&amp;quot;MovingAverageTrendline&amp;quot;:null</t>
  </si>
  <si>
    <t>&amp;quot;Measure&amp;quot;:null</t>
  </si>
  <si>
    <t>&amp;quot;Currency&amp;quot;:&amp;quot;USD&amp;quot;}}" /&gt;</t>
  </si>
  <si>
    <t xml:space="preserve">	</t>
  </si>
  <si>
    <t>&lt;script type="text/javascript"&gt;</t>
  </si>
  <si>
    <t>//&lt;![CDATA[</t>
  </si>
  <si>
    <t>createStockChart('ChartData');//]]&gt;</t>
  </si>
  <si>
    <t>&lt;/script&gt;</t>
  </si>
  <si>
    <t>&lt;/form&gt;</t>
  </si>
  <si>
    <t>&lt;/body&gt;</t>
  </si>
  <si>
    <t>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</si>
</sst>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#,##0.0"/>
    <numFmt numFmtId="166" formatCode="_(&quot;$&quot;* #,##0_);_(&quot;$&quot;* \(#,##0\);_(&quot;$&quot;* &quot;-&quot;??_);_(@_)"/>
    <numFmt numFmtId="167" formatCode="&quot;$&quot;#,##0.00"/>
    <numFmt numFmtId="168" formatCode="[$$-409]#,##0"/>
    <numFmt numFmtId="169" formatCode="_(* #,##0_);_(* \(#,##0\);_(* &quot;-&quot;??_);_(@_)"/>
    <numFmt numFmtId="170" formatCode="mm\-yyyy"/>
    <numFmt numFmtId="171" formatCode="[$-409]dd\-mmm\-yy;@"/>
    <numFmt numFmtId="172" formatCode="0.000"/>
    <numFmt numFmtId="173" formatCode="[$-409]d\-mmm\-yy;@"/>
    <numFmt numFmtId="174" formatCode="0.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rgb="FF222222"/>
      <name val="Roboto"/>
    </font>
    <font>
      <b/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Docs-Roboto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ADFE8"/>
        <bgColor rgb="FFDADFE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>
      <alignment wrapText="1"/>
    </xf>
    <xf numFmtId="0" fontId="2" fillId="0" borderId="1"/>
    <xf numFmtId="44" fontId="2" fillId="0" borderId="0" applyFont="0" applyFill="0" applyBorder="0" applyAlignment="0" applyProtection="0"/>
    <xf numFmtId="0" fontId="3" fillId="0" borderId="1">
      <alignment horizontal="center" vertical="center" wrapText="1"/>
    </xf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2" fillId="0" borderId="0" xfId="2"/>
    <xf numFmtId="164" fontId="2" fillId="0" borderId="0" xfId="2" applyNumberFormat="1"/>
    <xf numFmtId="3" fontId="2" fillId="0" borderId="1" xfId="4" applyNumberFormat="1" applyAlignment="1">
      <alignment horizontal="center"/>
    </xf>
    <xf numFmtId="0" fontId="2" fillId="0" borderId="1" xfId="4" applyNumberFormat="1" applyAlignment="1">
      <alignment horizontal="center"/>
    </xf>
    <xf numFmtId="15" fontId="2" fillId="0" borderId="1" xfId="4" applyNumberFormat="1" applyAlignment="1">
      <alignment horizontal="center"/>
    </xf>
    <xf numFmtId="165" fontId="2" fillId="0" borderId="1" xfId="4" applyNumberFormat="1" applyAlignment="1">
      <alignment horizontal="center"/>
    </xf>
    <xf numFmtId="166" fontId="0" fillId="0" borderId="0" xfId="5" applyNumberFormat="1" applyFont="1"/>
    <xf numFmtId="0" fontId="2" fillId="0" borderId="0" xfId="2" applyFont="1"/>
    <xf numFmtId="2" fontId="2" fillId="0" borderId="1" xfId="4" applyNumberFormat="1" applyAlignment="1">
      <alignment horizontal="center"/>
    </xf>
    <xf numFmtId="167" fontId="2" fillId="0" borderId="0" xfId="2" applyNumberFormat="1"/>
    <xf numFmtId="3" fontId="2" fillId="0" borderId="0" xfId="2" applyNumberFormat="1"/>
    <xf numFmtId="167" fontId="2" fillId="0" borderId="2" xfId="2" applyNumberFormat="1" applyBorder="1"/>
    <xf numFmtId="3" fontId="2" fillId="0" borderId="2" xfId="2" applyNumberFormat="1" applyBorder="1"/>
    <xf numFmtId="0" fontId="2" fillId="0" borderId="2" xfId="2" applyFont="1" applyBorder="1"/>
    <xf numFmtId="0" fontId="2" fillId="0" borderId="2" xfId="2" applyBorder="1"/>
    <xf numFmtId="0" fontId="3" fillId="0" borderId="3" xfId="6" applyFill="1" applyBorder="1">
      <alignment horizontal="center" vertical="center" wrapText="1"/>
    </xf>
    <xf numFmtId="0" fontId="3" fillId="0" borderId="1" xfId="6">
      <alignment horizontal="center" vertical="center" wrapText="1"/>
    </xf>
    <xf numFmtId="0" fontId="0" fillId="3" borderId="4" xfId="0" applyFill="1" applyBorder="1" applyAlignment="1">
      <alignment vertical="center"/>
    </xf>
    <xf numFmtId="168" fontId="0" fillId="3" borderId="4" xfId="0" applyNumberFormat="1" applyFill="1" applyBorder="1" applyAlignment="1">
      <alignment vertical="center"/>
    </xf>
    <xf numFmtId="17" fontId="0" fillId="0" borderId="0" xfId="0" applyNumberFormat="1" applyAlignment="1">
      <alignment vertical="center"/>
    </xf>
    <xf numFmtId="168" fontId="0" fillId="0" borderId="0" xfId="0" applyNumberFormat="1"/>
    <xf numFmtId="17" fontId="0" fillId="0" borderId="0" xfId="0" applyNumberFormat="1"/>
    <xf numFmtId="0" fontId="8" fillId="4" borderId="0" xfId="0" applyFont="1" applyFill="1"/>
    <xf numFmtId="0" fontId="0" fillId="4" borderId="0" xfId="0" applyFill="1"/>
    <xf numFmtId="0" fontId="9" fillId="0" borderId="0" xfId="0" applyFont="1"/>
    <xf numFmtId="0" fontId="8" fillId="0" borderId="0" xfId="0" applyFont="1"/>
    <xf numFmtId="169" fontId="10" fillId="0" borderId="0" xfId="7" applyNumberFormat="1" applyFont="1"/>
    <xf numFmtId="43" fontId="10" fillId="0" borderId="0" xfId="7" applyNumberFormat="1" applyFont="1"/>
    <xf numFmtId="169" fontId="10" fillId="0" borderId="0" xfId="0" applyNumberFormat="1" applyFont="1"/>
    <xf numFmtId="170" fontId="8" fillId="0" borderId="0" xfId="0" applyNumberFormat="1" applyFont="1"/>
    <xf numFmtId="0" fontId="10" fillId="0" borderId="0" xfId="0" applyFont="1"/>
    <xf numFmtId="40" fontId="0" fillId="0" borderId="0" xfId="0" applyNumberFormat="1"/>
    <xf numFmtId="0" fontId="0" fillId="3" borderId="0" xfId="0" applyFill="1"/>
    <xf numFmtId="0" fontId="0" fillId="0" borderId="0" xfId="0" applyFill="1"/>
    <xf numFmtId="0" fontId="10" fillId="0" borderId="0" xfId="0" applyFont="1" applyFill="1"/>
    <xf numFmtId="0" fontId="9" fillId="0" borderId="0" xfId="0" applyFont="1" applyFill="1"/>
    <xf numFmtId="169" fontId="0" fillId="0" borderId="0" xfId="7" applyNumberFormat="1" applyFont="1" applyFill="1"/>
    <xf numFmtId="169" fontId="0" fillId="0" borderId="0" xfId="7" applyNumberFormat="1" applyFont="1"/>
    <xf numFmtId="44" fontId="0" fillId="0" borderId="0" xfId="8" applyFont="1"/>
    <xf numFmtId="44" fontId="0" fillId="3" borderId="0" xfId="8" applyFont="1" applyFill="1"/>
    <xf numFmtId="44" fontId="0" fillId="0" borderId="0" xfId="8" applyFont="1" applyFill="1"/>
    <xf numFmtId="44" fontId="0" fillId="0" borderId="0" xfId="0" applyNumberFormat="1" applyFill="1"/>
    <xf numFmtId="44" fontId="0" fillId="3" borderId="0" xfId="0" applyNumberFormat="1" applyFill="1"/>
    <xf numFmtId="44" fontId="0" fillId="0" borderId="0" xfId="0" applyNumberFormat="1"/>
    <xf numFmtId="164" fontId="8" fillId="0" borderId="0" xfId="0" applyNumberFormat="1" applyFont="1"/>
    <xf numFmtId="44" fontId="0" fillId="4" borderId="0" xfId="0" applyNumberFormat="1" applyFill="1"/>
    <xf numFmtId="43" fontId="0" fillId="4" borderId="0" xfId="7" applyFont="1" applyFill="1"/>
    <xf numFmtId="43" fontId="0" fillId="5" borderId="0" xfId="7" applyFont="1" applyFill="1"/>
    <xf numFmtId="44" fontId="0" fillId="4" borderId="0" xfId="8" applyFont="1" applyFill="1"/>
    <xf numFmtId="44" fontId="0" fillId="5" borderId="0" xfId="0" applyNumberFormat="1" applyFill="1"/>
    <xf numFmtId="43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166" fontId="0" fillId="0" borderId="0" xfId="8" applyNumberFormat="1" applyFont="1" applyBorder="1"/>
    <xf numFmtId="3" fontId="0" fillId="0" borderId="0" xfId="0" applyNumberFormat="1" applyFont="1" applyBorder="1"/>
    <xf numFmtId="3" fontId="0" fillId="0" borderId="0" xfId="8" applyNumberFormat="1" applyFont="1" applyBorder="1"/>
    <xf numFmtId="14" fontId="0" fillId="0" borderId="0" xfId="0" applyNumberFormat="1" applyFont="1" applyBorder="1"/>
    <xf numFmtId="44" fontId="0" fillId="0" borderId="0" xfId="8" applyNumberFormat="1" applyFont="1" applyBorder="1"/>
    <xf numFmtId="171" fontId="0" fillId="0" borderId="0" xfId="0" applyNumberFormat="1" applyFont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0" borderId="0" xfId="0" applyFont="1"/>
    <xf numFmtId="0" fontId="13" fillId="7" borderId="6" xfId="0" applyFont="1" applyFill="1" applyBorder="1" applyAlignment="1"/>
    <xf numFmtId="0" fontId="8" fillId="0" borderId="0" xfId="0" applyFont="1" applyAlignment="1">
      <alignment wrapText="1"/>
    </xf>
    <xf numFmtId="172" fontId="14" fillId="8" borderId="5" xfId="0" applyNumberFormat="1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center" wrapText="1"/>
    </xf>
    <xf numFmtId="15" fontId="0" fillId="0" borderId="0" xfId="0" applyNumberFormat="1"/>
    <xf numFmtId="172" fontId="10" fillId="0" borderId="0" xfId="0" applyNumberFormat="1" applyFont="1"/>
    <xf numFmtId="2" fontId="10" fillId="0" borderId="0" xfId="0" applyNumberFormat="1" applyFont="1"/>
    <xf numFmtId="0" fontId="15" fillId="0" borderId="0" xfId="0" applyFont="1"/>
    <xf numFmtId="2" fontId="10" fillId="10" borderId="5" xfId="0" applyNumberFormat="1" applyFont="1" applyFill="1" applyBorder="1"/>
    <xf numFmtId="172" fontId="10" fillId="10" borderId="5" xfId="0" applyNumberFormat="1" applyFont="1" applyFill="1" applyBorder="1"/>
    <xf numFmtId="2" fontId="10" fillId="0" borderId="5" xfId="0" applyNumberFormat="1" applyFont="1" applyBorder="1"/>
    <xf numFmtId="172" fontId="10" fillId="0" borderId="5" xfId="0" applyNumberFormat="1" applyFont="1" applyBorder="1"/>
    <xf numFmtId="172" fontId="15" fillId="0" borderId="0" xfId="0" applyNumberFormat="1" applyFont="1"/>
    <xf numFmtId="172" fontId="0" fillId="0" borderId="0" xfId="0" applyNumberFormat="1"/>
    <xf numFmtId="2" fontId="0" fillId="0" borderId="0" xfId="0" applyNumberFormat="1"/>
    <xf numFmtId="15" fontId="0" fillId="10" borderId="7" xfId="0" applyNumberFormat="1" applyFill="1" applyBorder="1"/>
    <xf numFmtId="15" fontId="0" fillId="0" borderId="7" xfId="0" applyNumberFormat="1" applyBorder="1"/>
    <xf numFmtId="0" fontId="15" fillId="10" borderId="8" xfId="0" applyFont="1" applyFill="1" applyBorder="1"/>
    <xf numFmtId="0" fontId="15" fillId="0" borderId="8" xfId="0" applyFont="1" applyBorder="1"/>
    <xf numFmtId="173" fontId="0" fillId="0" borderId="0" xfId="0" applyNumberFormat="1"/>
    <xf numFmtId="0" fontId="0" fillId="0" borderId="0" xfId="0" applyNumberFormat="1"/>
    <xf numFmtId="0" fontId="10" fillId="0" borderId="0" xfId="0" applyNumberFormat="1" applyFont="1"/>
    <xf numFmtId="0" fontId="15" fillId="0" borderId="0" xfId="0" applyNumberFormat="1" applyFont="1"/>
    <xf numFmtId="2" fontId="15" fillId="0" borderId="0" xfId="0" applyNumberFormat="1" applyFont="1"/>
    <xf numFmtId="0" fontId="16" fillId="0" borderId="9" xfId="0" applyFont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0" fillId="0" borderId="0" xfId="0" applyFont="1" applyAlignment="1"/>
    <xf numFmtId="0" fontId="17" fillId="12" borderId="10" xfId="0" applyFont="1" applyFill="1" applyBorder="1" applyAlignment="1">
      <alignment horizontal="left"/>
    </xf>
    <xf numFmtId="0" fontId="18" fillId="11" borderId="10" xfId="0" applyFont="1" applyFill="1" applyBorder="1" applyAlignment="1"/>
    <xf numFmtId="0" fontId="17" fillId="12" borderId="10" xfId="0" applyFont="1" applyFill="1" applyBorder="1" applyAlignment="1">
      <alignment horizontal="center"/>
    </xf>
    <xf numFmtId="0" fontId="18" fillId="12" borderId="10" xfId="0" applyFont="1" applyFill="1" applyBorder="1" applyAlignment="1"/>
    <xf numFmtId="0" fontId="19" fillId="12" borderId="10" xfId="0" applyFont="1" applyFill="1" applyBorder="1" applyAlignment="1">
      <alignment horizontal="left"/>
    </xf>
    <xf numFmtId="3" fontId="19" fillId="12" borderId="10" xfId="0" applyNumberFormat="1" applyFont="1" applyFill="1" applyBorder="1" applyAlignment="1">
      <alignment horizontal="center"/>
    </xf>
    <xf numFmtId="0" fontId="19" fillId="12" borderId="10" xfId="0" applyFont="1" applyFill="1" applyBorder="1" applyAlignment="1">
      <alignment horizontal="center"/>
    </xf>
    <xf numFmtId="3" fontId="17" fillId="12" borderId="10" xfId="0" applyNumberFormat="1" applyFont="1" applyFill="1" applyBorder="1" applyAlignment="1">
      <alignment horizontal="center"/>
    </xf>
    <xf numFmtId="0" fontId="20" fillId="12" borderId="10" xfId="0" applyFont="1" applyFill="1" applyBorder="1" applyAlignment="1">
      <alignment horizontal="left"/>
    </xf>
    <xf numFmtId="166" fontId="21" fillId="0" borderId="0" xfId="8" applyNumberFormat="1" applyFont="1"/>
    <xf numFmtId="3" fontId="21" fillId="0" borderId="0" xfId="0" applyNumberFormat="1" applyFont="1"/>
    <xf numFmtId="44" fontId="21" fillId="0" borderId="0" xfId="8" applyNumberFormat="1" applyFont="1"/>
    <xf numFmtId="14" fontId="21" fillId="0" borderId="0" xfId="0" applyNumberFormat="1" applyFont="1"/>
    <xf numFmtId="174" fontId="2" fillId="0" borderId="1" xfId="4" applyNumberFormat="1" applyAlignment="1">
      <alignment horizontal="center"/>
    </xf>
    <xf numFmtId="0" fontId="4" fillId="0" borderId="0" xfId="0" applyFont="1" applyFill="1" applyBorder="1"/>
    <xf numFmtId="0" fontId="13" fillId="6" borderId="5" xfId="0" applyFont="1" applyFill="1" applyBorder="1" applyAlignment="1">
      <alignment horizontal="center" wrapText="1"/>
    </xf>
    <xf numFmtId="0" fontId="13" fillId="7" borderId="6" xfId="0" applyFont="1" applyFill="1" applyBorder="1" applyAlignment="1">
      <alignment horizontal="center"/>
    </xf>
    <xf numFmtId="0" fontId="2" fillId="0" borderId="0" xfId="3" applyAlignment="1">
      <alignment wrapText="1"/>
    </xf>
    <xf numFmtId="3" fontId="0" fillId="0" borderId="0" xfId="0" applyNumberFormat="1"/>
  </cellXfs>
  <cellStyles count="9">
    <cellStyle name="Comma" xfId="7" builtinId="3"/>
    <cellStyle name="Currency" xfId="8" builtinId="4"/>
    <cellStyle name="Currency 2" xfId="5"/>
    <cellStyle name="DataCellStyle" xfId="4"/>
    <cellStyle name="FooterCellStyle" xfId="3"/>
    <cellStyle name="Normal" xfId="0" builtinId="0"/>
    <cellStyle name="Normal 2" xfId="1"/>
    <cellStyle name="Normal 3" xfId="2"/>
    <cellStyle name="TableHeaderCellStyle" xfId="6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numFmt numFmtId="0" formatCode="General"/>
    </dxf>
    <dxf>
      <numFmt numFmtId="0" formatCode="General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56495800806822E-2"/>
          <c:y val="5.0925925925925923E-2"/>
          <c:w val="0.8666224926629225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'LME - Daily'!$A$443:$A$682</c:f>
              <c:numCache>
                <c:formatCode>d\-mmm\-yy</c:formatCode>
                <c:ptCount val="240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  <c:pt idx="17">
                  <c:v>43306</c:v>
                </c:pt>
                <c:pt idx="18">
                  <c:v>43307</c:v>
                </c:pt>
                <c:pt idx="19">
                  <c:v>43308</c:v>
                </c:pt>
                <c:pt idx="20">
                  <c:v>43311</c:v>
                </c:pt>
                <c:pt idx="21">
                  <c:v>43312</c:v>
                </c:pt>
                <c:pt idx="22">
                  <c:v>43313</c:v>
                </c:pt>
                <c:pt idx="23">
                  <c:v>43314</c:v>
                </c:pt>
                <c:pt idx="24">
                  <c:v>43315</c:v>
                </c:pt>
                <c:pt idx="25">
                  <c:v>43318</c:v>
                </c:pt>
                <c:pt idx="26">
                  <c:v>43319</c:v>
                </c:pt>
                <c:pt idx="27">
                  <c:v>43320</c:v>
                </c:pt>
                <c:pt idx="28">
                  <c:v>43321</c:v>
                </c:pt>
                <c:pt idx="29">
                  <c:v>43322</c:v>
                </c:pt>
                <c:pt idx="30">
                  <c:v>43325</c:v>
                </c:pt>
                <c:pt idx="31">
                  <c:v>43326</c:v>
                </c:pt>
                <c:pt idx="32">
                  <c:v>43327</c:v>
                </c:pt>
                <c:pt idx="33">
                  <c:v>43328</c:v>
                </c:pt>
                <c:pt idx="34">
                  <c:v>43329</c:v>
                </c:pt>
                <c:pt idx="35">
                  <c:v>43332</c:v>
                </c:pt>
                <c:pt idx="36">
                  <c:v>43333</c:v>
                </c:pt>
                <c:pt idx="37">
                  <c:v>43334</c:v>
                </c:pt>
                <c:pt idx="38">
                  <c:v>43335</c:v>
                </c:pt>
                <c:pt idx="39">
                  <c:v>43336</c:v>
                </c:pt>
                <c:pt idx="40">
                  <c:v>43340</c:v>
                </c:pt>
                <c:pt idx="41">
                  <c:v>43341</c:v>
                </c:pt>
                <c:pt idx="42">
                  <c:v>43342</c:v>
                </c:pt>
                <c:pt idx="43">
                  <c:v>43343</c:v>
                </c:pt>
                <c:pt idx="44">
                  <c:v>43346</c:v>
                </c:pt>
                <c:pt idx="45">
                  <c:v>43347</c:v>
                </c:pt>
                <c:pt idx="46">
                  <c:v>43348</c:v>
                </c:pt>
                <c:pt idx="47">
                  <c:v>43349</c:v>
                </c:pt>
                <c:pt idx="48">
                  <c:v>43350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43360</c:v>
                </c:pt>
                <c:pt idx="55">
                  <c:v>43361</c:v>
                </c:pt>
                <c:pt idx="56">
                  <c:v>43362</c:v>
                </c:pt>
                <c:pt idx="57">
                  <c:v>43363</c:v>
                </c:pt>
                <c:pt idx="58">
                  <c:v>43364</c:v>
                </c:pt>
                <c:pt idx="59">
                  <c:v>43367</c:v>
                </c:pt>
                <c:pt idx="60">
                  <c:v>43368</c:v>
                </c:pt>
                <c:pt idx="61">
                  <c:v>43369</c:v>
                </c:pt>
                <c:pt idx="62">
                  <c:v>43370</c:v>
                </c:pt>
                <c:pt idx="63">
                  <c:v>43371</c:v>
                </c:pt>
                <c:pt idx="64">
                  <c:v>43374</c:v>
                </c:pt>
                <c:pt idx="65">
                  <c:v>43375</c:v>
                </c:pt>
                <c:pt idx="66">
                  <c:v>43376</c:v>
                </c:pt>
                <c:pt idx="67">
                  <c:v>43377</c:v>
                </c:pt>
                <c:pt idx="68">
                  <c:v>43378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43388</c:v>
                </c:pt>
                <c:pt idx="75">
                  <c:v>43389</c:v>
                </c:pt>
                <c:pt idx="76">
                  <c:v>43390</c:v>
                </c:pt>
                <c:pt idx="77">
                  <c:v>43391</c:v>
                </c:pt>
                <c:pt idx="78">
                  <c:v>43392</c:v>
                </c:pt>
                <c:pt idx="79">
                  <c:v>43395</c:v>
                </c:pt>
                <c:pt idx="80">
                  <c:v>43396</c:v>
                </c:pt>
                <c:pt idx="81">
                  <c:v>43397</c:v>
                </c:pt>
                <c:pt idx="82">
                  <c:v>43398</c:v>
                </c:pt>
                <c:pt idx="83">
                  <c:v>43399</c:v>
                </c:pt>
                <c:pt idx="84">
                  <c:v>43402</c:v>
                </c:pt>
                <c:pt idx="85">
                  <c:v>43403</c:v>
                </c:pt>
                <c:pt idx="86">
                  <c:v>43404</c:v>
                </c:pt>
                <c:pt idx="87">
                  <c:v>43405</c:v>
                </c:pt>
                <c:pt idx="88">
                  <c:v>43406</c:v>
                </c:pt>
                <c:pt idx="89">
                  <c:v>43409</c:v>
                </c:pt>
                <c:pt idx="90">
                  <c:v>43410</c:v>
                </c:pt>
                <c:pt idx="91">
                  <c:v>43411</c:v>
                </c:pt>
                <c:pt idx="92">
                  <c:v>43412</c:v>
                </c:pt>
                <c:pt idx="93">
                  <c:v>43413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43423</c:v>
                </c:pt>
                <c:pt idx="100">
                  <c:v>43424</c:v>
                </c:pt>
                <c:pt idx="101">
                  <c:v>43425</c:v>
                </c:pt>
                <c:pt idx="102">
                  <c:v>43426</c:v>
                </c:pt>
                <c:pt idx="103">
                  <c:v>43427</c:v>
                </c:pt>
                <c:pt idx="104">
                  <c:v>43430</c:v>
                </c:pt>
                <c:pt idx="105">
                  <c:v>43431</c:v>
                </c:pt>
                <c:pt idx="106">
                  <c:v>43432</c:v>
                </c:pt>
                <c:pt idx="107">
                  <c:v>43433</c:v>
                </c:pt>
                <c:pt idx="108">
                  <c:v>43434</c:v>
                </c:pt>
                <c:pt idx="109">
                  <c:v>43437</c:v>
                </c:pt>
                <c:pt idx="110">
                  <c:v>43438</c:v>
                </c:pt>
                <c:pt idx="111">
                  <c:v>43439</c:v>
                </c:pt>
                <c:pt idx="112">
                  <c:v>43440</c:v>
                </c:pt>
                <c:pt idx="113">
                  <c:v>43441</c:v>
                </c:pt>
                <c:pt idx="114">
                  <c:v>43444</c:v>
                </c:pt>
                <c:pt idx="115">
                  <c:v>43445</c:v>
                </c:pt>
                <c:pt idx="116">
                  <c:v>43446</c:v>
                </c:pt>
                <c:pt idx="117">
                  <c:v>43447</c:v>
                </c:pt>
                <c:pt idx="118">
                  <c:v>43448</c:v>
                </c:pt>
                <c:pt idx="119">
                  <c:v>43451</c:v>
                </c:pt>
                <c:pt idx="120">
                  <c:v>43452</c:v>
                </c:pt>
                <c:pt idx="121">
                  <c:v>43453</c:v>
                </c:pt>
                <c:pt idx="122">
                  <c:v>43454</c:v>
                </c:pt>
                <c:pt idx="123">
                  <c:v>43455</c:v>
                </c:pt>
                <c:pt idx="124">
                  <c:v>43458</c:v>
                </c:pt>
                <c:pt idx="125">
                  <c:v>43460</c:v>
                </c:pt>
                <c:pt idx="126">
                  <c:v>43461</c:v>
                </c:pt>
                <c:pt idx="127">
                  <c:v>43462</c:v>
                </c:pt>
                <c:pt idx="128">
                  <c:v>43465</c:v>
                </c:pt>
                <c:pt idx="129">
                  <c:v>43467</c:v>
                </c:pt>
                <c:pt idx="130">
                  <c:v>43468</c:v>
                </c:pt>
                <c:pt idx="131">
                  <c:v>43469</c:v>
                </c:pt>
                <c:pt idx="132">
                  <c:v>43472</c:v>
                </c:pt>
                <c:pt idx="133">
                  <c:v>43473</c:v>
                </c:pt>
                <c:pt idx="134">
                  <c:v>43474</c:v>
                </c:pt>
                <c:pt idx="135" formatCode="[$-409]d\-mmm\-yy;@">
                  <c:v>43475</c:v>
                </c:pt>
                <c:pt idx="136" formatCode="[$-409]d\-mmm\-yy;@">
                  <c:v>43476</c:v>
                </c:pt>
                <c:pt idx="137" formatCode="[$-409]d\-mmm\-yy;@">
                  <c:v>43479</c:v>
                </c:pt>
                <c:pt idx="138" formatCode="[$-409]d\-mmm\-yy;@">
                  <c:v>43480</c:v>
                </c:pt>
                <c:pt idx="139" formatCode="[$-409]d\-mmm\-yy;@">
                  <c:v>43481</c:v>
                </c:pt>
                <c:pt idx="140" formatCode="[$-409]d\-mmm\-yy;@">
                  <c:v>43482</c:v>
                </c:pt>
                <c:pt idx="141" formatCode="[$-409]d\-mmm\-yy;@">
                  <c:v>43483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43493</c:v>
                </c:pt>
                <c:pt idx="148">
                  <c:v>43494</c:v>
                </c:pt>
                <c:pt idx="149">
                  <c:v>43495</c:v>
                </c:pt>
                <c:pt idx="150">
                  <c:v>43496</c:v>
                </c:pt>
                <c:pt idx="151">
                  <c:v>43497</c:v>
                </c:pt>
                <c:pt idx="152">
                  <c:v>43500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43508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43514</c:v>
                </c:pt>
                <c:pt idx="163">
                  <c:v>43515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43521</c:v>
                </c:pt>
                <c:pt idx="168">
                  <c:v>43522</c:v>
                </c:pt>
                <c:pt idx="169">
                  <c:v>43523</c:v>
                </c:pt>
                <c:pt idx="170">
                  <c:v>43524</c:v>
                </c:pt>
                <c:pt idx="171">
                  <c:v>43525</c:v>
                </c:pt>
                <c:pt idx="172">
                  <c:v>43528</c:v>
                </c:pt>
                <c:pt idx="173">
                  <c:v>43529</c:v>
                </c:pt>
                <c:pt idx="174">
                  <c:v>43530</c:v>
                </c:pt>
                <c:pt idx="175">
                  <c:v>43531</c:v>
                </c:pt>
                <c:pt idx="176">
                  <c:v>43532</c:v>
                </c:pt>
                <c:pt idx="177">
                  <c:v>43535</c:v>
                </c:pt>
                <c:pt idx="178">
                  <c:v>43536</c:v>
                </c:pt>
                <c:pt idx="179">
                  <c:v>43537</c:v>
                </c:pt>
                <c:pt idx="180">
                  <c:v>43538</c:v>
                </c:pt>
                <c:pt idx="181">
                  <c:v>43539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43549</c:v>
                </c:pt>
                <c:pt idx="188">
                  <c:v>43550</c:v>
                </c:pt>
                <c:pt idx="189">
                  <c:v>43551</c:v>
                </c:pt>
                <c:pt idx="190">
                  <c:v>43552</c:v>
                </c:pt>
                <c:pt idx="191">
                  <c:v>43553</c:v>
                </c:pt>
                <c:pt idx="192">
                  <c:v>43556</c:v>
                </c:pt>
                <c:pt idx="193">
                  <c:v>43557</c:v>
                </c:pt>
                <c:pt idx="194">
                  <c:v>43558</c:v>
                </c:pt>
                <c:pt idx="195">
                  <c:v>43559</c:v>
                </c:pt>
                <c:pt idx="196">
                  <c:v>43560</c:v>
                </c:pt>
                <c:pt idx="197">
                  <c:v>43563</c:v>
                </c:pt>
                <c:pt idx="198">
                  <c:v>43564</c:v>
                </c:pt>
                <c:pt idx="199">
                  <c:v>43565</c:v>
                </c:pt>
                <c:pt idx="200">
                  <c:v>43566</c:v>
                </c:pt>
                <c:pt idx="201">
                  <c:v>43567</c:v>
                </c:pt>
                <c:pt idx="202">
                  <c:v>43570</c:v>
                </c:pt>
                <c:pt idx="203">
                  <c:v>43571</c:v>
                </c:pt>
                <c:pt idx="204">
                  <c:v>43572</c:v>
                </c:pt>
                <c:pt idx="205">
                  <c:v>43573</c:v>
                </c:pt>
                <c:pt idx="206">
                  <c:v>43574</c:v>
                </c:pt>
                <c:pt idx="207">
                  <c:v>43577</c:v>
                </c:pt>
                <c:pt idx="208">
                  <c:v>43578</c:v>
                </c:pt>
                <c:pt idx="209">
                  <c:v>43579</c:v>
                </c:pt>
                <c:pt idx="210">
                  <c:v>43580</c:v>
                </c:pt>
                <c:pt idx="211">
                  <c:v>43581</c:v>
                </c:pt>
                <c:pt idx="212">
                  <c:v>43584</c:v>
                </c:pt>
                <c:pt idx="213">
                  <c:v>43585</c:v>
                </c:pt>
                <c:pt idx="214">
                  <c:v>43586</c:v>
                </c:pt>
                <c:pt idx="215">
                  <c:v>43587</c:v>
                </c:pt>
                <c:pt idx="216">
                  <c:v>43588</c:v>
                </c:pt>
                <c:pt idx="217">
                  <c:v>43591</c:v>
                </c:pt>
                <c:pt idx="218">
                  <c:v>43592</c:v>
                </c:pt>
                <c:pt idx="219">
                  <c:v>43593</c:v>
                </c:pt>
                <c:pt idx="220">
                  <c:v>43594</c:v>
                </c:pt>
                <c:pt idx="221">
                  <c:v>43595</c:v>
                </c:pt>
                <c:pt idx="222">
                  <c:v>43598</c:v>
                </c:pt>
                <c:pt idx="223">
                  <c:v>43599</c:v>
                </c:pt>
                <c:pt idx="224">
                  <c:v>43600</c:v>
                </c:pt>
                <c:pt idx="225">
                  <c:v>43601</c:v>
                </c:pt>
                <c:pt idx="226">
                  <c:v>43602</c:v>
                </c:pt>
                <c:pt idx="227">
                  <c:v>43605</c:v>
                </c:pt>
                <c:pt idx="228">
                  <c:v>43606</c:v>
                </c:pt>
                <c:pt idx="229">
                  <c:v>43607</c:v>
                </c:pt>
                <c:pt idx="230">
                  <c:v>43608</c:v>
                </c:pt>
                <c:pt idx="231">
                  <c:v>43609</c:v>
                </c:pt>
                <c:pt idx="232">
                  <c:v>43612</c:v>
                </c:pt>
                <c:pt idx="233">
                  <c:v>43613</c:v>
                </c:pt>
                <c:pt idx="234">
                  <c:v>43614</c:v>
                </c:pt>
                <c:pt idx="235">
                  <c:v>43615</c:v>
                </c:pt>
                <c:pt idx="236">
                  <c:v>43616</c:v>
                </c:pt>
                <c:pt idx="237">
                  <c:v>43619</c:v>
                </c:pt>
                <c:pt idx="238">
                  <c:v>43620</c:v>
                </c:pt>
                <c:pt idx="239">
                  <c:v>43621</c:v>
                </c:pt>
              </c:numCache>
            </c:numRef>
          </c:xVal>
          <c:yVal>
            <c:numRef>
              <c:f>'LME - Daily'!$E$443:$E$682</c:f>
              <c:numCache>
                <c:formatCode>0.00</c:formatCode>
                <c:ptCount val="240"/>
                <c:pt idx="0">
                  <c:v>75</c:v>
                </c:pt>
                <c:pt idx="1">
                  <c:v>76</c:v>
                </c:pt>
                <c:pt idx="2">
                  <c:v>72</c:v>
                </c:pt>
                <c:pt idx="3">
                  <c:v>72.5</c:v>
                </c:pt>
                <c:pt idx="4">
                  <c:v>72.5</c:v>
                </c:pt>
                <c:pt idx="5">
                  <c:v>73.25</c:v>
                </c:pt>
                <c:pt idx="6">
                  <c:v>70</c:v>
                </c:pt>
                <c:pt idx="7">
                  <c:v>70.5</c:v>
                </c:pt>
                <c:pt idx="8">
                  <c:v>70.5</c:v>
                </c:pt>
                <c:pt idx="9">
                  <c:v>70.5</c:v>
                </c:pt>
                <c:pt idx="10">
                  <c:v>68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67.25</c:v>
                </c:pt>
                <c:pt idx="23">
                  <c:v>66.099999999999994</c:v>
                </c:pt>
                <c:pt idx="24">
                  <c:v>64</c:v>
                </c:pt>
                <c:pt idx="25">
                  <c:v>59</c:v>
                </c:pt>
                <c:pt idx="26">
                  <c:v>55</c:v>
                </c:pt>
                <c:pt idx="27">
                  <c:v>56.5</c:v>
                </c:pt>
                <c:pt idx="28">
                  <c:v>61.5</c:v>
                </c:pt>
                <c:pt idx="29">
                  <c:v>62</c:v>
                </c:pt>
                <c:pt idx="30">
                  <c:v>64.25</c:v>
                </c:pt>
                <c:pt idx="31">
                  <c:v>64.25</c:v>
                </c:pt>
                <c:pt idx="32">
                  <c:v>64.25</c:v>
                </c:pt>
                <c:pt idx="33">
                  <c:v>64.5</c:v>
                </c:pt>
                <c:pt idx="34">
                  <c:v>64.5</c:v>
                </c:pt>
                <c:pt idx="35">
                  <c:v>64.5</c:v>
                </c:pt>
                <c:pt idx="36">
                  <c:v>64.5</c:v>
                </c:pt>
                <c:pt idx="37">
                  <c:v>64.5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65.25</c:v>
                </c:pt>
                <c:pt idx="42">
                  <c:v>65.25</c:v>
                </c:pt>
                <c:pt idx="43">
                  <c:v>64.5</c:v>
                </c:pt>
                <c:pt idx="44">
                  <c:v>64.5</c:v>
                </c:pt>
                <c:pt idx="45">
                  <c:v>64.5</c:v>
                </c:pt>
                <c:pt idx="46">
                  <c:v>64.5</c:v>
                </c:pt>
                <c:pt idx="47">
                  <c:v>62.5</c:v>
                </c:pt>
                <c:pt idx="48">
                  <c:v>62.5</c:v>
                </c:pt>
                <c:pt idx="49">
                  <c:v>61.75</c:v>
                </c:pt>
                <c:pt idx="50">
                  <c:v>61.75</c:v>
                </c:pt>
                <c:pt idx="51">
                  <c:v>62.75</c:v>
                </c:pt>
                <c:pt idx="52">
                  <c:v>62.75</c:v>
                </c:pt>
                <c:pt idx="53">
                  <c:v>62.75</c:v>
                </c:pt>
                <c:pt idx="54">
                  <c:v>62.75</c:v>
                </c:pt>
                <c:pt idx="55">
                  <c:v>62.75</c:v>
                </c:pt>
                <c:pt idx="56">
                  <c:v>62.75</c:v>
                </c:pt>
                <c:pt idx="57">
                  <c:v>60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58</c:v>
                </c:pt>
                <c:pt idx="65">
                  <c:v>58</c:v>
                </c:pt>
                <c:pt idx="66" formatCode="General">
                  <c:v>55</c:v>
                </c:pt>
                <c:pt idx="67" formatCode="General">
                  <c:v>55.5</c:v>
                </c:pt>
                <c:pt idx="68" formatCode="General">
                  <c:v>57</c:v>
                </c:pt>
                <c:pt idx="69" formatCode="General">
                  <c:v>55.5</c:v>
                </c:pt>
                <c:pt idx="70" formatCode="General">
                  <c:v>57</c:v>
                </c:pt>
                <c:pt idx="71" formatCode="General">
                  <c:v>58</c:v>
                </c:pt>
                <c:pt idx="72" formatCode="General">
                  <c:v>58.01</c:v>
                </c:pt>
                <c:pt idx="73" formatCode="General">
                  <c:v>62.5</c:v>
                </c:pt>
                <c:pt idx="74" formatCode="General">
                  <c:v>62.5</c:v>
                </c:pt>
                <c:pt idx="75" formatCode="General">
                  <c:v>62.5</c:v>
                </c:pt>
                <c:pt idx="76" formatCode="General">
                  <c:v>62.5</c:v>
                </c:pt>
                <c:pt idx="77" formatCode="General">
                  <c:v>58</c:v>
                </c:pt>
                <c:pt idx="78" formatCode="General">
                  <c:v>60.75</c:v>
                </c:pt>
                <c:pt idx="79" formatCode="General">
                  <c:v>60.75</c:v>
                </c:pt>
                <c:pt idx="80" formatCode="General">
                  <c:v>60.75</c:v>
                </c:pt>
                <c:pt idx="81" formatCode="General">
                  <c:v>60.75</c:v>
                </c:pt>
                <c:pt idx="82" formatCode="General">
                  <c:v>60.75</c:v>
                </c:pt>
                <c:pt idx="83" formatCode="General">
                  <c:v>60.75</c:v>
                </c:pt>
                <c:pt idx="84" formatCode="General">
                  <c:v>60</c:v>
                </c:pt>
                <c:pt idx="85" formatCode="General">
                  <c:v>60</c:v>
                </c:pt>
                <c:pt idx="86" formatCode="General">
                  <c:v>55</c:v>
                </c:pt>
                <c:pt idx="87" formatCode="General">
                  <c:v>52.75</c:v>
                </c:pt>
                <c:pt idx="88" formatCode="General">
                  <c:v>45</c:v>
                </c:pt>
                <c:pt idx="89" formatCode="General">
                  <c:v>46.75</c:v>
                </c:pt>
                <c:pt idx="90" formatCode="General">
                  <c:v>50.5</c:v>
                </c:pt>
                <c:pt idx="91" formatCode="General">
                  <c:v>52.5</c:v>
                </c:pt>
                <c:pt idx="92" formatCode="General">
                  <c:v>54.5</c:v>
                </c:pt>
                <c:pt idx="93" formatCode="General">
                  <c:v>51</c:v>
                </c:pt>
                <c:pt idx="94" formatCode="General">
                  <c:v>50.25</c:v>
                </c:pt>
                <c:pt idx="95" formatCode="General">
                  <c:v>51</c:v>
                </c:pt>
                <c:pt idx="96" formatCode="General">
                  <c:v>55</c:v>
                </c:pt>
                <c:pt idx="97" formatCode="General">
                  <c:v>55</c:v>
                </c:pt>
                <c:pt idx="98" formatCode="General">
                  <c:v>55</c:v>
                </c:pt>
                <c:pt idx="99" formatCode="General">
                  <c:v>55.25</c:v>
                </c:pt>
                <c:pt idx="100" formatCode="General">
                  <c:v>55.25</c:v>
                </c:pt>
                <c:pt idx="101" formatCode="General">
                  <c:v>55.25</c:v>
                </c:pt>
                <c:pt idx="102" formatCode="General">
                  <c:v>55.25</c:v>
                </c:pt>
                <c:pt idx="103" formatCode="General">
                  <c:v>55.25</c:v>
                </c:pt>
                <c:pt idx="104" formatCode="General">
                  <c:v>55.25</c:v>
                </c:pt>
                <c:pt idx="105" formatCode="General">
                  <c:v>55.25</c:v>
                </c:pt>
                <c:pt idx="106" formatCode="General">
                  <c:v>55.25</c:v>
                </c:pt>
                <c:pt idx="107" formatCode="General">
                  <c:v>55.25</c:v>
                </c:pt>
                <c:pt idx="108" formatCode="General">
                  <c:v>55.25</c:v>
                </c:pt>
                <c:pt idx="109" formatCode="General">
                  <c:v>55.25</c:v>
                </c:pt>
                <c:pt idx="110" formatCode="General">
                  <c:v>55.25</c:v>
                </c:pt>
                <c:pt idx="111" formatCode="General">
                  <c:v>55.25</c:v>
                </c:pt>
                <c:pt idx="112" formatCode="General">
                  <c:v>55.25</c:v>
                </c:pt>
                <c:pt idx="113" formatCode="General">
                  <c:v>55.25</c:v>
                </c:pt>
                <c:pt idx="114" formatCode="General">
                  <c:v>55.25</c:v>
                </c:pt>
                <c:pt idx="115" formatCode="General">
                  <c:v>55.25</c:v>
                </c:pt>
                <c:pt idx="116" formatCode="General">
                  <c:v>55.25</c:v>
                </c:pt>
                <c:pt idx="117" formatCode="General">
                  <c:v>55.25</c:v>
                </c:pt>
                <c:pt idx="118" formatCode="General">
                  <c:v>55.25</c:v>
                </c:pt>
                <c:pt idx="119" formatCode="General">
                  <c:v>52</c:v>
                </c:pt>
                <c:pt idx="120" formatCode="General">
                  <c:v>58</c:v>
                </c:pt>
                <c:pt idx="121" formatCode="General">
                  <c:v>56</c:v>
                </c:pt>
                <c:pt idx="122" formatCode="General">
                  <c:v>55</c:v>
                </c:pt>
                <c:pt idx="123" formatCode="General">
                  <c:v>55</c:v>
                </c:pt>
                <c:pt idx="124" formatCode="General">
                  <c:v>55.5</c:v>
                </c:pt>
                <c:pt idx="126" formatCode="General">
                  <c:v>55.5</c:v>
                </c:pt>
                <c:pt idx="127" formatCode="General">
                  <c:v>55.5</c:v>
                </c:pt>
                <c:pt idx="128" formatCode="General">
                  <c:v>55.5</c:v>
                </c:pt>
                <c:pt idx="129" formatCode="General">
                  <c:v>41.5</c:v>
                </c:pt>
                <c:pt idx="130" formatCode="General">
                  <c:v>47</c:v>
                </c:pt>
                <c:pt idx="131" formatCode="General">
                  <c:v>45</c:v>
                </c:pt>
                <c:pt idx="132" formatCode="General">
                  <c:v>45</c:v>
                </c:pt>
                <c:pt idx="133" formatCode="General">
                  <c:v>44</c:v>
                </c:pt>
                <c:pt idx="134" formatCode="General">
                  <c:v>42</c:v>
                </c:pt>
                <c:pt idx="135" formatCode="General">
                  <c:v>42</c:v>
                </c:pt>
                <c:pt idx="136" formatCode="General">
                  <c:v>42</c:v>
                </c:pt>
                <c:pt idx="137" formatCode="General">
                  <c:v>40</c:v>
                </c:pt>
                <c:pt idx="138" formatCode="General">
                  <c:v>39</c:v>
                </c:pt>
                <c:pt idx="139" formatCode="General">
                  <c:v>38</c:v>
                </c:pt>
                <c:pt idx="140" formatCode="General">
                  <c:v>38</c:v>
                </c:pt>
                <c:pt idx="141" formatCode="General">
                  <c:v>38</c:v>
                </c:pt>
                <c:pt idx="142" formatCode="General">
                  <c:v>38</c:v>
                </c:pt>
                <c:pt idx="143" formatCode="General">
                  <c:v>36</c:v>
                </c:pt>
                <c:pt idx="144" formatCode="General">
                  <c:v>36</c:v>
                </c:pt>
                <c:pt idx="145" formatCode="General">
                  <c:v>36</c:v>
                </c:pt>
                <c:pt idx="146" formatCode="General">
                  <c:v>36</c:v>
                </c:pt>
                <c:pt idx="147" formatCode="General">
                  <c:v>36</c:v>
                </c:pt>
                <c:pt idx="148" formatCode="General">
                  <c:v>36</c:v>
                </c:pt>
                <c:pt idx="149" formatCode="General">
                  <c:v>36</c:v>
                </c:pt>
                <c:pt idx="150" formatCode="General">
                  <c:v>34</c:v>
                </c:pt>
                <c:pt idx="151" formatCode="General">
                  <c:v>34</c:v>
                </c:pt>
                <c:pt idx="152" formatCode="General">
                  <c:v>34</c:v>
                </c:pt>
                <c:pt idx="153" formatCode="General">
                  <c:v>33</c:v>
                </c:pt>
                <c:pt idx="154" formatCode="General">
                  <c:v>33</c:v>
                </c:pt>
                <c:pt idx="155" formatCode="General">
                  <c:v>33</c:v>
                </c:pt>
                <c:pt idx="156" formatCode="General">
                  <c:v>33</c:v>
                </c:pt>
                <c:pt idx="157" formatCode="General">
                  <c:v>32</c:v>
                </c:pt>
                <c:pt idx="158" formatCode="General">
                  <c:v>32</c:v>
                </c:pt>
                <c:pt idx="159" formatCode="General">
                  <c:v>32</c:v>
                </c:pt>
                <c:pt idx="160" formatCode="General">
                  <c:v>31</c:v>
                </c:pt>
                <c:pt idx="161" formatCode="General">
                  <c:v>31</c:v>
                </c:pt>
                <c:pt idx="162" formatCode="General">
                  <c:v>31</c:v>
                </c:pt>
                <c:pt idx="163" formatCode="General">
                  <c:v>31</c:v>
                </c:pt>
                <c:pt idx="164" formatCode="General">
                  <c:v>31</c:v>
                </c:pt>
                <c:pt idx="165" formatCode="General">
                  <c:v>31</c:v>
                </c:pt>
                <c:pt idx="166" formatCode="General">
                  <c:v>33</c:v>
                </c:pt>
                <c:pt idx="167" formatCode="General">
                  <c:v>33</c:v>
                </c:pt>
                <c:pt idx="168" formatCode="General">
                  <c:v>33</c:v>
                </c:pt>
                <c:pt idx="169" formatCode="General">
                  <c:v>33</c:v>
                </c:pt>
                <c:pt idx="170" formatCode="General">
                  <c:v>34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31</c:v>
                </c:pt>
                <c:pt idx="181">
                  <c:v>30</c:v>
                </c:pt>
                <c:pt idx="182">
                  <c:v>30</c:v>
                </c:pt>
                <c:pt idx="183">
                  <c:v>31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31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33</c:v>
                </c:pt>
                <c:pt idx="197">
                  <c:v>33</c:v>
                </c:pt>
                <c:pt idx="198">
                  <c:v>33.5</c:v>
                </c:pt>
                <c:pt idx="199">
                  <c:v>33.5</c:v>
                </c:pt>
                <c:pt idx="200">
                  <c:v>34</c:v>
                </c:pt>
                <c:pt idx="201">
                  <c:v>36</c:v>
                </c:pt>
                <c:pt idx="202">
                  <c:v>35.5</c:v>
                </c:pt>
                <c:pt idx="203">
                  <c:v>34.549999999999997</c:v>
                </c:pt>
                <c:pt idx="204">
                  <c:v>35.5</c:v>
                </c:pt>
                <c:pt idx="205">
                  <c:v>35.5</c:v>
                </c:pt>
                <c:pt idx="208" formatCode="General">
                  <c:v>34.75</c:v>
                </c:pt>
                <c:pt idx="209" formatCode="General">
                  <c:v>34.75</c:v>
                </c:pt>
                <c:pt idx="210" formatCode="General">
                  <c:v>34.75</c:v>
                </c:pt>
                <c:pt idx="211" formatCode="General">
                  <c:v>34.75</c:v>
                </c:pt>
                <c:pt idx="212" formatCode="General">
                  <c:v>34.75</c:v>
                </c:pt>
                <c:pt idx="213" formatCode="General">
                  <c:v>34.75</c:v>
                </c:pt>
                <c:pt idx="214" formatCode="General">
                  <c:v>34.75</c:v>
                </c:pt>
                <c:pt idx="215" formatCode="General">
                  <c:v>34.75</c:v>
                </c:pt>
                <c:pt idx="216" formatCode="General">
                  <c:v>34.75</c:v>
                </c:pt>
                <c:pt idx="218" formatCode="General">
                  <c:v>34.75</c:v>
                </c:pt>
                <c:pt idx="219" formatCode="General">
                  <c:v>34.75</c:v>
                </c:pt>
                <c:pt idx="220" formatCode="General">
                  <c:v>34.75</c:v>
                </c:pt>
                <c:pt idx="221" formatCode="General">
                  <c:v>34.75</c:v>
                </c:pt>
                <c:pt idx="222" formatCode="General">
                  <c:v>34.75</c:v>
                </c:pt>
                <c:pt idx="223" formatCode="General">
                  <c:v>34.75</c:v>
                </c:pt>
                <c:pt idx="224" formatCode="General">
                  <c:v>34.75</c:v>
                </c:pt>
                <c:pt idx="225" formatCode="General">
                  <c:v>34.75</c:v>
                </c:pt>
                <c:pt idx="226" formatCode="General">
                  <c:v>34.75</c:v>
                </c:pt>
                <c:pt idx="227" formatCode="General">
                  <c:v>34.75</c:v>
                </c:pt>
                <c:pt idx="228" formatCode="General">
                  <c:v>34.75</c:v>
                </c:pt>
                <c:pt idx="229" formatCode="General">
                  <c:v>34.5</c:v>
                </c:pt>
                <c:pt idx="230" formatCode="General">
                  <c:v>34.5</c:v>
                </c:pt>
                <c:pt idx="231" formatCode="General">
                  <c:v>34</c:v>
                </c:pt>
                <c:pt idx="233" formatCode="General">
                  <c:v>34</c:v>
                </c:pt>
                <c:pt idx="234" formatCode="General">
                  <c:v>34</c:v>
                </c:pt>
                <c:pt idx="235" formatCode="General">
                  <c:v>34</c:v>
                </c:pt>
                <c:pt idx="236" formatCode="General">
                  <c:v>34</c:v>
                </c:pt>
                <c:pt idx="237" formatCode="General">
                  <c:v>32.5</c:v>
                </c:pt>
                <c:pt idx="238" formatCode="General">
                  <c:v>32.5</c:v>
                </c:pt>
                <c:pt idx="239" formatCode="General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7-4C11-B148-A08E85AA2A6A}"/>
            </c:ext>
          </c:extLst>
        </c:ser>
        <c:ser>
          <c:idx val="1"/>
          <c:order val="1"/>
          <c:tx>
            <c:v>LMB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'LME - Daily'!$A$443:$A$682</c:f>
              <c:numCache>
                <c:formatCode>d\-mmm\-yy</c:formatCode>
                <c:ptCount val="240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  <c:pt idx="17">
                  <c:v>43306</c:v>
                </c:pt>
                <c:pt idx="18">
                  <c:v>43307</c:v>
                </c:pt>
                <c:pt idx="19">
                  <c:v>43308</c:v>
                </c:pt>
                <c:pt idx="20">
                  <c:v>43311</c:v>
                </c:pt>
                <c:pt idx="21">
                  <c:v>43312</c:v>
                </c:pt>
                <c:pt idx="22">
                  <c:v>43313</c:v>
                </c:pt>
                <c:pt idx="23">
                  <c:v>43314</c:v>
                </c:pt>
                <c:pt idx="24">
                  <c:v>43315</c:v>
                </c:pt>
                <c:pt idx="25">
                  <c:v>43318</c:v>
                </c:pt>
                <c:pt idx="26">
                  <c:v>43319</c:v>
                </c:pt>
                <c:pt idx="27">
                  <c:v>43320</c:v>
                </c:pt>
                <c:pt idx="28">
                  <c:v>43321</c:v>
                </c:pt>
                <c:pt idx="29">
                  <c:v>43322</c:v>
                </c:pt>
                <c:pt idx="30">
                  <c:v>43325</c:v>
                </c:pt>
                <c:pt idx="31">
                  <c:v>43326</c:v>
                </c:pt>
                <c:pt idx="32">
                  <c:v>43327</c:v>
                </c:pt>
                <c:pt idx="33">
                  <c:v>43328</c:v>
                </c:pt>
                <c:pt idx="34">
                  <c:v>43329</c:v>
                </c:pt>
                <c:pt idx="35">
                  <c:v>43332</c:v>
                </c:pt>
                <c:pt idx="36">
                  <c:v>43333</c:v>
                </c:pt>
                <c:pt idx="37">
                  <c:v>43334</c:v>
                </c:pt>
                <c:pt idx="38">
                  <c:v>43335</c:v>
                </c:pt>
                <c:pt idx="39">
                  <c:v>43336</c:v>
                </c:pt>
                <c:pt idx="40">
                  <c:v>43340</c:v>
                </c:pt>
                <c:pt idx="41">
                  <c:v>43341</c:v>
                </c:pt>
                <c:pt idx="42">
                  <c:v>43342</c:v>
                </c:pt>
                <c:pt idx="43">
                  <c:v>43343</c:v>
                </c:pt>
                <c:pt idx="44">
                  <c:v>43346</c:v>
                </c:pt>
                <c:pt idx="45">
                  <c:v>43347</c:v>
                </c:pt>
                <c:pt idx="46">
                  <c:v>43348</c:v>
                </c:pt>
                <c:pt idx="47">
                  <c:v>43349</c:v>
                </c:pt>
                <c:pt idx="48">
                  <c:v>43350</c:v>
                </c:pt>
                <c:pt idx="49">
                  <c:v>43353</c:v>
                </c:pt>
                <c:pt idx="50">
                  <c:v>43354</c:v>
                </c:pt>
                <c:pt idx="51">
                  <c:v>43355</c:v>
                </c:pt>
                <c:pt idx="52">
                  <c:v>43356</c:v>
                </c:pt>
                <c:pt idx="53">
                  <c:v>43357</c:v>
                </c:pt>
                <c:pt idx="54">
                  <c:v>43360</c:v>
                </c:pt>
                <c:pt idx="55">
                  <c:v>43361</c:v>
                </c:pt>
                <c:pt idx="56">
                  <c:v>43362</c:v>
                </c:pt>
                <c:pt idx="57">
                  <c:v>43363</c:v>
                </c:pt>
                <c:pt idx="58">
                  <c:v>43364</c:v>
                </c:pt>
                <c:pt idx="59">
                  <c:v>43367</c:v>
                </c:pt>
                <c:pt idx="60">
                  <c:v>43368</c:v>
                </c:pt>
                <c:pt idx="61">
                  <c:v>43369</c:v>
                </c:pt>
                <c:pt idx="62">
                  <c:v>43370</c:v>
                </c:pt>
                <c:pt idx="63">
                  <c:v>43371</c:v>
                </c:pt>
                <c:pt idx="64">
                  <c:v>43374</c:v>
                </c:pt>
                <c:pt idx="65">
                  <c:v>43375</c:v>
                </c:pt>
                <c:pt idx="66">
                  <c:v>43376</c:v>
                </c:pt>
                <c:pt idx="67">
                  <c:v>43377</c:v>
                </c:pt>
                <c:pt idx="68">
                  <c:v>43378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43388</c:v>
                </c:pt>
                <c:pt idx="75">
                  <c:v>43389</c:v>
                </c:pt>
                <c:pt idx="76">
                  <c:v>43390</c:v>
                </c:pt>
                <c:pt idx="77">
                  <c:v>43391</c:v>
                </c:pt>
                <c:pt idx="78">
                  <c:v>43392</c:v>
                </c:pt>
                <c:pt idx="79">
                  <c:v>43395</c:v>
                </c:pt>
                <c:pt idx="80">
                  <c:v>43396</c:v>
                </c:pt>
                <c:pt idx="81">
                  <c:v>43397</c:v>
                </c:pt>
                <c:pt idx="82">
                  <c:v>43398</c:v>
                </c:pt>
                <c:pt idx="83">
                  <c:v>43399</c:v>
                </c:pt>
                <c:pt idx="84">
                  <c:v>43402</c:v>
                </c:pt>
                <c:pt idx="85">
                  <c:v>43403</c:v>
                </c:pt>
                <c:pt idx="86">
                  <c:v>43404</c:v>
                </c:pt>
                <c:pt idx="87">
                  <c:v>43405</c:v>
                </c:pt>
                <c:pt idx="88">
                  <c:v>43406</c:v>
                </c:pt>
                <c:pt idx="89">
                  <c:v>43409</c:v>
                </c:pt>
                <c:pt idx="90">
                  <c:v>43410</c:v>
                </c:pt>
                <c:pt idx="91">
                  <c:v>43411</c:v>
                </c:pt>
                <c:pt idx="92">
                  <c:v>43412</c:v>
                </c:pt>
                <c:pt idx="93">
                  <c:v>43413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43423</c:v>
                </c:pt>
                <c:pt idx="100">
                  <c:v>43424</c:v>
                </c:pt>
                <c:pt idx="101">
                  <c:v>43425</c:v>
                </c:pt>
                <c:pt idx="102">
                  <c:v>43426</c:v>
                </c:pt>
                <c:pt idx="103">
                  <c:v>43427</c:v>
                </c:pt>
                <c:pt idx="104">
                  <c:v>43430</c:v>
                </c:pt>
                <c:pt idx="105">
                  <c:v>43431</c:v>
                </c:pt>
                <c:pt idx="106">
                  <c:v>43432</c:v>
                </c:pt>
                <c:pt idx="107">
                  <c:v>43433</c:v>
                </c:pt>
                <c:pt idx="108">
                  <c:v>43434</c:v>
                </c:pt>
                <c:pt idx="109">
                  <c:v>43437</c:v>
                </c:pt>
                <c:pt idx="110">
                  <c:v>43438</c:v>
                </c:pt>
                <c:pt idx="111">
                  <c:v>43439</c:v>
                </c:pt>
                <c:pt idx="112">
                  <c:v>43440</c:v>
                </c:pt>
                <c:pt idx="113">
                  <c:v>43441</c:v>
                </c:pt>
                <c:pt idx="114">
                  <c:v>43444</c:v>
                </c:pt>
                <c:pt idx="115">
                  <c:v>43445</c:v>
                </c:pt>
                <c:pt idx="116">
                  <c:v>43446</c:v>
                </c:pt>
                <c:pt idx="117">
                  <c:v>43447</c:v>
                </c:pt>
                <c:pt idx="118">
                  <c:v>43448</c:v>
                </c:pt>
                <c:pt idx="119">
                  <c:v>43451</c:v>
                </c:pt>
                <c:pt idx="120">
                  <c:v>43452</c:v>
                </c:pt>
                <c:pt idx="121">
                  <c:v>43453</c:v>
                </c:pt>
                <c:pt idx="122">
                  <c:v>43454</c:v>
                </c:pt>
                <c:pt idx="123">
                  <c:v>43455</c:v>
                </c:pt>
                <c:pt idx="124">
                  <c:v>43458</c:v>
                </c:pt>
                <c:pt idx="125">
                  <c:v>43460</c:v>
                </c:pt>
                <c:pt idx="126">
                  <c:v>43461</c:v>
                </c:pt>
                <c:pt idx="127">
                  <c:v>43462</c:v>
                </c:pt>
                <c:pt idx="128">
                  <c:v>43465</c:v>
                </c:pt>
                <c:pt idx="129">
                  <c:v>43467</c:v>
                </c:pt>
                <c:pt idx="130">
                  <c:v>43468</c:v>
                </c:pt>
                <c:pt idx="131">
                  <c:v>43469</c:v>
                </c:pt>
                <c:pt idx="132">
                  <c:v>43472</c:v>
                </c:pt>
                <c:pt idx="133">
                  <c:v>43473</c:v>
                </c:pt>
                <c:pt idx="134">
                  <c:v>43474</c:v>
                </c:pt>
                <c:pt idx="135" formatCode="[$-409]d\-mmm\-yy;@">
                  <c:v>43475</c:v>
                </c:pt>
                <c:pt idx="136" formatCode="[$-409]d\-mmm\-yy;@">
                  <c:v>43476</c:v>
                </c:pt>
                <c:pt idx="137" formatCode="[$-409]d\-mmm\-yy;@">
                  <c:v>43479</c:v>
                </c:pt>
                <c:pt idx="138" formatCode="[$-409]d\-mmm\-yy;@">
                  <c:v>43480</c:v>
                </c:pt>
                <c:pt idx="139" formatCode="[$-409]d\-mmm\-yy;@">
                  <c:v>43481</c:v>
                </c:pt>
                <c:pt idx="140" formatCode="[$-409]d\-mmm\-yy;@">
                  <c:v>43482</c:v>
                </c:pt>
                <c:pt idx="141" formatCode="[$-409]d\-mmm\-yy;@">
                  <c:v>43483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43493</c:v>
                </c:pt>
                <c:pt idx="148">
                  <c:v>43494</c:v>
                </c:pt>
                <c:pt idx="149">
                  <c:v>43495</c:v>
                </c:pt>
                <c:pt idx="150">
                  <c:v>43496</c:v>
                </c:pt>
                <c:pt idx="151">
                  <c:v>43497</c:v>
                </c:pt>
                <c:pt idx="152">
                  <c:v>43500</c:v>
                </c:pt>
                <c:pt idx="153">
                  <c:v>43501</c:v>
                </c:pt>
                <c:pt idx="154">
                  <c:v>43502</c:v>
                </c:pt>
                <c:pt idx="155">
                  <c:v>43503</c:v>
                </c:pt>
                <c:pt idx="156">
                  <c:v>43504</c:v>
                </c:pt>
                <c:pt idx="157">
                  <c:v>43507</c:v>
                </c:pt>
                <c:pt idx="158">
                  <c:v>43508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43514</c:v>
                </c:pt>
                <c:pt idx="163">
                  <c:v>43515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43521</c:v>
                </c:pt>
                <c:pt idx="168">
                  <c:v>43522</c:v>
                </c:pt>
                <c:pt idx="169">
                  <c:v>43523</c:v>
                </c:pt>
                <c:pt idx="170">
                  <c:v>43524</c:v>
                </c:pt>
                <c:pt idx="171">
                  <c:v>43525</c:v>
                </c:pt>
                <c:pt idx="172">
                  <c:v>43528</c:v>
                </c:pt>
                <c:pt idx="173">
                  <c:v>43529</c:v>
                </c:pt>
                <c:pt idx="174">
                  <c:v>43530</c:v>
                </c:pt>
                <c:pt idx="175">
                  <c:v>43531</c:v>
                </c:pt>
                <c:pt idx="176">
                  <c:v>43532</c:v>
                </c:pt>
                <c:pt idx="177">
                  <c:v>43535</c:v>
                </c:pt>
                <c:pt idx="178">
                  <c:v>43536</c:v>
                </c:pt>
                <c:pt idx="179">
                  <c:v>43537</c:v>
                </c:pt>
                <c:pt idx="180">
                  <c:v>43538</c:v>
                </c:pt>
                <c:pt idx="181">
                  <c:v>43539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43549</c:v>
                </c:pt>
                <c:pt idx="188">
                  <c:v>43550</c:v>
                </c:pt>
                <c:pt idx="189">
                  <c:v>43551</c:v>
                </c:pt>
                <c:pt idx="190">
                  <c:v>43552</c:v>
                </c:pt>
                <c:pt idx="191">
                  <c:v>43553</c:v>
                </c:pt>
                <c:pt idx="192">
                  <c:v>43556</c:v>
                </c:pt>
                <c:pt idx="193">
                  <c:v>43557</c:v>
                </c:pt>
                <c:pt idx="194">
                  <c:v>43558</c:v>
                </c:pt>
                <c:pt idx="195">
                  <c:v>43559</c:v>
                </c:pt>
                <c:pt idx="196">
                  <c:v>43560</c:v>
                </c:pt>
                <c:pt idx="197">
                  <c:v>43563</c:v>
                </c:pt>
                <c:pt idx="198">
                  <c:v>43564</c:v>
                </c:pt>
                <c:pt idx="199">
                  <c:v>43565</c:v>
                </c:pt>
                <c:pt idx="200">
                  <c:v>43566</c:v>
                </c:pt>
                <c:pt idx="201">
                  <c:v>43567</c:v>
                </c:pt>
                <c:pt idx="202">
                  <c:v>43570</c:v>
                </c:pt>
                <c:pt idx="203">
                  <c:v>43571</c:v>
                </c:pt>
                <c:pt idx="204">
                  <c:v>43572</c:v>
                </c:pt>
                <c:pt idx="205">
                  <c:v>43573</c:v>
                </c:pt>
                <c:pt idx="206">
                  <c:v>43574</c:v>
                </c:pt>
                <c:pt idx="207">
                  <c:v>43577</c:v>
                </c:pt>
                <c:pt idx="208">
                  <c:v>43578</c:v>
                </c:pt>
                <c:pt idx="209">
                  <c:v>43579</c:v>
                </c:pt>
                <c:pt idx="210">
                  <c:v>43580</c:v>
                </c:pt>
                <c:pt idx="211">
                  <c:v>43581</c:v>
                </c:pt>
                <c:pt idx="212">
                  <c:v>43584</c:v>
                </c:pt>
                <c:pt idx="213">
                  <c:v>43585</c:v>
                </c:pt>
                <c:pt idx="214">
                  <c:v>43586</c:v>
                </c:pt>
                <c:pt idx="215">
                  <c:v>43587</c:v>
                </c:pt>
                <c:pt idx="216">
                  <c:v>43588</c:v>
                </c:pt>
                <c:pt idx="217">
                  <c:v>43591</c:v>
                </c:pt>
                <c:pt idx="218">
                  <c:v>43592</c:v>
                </c:pt>
                <c:pt idx="219">
                  <c:v>43593</c:v>
                </c:pt>
                <c:pt idx="220">
                  <c:v>43594</c:v>
                </c:pt>
                <c:pt idx="221">
                  <c:v>43595</c:v>
                </c:pt>
                <c:pt idx="222">
                  <c:v>43598</c:v>
                </c:pt>
                <c:pt idx="223">
                  <c:v>43599</c:v>
                </c:pt>
                <c:pt idx="224">
                  <c:v>43600</c:v>
                </c:pt>
                <c:pt idx="225">
                  <c:v>43601</c:v>
                </c:pt>
                <c:pt idx="226">
                  <c:v>43602</c:v>
                </c:pt>
                <c:pt idx="227">
                  <c:v>43605</c:v>
                </c:pt>
                <c:pt idx="228">
                  <c:v>43606</c:v>
                </c:pt>
                <c:pt idx="229">
                  <c:v>43607</c:v>
                </c:pt>
                <c:pt idx="230">
                  <c:v>43608</c:v>
                </c:pt>
                <c:pt idx="231">
                  <c:v>43609</c:v>
                </c:pt>
                <c:pt idx="232">
                  <c:v>43612</c:v>
                </c:pt>
                <c:pt idx="233">
                  <c:v>43613</c:v>
                </c:pt>
                <c:pt idx="234">
                  <c:v>43614</c:v>
                </c:pt>
                <c:pt idx="235">
                  <c:v>43615</c:v>
                </c:pt>
                <c:pt idx="236">
                  <c:v>43616</c:v>
                </c:pt>
                <c:pt idx="237">
                  <c:v>43619</c:v>
                </c:pt>
                <c:pt idx="238">
                  <c:v>43620</c:v>
                </c:pt>
                <c:pt idx="239">
                  <c:v>43621</c:v>
                </c:pt>
              </c:numCache>
            </c:numRef>
          </c:xVal>
          <c:yVal>
            <c:numRef>
              <c:f>'LME - Daily'!$L$443:$L$682</c:f>
              <c:numCache>
                <c:formatCode>0.000</c:formatCode>
                <c:ptCount val="240"/>
                <c:pt idx="2">
                  <c:v>85.980352387167329</c:v>
                </c:pt>
                <c:pt idx="4">
                  <c:v>85.649658724139755</c:v>
                </c:pt>
                <c:pt idx="7">
                  <c:v>84.437115293038673</c:v>
                </c:pt>
                <c:pt idx="9">
                  <c:v>81.571103546799762</c:v>
                </c:pt>
                <c:pt idx="12">
                  <c:v>80.909716220744642</c:v>
                </c:pt>
                <c:pt idx="14">
                  <c:v>80.02786645267112</c:v>
                </c:pt>
                <c:pt idx="17">
                  <c:v>78.043704474505716</c:v>
                </c:pt>
                <c:pt idx="19">
                  <c:v>77.051623485423036</c:v>
                </c:pt>
                <c:pt idx="22">
                  <c:v>76.610698601386275</c:v>
                </c:pt>
                <c:pt idx="24">
                  <c:v>75.83908005432194</c:v>
                </c:pt>
                <c:pt idx="27">
                  <c:v>74.626536623220872</c:v>
                </c:pt>
                <c:pt idx="29">
                  <c:v>73.854918076156551</c:v>
                </c:pt>
                <c:pt idx="32">
                  <c:v>73.193530750101417</c:v>
                </c:pt>
                <c:pt idx="34">
                  <c:v>73.193530750101417</c:v>
                </c:pt>
                <c:pt idx="37">
                  <c:v>73.193530750101417</c:v>
                </c:pt>
                <c:pt idx="39">
                  <c:v>72.752605866064656</c:v>
                </c:pt>
                <c:pt idx="41">
                  <c:v>72.752605866064656</c:v>
                </c:pt>
                <c:pt idx="43">
                  <c:v>72.752605866064656</c:v>
                </c:pt>
                <c:pt idx="46">
                  <c:v>72.752605866064656</c:v>
                </c:pt>
                <c:pt idx="48">
                  <c:v>73.524224413128977</c:v>
                </c:pt>
                <c:pt idx="51">
                  <c:v>73.524224413128977</c:v>
                </c:pt>
                <c:pt idx="53">
                  <c:v>73.524224413128977</c:v>
                </c:pt>
                <c:pt idx="56">
                  <c:v>73.854918076156551</c:v>
                </c:pt>
                <c:pt idx="58">
                  <c:v>73.854918076156551</c:v>
                </c:pt>
                <c:pt idx="61">
                  <c:v>73.854918076156551</c:v>
                </c:pt>
                <c:pt idx="63">
                  <c:v>73.854918076156551</c:v>
                </c:pt>
                <c:pt idx="66">
                  <c:v>73.854918076156551</c:v>
                </c:pt>
                <c:pt idx="68">
                  <c:v>73.854918076156551</c:v>
                </c:pt>
                <c:pt idx="71">
                  <c:v>73.854918076156551</c:v>
                </c:pt>
                <c:pt idx="73">
                  <c:v>73.854918076156551</c:v>
                </c:pt>
                <c:pt idx="76">
                  <c:v>73.854918076156551</c:v>
                </c:pt>
                <c:pt idx="78">
                  <c:v>73.854918076156551</c:v>
                </c:pt>
                <c:pt idx="81">
                  <c:v>73.854918076156551</c:v>
                </c:pt>
                <c:pt idx="83">
                  <c:v>73.854918076156551</c:v>
                </c:pt>
                <c:pt idx="86">
                  <c:v>73.854918076156551</c:v>
                </c:pt>
                <c:pt idx="88">
                  <c:v>73.854918076156551</c:v>
                </c:pt>
                <c:pt idx="91">
                  <c:v>73.854918076156551</c:v>
                </c:pt>
                <c:pt idx="93">
                  <c:v>73.854918076156551</c:v>
                </c:pt>
                <c:pt idx="96">
                  <c:v>73.854918076156551</c:v>
                </c:pt>
                <c:pt idx="98">
                  <c:v>73.854918076156551</c:v>
                </c:pt>
                <c:pt idx="101">
                  <c:v>73.303761971110603</c:v>
                </c:pt>
                <c:pt idx="103">
                  <c:v>72.752605866064656</c:v>
                </c:pt>
                <c:pt idx="106">
                  <c:v>71.429831213954387</c:v>
                </c:pt>
                <c:pt idx="108">
                  <c:v>70.547981445880879</c:v>
                </c:pt>
                <c:pt idx="111">
                  <c:v>70.107056561844132</c:v>
                </c:pt>
                <c:pt idx="113">
                  <c:v>66.80011993156846</c:v>
                </c:pt>
                <c:pt idx="116">
                  <c:v>65.697807721476565</c:v>
                </c:pt>
                <c:pt idx="118">
                  <c:v>62.831795975237661</c:v>
                </c:pt>
                <c:pt idx="121">
                  <c:v>60.627171555053884</c:v>
                </c:pt>
                <c:pt idx="123">
                  <c:v>58.422547134870101</c:v>
                </c:pt>
                <c:pt idx="125">
                  <c:v>58.422547134870101</c:v>
                </c:pt>
                <c:pt idx="127">
                  <c:v>58.422547134870101</c:v>
                </c:pt>
                <c:pt idx="129">
                  <c:v>58.422547134870101</c:v>
                </c:pt>
                <c:pt idx="131">
                  <c:v>56.769078819732272</c:v>
                </c:pt>
                <c:pt idx="134">
                  <c:v>54.564454399548495</c:v>
                </c:pt>
                <c:pt idx="136">
                  <c:v>51.808673874318771</c:v>
                </c:pt>
                <c:pt idx="139">
                  <c:v>49.604049454134994</c:v>
                </c:pt>
                <c:pt idx="141">
                  <c:v>46.297112823859329</c:v>
                </c:pt>
                <c:pt idx="144">
                  <c:v>41.887863983491776</c:v>
                </c:pt>
                <c:pt idx="146">
                  <c:v>41.887863983491776</c:v>
                </c:pt>
                <c:pt idx="149">
                  <c:v>41.336707878445829</c:v>
                </c:pt>
                <c:pt idx="151">
                  <c:v>41.336707878445829</c:v>
                </c:pt>
                <c:pt idx="154">
                  <c:v>39.352545900280433</c:v>
                </c:pt>
                <c:pt idx="156">
                  <c:v>39.021852237252858</c:v>
                </c:pt>
                <c:pt idx="159">
                  <c:v>38.14000246917935</c:v>
                </c:pt>
                <c:pt idx="161">
                  <c:v>37.478615143124216</c:v>
                </c:pt>
                <c:pt idx="164">
                  <c:v>35.384221943949633</c:v>
                </c:pt>
                <c:pt idx="166">
                  <c:v>34.722834617894499</c:v>
                </c:pt>
                <c:pt idx="169">
                  <c:v>33.840984849820984</c:v>
                </c:pt>
                <c:pt idx="171">
                  <c:v>33.40005996578423</c:v>
                </c:pt>
                <c:pt idx="174">
                  <c:v>32.848903860738282</c:v>
                </c:pt>
                <c:pt idx="176">
                  <c:v>32.407978976701528</c:v>
                </c:pt>
                <c:pt idx="179">
                  <c:v>30.974973103582077</c:v>
                </c:pt>
                <c:pt idx="181">
                  <c:v>30.644279440554509</c:v>
                </c:pt>
                <c:pt idx="184">
                  <c:v>29.321504788444244</c:v>
                </c:pt>
                <c:pt idx="186">
                  <c:v>29.321504788444244</c:v>
                </c:pt>
                <c:pt idx="189">
                  <c:v>29.321504788444244</c:v>
                </c:pt>
                <c:pt idx="191">
                  <c:v>30.313585777526942</c:v>
                </c:pt>
                <c:pt idx="194">
                  <c:v>31.41589798761883</c:v>
                </c:pt>
                <c:pt idx="196">
                  <c:v>31.967054092664775</c:v>
                </c:pt>
                <c:pt idx="199">
                  <c:v>33.730753628811797</c:v>
                </c:pt>
                <c:pt idx="201">
                  <c:v>33.840984849820984</c:v>
                </c:pt>
                <c:pt idx="204">
                  <c:v>34.392140954866932</c:v>
                </c:pt>
                <c:pt idx="206">
                  <c:v>34.392140954866932</c:v>
                </c:pt>
                <c:pt idx="209">
                  <c:v>33.840984849820984</c:v>
                </c:pt>
                <c:pt idx="211">
                  <c:v>36.045609270004768</c:v>
                </c:pt>
                <c:pt idx="214">
                  <c:v>34.392140954866932</c:v>
                </c:pt>
                <c:pt idx="216">
                  <c:v>34.392140954866932</c:v>
                </c:pt>
                <c:pt idx="219">
                  <c:v>35.825146827986387</c:v>
                </c:pt>
                <c:pt idx="221">
                  <c:v>35.825146827986387</c:v>
                </c:pt>
                <c:pt idx="224">
                  <c:v>35.825146827986387</c:v>
                </c:pt>
                <c:pt idx="226">
                  <c:v>35.825146827986387</c:v>
                </c:pt>
                <c:pt idx="229">
                  <c:v>35.714915606977193</c:v>
                </c:pt>
                <c:pt idx="231">
                  <c:v>35.273990722940439</c:v>
                </c:pt>
                <c:pt idx="234">
                  <c:v>33.840984849820984</c:v>
                </c:pt>
                <c:pt idx="236">
                  <c:v>33.840984849820984</c:v>
                </c:pt>
                <c:pt idx="239">
                  <c:v>32.959135081747469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7-4C11-B148-A08E85AA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0752"/>
        <c:axId val="926388784"/>
      </c:scatterChart>
      <c:valAx>
        <c:axId val="926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8784"/>
        <c:crosses val="autoZero"/>
        <c:crossBetween val="midCat"/>
        <c:majorUnit val="30"/>
      </c:valAx>
      <c:valAx>
        <c:axId val="926388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4387576552931"/>
          <c:y val="5.6133712452610091E-2"/>
          <c:w val="0.32011679790026248"/>
          <c:h val="0.1608807232429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28</xdr:col>
      <xdr:colOff>179294</xdr:colOff>
      <xdr:row>23</xdr:row>
      <xdr:rowOff>14475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14111</xdr:colOff>
      <xdr:row>0</xdr:row>
      <xdr:rowOff>14111</xdr:rowOff>
    </xdr:from>
    <xdr:ext cx="2251191" cy="84447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1" y="14111"/>
          <a:ext cx="2251191" cy="844479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0</xdr:row>
      <xdr:rowOff>0</xdr:rowOff>
    </xdr:from>
    <xdr:to>
      <xdr:col>6</xdr:col>
      <xdr:colOff>252589</xdr:colOff>
      <xdr:row>5</xdr:row>
      <xdr:rowOff>14111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51000" y="0"/>
          <a:ext cx="3554589" cy="99836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  <xdr:twoCellAnchor editAs="oneCell">
    <xdr:from>
      <xdr:col>0</xdr:col>
      <xdr:colOff>14111</xdr:colOff>
      <xdr:row>0</xdr:row>
      <xdr:rowOff>14111</xdr:rowOff>
    </xdr:from>
    <xdr:to>
      <xdr:col>1</xdr:col>
      <xdr:colOff>1439802</xdr:colOff>
      <xdr:row>4</xdr:row>
      <xdr:rowOff>68368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1" y="14111"/>
          <a:ext cx="2251191" cy="841657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6</xdr:col>
      <xdr:colOff>252589</xdr:colOff>
      <xdr:row>5</xdr:row>
      <xdr:rowOff>14111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032250" y="0"/>
          <a:ext cx="4697589" cy="99836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  <xdr:twoCellAnchor editAs="oneCell">
    <xdr:from>
      <xdr:col>0</xdr:col>
      <xdr:colOff>14111</xdr:colOff>
      <xdr:row>0</xdr:row>
      <xdr:rowOff>14111</xdr:rowOff>
    </xdr:from>
    <xdr:to>
      <xdr:col>1</xdr:col>
      <xdr:colOff>1439802</xdr:colOff>
      <xdr:row>4</xdr:row>
      <xdr:rowOff>68368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E62DB3-4490-9D4C-AA02-5649D567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1" y="14111"/>
          <a:ext cx="2251191" cy="841657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6</xdr:col>
      <xdr:colOff>252589</xdr:colOff>
      <xdr:row>5</xdr:row>
      <xdr:rowOff>14111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E55B77-EA8A-8946-885A-3B3E3074B61D}"/>
            </a:ext>
          </a:extLst>
        </xdr:cNvPr>
        <xdr:cNvSpPr txBox="1"/>
      </xdr:nvSpPr>
      <xdr:spPr>
        <a:xfrm>
          <a:off x="4032250" y="0"/>
          <a:ext cx="4697589" cy="99836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i_lab\mbilab\&#65400;&#65438;&#65433;&#65392;&#65420;&#65439;1\G3\&#35430;&#20316;&#65411;&#65438;&#65392;&#65408;\LNA152\&#35373;&#353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8_&#20837;&#24235;&#26085;&#31243;&#34920;&#65288;&#22238;&#31572;)\C_&#65288;&#20870;&#31570;&#65289;&#21336;&#12475;&#12523;&#12288;&#22238;&#31572;\&#20837;&#24235;&#12487;&#12540;&#12479;&#25277;&#20986;&#12510;&#12463;&#12525;(V2.1)uen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c-user\LOCALS~1\Temp\Rim&#21521;&#12369;UF563865FTD_&#21407;&#20385;&#21106;&#20184;_120319ks.zip%20&#12398;&#19968;&#26178;&#12487;&#12451;&#12524;&#12463;&#12488;&#12522;%201\Rim&#21521;&#12369;UF563865FTD_&#21407;&#20385;&#21106;&#20184;_120319k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1_&#12475;&#12523;PSI&#35336;&#30011;\2013&#24180;&#24230;\(2014&#24180;P&#12475;&#12523;)PSI(1-&#9313;&#21454;&#25903;&#26908;&#35342;&#29992;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sites/CellMaterialsSupplyChain/Shared%20Documents/Commodities%20and%20Mining/Commodities%20Financial%20Forecast/Metals%20and%20FX%20Rate%20Master%20-%20Latest%2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-my.sharepoint.com/Users/andrewmiller/Box%20Sync/Benchmark%20Public/Benchmark%20Price%20Assessments/Lithium/Prices/Lithium%20Price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-my.sharepoint.com/OneDrive/Tesla/TeslaPanasonicSCM%20-%20Documents/BOM/2018%2006%20Jun%20Update/&#12304;Editable&#12305;Jun%20Update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.sharepoint.com/OneDrive/Tesla/TeslaPanasonicSCM%20-%20Documents/BOM/2018%2006%20Jun%20Update/&#12304;Editable&#12305;Jun%20Update%20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-my.sharepoint.com/Users/smaryssael/Tesla/Cell%20Materials%20Supply%20Chain%20-%20Documents/Commodities%20and%20Mining/Dashboards/Metal%20Dashboard%20Cell%20and%20Vehicle/Metals%20Dashboard%20(Sep)%20LATE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ms.teslamotors.com/TESLASVN/ModelS/Engineering/HV%20Battery/Manufacturing/Capital%20Equipment/Cooling%20Tube/Project%20Management/CoolingTubePro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orioka%20Temp\&#9632;Temp%20Folder\&#9632;Costing\&#9733;Tesla\&#9733;&#22679;&#29987;&#25237;&#36039;%20BBS%20&#65286;%20UR18650ZT5\&#65283;15+&#26032;&#35215;&#25237;&#36039;%202&#65431;&#65394;&#65437;\20130705%20&#23665;&#30000;&#12373;&#12435;&#22577;&#21578;\&#9733;Tesla_&#20385;&#26684;&#25512;&#31227;_&#35336;&#31639;&#24335;(ZT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ORISITA2\My%20Documents\AA&#26032;&#35215;\&#12486;&#12473;&#12521;&#20379;&#32102;&#23550;&#24540;\(&#26368;&#32066;)&#9733;&#30446;&#35542;&#35211;&#26360;%20Tesla&#20840;&#20307;&#21454;&#25903;%20(&#25237;&#36039;&#26178;&#26399;&#22793;&#26356;)%20(2013-2015)%20ver-9%202013072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4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lamotorsinc-my.sharepoint.com/Users/smaryssael/Tesla/Cell%20Materials%20Supply%20Chain%20-%20Documents/Commodities%20and%20Mining/Dashboards/Nickel%20Cobal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常剥離"/>
      <sheetName val="Sheet1"/>
      <sheetName val="数値入力シート"/>
      <sheetName val="数値入力シート (2)"/>
      <sheetName val="群断面設計 (2)"/>
      <sheetName val="極板長設計 (2)"/>
      <sheetName val="テープ設計"/>
      <sheetName val="設計sheetﾒｲﾝ"/>
      <sheetName val="群厚み計算シート"/>
      <sheetName val="周回数計算ｼｰﾄ"/>
      <sheetName val="空間体積"/>
      <sheetName val="電池重量"/>
      <sheetName val="容量存在確率"/>
      <sheetName val="直材費計算"/>
      <sheetName val="液量"/>
      <sheetName val="機種リスト"/>
      <sheetName val="【参考】予算単位"/>
      <sheetName val="試作条件一覧"/>
      <sheetName val="設計シート"/>
      <sheetName val="■条件設定"/>
      <sheetName val="数値ﾃﾞｰﾀ"/>
      <sheetName val="相場まとめ"/>
      <sheetName val="DB2"/>
      <sheetName val="Assumptions"/>
      <sheetName val="전체손익표"/>
      <sheetName val="設計"/>
      <sheetName val="총집계내역"/>
      <sheetName val="음극 압연후"/>
      <sheetName val="#REF"/>
      <sheetName val="バイヤー"/>
      <sheetName val="入力リスト"/>
      <sheetName val="2019年工序别"/>
      <sheetName val="販売原計"/>
      <sheetName val="経常店"/>
      <sheetName val="製造番号管理台帳（原本）"/>
      <sheetName val="FinishedGoodsDatabase上期"/>
      <sheetName val="本体"/>
      <sheetName val="BP2003"/>
      <sheetName val="テーマ別   開発G･研究所のみ"/>
      <sheetName val="件名"/>
      <sheetName val="仕掛集計4月切"/>
      <sheetName val="客先リスト"/>
      <sheetName val="試験条件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10_2995534"/>
      <sheetName val="2012_10_26115346"/>
      <sheetName val="Sheet2"/>
      <sheetName val="2012_10_1810246"/>
      <sheetName val="2012_10_1993856"/>
      <sheetName val="2012_10_11114334"/>
      <sheetName val="2012_10_11112444"/>
      <sheetName val="2012_10_1610387"/>
      <sheetName val="2012_10_15122619"/>
      <sheetName val="2012_10_12121015"/>
      <sheetName val="2012_10_5122620"/>
      <sheetName val="単セル出荷依頼フォーム"/>
      <sheetName val="抽出対象ファイル"/>
      <sheetName val="期間抽出対象ファイル"/>
      <sheetName val="休日マスター"/>
      <sheetName val="G-Code"/>
      <sheetName val="入数"/>
      <sheetName val="Mコード抽出対象ファイ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品番</v>
          </cell>
          <cell r="F1" t="str">
            <v>備考</v>
          </cell>
        </row>
        <row r="2">
          <cell r="A2" t="str">
            <v>CGR-B/T46SEB</v>
          </cell>
        </row>
        <row r="3">
          <cell r="A3" t="str">
            <v>CGR-B/T46SAB</v>
          </cell>
        </row>
        <row r="4">
          <cell r="A4" t="str">
            <v>CGR-B/T51AEB</v>
          </cell>
        </row>
        <row r="5">
          <cell r="A5" t="str">
            <v>CGR-B/T58AEB</v>
          </cell>
        </row>
        <row r="6">
          <cell r="A6" t="str">
            <v>CGR-B/T58JEB</v>
          </cell>
        </row>
        <row r="7">
          <cell r="A7" t="str">
            <v>CGR-B/T55SEB</v>
          </cell>
        </row>
        <row r="8">
          <cell r="A8" t="str">
            <v>CGR-B/T56SEB</v>
          </cell>
        </row>
        <row r="9">
          <cell r="A9" t="str">
            <v>NCR-B/T12SEB</v>
          </cell>
        </row>
        <row r="10">
          <cell r="A10" t="str">
            <v>NCR-B/T16SEB</v>
          </cell>
        </row>
        <row r="11">
          <cell r="A11" t="str">
            <v>NCR-B/T15SEB</v>
          </cell>
        </row>
        <row r="12">
          <cell r="A12" t="str">
            <v>CGR-B/T47SEA</v>
          </cell>
        </row>
        <row r="13">
          <cell r="A13" t="str">
            <v>NCR-B/T12AEB</v>
          </cell>
        </row>
        <row r="14">
          <cell r="A14" t="str">
            <v>NCR-B/T13SEB</v>
          </cell>
        </row>
        <row r="15">
          <cell r="A15" t="str">
            <v>NCR-B/T18SEB</v>
          </cell>
        </row>
        <row r="16">
          <cell r="A16" t="str">
            <v>NCR-B/T22AEB</v>
          </cell>
        </row>
        <row r="17">
          <cell r="A17" t="str">
            <v>NCR-B/T18AEB</v>
          </cell>
        </row>
        <row r="18">
          <cell r="A18" t="str">
            <v>NCR-B/T60SEB</v>
          </cell>
        </row>
        <row r="19">
          <cell r="A19" t="str">
            <v>NCR-B/T08AEA</v>
          </cell>
        </row>
        <row r="20">
          <cell r="A20" t="str">
            <v>NCR-B/T01AEA</v>
          </cell>
        </row>
        <row r="21">
          <cell r="A21" t="str">
            <v>BJ-A300016AA</v>
          </cell>
        </row>
        <row r="22">
          <cell r="A22" t="str">
            <v>BJ-A300003AA</v>
          </cell>
        </row>
        <row r="23">
          <cell r="A23" t="str">
            <v>NCR-B/T13AEB</v>
          </cell>
        </row>
        <row r="24">
          <cell r="A24" t="str">
            <v>BJ-A300006AA</v>
          </cell>
        </row>
        <row r="25">
          <cell r="A25" t="str">
            <v>BJ-A300004AA</v>
          </cell>
        </row>
        <row r="26">
          <cell r="A26" t="str">
            <v>CGR-B/T57SAB</v>
          </cell>
        </row>
        <row r="27">
          <cell r="A27" t="str">
            <v>CGR-B/T57SEB</v>
          </cell>
        </row>
        <row r="28">
          <cell r="A28" t="str">
            <v>NCR-B/T21SEC</v>
          </cell>
        </row>
        <row r="29">
          <cell r="A29" t="str">
            <v>NCR-B/T24SEC</v>
          </cell>
        </row>
        <row r="30">
          <cell r="A30" t="str">
            <v>BJ-A300002AZ</v>
          </cell>
        </row>
        <row r="31">
          <cell r="A31" t="str">
            <v>CGR-B/T54SEB</v>
          </cell>
        </row>
        <row r="32">
          <cell r="A32" t="str">
            <v>BJ-A300030AZ</v>
          </cell>
        </row>
        <row r="33">
          <cell r="A33" t="str">
            <v>BJ-A300007AA</v>
          </cell>
        </row>
        <row r="34">
          <cell r="A34" t="str">
            <v>NCR-B/T17AEB</v>
          </cell>
        </row>
        <row r="35">
          <cell r="A35" t="str">
            <v>NCR-B/T12JEB</v>
          </cell>
        </row>
        <row r="36">
          <cell r="A36" t="str">
            <v>BJ-A300017AA</v>
          </cell>
        </row>
        <row r="37">
          <cell r="A37" t="str">
            <v>BJ-A300021AA</v>
          </cell>
        </row>
        <row r="38">
          <cell r="A38" t="str">
            <v>BJ-A300022AA</v>
          </cell>
        </row>
        <row r="39">
          <cell r="A39" t="str">
            <v>NCR-B/T10AEB</v>
          </cell>
        </row>
        <row r="40">
          <cell r="A40" t="str">
            <v>BJ-A300024AZ</v>
          </cell>
        </row>
        <row r="41">
          <cell r="A41" t="str">
            <v>BJ-A300047AZ</v>
          </cell>
        </row>
        <row r="42">
          <cell r="A42" t="str">
            <v>CGR-B/T54SAB</v>
          </cell>
        </row>
        <row r="43">
          <cell r="A43" t="str">
            <v>CGR-B/T51JEB</v>
          </cell>
        </row>
        <row r="44">
          <cell r="A44" t="str">
            <v>BBS</v>
          </cell>
        </row>
        <row r="45">
          <cell r="A45" t="str">
            <v>BJ-A300038AZ</v>
          </cell>
        </row>
        <row r="46">
          <cell r="A46" t="str">
            <v>NCR-B/T17SEB</v>
          </cell>
        </row>
        <row r="47">
          <cell r="A47" t="str">
            <v>CGR-B/T60SEB</v>
          </cell>
        </row>
        <row r="48">
          <cell r="A48" t="str">
            <v>NCR-B/T06SEA</v>
          </cell>
        </row>
        <row r="49">
          <cell r="A49" t="str">
            <v xml:space="preserve">BJ-A300002AZ </v>
          </cell>
        </row>
      </sheetData>
      <sheetData sheetId="1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原価割付"/>
      <sheetName val="検討表"/>
      <sheetName val="既存パック"/>
      <sheetName val="リスト１"/>
      <sheetName val="値上げDB"/>
      <sheetName val="値上げ設定"/>
      <sheetName val="原価シート追加方法"/>
      <sheetName val="2010上標準"/>
      <sheetName val="2010下標準"/>
      <sheetName val="2011上標準"/>
      <sheetName val="2011下標準"/>
      <sheetName val="201104当座"/>
      <sheetName val="201105当座"/>
      <sheetName val="201106当座"/>
      <sheetName val="201107当座"/>
      <sheetName val="201108当座"/>
      <sheetName val="201109当座"/>
      <sheetName val="201110当座"/>
      <sheetName val="201111当座"/>
      <sheetName val="201112当座"/>
      <sheetName val="201201当座"/>
      <sheetName val="直接経費内訳"/>
    </sheetNames>
    <sheetDataSet>
      <sheetData sheetId="0" refreshError="1"/>
      <sheetData sheetId="1" refreshError="1"/>
      <sheetData sheetId="2"/>
      <sheetData sheetId="3" refreshError="1"/>
      <sheetData sheetId="4">
        <row r="11">
          <cell r="X11" t="str">
            <v>PC</v>
          </cell>
        </row>
        <row r="12">
          <cell r="X12" t="str">
            <v>携帯電話</v>
          </cell>
        </row>
        <row r="13">
          <cell r="X13" t="str">
            <v>PDA</v>
          </cell>
        </row>
        <row r="14">
          <cell r="X14" t="str">
            <v>DSC</v>
          </cell>
        </row>
        <row r="15">
          <cell r="X15" t="str">
            <v>ｶﾑｺｰﾀﾞ</v>
          </cell>
        </row>
        <row r="16">
          <cell r="X16" t="str">
            <v>工具</v>
          </cell>
        </row>
        <row r="17">
          <cell r="X17" t="str">
            <v>ﾊﾟﾜｰｱﾌﾟﾘ</v>
          </cell>
        </row>
        <row r="18">
          <cell r="X18" t="str">
            <v>ｱｾﾝﾌﾞﾗ</v>
          </cell>
        </row>
        <row r="19">
          <cell r="X19" t="str">
            <v>その他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概要"/>
      <sheetName val="ライン状況"/>
      <sheetName val="ライン状況(2014)"/>
      <sheetName val="円筒(2014)"/>
      <sheetName val="円筒"/>
      <sheetName val="日程計画"/>
      <sheetName val="要望"/>
      <sheetName val="PSIグラフ"/>
      <sheetName val="貼付データ"/>
      <sheetName val="生データ"/>
      <sheetName val="生データピボット"/>
      <sheetName val="在庫実績"/>
      <sheetName val="機種名"/>
      <sheetName val="製品在庫"/>
      <sheetName val="休日"/>
    </sheetNames>
    <sheetDataSet>
      <sheetData sheetId="0" refreshError="1">
        <row r="2">
          <cell r="B2">
            <v>41654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Summary"/>
      <sheetName val="Non-PENA cell Summary"/>
      <sheetName val="LG Chem M33&amp;M48 Adjustment"/>
      <sheetName val="SDI 33J Price Adjustment"/>
      <sheetName val="18650 LME &amp; FX Adjustment"/>
      <sheetName val="FX comparison"/>
      <sheetName val="Monthly Actuals+Forecast"/>
      <sheetName val="LME - Daily"/>
      <sheetName val="FX rate Oanda Historicals"/>
      <sheetName val="Oanda FX - Daily"/>
      <sheetName val="Lithium (linked)"/>
      <sheetName val="2017 12 06 update"/>
      <sheetName val="FX 05092018 update"/>
      <sheetName val="LME Update 5 9 18"/>
      <sheetName val="LME Update 4 11 18"/>
      <sheetName val="Sheet2"/>
      <sheetName val="Consolidated Commodity forecast"/>
    </sheetNames>
    <sheetDataSet>
      <sheetData sheetId="0"/>
      <sheetData sheetId="1">
        <row r="8">
          <cell r="D8">
            <v>43804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443">
          <cell r="A443">
            <v>43283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LC FOB SA"/>
      <sheetName val="LC CIF NA"/>
      <sheetName val="LC CIF As"/>
      <sheetName val="LC CIF EU"/>
      <sheetName val="LC(T) EXW CH"/>
      <sheetName val="LC(B) EXW CH"/>
      <sheetName val="Lithium Hydroxide"/>
      <sheetName val="LH FOB NA"/>
      <sheetName val="LH CIF As"/>
      <sheetName val="LH CIF EU"/>
      <sheetName val="EXW China"/>
      <sheetName val="Spod"/>
      <sheetName val="Lithium Index"/>
      <sheetName val="Index"/>
      <sheetName val="Carbonate Index"/>
      <sheetName val="Hydroxide 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7100</v>
          </cell>
          <cell r="C8">
            <v>7450</v>
          </cell>
          <cell r="E8">
            <v>5800</v>
          </cell>
        </row>
        <row r="9">
          <cell r="B9">
            <v>7000</v>
          </cell>
          <cell r="C9">
            <v>7350</v>
          </cell>
          <cell r="E9">
            <v>5900</v>
          </cell>
        </row>
        <row r="10">
          <cell r="B10">
            <v>6950</v>
          </cell>
          <cell r="C10">
            <v>7550</v>
          </cell>
          <cell r="E10">
            <v>6200</v>
          </cell>
        </row>
        <row r="11">
          <cell r="B11">
            <v>6850</v>
          </cell>
          <cell r="C11">
            <v>8450</v>
          </cell>
          <cell r="E11">
            <v>5700</v>
          </cell>
        </row>
        <row r="12">
          <cell r="B12">
            <v>6700</v>
          </cell>
          <cell r="C12">
            <v>7375</v>
          </cell>
          <cell r="E12">
            <v>5900</v>
          </cell>
        </row>
        <row r="13">
          <cell r="B13">
            <v>7000</v>
          </cell>
          <cell r="C13">
            <v>7425</v>
          </cell>
          <cell r="E13">
            <v>5600</v>
          </cell>
        </row>
        <row r="14">
          <cell r="B14">
            <v>6450</v>
          </cell>
          <cell r="C14">
            <v>7450</v>
          </cell>
          <cell r="E14">
            <v>5900</v>
          </cell>
        </row>
        <row r="15">
          <cell r="B15">
            <v>6250</v>
          </cell>
          <cell r="C15">
            <v>7450</v>
          </cell>
          <cell r="E15">
            <v>5800</v>
          </cell>
        </row>
        <row r="16">
          <cell r="B16">
            <v>6150</v>
          </cell>
          <cell r="C16">
            <v>7025</v>
          </cell>
          <cell r="E16">
            <v>5600</v>
          </cell>
        </row>
        <row r="17">
          <cell r="B17">
            <v>5575</v>
          </cell>
          <cell r="C17">
            <v>7350</v>
          </cell>
          <cell r="E17">
            <v>6500</v>
          </cell>
        </row>
        <row r="18">
          <cell r="B18">
            <v>5625</v>
          </cell>
          <cell r="C18">
            <v>6950</v>
          </cell>
          <cell r="E18">
            <v>5800</v>
          </cell>
        </row>
        <row r="19">
          <cell r="B19">
            <v>6125</v>
          </cell>
          <cell r="C19">
            <v>6750</v>
          </cell>
          <cell r="E19">
            <v>5600</v>
          </cell>
        </row>
        <row r="20">
          <cell r="B20">
            <v>5700</v>
          </cell>
          <cell r="C20">
            <v>6600</v>
          </cell>
          <cell r="E20">
            <v>5600</v>
          </cell>
        </row>
        <row r="21">
          <cell r="B21">
            <v>5650</v>
          </cell>
          <cell r="C21">
            <v>6600</v>
          </cell>
          <cell r="E21">
            <v>5800</v>
          </cell>
        </row>
        <row r="22">
          <cell r="B22">
            <v>5700</v>
          </cell>
          <cell r="C22">
            <v>7500</v>
          </cell>
          <cell r="E22">
            <v>5700</v>
          </cell>
        </row>
        <row r="23">
          <cell r="B23">
            <v>5450</v>
          </cell>
          <cell r="C23">
            <v>7000</v>
          </cell>
          <cell r="E23">
            <v>6000</v>
          </cell>
        </row>
        <row r="24">
          <cell r="B24">
            <v>5400</v>
          </cell>
          <cell r="C24">
            <v>6700</v>
          </cell>
          <cell r="E24">
            <v>6100</v>
          </cell>
        </row>
        <row r="25">
          <cell r="B25">
            <v>5800</v>
          </cell>
          <cell r="C25">
            <v>6650</v>
          </cell>
          <cell r="E25">
            <v>6700</v>
          </cell>
        </row>
        <row r="26">
          <cell r="B26">
            <v>5700</v>
          </cell>
          <cell r="C26">
            <v>7225</v>
          </cell>
          <cell r="E26">
            <v>6300</v>
          </cell>
        </row>
        <row r="27">
          <cell r="B27">
            <v>5550</v>
          </cell>
          <cell r="C27">
            <v>6575</v>
          </cell>
          <cell r="E27">
            <v>6300</v>
          </cell>
        </row>
        <row r="28">
          <cell r="B28">
            <v>5550</v>
          </cell>
          <cell r="C28">
            <v>6500</v>
          </cell>
          <cell r="E28">
            <v>6400</v>
          </cell>
        </row>
        <row r="29">
          <cell r="B29">
            <v>5700</v>
          </cell>
          <cell r="C29">
            <v>6475</v>
          </cell>
          <cell r="E29">
            <v>6400</v>
          </cell>
        </row>
        <row r="30">
          <cell r="B30">
            <v>5700</v>
          </cell>
          <cell r="C30">
            <v>6550</v>
          </cell>
          <cell r="E30">
            <v>6100</v>
          </cell>
        </row>
        <row r="31">
          <cell r="B31">
            <v>5450</v>
          </cell>
          <cell r="C31">
            <v>7175</v>
          </cell>
          <cell r="E31">
            <v>6600</v>
          </cell>
        </row>
        <row r="32">
          <cell r="B32">
            <v>5450</v>
          </cell>
          <cell r="C32">
            <v>6825</v>
          </cell>
          <cell r="E32">
            <v>6300</v>
          </cell>
        </row>
        <row r="33">
          <cell r="B33">
            <v>5750</v>
          </cell>
          <cell r="C33">
            <v>6775</v>
          </cell>
          <cell r="E33">
            <v>6800</v>
          </cell>
        </row>
        <row r="34">
          <cell r="B34">
            <v>5700</v>
          </cell>
          <cell r="C34">
            <v>7000</v>
          </cell>
          <cell r="E34">
            <v>6800</v>
          </cell>
        </row>
        <row r="35">
          <cell r="B35">
            <v>5600</v>
          </cell>
          <cell r="C35">
            <v>6975</v>
          </cell>
          <cell r="E35">
            <v>6200</v>
          </cell>
        </row>
        <row r="36">
          <cell r="B36">
            <v>5900</v>
          </cell>
          <cell r="C36">
            <v>6600</v>
          </cell>
          <cell r="E36">
            <v>6300</v>
          </cell>
        </row>
        <row r="37">
          <cell r="B37">
            <v>6150</v>
          </cell>
          <cell r="C37">
            <v>7100</v>
          </cell>
          <cell r="E37">
            <v>6700</v>
          </cell>
        </row>
        <row r="38">
          <cell r="B38">
            <v>6050</v>
          </cell>
          <cell r="C38">
            <v>7025</v>
          </cell>
          <cell r="E38">
            <v>6300</v>
          </cell>
        </row>
        <row r="39">
          <cell r="B39">
            <v>5900</v>
          </cell>
          <cell r="C39">
            <v>7125</v>
          </cell>
          <cell r="E39">
            <v>6600</v>
          </cell>
        </row>
        <row r="40">
          <cell r="B40">
            <v>6000</v>
          </cell>
          <cell r="C40">
            <v>6900</v>
          </cell>
          <cell r="E40">
            <v>6700</v>
          </cell>
        </row>
        <row r="41">
          <cell r="B41">
            <v>5950</v>
          </cell>
          <cell r="C41">
            <v>7050</v>
          </cell>
          <cell r="E41">
            <v>6900</v>
          </cell>
        </row>
        <row r="42">
          <cell r="B42">
            <v>6000</v>
          </cell>
          <cell r="C42">
            <v>7400</v>
          </cell>
          <cell r="E42">
            <v>6700</v>
          </cell>
        </row>
        <row r="43">
          <cell r="B43">
            <v>6200</v>
          </cell>
          <cell r="C43">
            <v>7100</v>
          </cell>
          <cell r="E43">
            <v>6600</v>
          </cell>
        </row>
        <row r="44">
          <cell r="B44">
            <v>6425</v>
          </cell>
          <cell r="C44">
            <v>7425</v>
          </cell>
          <cell r="E44">
            <v>6600</v>
          </cell>
        </row>
        <row r="45">
          <cell r="B45">
            <v>6875</v>
          </cell>
          <cell r="C45">
            <v>7450</v>
          </cell>
          <cell r="E45">
            <v>7100</v>
          </cell>
        </row>
        <row r="46">
          <cell r="B46">
            <v>6725</v>
          </cell>
          <cell r="C46">
            <v>7700</v>
          </cell>
          <cell r="E46">
            <v>7100</v>
          </cell>
        </row>
        <row r="47">
          <cell r="B47">
            <v>6650</v>
          </cell>
          <cell r="C47">
            <v>7575</v>
          </cell>
          <cell r="E47">
            <v>6700</v>
          </cell>
        </row>
        <row r="48">
          <cell r="B48">
            <v>6650</v>
          </cell>
          <cell r="C48">
            <v>7425</v>
          </cell>
          <cell r="E48">
            <v>7000</v>
          </cell>
        </row>
        <row r="49">
          <cell r="B49">
            <v>6450</v>
          </cell>
          <cell r="C49">
            <v>7600</v>
          </cell>
          <cell r="E49">
            <v>7300</v>
          </cell>
        </row>
        <row r="50">
          <cell r="B50">
            <v>6850</v>
          </cell>
          <cell r="C50">
            <v>7500</v>
          </cell>
          <cell r="E50">
            <v>7100</v>
          </cell>
        </row>
        <row r="51">
          <cell r="B51">
            <v>6350</v>
          </cell>
          <cell r="C51">
            <v>7450</v>
          </cell>
          <cell r="E51">
            <v>7200</v>
          </cell>
        </row>
        <row r="52">
          <cell r="B52">
            <v>6400</v>
          </cell>
          <cell r="C52">
            <v>7875</v>
          </cell>
          <cell r="E52">
            <v>7200</v>
          </cell>
        </row>
        <row r="53">
          <cell r="B53">
            <v>6600</v>
          </cell>
          <cell r="C53">
            <v>7775</v>
          </cell>
          <cell r="E53">
            <v>7800</v>
          </cell>
        </row>
        <row r="54">
          <cell r="B54">
            <v>6550</v>
          </cell>
          <cell r="C54">
            <v>7825</v>
          </cell>
          <cell r="E54">
            <v>7700</v>
          </cell>
        </row>
        <row r="55">
          <cell r="B55">
            <v>6400</v>
          </cell>
          <cell r="C55">
            <v>8050</v>
          </cell>
          <cell r="E55">
            <v>7900</v>
          </cell>
        </row>
        <row r="56">
          <cell r="B56">
            <v>6425</v>
          </cell>
          <cell r="C56">
            <v>7600</v>
          </cell>
          <cell r="E56">
            <v>7600</v>
          </cell>
        </row>
        <row r="57">
          <cell r="B57">
            <v>6425</v>
          </cell>
          <cell r="C57">
            <v>8025</v>
          </cell>
          <cell r="E57">
            <v>8300</v>
          </cell>
        </row>
        <row r="58">
          <cell r="B58">
            <v>6325</v>
          </cell>
          <cell r="C58">
            <v>8050</v>
          </cell>
          <cell r="E58">
            <v>7500</v>
          </cell>
        </row>
        <row r="59">
          <cell r="B59">
            <v>6275</v>
          </cell>
          <cell r="C59">
            <v>7825</v>
          </cell>
          <cell r="E59">
            <v>7500</v>
          </cell>
        </row>
        <row r="60">
          <cell r="B60">
            <v>6125</v>
          </cell>
          <cell r="C60">
            <v>8975</v>
          </cell>
          <cell r="E60">
            <v>7800</v>
          </cell>
        </row>
        <row r="61">
          <cell r="B61">
            <v>5975</v>
          </cell>
          <cell r="C61">
            <v>8275</v>
          </cell>
          <cell r="E61">
            <v>7600</v>
          </cell>
        </row>
        <row r="62">
          <cell r="B62">
            <v>6300</v>
          </cell>
          <cell r="C62">
            <v>7950</v>
          </cell>
          <cell r="E62">
            <v>7900</v>
          </cell>
        </row>
        <row r="63">
          <cell r="B63">
            <v>6400</v>
          </cell>
          <cell r="C63">
            <v>8325</v>
          </cell>
          <cell r="E63">
            <v>7400</v>
          </cell>
        </row>
        <row r="64">
          <cell r="B64">
            <v>6750</v>
          </cell>
          <cell r="C64">
            <v>7950</v>
          </cell>
          <cell r="E64">
            <v>7300</v>
          </cell>
        </row>
        <row r="65">
          <cell r="B65">
            <v>6325</v>
          </cell>
          <cell r="C65">
            <v>7875</v>
          </cell>
          <cell r="E65">
            <v>7100</v>
          </cell>
        </row>
        <row r="66">
          <cell r="B66">
            <v>6375</v>
          </cell>
          <cell r="C66">
            <v>8325</v>
          </cell>
          <cell r="E66">
            <v>7200</v>
          </cell>
        </row>
        <row r="67">
          <cell r="B67">
            <v>6275</v>
          </cell>
          <cell r="C67">
            <v>7900</v>
          </cell>
          <cell r="E67">
            <v>7300</v>
          </cell>
        </row>
        <row r="68">
          <cell r="B68">
            <v>6200</v>
          </cell>
          <cell r="C68">
            <v>7675</v>
          </cell>
          <cell r="E68">
            <v>7100</v>
          </cell>
        </row>
        <row r="69">
          <cell r="B69">
            <v>6200</v>
          </cell>
          <cell r="C69">
            <v>7800</v>
          </cell>
          <cell r="E69">
            <v>7800</v>
          </cell>
        </row>
        <row r="70">
          <cell r="B70">
            <v>6100</v>
          </cell>
          <cell r="C70">
            <v>7825</v>
          </cell>
          <cell r="E70">
            <v>7200</v>
          </cell>
        </row>
        <row r="71">
          <cell r="B71">
            <v>6275</v>
          </cell>
          <cell r="C71">
            <v>7575</v>
          </cell>
          <cell r="E71">
            <v>7400</v>
          </cell>
        </row>
        <row r="72">
          <cell r="B72">
            <v>6625</v>
          </cell>
          <cell r="C72">
            <v>7975</v>
          </cell>
          <cell r="E72">
            <v>7000</v>
          </cell>
        </row>
        <row r="73">
          <cell r="B73">
            <v>6075</v>
          </cell>
          <cell r="C73">
            <v>7775</v>
          </cell>
          <cell r="E73">
            <v>7200</v>
          </cell>
        </row>
        <row r="74">
          <cell r="B74">
            <v>6300</v>
          </cell>
          <cell r="C74">
            <v>7950</v>
          </cell>
          <cell r="E74">
            <v>6900</v>
          </cell>
        </row>
        <row r="75">
          <cell r="B75">
            <v>6350</v>
          </cell>
          <cell r="C75">
            <v>7450</v>
          </cell>
          <cell r="E75">
            <v>7000</v>
          </cell>
        </row>
        <row r="76">
          <cell r="B76">
            <v>6350</v>
          </cell>
          <cell r="C76">
            <v>7650</v>
          </cell>
          <cell r="E76">
            <v>7100</v>
          </cell>
        </row>
        <row r="77">
          <cell r="B77">
            <v>6500</v>
          </cell>
          <cell r="C77">
            <v>7450</v>
          </cell>
          <cell r="E77">
            <v>7000</v>
          </cell>
        </row>
        <row r="78">
          <cell r="B78">
            <v>6400</v>
          </cell>
          <cell r="C78">
            <v>7300</v>
          </cell>
          <cell r="E78">
            <v>6700</v>
          </cell>
        </row>
        <row r="79">
          <cell r="B79">
            <v>6450</v>
          </cell>
          <cell r="C79">
            <v>7200</v>
          </cell>
          <cell r="E79">
            <v>6800</v>
          </cell>
        </row>
        <row r="80">
          <cell r="B80">
            <v>6550</v>
          </cell>
          <cell r="C80">
            <v>7750</v>
          </cell>
          <cell r="E80">
            <v>7400</v>
          </cell>
        </row>
        <row r="81">
          <cell r="B81">
            <v>6600</v>
          </cell>
          <cell r="C81">
            <v>7750</v>
          </cell>
          <cell r="E81">
            <v>7600</v>
          </cell>
        </row>
        <row r="82">
          <cell r="B82">
            <v>6850</v>
          </cell>
          <cell r="C82">
            <v>7900</v>
          </cell>
          <cell r="E82">
            <v>7700</v>
          </cell>
        </row>
        <row r="83">
          <cell r="B83">
            <v>7200</v>
          </cell>
          <cell r="C83">
            <v>7650</v>
          </cell>
          <cell r="E83">
            <v>7500</v>
          </cell>
        </row>
        <row r="84">
          <cell r="B84">
            <v>6800</v>
          </cell>
          <cell r="C84">
            <v>7600</v>
          </cell>
          <cell r="E84">
            <v>7600</v>
          </cell>
        </row>
        <row r="85">
          <cell r="B85">
            <v>6850</v>
          </cell>
          <cell r="C85">
            <v>7750</v>
          </cell>
          <cell r="E85">
            <v>7900</v>
          </cell>
        </row>
        <row r="86">
          <cell r="B86">
            <v>7100</v>
          </cell>
          <cell r="C86">
            <v>7800</v>
          </cell>
          <cell r="E86">
            <v>8250</v>
          </cell>
        </row>
        <row r="87">
          <cell r="B87">
            <v>7000</v>
          </cell>
          <cell r="C87">
            <v>8050</v>
          </cell>
          <cell r="E87">
            <v>9000</v>
          </cell>
        </row>
        <row r="88">
          <cell r="B88">
            <v>7300</v>
          </cell>
          <cell r="C88">
            <v>8400</v>
          </cell>
          <cell r="E88">
            <v>9100</v>
          </cell>
        </row>
        <row r="89">
          <cell r="B89">
            <v>7875</v>
          </cell>
          <cell r="C89">
            <v>8450</v>
          </cell>
          <cell r="E89">
            <v>9700</v>
          </cell>
        </row>
        <row r="90">
          <cell r="B90">
            <v>8375</v>
          </cell>
          <cell r="C90">
            <v>8475</v>
          </cell>
          <cell r="E90">
            <v>10400</v>
          </cell>
        </row>
        <row r="91">
          <cell r="B91">
            <v>8375</v>
          </cell>
          <cell r="C91">
            <v>8800</v>
          </cell>
          <cell r="E91">
            <v>10825</v>
          </cell>
        </row>
        <row r="92">
          <cell r="B92">
            <v>9400</v>
          </cell>
          <cell r="C92">
            <v>9900</v>
          </cell>
          <cell r="E92">
            <v>11700</v>
          </cell>
        </row>
        <row r="93">
          <cell r="B93">
            <v>10750</v>
          </cell>
          <cell r="C93">
            <v>10750</v>
          </cell>
          <cell r="E93">
            <v>12900</v>
          </cell>
        </row>
        <row r="94">
          <cell r="B94">
            <v>11300</v>
          </cell>
          <cell r="C94">
            <v>11750</v>
          </cell>
          <cell r="E94">
            <v>14000</v>
          </cell>
        </row>
        <row r="95">
          <cell r="B95">
            <v>11500</v>
          </cell>
          <cell r="C95">
            <v>12500</v>
          </cell>
          <cell r="E95">
            <v>14375</v>
          </cell>
        </row>
        <row r="96">
          <cell r="B96">
            <v>12250</v>
          </cell>
          <cell r="C96">
            <v>13500</v>
          </cell>
          <cell r="E96">
            <v>14875</v>
          </cell>
        </row>
        <row r="97">
          <cell r="B97">
            <v>12500</v>
          </cell>
          <cell r="C97">
            <v>15000</v>
          </cell>
          <cell r="E97">
            <v>16000</v>
          </cell>
        </row>
        <row r="98">
          <cell r="B98">
            <v>13500</v>
          </cell>
          <cell r="C98">
            <v>16000</v>
          </cell>
          <cell r="E98">
            <v>17000</v>
          </cell>
        </row>
        <row r="99">
          <cell r="B99">
            <v>14000</v>
          </cell>
          <cell r="C99">
            <v>16500</v>
          </cell>
          <cell r="E99">
            <v>19500</v>
          </cell>
        </row>
        <row r="100">
          <cell r="B100">
            <v>14250</v>
          </cell>
          <cell r="C100">
            <v>16750</v>
          </cell>
          <cell r="E100">
            <v>19750</v>
          </cell>
        </row>
        <row r="101">
          <cell r="B101">
            <v>14000</v>
          </cell>
          <cell r="C101">
            <v>16500</v>
          </cell>
          <cell r="E101">
            <v>19500</v>
          </cell>
        </row>
        <row r="102">
          <cell r="B102">
            <v>14250</v>
          </cell>
          <cell r="C102">
            <v>17500</v>
          </cell>
          <cell r="E102">
            <v>20500</v>
          </cell>
        </row>
        <row r="103">
          <cell r="B103">
            <v>14500</v>
          </cell>
          <cell r="C103">
            <v>18000</v>
          </cell>
          <cell r="E103">
            <v>20500</v>
          </cell>
        </row>
        <row r="104">
          <cell r="B104">
            <v>14500</v>
          </cell>
          <cell r="C104">
            <v>17500</v>
          </cell>
          <cell r="E104">
            <v>19500</v>
          </cell>
        </row>
        <row r="105">
          <cell r="B105">
            <v>15000</v>
          </cell>
          <cell r="C105">
            <v>17500</v>
          </cell>
          <cell r="E105">
            <v>20500</v>
          </cell>
        </row>
        <row r="106">
          <cell r="B106">
            <v>15000</v>
          </cell>
          <cell r="C106">
            <v>17250</v>
          </cell>
          <cell r="E106">
            <v>20750</v>
          </cell>
        </row>
        <row r="107">
          <cell r="B107">
            <v>15000</v>
          </cell>
          <cell r="C107">
            <v>18000</v>
          </cell>
          <cell r="E107">
            <v>21250</v>
          </cell>
        </row>
        <row r="108">
          <cell r="B108">
            <v>15250</v>
          </cell>
          <cell r="C108">
            <v>18000</v>
          </cell>
          <cell r="E108">
            <v>21500</v>
          </cell>
        </row>
        <row r="109">
          <cell r="B109">
            <v>15500</v>
          </cell>
          <cell r="C109">
            <v>19000</v>
          </cell>
          <cell r="E109">
            <v>22000</v>
          </cell>
        </row>
        <row r="110">
          <cell r="B110">
            <v>15500</v>
          </cell>
          <cell r="C110">
            <v>19500</v>
          </cell>
          <cell r="E110">
            <v>21500</v>
          </cell>
        </row>
        <row r="111">
          <cell r="B111">
            <v>16000</v>
          </cell>
          <cell r="C111">
            <v>20500</v>
          </cell>
          <cell r="E111">
            <v>21500</v>
          </cell>
        </row>
        <row r="112">
          <cell r="B112">
            <v>16250</v>
          </cell>
          <cell r="C112">
            <v>20750</v>
          </cell>
          <cell r="E112">
            <v>22000</v>
          </cell>
        </row>
        <row r="113">
          <cell r="B113">
            <v>16250</v>
          </cell>
          <cell r="C113">
            <v>20000</v>
          </cell>
          <cell r="E113">
            <v>21000</v>
          </cell>
        </row>
        <row r="114">
          <cell r="B114">
            <v>16375</v>
          </cell>
          <cell r="C114">
            <v>20250</v>
          </cell>
          <cell r="E114">
            <v>21500</v>
          </cell>
        </row>
        <row r="115">
          <cell r="B115">
            <v>16500</v>
          </cell>
          <cell r="C115">
            <v>20500</v>
          </cell>
          <cell r="E115">
            <v>22000</v>
          </cell>
        </row>
        <row r="116">
          <cell r="B116">
            <v>16500</v>
          </cell>
          <cell r="C116">
            <v>20500</v>
          </cell>
          <cell r="E116">
            <v>21750</v>
          </cell>
        </row>
        <row r="117">
          <cell r="B117">
            <v>16500</v>
          </cell>
          <cell r="C117">
            <v>20500</v>
          </cell>
          <cell r="E117">
            <v>22250</v>
          </cell>
        </row>
        <row r="118">
          <cell r="B118">
            <v>16500</v>
          </cell>
          <cell r="C118">
            <v>20750</v>
          </cell>
          <cell r="E118">
            <v>22000</v>
          </cell>
        </row>
        <row r="119">
          <cell r="B119">
            <v>17000</v>
          </cell>
          <cell r="C119">
            <v>20500</v>
          </cell>
          <cell r="E119">
            <v>22500</v>
          </cell>
        </row>
        <row r="120">
          <cell r="B120">
            <v>17250</v>
          </cell>
          <cell r="C120">
            <v>20500</v>
          </cell>
          <cell r="E120">
            <v>23000</v>
          </cell>
        </row>
        <row r="121">
          <cell r="B121">
            <v>17250</v>
          </cell>
          <cell r="C121">
            <v>20250</v>
          </cell>
          <cell r="E121">
            <v>20500</v>
          </cell>
        </row>
        <row r="122">
          <cell r="B122">
            <v>17250</v>
          </cell>
          <cell r="C122">
            <v>20250</v>
          </cell>
          <cell r="E122">
            <v>20000</v>
          </cell>
        </row>
        <row r="123">
          <cell r="B123">
            <v>17125</v>
          </cell>
          <cell r="C123">
            <v>20000</v>
          </cell>
          <cell r="E123">
            <v>19500</v>
          </cell>
        </row>
        <row r="124">
          <cell r="B124">
            <v>17125</v>
          </cell>
          <cell r="C124">
            <v>18750</v>
          </cell>
          <cell r="E124">
            <v>19250</v>
          </cell>
        </row>
        <row r="125">
          <cell r="B125">
            <v>17000</v>
          </cell>
          <cell r="C125">
            <v>18750</v>
          </cell>
          <cell r="E125">
            <v>18875</v>
          </cell>
        </row>
        <row r="126">
          <cell r="B126">
            <v>16000</v>
          </cell>
          <cell r="C126">
            <v>17000</v>
          </cell>
          <cell r="E126">
            <v>17500</v>
          </cell>
        </row>
        <row r="127">
          <cell r="B127">
            <v>15750</v>
          </cell>
          <cell r="C127">
            <v>16500</v>
          </cell>
          <cell r="E127">
            <v>16625</v>
          </cell>
        </row>
        <row r="128">
          <cell r="B128">
            <v>15500</v>
          </cell>
          <cell r="C128">
            <v>16250</v>
          </cell>
          <cell r="E128">
            <v>16375</v>
          </cell>
        </row>
        <row r="129">
          <cell r="B129">
            <v>15250</v>
          </cell>
          <cell r="C129">
            <v>16000</v>
          </cell>
          <cell r="E129">
            <v>16250</v>
          </cell>
        </row>
        <row r="130">
          <cell r="B130">
            <v>14500</v>
          </cell>
          <cell r="C130">
            <v>15000</v>
          </cell>
          <cell r="E130">
            <v>15512.5</v>
          </cell>
        </row>
        <row r="131">
          <cell r="B131">
            <v>14250</v>
          </cell>
          <cell r="C131">
            <v>14750</v>
          </cell>
          <cell r="E131">
            <v>13950</v>
          </cell>
        </row>
        <row r="132">
          <cell r="B132">
            <v>14000</v>
          </cell>
          <cell r="C132">
            <v>14125</v>
          </cell>
          <cell r="E132">
            <v>13300</v>
          </cell>
        </row>
        <row r="133">
          <cell r="B133">
            <v>13875</v>
          </cell>
          <cell r="C133">
            <v>14000</v>
          </cell>
          <cell r="E133">
            <v>13025</v>
          </cell>
        </row>
        <row r="134">
          <cell r="B134">
            <v>13125</v>
          </cell>
          <cell r="C134">
            <v>13750</v>
          </cell>
          <cell r="E134">
            <v>12125</v>
          </cell>
        </row>
        <row r="135">
          <cell r="B135">
            <v>13000</v>
          </cell>
          <cell r="C135">
            <v>13650</v>
          </cell>
          <cell r="E135">
            <v>10900</v>
          </cell>
        </row>
        <row r="136">
          <cell r="B136">
            <v>12750</v>
          </cell>
          <cell r="C136">
            <v>13400</v>
          </cell>
          <cell r="E136">
            <v>10000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K3">
            <v>6596.1136081259865</v>
          </cell>
        </row>
        <row r="4">
          <cell r="K4">
            <v>6647.8860871760862</v>
          </cell>
        </row>
        <row r="5">
          <cell r="K5">
            <v>6705.5924087737258</v>
          </cell>
        </row>
        <row r="6">
          <cell r="K6">
            <v>6716.2155202235472</v>
          </cell>
        </row>
        <row r="7">
          <cell r="K7">
            <v>6369.3122452761236</v>
          </cell>
        </row>
        <row r="8">
          <cell r="K8">
            <v>6245.1781059443019</v>
          </cell>
        </row>
        <row r="9">
          <cell r="K9">
            <v>6502.4793636993627</v>
          </cell>
        </row>
        <row r="10">
          <cell r="K10">
            <v>6368.556781589723</v>
          </cell>
        </row>
        <row r="11">
          <cell r="K11">
            <v>6084.1568978889572</v>
          </cell>
        </row>
        <row r="12">
          <cell r="K12">
            <v>6254.5633810888012</v>
          </cell>
        </row>
        <row r="13">
          <cell r="K13">
            <v>5892.5935009875047</v>
          </cell>
        </row>
        <row r="14">
          <cell r="K14">
            <v>5981.1472532441003</v>
          </cell>
        </row>
        <row r="15">
          <cell r="K15">
            <v>5812.1808638019875</v>
          </cell>
        </row>
        <row r="16">
          <cell r="K16">
            <v>5775.6321385129941</v>
          </cell>
        </row>
        <row r="17">
          <cell r="K17">
            <v>5921.271396061893</v>
          </cell>
        </row>
        <row r="18">
          <cell r="K18">
            <v>5926.5968543137506</v>
          </cell>
        </row>
        <row r="19">
          <cell r="K19">
            <v>5794.4671533944775</v>
          </cell>
        </row>
        <row r="20">
          <cell r="K20">
            <v>5771.3187385342253</v>
          </cell>
        </row>
        <row r="21">
          <cell r="K21">
            <v>6250.2050797039483</v>
          </cell>
        </row>
        <row r="22">
          <cell r="K22">
            <v>5892.1060059776373</v>
          </cell>
        </row>
        <row r="23">
          <cell r="K23">
            <v>6035.2314198070726</v>
          </cell>
        </row>
        <row r="24">
          <cell r="K24">
            <v>6021.8176183839951</v>
          </cell>
        </row>
        <row r="25">
          <cell r="K25">
            <v>5990.6444853704015</v>
          </cell>
        </row>
        <row r="26">
          <cell r="K26">
            <v>6126.3406329037389</v>
          </cell>
        </row>
        <row r="27">
          <cell r="K27">
            <v>6184.4101112340431</v>
          </cell>
        </row>
        <row r="28">
          <cell r="K28">
            <v>5996.637596751907</v>
          </cell>
        </row>
        <row r="29">
          <cell r="K29">
            <v>6390.9016818733999</v>
          </cell>
        </row>
        <row r="30">
          <cell r="K30">
            <v>6096.9822999801854</v>
          </cell>
        </row>
        <row r="31">
          <cell r="K31">
            <v>6165.7847869425032</v>
          </cell>
        </row>
        <row r="32">
          <cell r="K32">
            <v>6540.4960822629282</v>
          </cell>
        </row>
        <row r="33">
          <cell r="K33">
            <v>6321.3073376759185</v>
          </cell>
        </row>
        <row r="34">
          <cell r="K34">
            <v>6510.5760491259498</v>
          </cell>
        </row>
        <row r="35">
          <cell r="K35">
            <v>6271.3669940542441</v>
          </cell>
        </row>
        <row r="36">
          <cell r="K36">
            <v>6429.4596638912308</v>
          </cell>
        </row>
        <row r="37">
          <cell r="K37">
            <v>6433.7367896670421</v>
          </cell>
        </row>
        <row r="38">
          <cell r="K38">
            <v>6495.5507855826818</v>
          </cell>
        </row>
        <row r="39">
          <cell r="K39">
            <v>6519.5212613072217</v>
          </cell>
        </row>
        <row r="40">
          <cell r="K40">
            <v>6865.8244571926189</v>
          </cell>
        </row>
        <row r="41">
          <cell r="K41">
            <v>7090.3336600176744</v>
          </cell>
        </row>
        <row r="42">
          <cell r="K42">
            <v>6830.9841251744674</v>
          </cell>
        </row>
        <row r="43">
          <cell r="K43">
            <v>6694.446471206451</v>
          </cell>
        </row>
        <row r="44">
          <cell r="K44">
            <v>7034.7976040321955</v>
          </cell>
        </row>
        <row r="45">
          <cell r="K45">
            <v>6905.5178539781282</v>
          </cell>
        </row>
        <row r="46">
          <cell r="K46">
            <v>6939.4331644507183</v>
          </cell>
        </row>
        <row r="47">
          <cell r="K47">
            <v>7088.5439794273043</v>
          </cell>
        </row>
        <row r="48">
          <cell r="K48">
            <v>6935.1926289922121</v>
          </cell>
        </row>
        <row r="49">
          <cell r="K49">
            <v>7258.3231062441255</v>
          </cell>
        </row>
        <row r="50">
          <cell r="K50">
            <v>7334.3070242485583</v>
          </cell>
        </row>
        <row r="51">
          <cell r="K51">
            <v>6867.7325043871915</v>
          </cell>
        </row>
        <row r="52">
          <cell r="K52">
            <v>7289.9747690902004</v>
          </cell>
        </row>
        <row r="53">
          <cell r="K53">
            <v>7215.7080168610401</v>
          </cell>
        </row>
        <row r="54">
          <cell r="K54">
            <v>6802.5386363059843</v>
          </cell>
        </row>
        <row r="55">
          <cell r="K55">
            <v>7158.7219161958301</v>
          </cell>
        </row>
        <row r="56">
          <cell r="K56">
            <v>6744.2317874305318</v>
          </cell>
        </row>
        <row r="57">
          <cell r="K57">
            <v>7122.2216340288105</v>
          </cell>
        </row>
        <row r="58">
          <cell r="K58">
            <v>6840.0539505518627</v>
          </cell>
        </row>
        <row r="59">
          <cell r="K59">
            <v>6976.168915746639</v>
          </cell>
        </row>
        <row r="60">
          <cell r="K60">
            <v>6774.9855590701663</v>
          </cell>
        </row>
        <row r="61">
          <cell r="K61">
            <v>7001.7366373263449</v>
          </cell>
        </row>
        <row r="62">
          <cell r="K62">
            <v>7095.5162910559993</v>
          </cell>
        </row>
        <row r="63">
          <cell r="K63">
            <v>6995.6998428809911</v>
          </cell>
        </row>
        <row r="64">
          <cell r="K64">
            <v>6949.6240936427257</v>
          </cell>
        </row>
        <row r="65">
          <cell r="K65">
            <v>6664.4289073433984</v>
          </cell>
        </row>
        <row r="66">
          <cell r="K66">
            <v>6936.5700027990188</v>
          </cell>
        </row>
        <row r="67">
          <cell r="K67">
            <v>7112.8195841967581</v>
          </cell>
        </row>
        <row r="68">
          <cell r="K68">
            <v>7060.788501125724</v>
          </cell>
        </row>
        <row r="69">
          <cell r="K69">
            <v>6937.0550178095982</v>
          </cell>
        </row>
        <row r="70">
          <cell r="K70">
            <v>6938.0122008368307</v>
          </cell>
        </row>
        <row r="71">
          <cell r="K71">
            <v>7021.0321654488334</v>
          </cell>
        </row>
        <row r="72">
          <cell r="K72">
            <v>6973.0167693936701</v>
          </cell>
        </row>
        <row r="73">
          <cell r="K73">
            <v>6761.2896488010865</v>
          </cell>
        </row>
        <row r="74">
          <cell r="K74">
            <v>6780.4950777643908</v>
          </cell>
        </row>
        <row r="75">
          <cell r="K75">
            <v>7224.2756710805743</v>
          </cell>
        </row>
        <row r="76">
          <cell r="K76">
            <v>7314.3672686692025</v>
          </cell>
        </row>
        <row r="77">
          <cell r="K77">
            <v>7462.0938601907474</v>
          </cell>
        </row>
        <row r="78">
          <cell r="K78">
            <v>7467.3939709392162</v>
          </cell>
        </row>
        <row r="79">
          <cell r="K79">
            <v>7399.0461729186254</v>
          </cell>
        </row>
        <row r="80">
          <cell r="K80">
            <v>7697.7819954909137</v>
          </cell>
        </row>
        <row r="81">
          <cell r="K81">
            <v>7848.8940014363561</v>
          </cell>
        </row>
        <row r="82">
          <cell r="K82">
            <v>8009.9936337056315</v>
          </cell>
        </row>
        <row r="83">
          <cell r="K83">
            <v>8170.556814112847</v>
          </cell>
        </row>
        <row r="84">
          <cell r="K84">
            <v>8592.017789902462</v>
          </cell>
        </row>
        <row r="85">
          <cell r="K85">
            <v>8830.8132033361253</v>
          </cell>
        </row>
        <row r="86">
          <cell r="K86">
            <v>9291.399007315882</v>
          </cell>
        </row>
        <row r="87">
          <cell r="K87">
            <v>10385.539692328104</v>
          </cell>
        </row>
        <row r="88">
          <cell r="K88">
            <v>10944.196967856864</v>
          </cell>
        </row>
        <row r="89">
          <cell r="K89">
            <v>12214.038780570623</v>
          </cell>
        </row>
        <row r="90">
          <cell r="K90">
            <v>12956.394546790152</v>
          </cell>
        </row>
        <row r="91">
          <cell r="K91">
            <v>13906.499493671803</v>
          </cell>
        </row>
        <row r="92">
          <cell r="K92">
            <v>14602.167369594952</v>
          </cell>
        </row>
        <row r="93">
          <cell r="K93">
            <v>16103.345489442763</v>
          </cell>
        </row>
        <row r="94">
          <cell r="K94">
            <v>18074.718329848834</v>
          </cell>
        </row>
        <row r="95">
          <cell r="K95">
            <v>16837.524483440906</v>
          </cell>
        </row>
        <row r="96">
          <cell r="K96">
            <v>16946.061933346995</v>
          </cell>
        </row>
        <row r="97">
          <cell r="K97">
            <v>17637.304569775064</v>
          </cell>
        </row>
        <row r="98">
          <cell r="K98">
            <v>18873.610751598149</v>
          </cell>
        </row>
        <row r="99">
          <cell r="K99">
            <v>17549.427568199739</v>
          </cell>
        </row>
        <row r="100">
          <cell r="K100">
            <v>17558.36060012702</v>
          </cell>
        </row>
        <row r="101">
          <cell r="K101">
            <v>18242.269785609373</v>
          </cell>
        </row>
        <row r="102">
          <cell r="K102">
            <v>18864.966188517137</v>
          </cell>
        </row>
        <row r="103">
          <cell r="K103">
            <v>19639.514643185776</v>
          </cell>
        </row>
        <row r="104">
          <cell r="K104">
            <v>19105.27706403891</v>
          </cell>
        </row>
        <row r="105">
          <cell r="K105">
            <v>20149.613796975453</v>
          </cell>
        </row>
        <row r="106">
          <cell r="K106">
            <v>20088.285397223131</v>
          </cell>
        </row>
        <row r="107">
          <cell r="K107">
            <v>20373.742003275212</v>
          </cell>
        </row>
        <row r="108">
          <cell r="K108">
            <v>19804.932592517653</v>
          </cell>
        </row>
        <row r="109">
          <cell r="K109">
            <v>20275.371069467838</v>
          </cell>
        </row>
        <row r="110">
          <cell r="K110">
            <v>20393.009511321783</v>
          </cell>
        </row>
        <row r="111">
          <cell r="K111">
            <v>20194.654831304455</v>
          </cell>
        </row>
        <row r="112">
          <cell r="K112">
            <v>20386.511388346888</v>
          </cell>
        </row>
        <row r="113">
          <cell r="K113">
            <v>20730.92946405401</v>
          </cell>
        </row>
        <row r="114">
          <cell r="K114">
            <v>21012.200605886108</v>
          </cell>
        </row>
        <row r="115">
          <cell r="K115">
            <v>21379.076788573046</v>
          </cell>
        </row>
        <row r="116">
          <cell r="K116">
            <v>19907.018165510868</v>
          </cell>
        </row>
        <row r="117">
          <cell r="K117">
            <v>19614.61632432208</v>
          </cell>
        </row>
        <row r="118">
          <cell r="K118">
            <v>19199.202180263484</v>
          </cell>
        </row>
        <row r="119">
          <cell r="K119">
            <v>18671.419529262741</v>
          </cell>
        </row>
        <row r="120">
          <cell r="K120">
            <v>18410.055245052754</v>
          </cell>
        </row>
        <row r="121">
          <cell r="K121">
            <v>17037.694993379526</v>
          </cell>
        </row>
        <row r="122">
          <cell r="K122">
            <v>16364.622986452159</v>
          </cell>
        </row>
        <row r="123">
          <cell r="K123">
            <v>16162.198183227829</v>
          </cell>
        </row>
        <row r="124">
          <cell r="K124">
            <v>15950.726493470107</v>
          </cell>
        </row>
        <row r="125">
          <cell r="K125">
            <v>15225.734727854546</v>
          </cell>
        </row>
        <row r="126">
          <cell r="K126">
            <v>14193.708499871005</v>
          </cell>
        </row>
        <row r="127">
          <cell r="K127">
            <v>13595.414434495866</v>
          </cell>
        </row>
        <row r="128">
          <cell r="K128">
            <v>13365.713576675073</v>
          </cell>
        </row>
        <row r="129">
          <cell r="K129">
            <v>12681.386784082864</v>
          </cell>
        </row>
        <row r="130">
          <cell r="K130">
            <v>11979.729703805275</v>
          </cell>
        </row>
        <row r="131">
          <cell r="K131">
            <v>11436.734149363372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ng &amp; Output"/>
      <sheetName val="Cell Price Summary"/>
      <sheetName val="Panasonic Inputs -&gt;"/>
      <sheetName val="Baseline Costs"/>
      <sheetName val="Cell Recipe Baselines"/>
      <sheetName val="Cost Reduction Projects"/>
      <sheetName val="Projects_No go"/>
      <sheetName val="Build plan"/>
      <sheetName val="Cost trajectory"/>
      <sheetName val="Tesla Inputs -&gt;"/>
      <sheetName val="LiOH Forecast 20180621"/>
      <sheetName val="FX Rates"/>
      <sheetName val="Metals"/>
      <sheetName val="Change Tracker"/>
      <sheetName val="Assumptions &amp; Data Validation"/>
      <sheetName val="Cost Trajectory (NEW)"/>
    </sheetNames>
    <sheetDataSet>
      <sheetData sheetId="0">
        <row r="22">
          <cell r="C22" t="str">
            <v>Baseline assumptions</v>
          </cell>
        </row>
        <row r="23">
          <cell r="C23" t="str">
            <v>Baseline assumptions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>Risk weighted</v>
          </cell>
          <cell r="E2" t="str">
            <v>Full reduction</v>
          </cell>
          <cell r="F2" t="str">
            <v>Go Only</v>
          </cell>
        </row>
        <row r="3">
          <cell r="X3" t="str">
            <v>Actuals</v>
          </cell>
        </row>
        <row r="4">
          <cell r="X4" t="str">
            <v>Baseline assumptions</v>
          </cell>
        </row>
        <row r="14">
          <cell r="B14" t="str">
            <v>Chartered</v>
          </cell>
        </row>
        <row r="15">
          <cell r="B15" t="str">
            <v>Internal</v>
          </cell>
        </row>
        <row r="18">
          <cell r="B18" t="str">
            <v>EV</v>
          </cell>
        </row>
        <row r="19">
          <cell r="B19" t="str">
            <v>EP</v>
          </cell>
        </row>
        <row r="20">
          <cell r="B20" t="str">
            <v>EV+EP</v>
          </cell>
        </row>
        <row r="23">
          <cell r="B23" t="str">
            <v>Tesla</v>
          </cell>
        </row>
        <row r="24">
          <cell r="B24" t="str">
            <v>Panasonic</v>
          </cell>
        </row>
        <row r="27">
          <cell r="B27" t="str">
            <v>Reduction in usage</v>
          </cell>
        </row>
        <row r="28">
          <cell r="B28" t="str">
            <v>Volume discount</v>
          </cell>
        </row>
        <row r="29">
          <cell r="B29" t="str">
            <v>Process improvement</v>
          </cell>
        </row>
        <row r="30">
          <cell r="B30" t="str">
            <v>Cost up</v>
          </cell>
        </row>
        <row r="31">
          <cell r="B31" t="str">
            <v>Other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ng &amp; Output"/>
      <sheetName val="Cell Price Summary"/>
      <sheetName val="Panasonic Inputs -&gt;"/>
      <sheetName val="Baseline Costs"/>
      <sheetName val="Cell Recipe Baselines"/>
      <sheetName val="Cost Reduction Projects"/>
      <sheetName val="Projects_No go"/>
      <sheetName val="Build plan"/>
      <sheetName val="Cost trajectory"/>
      <sheetName val="Tesla Inputs -&gt;"/>
      <sheetName val="LiOH Forecast 20180621"/>
      <sheetName val="FX Rates"/>
      <sheetName val="Metals"/>
      <sheetName val="Cost Trajectory (NEW)"/>
      <sheetName val="Change Tracker"/>
      <sheetName val="Assumptions &amp; Data Validation"/>
    </sheetNames>
    <sheetDataSet>
      <sheetData sheetId="0">
        <row r="22">
          <cell r="C22" t="str">
            <v>Baseline assumptions</v>
          </cell>
        </row>
        <row r="23">
          <cell r="C23" t="str">
            <v>Baseline assumptions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>
        <row r="2">
          <cell r="D2" t="str">
            <v>Risk weighted</v>
          </cell>
          <cell r="E2" t="str">
            <v>Full reduction</v>
          </cell>
          <cell r="F2" t="str">
            <v>Go Only</v>
          </cell>
        </row>
        <row r="3">
          <cell r="X3" t="str">
            <v>Actuals</v>
          </cell>
        </row>
        <row r="4">
          <cell r="X4" t="str">
            <v>Baseline assumptions</v>
          </cell>
        </row>
        <row r="14">
          <cell r="B14" t="str">
            <v>Chartered</v>
          </cell>
        </row>
        <row r="15">
          <cell r="B15" t="str">
            <v>Internal</v>
          </cell>
        </row>
        <row r="18">
          <cell r="B18" t="str">
            <v>EV</v>
          </cell>
        </row>
        <row r="19">
          <cell r="B19" t="str">
            <v>EP</v>
          </cell>
        </row>
        <row r="20">
          <cell r="B20" t="str">
            <v>EV+EP</v>
          </cell>
        </row>
        <row r="23">
          <cell r="B23" t="str">
            <v>Tesla</v>
          </cell>
        </row>
        <row r="24">
          <cell r="B24" t="str">
            <v>Panasonic</v>
          </cell>
        </row>
        <row r="27">
          <cell r="B27" t="str">
            <v>Reduction in usage</v>
          </cell>
        </row>
        <row r="28">
          <cell r="B28" t="str">
            <v>Volume discount</v>
          </cell>
        </row>
        <row r="29">
          <cell r="B29" t="str">
            <v>Process improvement</v>
          </cell>
        </row>
        <row r="30">
          <cell r="B30" t="str">
            <v>Cost up</v>
          </cell>
        </row>
        <row r="31">
          <cell r="B31" t="str">
            <v>Other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Cell"/>
      <sheetName val="Dashboard Vehicle"/>
      <sheetName val="M3 - E3"/>
      <sheetName val="M3 - E1"/>
      <sheetName val="MS"/>
      <sheetName val="MX"/>
      <sheetName val="18650H"/>
      <sheetName val="M48 "/>
      <sheetName val="2170C"/>
      <sheetName val="Metals Baseline "/>
      <sheetName val="EV Sales2"/>
      <sheetName val="OEM Data"/>
      <sheetName val="Commodities Data"/>
      <sheetName val="LIOH "/>
      <sheetName val="Fastmarkets - Co"/>
      <sheetName val="Battery Suppliers Data"/>
      <sheetName val="EV Sales "/>
      <sheetName val="Battery 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Column1</v>
          </cell>
          <cell r="H2" t="str">
            <v>Column1</v>
          </cell>
        </row>
        <row r="3">
          <cell r="A3">
            <v>43101</v>
          </cell>
          <cell r="H3" t="str">
            <v>Jan-18</v>
          </cell>
        </row>
        <row r="4">
          <cell r="A4">
            <v>43132</v>
          </cell>
          <cell r="H4" t="str">
            <v>Feb-18</v>
          </cell>
        </row>
        <row r="5">
          <cell r="A5">
            <v>43160</v>
          </cell>
          <cell r="H5" t="str">
            <v>Mar-18</v>
          </cell>
        </row>
        <row r="6">
          <cell r="A6">
            <v>43191</v>
          </cell>
          <cell r="H6" t="str">
            <v>Apr-18</v>
          </cell>
        </row>
        <row r="7">
          <cell r="A7">
            <v>43221</v>
          </cell>
          <cell r="H7" t="str">
            <v>May-18</v>
          </cell>
        </row>
        <row r="8">
          <cell r="A8">
            <v>43252</v>
          </cell>
          <cell r="H8" t="str">
            <v>Jun-18</v>
          </cell>
        </row>
        <row r="9">
          <cell r="A9">
            <v>43282</v>
          </cell>
          <cell r="H9" t="str">
            <v>Jul-18</v>
          </cell>
        </row>
        <row r="10">
          <cell r="A10">
            <v>43313</v>
          </cell>
          <cell r="H10" t="str">
            <v>Aug-18</v>
          </cell>
        </row>
        <row r="11">
          <cell r="A11">
            <v>43344</v>
          </cell>
          <cell r="H11" t="str">
            <v>Sep-18</v>
          </cell>
        </row>
        <row r="12">
          <cell r="A12">
            <v>43374</v>
          </cell>
          <cell r="H12" t="str">
            <v>Oct-18</v>
          </cell>
        </row>
        <row r="13">
          <cell r="A13">
            <v>43405</v>
          </cell>
          <cell r="H13" t="str">
            <v>Nov-18</v>
          </cell>
        </row>
        <row r="14">
          <cell r="A14">
            <v>43435</v>
          </cell>
          <cell r="H14" t="str">
            <v>Dec-18</v>
          </cell>
        </row>
        <row r="15">
          <cell r="A15">
            <v>43466</v>
          </cell>
          <cell r="H15" t="str">
            <v>Jan-19</v>
          </cell>
        </row>
        <row r="16">
          <cell r="A16">
            <v>43497</v>
          </cell>
          <cell r="H16" t="str">
            <v>Feb-19</v>
          </cell>
        </row>
        <row r="17">
          <cell r="A17">
            <v>43525</v>
          </cell>
          <cell r="H17" t="str">
            <v>Mar-19</v>
          </cell>
        </row>
        <row r="18">
          <cell r="A18">
            <v>43556</v>
          </cell>
          <cell r="H18" t="str">
            <v>Apr-19</v>
          </cell>
        </row>
        <row r="19">
          <cell r="A19">
            <v>43586</v>
          </cell>
          <cell r="H19" t="str">
            <v>May-19</v>
          </cell>
        </row>
        <row r="20">
          <cell r="A20">
            <v>43617</v>
          </cell>
          <cell r="H20">
            <v>43617</v>
          </cell>
        </row>
        <row r="21">
          <cell r="A21">
            <v>43647</v>
          </cell>
          <cell r="H21">
            <v>43647</v>
          </cell>
        </row>
        <row r="22">
          <cell r="A22">
            <v>43678</v>
          </cell>
          <cell r="H22">
            <v>43678</v>
          </cell>
        </row>
        <row r="23">
          <cell r="A23">
            <v>43709</v>
          </cell>
          <cell r="H23">
            <v>43709</v>
          </cell>
        </row>
        <row r="24">
          <cell r="A24" t="str">
            <v>l</v>
          </cell>
        </row>
        <row r="46">
          <cell r="A46">
            <v>43635</v>
          </cell>
        </row>
        <row r="47">
          <cell r="A47">
            <v>43665</v>
          </cell>
        </row>
        <row r="48">
          <cell r="A48">
            <v>43696</v>
          </cell>
        </row>
        <row r="49">
          <cell r="A49">
            <v>43727</v>
          </cell>
        </row>
        <row r="50">
          <cell r="A50">
            <v>43757</v>
          </cell>
        </row>
        <row r="51">
          <cell r="A51">
            <v>43788</v>
          </cell>
        </row>
        <row r="52">
          <cell r="A52">
            <v>43818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lan"/>
      <sheetName val="Ramp"/>
      <sheetName val="PunchList"/>
      <sheetName val="Purchase Parts"/>
      <sheetName val="Team"/>
      <sheetName val="SpareParts"/>
      <sheetName val="Milestones"/>
      <sheetName val="2014_Review"/>
      <sheetName val="2013_Review"/>
      <sheetName val="OriginalMilestones"/>
      <sheetName val="QuickCalcs"/>
      <sheetName val="600-800-1500"/>
      <sheetName val="Lamination Juggling"/>
    </sheetNames>
    <sheetDataSet>
      <sheetData sheetId="0"/>
      <sheetData sheetId="1">
        <row r="4">
          <cell r="D4">
            <v>300</v>
          </cell>
          <cell r="G4">
            <v>70</v>
          </cell>
        </row>
        <row r="5">
          <cell r="D5">
            <v>0.75</v>
          </cell>
        </row>
        <row r="6">
          <cell r="D6">
            <v>0.9</v>
          </cell>
        </row>
        <row r="8">
          <cell r="G8">
            <v>41508</v>
          </cell>
        </row>
        <row r="9">
          <cell r="F9">
            <v>41488</v>
          </cell>
        </row>
        <row r="10">
          <cell r="F10">
            <v>41530</v>
          </cell>
        </row>
      </sheetData>
      <sheetData sheetId="2">
        <row r="2">
          <cell r="D2">
            <v>41330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投資回収"/>
      <sheetName val="検討表(ZT5)"/>
      <sheetName val="UR18650ZT5(資材確認)"/>
      <sheetName val="検討表(ZT5) (2)"/>
      <sheetName val="UR18650ZT5"/>
      <sheetName val="既存パック"/>
      <sheetName val="リスト１"/>
      <sheetName val="値上げDB"/>
      <sheetName val="値上げ設定"/>
      <sheetName val="製造賃率 A156"/>
      <sheetName val="原価シート追加方法"/>
      <sheetName val="2012上標準"/>
      <sheetName val="2012P標準"/>
      <sheetName val="201301当座"/>
      <sheetName val="201302当座"/>
    </sheetNames>
    <sheetDataSet>
      <sheetData sheetId="0">
        <row r="4">
          <cell r="B4">
            <v>40857</v>
          </cell>
        </row>
      </sheetData>
      <sheetData sheetId="1">
        <row r="5">
          <cell r="B5" t="str">
            <v>販売価格(S)</v>
          </cell>
        </row>
      </sheetData>
      <sheetData sheetId="2">
        <row r="4">
          <cell r="A4">
            <v>4.7E-2</v>
          </cell>
        </row>
      </sheetData>
      <sheetData sheetId="3">
        <row r="4">
          <cell r="A4" t="str">
            <v>2006/12/04</v>
          </cell>
        </row>
      </sheetData>
      <sheetData sheetId="4">
        <row r="4">
          <cell r="A4">
            <v>4.7E-2</v>
          </cell>
        </row>
      </sheetData>
      <sheetData sheetId="5">
        <row r="4">
          <cell r="A4" t="str">
            <v>2006/12/04</v>
          </cell>
        </row>
      </sheetData>
      <sheetData sheetId="6">
        <row r="3">
          <cell r="A3" t="str">
            <v>166000015</v>
          </cell>
        </row>
      </sheetData>
      <sheetData sheetId="7">
        <row r="8">
          <cell r="A8" t="str">
            <v>(並べ替え必要)</v>
          </cell>
        </row>
        <row r="10">
          <cell r="A10" t="str">
            <v>EUR(11-01月)</v>
          </cell>
          <cell r="D10" t="str">
            <v>韓国（ﾄｰｶﾄﾞ,STD）</v>
          </cell>
          <cell r="E10">
            <v>0</v>
          </cell>
          <cell r="F10">
            <v>6.4100000000000004E-2</v>
          </cell>
          <cell r="G10">
            <v>1E-4</v>
          </cell>
          <cell r="L10" t="str">
            <v>－</v>
          </cell>
          <cell r="M10">
            <v>0</v>
          </cell>
          <cell r="N10">
            <v>0</v>
          </cell>
          <cell r="P10" t="str">
            <v>素電池</v>
          </cell>
          <cell r="R10" t="str">
            <v>2012上標準</v>
          </cell>
          <cell r="V10" t="str">
            <v>MEC販売価格</v>
          </cell>
        </row>
        <row r="11">
          <cell r="A11" t="str">
            <v>EUR(11-02月)</v>
          </cell>
          <cell r="D11" t="str">
            <v>国内（ﾄｰｶﾄﾞ,STD）</v>
          </cell>
          <cell r="E11">
            <v>0</v>
          </cell>
          <cell r="F11">
            <v>5.8399999999999994E-2</v>
          </cell>
          <cell r="G11">
            <v>7.7999999999999996E-3</v>
          </cell>
          <cell r="L11" t="str">
            <v>panaセル単品加工</v>
          </cell>
          <cell r="M11">
            <v>1.1619999999999999</v>
          </cell>
          <cell r="N11">
            <v>1.63</v>
          </cell>
          <cell r="P11" t="str">
            <v>組電池</v>
          </cell>
          <cell r="R11" t="str">
            <v>2012P標準</v>
          </cell>
          <cell r="V11" t="str">
            <v>FOB JPN</v>
          </cell>
        </row>
        <row r="12">
          <cell r="A12" t="str">
            <v>EUR(11-03月)</v>
          </cell>
          <cell r="D12" t="str">
            <v>国内（直販）</v>
          </cell>
          <cell r="E12">
            <v>0</v>
          </cell>
          <cell r="F12">
            <v>3.8399999999999997E-2</v>
          </cell>
          <cell r="G12">
            <v>9.1000000000000004E-3</v>
          </cell>
          <cell r="L12" t="str">
            <v>UF103450 w/breaker、ﾗﾍﾞﾙ</v>
          </cell>
          <cell r="M12">
            <v>30.43</v>
          </cell>
          <cell r="N12">
            <v>13.7</v>
          </cell>
          <cell r="R12" t="str">
            <v>201301当座</v>
          </cell>
          <cell r="V12" t="str">
            <v>海外SEC向け価格</v>
          </cell>
        </row>
        <row r="13">
          <cell r="A13" t="str">
            <v>EUR(11-04月)</v>
          </cell>
          <cell r="D13" t="str">
            <v>社内</v>
          </cell>
          <cell r="E13">
            <v>0</v>
          </cell>
          <cell r="F13">
            <v>3.6499999999999998E-2</v>
          </cell>
          <cell r="G13">
            <v>9.1000000000000004E-3</v>
          </cell>
          <cell r="L13" t="str">
            <v>UF103450 w/fuse、ﾗﾍﾞﾙ</v>
          </cell>
          <cell r="M13">
            <v>24.6</v>
          </cell>
          <cell r="N13">
            <v>27.82</v>
          </cell>
          <cell r="R13" t="str">
            <v>201302当座</v>
          </cell>
          <cell r="V13" t="str">
            <v>代理店向け価格</v>
          </cell>
        </row>
        <row r="14">
          <cell r="A14" t="str">
            <v>EUR(11-05月)</v>
          </cell>
          <cell r="D14" t="str">
            <v>輸出(一般)</v>
          </cell>
          <cell r="E14">
            <v>0</v>
          </cell>
          <cell r="F14">
            <v>4.41E-2</v>
          </cell>
          <cell r="G14">
            <v>1E-4</v>
          </cell>
          <cell r="L14" t="str">
            <v>UF103450 w/ﾗﾍﾞﾙ</v>
          </cell>
          <cell r="M14">
            <v>3.58</v>
          </cell>
          <cell r="N14">
            <v>11</v>
          </cell>
          <cell r="V14" t="str">
            <v>海外直販価格</v>
          </cell>
        </row>
        <row r="15">
          <cell r="A15" t="str">
            <v>EUR(11-06月)</v>
          </cell>
          <cell r="D15" t="str">
            <v>輸出(直轄)</v>
          </cell>
          <cell r="E15">
            <v>0</v>
          </cell>
          <cell r="F15">
            <v>4.4200000000000003E-2</v>
          </cell>
          <cell r="G15">
            <v>1E-4</v>
          </cell>
          <cell r="L15" t="str">
            <v>UF103450 w/ﾘﾝｸﾞ､ﾗﾍﾞﾙ</v>
          </cell>
          <cell r="M15">
            <v>5.12</v>
          </cell>
          <cell r="N15">
            <v>13.72</v>
          </cell>
          <cell r="V15" t="str">
            <v>ｶｽﾀﾏｰ渡し価格(FOB)</v>
          </cell>
        </row>
        <row r="16">
          <cell r="A16" t="str">
            <v>EUR(11-07月)</v>
          </cell>
          <cell r="L16" t="str">
            <v>UF463450 ベア</v>
          </cell>
          <cell r="M16">
            <v>0.64</v>
          </cell>
          <cell r="N16">
            <v>3.4</v>
          </cell>
          <cell r="V16" t="str">
            <v>ｶｽﾀﾏｰ渡し価格(CIF)</v>
          </cell>
        </row>
        <row r="17">
          <cell r="A17" t="str">
            <v>EUR(11-08月)</v>
          </cell>
          <cell r="L17" t="str">
            <v>UF463450 リング</v>
          </cell>
          <cell r="M17">
            <v>2.2400000000000002</v>
          </cell>
          <cell r="N17">
            <v>6.91</v>
          </cell>
          <cell r="V17" t="str">
            <v>ｶｽﾀﾏｰ渡し価格(DDU)</v>
          </cell>
        </row>
        <row r="18">
          <cell r="A18" t="str">
            <v>EUR(11-09月)</v>
          </cell>
          <cell r="L18" t="str">
            <v>UF463450 缶底クラッド</v>
          </cell>
          <cell r="M18">
            <v>1.41</v>
          </cell>
          <cell r="N18">
            <v>7.7</v>
          </cell>
        </row>
        <row r="19">
          <cell r="A19" t="str">
            <v>EUR(11-10月)</v>
          </cell>
          <cell r="L19" t="str">
            <v>UF463450 缶底クラッド＋リング</v>
          </cell>
          <cell r="M19">
            <v>3.01</v>
          </cell>
          <cell r="N19">
            <v>11.21</v>
          </cell>
        </row>
        <row r="20">
          <cell r="A20" t="str">
            <v>EUR(11-11月)</v>
          </cell>
          <cell r="L20" t="str">
            <v>UF463450 肩クラッド</v>
          </cell>
          <cell r="M20">
            <v>0.82</v>
          </cell>
          <cell r="N20">
            <v>5.7</v>
          </cell>
        </row>
        <row r="21">
          <cell r="A21" t="str">
            <v>EUR(11-12月)</v>
          </cell>
          <cell r="L21" t="str">
            <v>UF463450 肩クラッド＋リング</v>
          </cell>
          <cell r="M21">
            <v>2.42</v>
          </cell>
          <cell r="N21">
            <v>9.2100000000000009</v>
          </cell>
        </row>
        <row r="22">
          <cell r="A22" t="str">
            <v>EUR(12-01月)</v>
          </cell>
          <cell r="L22" t="str">
            <v>UF553450 ベア</v>
          </cell>
          <cell r="M22">
            <v>0.66</v>
          </cell>
          <cell r="N22">
            <v>3.4</v>
          </cell>
        </row>
        <row r="23">
          <cell r="A23" t="str">
            <v>EUR(12-02月)</v>
          </cell>
          <cell r="L23" t="str">
            <v>UF553450 リング</v>
          </cell>
          <cell r="M23">
            <v>3.14</v>
          </cell>
          <cell r="N23">
            <v>6.91</v>
          </cell>
        </row>
        <row r="24">
          <cell r="A24" t="str">
            <v>EUR(12-03月)</v>
          </cell>
          <cell r="L24" t="str">
            <v>UF553450 缶底クラッド</v>
          </cell>
          <cell r="M24">
            <v>1.43</v>
          </cell>
          <cell r="N24">
            <v>7.7</v>
          </cell>
        </row>
        <row r="25">
          <cell r="A25" t="str">
            <v>EUR(12-04月)</v>
          </cell>
          <cell r="L25" t="str">
            <v>UF553450 缶底クラッド（RIM）</v>
          </cell>
          <cell r="M25">
            <v>1.43</v>
          </cell>
          <cell r="N25">
            <v>5.55</v>
          </cell>
        </row>
        <row r="26">
          <cell r="A26" t="str">
            <v>EUR(12-05月)</v>
          </cell>
          <cell r="L26" t="str">
            <v>UF553450 缶底クラッド＋リング</v>
          </cell>
          <cell r="M26">
            <v>3.91</v>
          </cell>
          <cell r="N26">
            <v>11.21</v>
          </cell>
        </row>
        <row r="27">
          <cell r="A27" t="str">
            <v>EUR(12-06月)</v>
          </cell>
          <cell r="L27" t="str">
            <v>UF553450 肩クラッド</v>
          </cell>
          <cell r="M27">
            <v>0.84</v>
          </cell>
          <cell r="N27">
            <v>5.7</v>
          </cell>
        </row>
        <row r="28">
          <cell r="A28" t="str">
            <v>EUR(12-07月)</v>
          </cell>
          <cell r="L28" t="str">
            <v>UF553450 肩クラッド＋リング</v>
          </cell>
          <cell r="M28">
            <v>3.32</v>
          </cell>
          <cell r="N28">
            <v>9.2100000000000009</v>
          </cell>
        </row>
        <row r="29">
          <cell r="A29" t="str">
            <v>EUR(12-08月)</v>
          </cell>
          <cell r="L29" t="str">
            <v>UR16650(LUNA) PETﾁｭｰﾌﾞ</v>
          </cell>
          <cell r="M29">
            <v>1.66</v>
          </cell>
          <cell r="N29">
            <v>3.5</v>
          </cell>
        </row>
        <row r="30">
          <cell r="A30" t="str">
            <v>EUR(12-09月)</v>
          </cell>
          <cell r="L30" t="str">
            <v>UR18500F</v>
          </cell>
          <cell r="M30">
            <v>2.0099999999999998</v>
          </cell>
          <cell r="N30">
            <v>3.5</v>
          </cell>
        </row>
        <row r="31">
          <cell r="A31" t="str">
            <v>EUR(12-10月)</v>
          </cell>
          <cell r="L31" t="str">
            <v>UR18500L</v>
          </cell>
          <cell r="M31">
            <v>2.09</v>
          </cell>
          <cell r="N31">
            <v>3.5</v>
          </cell>
        </row>
        <row r="32">
          <cell r="A32" t="str">
            <v>EUR(12-11月)</v>
          </cell>
          <cell r="L32" t="str">
            <v>UR18650Aｾﾙ　PETチューブ</v>
          </cell>
          <cell r="M32">
            <v>2.21</v>
          </cell>
          <cell r="N32">
            <v>2.25</v>
          </cell>
        </row>
        <row r="33">
          <cell r="A33" t="str">
            <v>EUR(12-12月)</v>
          </cell>
          <cell r="L33" t="str">
            <v>UR18650Fｾﾙ　PETチューブ</v>
          </cell>
          <cell r="M33">
            <v>2.16</v>
          </cell>
          <cell r="N33">
            <v>2.25</v>
          </cell>
        </row>
        <row r="34">
          <cell r="A34" t="str">
            <v>EUR(13-01月)</v>
          </cell>
          <cell r="L34" t="str">
            <v>UR18650Y スミチューブ</v>
          </cell>
          <cell r="M34">
            <v>2.81</v>
          </cell>
          <cell r="N34">
            <v>2.25</v>
          </cell>
        </row>
        <row r="35">
          <cell r="A35" t="str">
            <v>EUR(FY12Q4見積)</v>
          </cell>
          <cell r="L35" t="str">
            <v>UR18650Y,S,SA,SAX,E,W,W2 ヒシチューブ</v>
          </cell>
          <cell r="M35">
            <v>2.54</v>
          </cell>
          <cell r="N35">
            <v>2.25</v>
          </cell>
        </row>
        <row r="36">
          <cell r="A36" t="str">
            <v>EUR(FY13Q1見積)</v>
          </cell>
          <cell r="L36" t="str">
            <v>UR18650ZTｾﾙ　PETチューブ</v>
          </cell>
          <cell r="M36">
            <v>1.98</v>
          </cell>
          <cell r="N36">
            <v>2.25</v>
          </cell>
        </row>
        <row r="37">
          <cell r="A37" t="str">
            <v>EUR(FY13Q2以降見積)</v>
          </cell>
        </row>
        <row r="38">
          <cell r="A38" t="str">
            <v>GBP(11-01月)</v>
          </cell>
        </row>
        <row r="39">
          <cell r="A39" t="str">
            <v>GBP(11-02月)</v>
          </cell>
        </row>
        <row r="40">
          <cell r="A40" t="str">
            <v>GBP(11-03月)</v>
          </cell>
        </row>
        <row r="41">
          <cell r="A41" t="str">
            <v>GBP(11-04月)</v>
          </cell>
        </row>
        <row r="42">
          <cell r="A42" t="str">
            <v>GBP(11-05月)</v>
          </cell>
        </row>
        <row r="43">
          <cell r="A43" t="str">
            <v>GBP(11-06月)</v>
          </cell>
        </row>
        <row r="44">
          <cell r="A44" t="str">
            <v>GBP(11-07月)</v>
          </cell>
        </row>
        <row r="45">
          <cell r="A45" t="str">
            <v>GBP(11-08月)</v>
          </cell>
        </row>
        <row r="46">
          <cell r="A46" t="str">
            <v>GBP(11-09月)</v>
          </cell>
        </row>
        <row r="47">
          <cell r="A47" t="str">
            <v>GBP(11-10月)</v>
          </cell>
        </row>
        <row r="48">
          <cell r="A48" t="str">
            <v>GBP(11-11月)</v>
          </cell>
        </row>
        <row r="49">
          <cell r="A49" t="str">
            <v>GBP(11-12月)</v>
          </cell>
        </row>
        <row r="50">
          <cell r="A50" t="str">
            <v>GBP(12-01月)</v>
          </cell>
        </row>
        <row r="51">
          <cell r="A51" t="str">
            <v>GBP(12-02月)</v>
          </cell>
        </row>
        <row r="52">
          <cell r="A52" t="str">
            <v>GBP(12-03月)</v>
          </cell>
        </row>
        <row r="53">
          <cell r="A53" t="str">
            <v>GBP(12-04月)</v>
          </cell>
        </row>
        <row r="54">
          <cell r="A54" t="str">
            <v>GBP(12-05月)</v>
          </cell>
        </row>
        <row r="55">
          <cell r="A55" t="str">
            <v>GBP(12-06月)</v>
          </cell>
        </row>
        <row r="56">
          <cell r="A56" t="str">
            <v>GBP(12-07月)</v>
          </cell>
        </row>
        <row r="57">
          <cell r="A57" t="str">
            <v>GBP(12-08月)</v>
          </cell>
        </row>
        <row r="58">
          <cell r="A58" t="str">
            <v>GBP(12-09月)</v>
          </cell>
        </row>
        <row r="59">
          <cell r="A59" t="str">
            <v>GBP(12-10月)</v>
          </cell>
        </row>
        <row r="60">
          <cell r="A60" t="str">
            <v>GBP(12-11月)</v>
          </cell>
        </row>
        <row r="61">
          <cell r="A61" t="str">
            <v>GBP(12-12月)</v>
          </cell>
        </row>
        <row r="62">
          <cell r="A62" t="str">
            <v>GBP(13-01月)</v>
          </cell>
        </row>
        <row r="63">
          <cell r="A63" t="str">
            <v>USD(11-01月)</v>
          </cell>
        </row>
        <row r="64">
          <cell r="A64" t="str">
            <v>USD(11-02月)</v>
          </cell>
        </row>
        <row r="65">
          <cell r="A65" t="str">
            <v>USD(11-03月)</v>
          </cell>
        </row>
        <row r="66">
          <cell r="A66" t="str">
            <v>USD(11-04月)</v>
          </cell>
        </row>
        <row r="67">
          <cell r="A67" t="str">
            <v>USD(11-05月)</v>
          </cell>
        </row>
        <row r="68">
          <cell r="A68" t="str">
            <v>USD(11-06月)</v>
          </cell>
        </row>
        <row r="69">
          <cell r="A69" t="str">
            <v>USD(11-07月)</v>
          </cell>
        </row>
        <row r="70">
          <cell r="A70" t="str">
            <v>USD(11-08月)</v>
          </cell>
        </row>
        <row r="71">
          <cell r="A71" t="str">
            <v>USD(11-09月)</v>
          </cell>
        </row>
        <row r="72">
          <cell r="A72" t="str">
            <v>USD(11-10月)</v>
          </cell>
        </row>
        <row r="73">
          <cell r="A73" t="str">
            <v>USD(11-11月)</v>
          </cell>
        </row>
        <row r="74">
          <cell r="A74" t="str">
            <v>USD(11-12月)</v>
          </cell>
        </row>
        <row r="75">
          <cell r="A75" t="str">
            <v>USD(12-01月)</v>
          </cell>
        </row>
        <row r="76">
          <cell r="A76" t="str">
            <v>USD(12-02月)</v>
          </cell>
        </row>
        <row r="77">
          <cell r="A77" t="str">
            <v>USD(12-03月)</v>
          </cell>
        </row>
        <row r="78">
          <cell r="A78" t="str">
            <v>USD(12-04月)</v>
          </cell>
        </row>
        <row r="79">
          <cell r="A79" t="str">
            <v>USD(12-05月)</v>
          </cell>
        </row>
        <row r="80">
          <cell r="A80" t="str">
            <v>USD(12-06月)</v>
          </cell>
        </row>
        <row r="81">
          <cell r="A81" t="str">
            <v>USD(12-07月)</v>
          </cell>
        </row>
        <row r="82">
          <cell r="A82" t="str">
            <v>USD(12-08月)</v>
          </cell>
        </row>
        <row r="83">
          <cell r="A83" t="str">
            <v>USD(12-09月)</v>
          </cell>
        </row>
        <row r="84">
          <cell r="A84" t="str">
            <v>USD(12-10月)</v>
          </cell>
        </row>
        <row r="85">
          <cell r="A85" t="str">
            <v>USD(12-11月)</v>
          </cell>
        </row>
        <row r="86">
          <cell r="A86" t="str">
            <v>USD(12-12月)</v>
          </cell>
        </row>
        <row r="87">
          <cell r="A87" t="str">
            <v>USD(13-01月)</v>
          </cell>
        </row>
        <row r="88">
          <cell r="A88" t="str">
            <v>USD(FY12Q4見積)</v>
          </cell>
        </row>
        <row r="89">
          <cell r="A89" t="str">
            <v>USD(FY13Q1見積)</v>
          </cell>
        </row>
        <row r="90">
          <cell r="A90" t="str">
            <v>USD(FY13Q2以降見積)</v>
          </cell>
        </row>
        <row r="91">
          <cell r="A91" t="str">
            <v>円</v>
          </cell>
        </row>
      </sheetData>
      <sheetData sheetId="8">
        <row r="9">
          <cell r="A9" t="str">
            <v>MODEL</v>
          </cell>
        </row>
        <row r="11">
          <cell r="B11" t="str">
            <v>UF102248D</v>
          </cell>
          <cell r="C11">
            <v>800</v>
          </cell>
          <cell r="D11">
            <v>1.256</v>
          </cell>
          <cell r="E11">
            <v>0</v>
          </cell>
        </row>
        <row r="12">
          <cell r="B12" t="str">
            <v>UF102248P3</v>
          </cell>
          <cell r="C12">
            <v>900</v>
          </cell>
          <cell r="D12">
            <v>1.2529999999999999</v>
          </cell>
          <cell r="E12">
            <v>0</v>
          </cell>
        </row>
        <row r="13">
          <cell r="B13" t="str">
            <v>UF103438P</v>
          </cell>
          <cell r="C13">
            <v>1400</v>
          </cell>
          <cell r="D13">
            <v>1.867</v>
          </cell>
        </row>
        <row r="14">
          <cell r="B14" t="str">
            <v>UF103438T</v>
          </cell>
          <cell r="C14">
            <v>1480</v>
          </cell>
          <cell r="D14">
            <v>1.9730000000000001</v>
          </cell>
        </row>
        <row r="15">
          <cell r="B15" t="str">
            <v>UF103450P</v>
          </cell>
          <cell r="C15">
            <v>1550</v>
          </cell>
          <cell r="D15">
            <v>2.1339999999999999</v>
          </cell>
        </row>
        <row r="16">
          <cell r="B16" t="str">
            <v>UF103450PEV</v>
          </cell>
          <cell r="C16">
            <v>1550</v>
          </cell>
          <cell r="D16">
            <v>2.1339999999999999</v>
          </cell>
          <cell r="E16">
            <v>0</v>
          </cell>
        </row>
        <row r="17">
          <cell r="B17" t="str">
            <v>UF103450PHV</v>
          </cell>
          <cell r="C17">
            <v>1700</v>
          </cell>
          <cell r="D17">
            <v>2.2629999999999999</v>
          </cell>
          <cell r="E17">
            <v>0</v>
          </cell>
        </row>
        <row r="18">
          <cell r="B18" t="str">
            <v>UF103450PJM</v>
          </cell>
          <cell r="C18">
            <v>1800</v>
          </cell>
          <cell r="D18">
            <v>2.4449999999999998</v>
          </cell>
          <cell r="E18">
            <v>0</v>
          </cell>
        </row>
        <row r="19">
          <cell r="B19" t="str">
            <v>UF103450PJV</v>
          </cell>
          <cell r="C19">
            <v>1800</v>
          </cell>
          <cell r="D19">
            <v>2.2610000000000001</v>
          </cell>
          <cell r="E19">
            <v>0</v>
          </cell>
        </row>
        <row r="20">
          <cell r="B20" t="str">
            <v>UF103450PN</v>
          </cell>
          <cell r="C20">
            <v>1880</v>
          </cell>
          <cell r="D20">
            <v>2.6080000000000001</v>
          </cell>
          <cell r="E20">
            <v>0</v>
          </cell>
        </row>
        <row r="21">
          <cell r="B21" t="str">
            <v>UF103450PNC</v>
          </cell>
          <cell r="C21">
            <v>1880</v>
          </cell>
          <cell r="D21">
            <v>2.3490000000000002</v>
          </cell>
          <cell r="E21">
            <v>0</v>
          </cell>
        </row>
        <row r="22">
          <cell r="B22" t="str">
            <v>UF103450PNM</v>
          </cell>
          <cell r="C22">
            <v>1880</v>
          </cell>
          <cell r="D22">
            <v>2.6840000000000002</v>
          </cell>
          <cell r="E22">
            <v>0</v>
          </cell>
        </row>
        <row r="23">
          <cell r="B23" t="str">
            <v>UF383450FM</v>
          </cell>
          <cell r="C23">
            <v>680</v>
          </cell>
          <cell r="D23">
            <v>0.89800000000000002</v>
          </cell>
          <cell r="E23">
            <v>0</v>
          </cell>
        </row>
        <row r="24">
          <cell r="B24" t="str">
            <v>UF383450PH</v>
          </cell>
          <cell r="C24">
            <v>550</v>
          </cell>
          <cell r="D24">
            <v>0.75700000000000001</v>
          </cell>
          <cell r="E24">
            <v>0</v>
          </cell>
        </row>
        <row r="25">
          <cell r="B25" t="str">
            <v>UF383450PI</v>
          </cell>
          <cell r="C25">
            <v>580</v>
          </cell>
          <cell r="D25">
            <v>0.81799999999999995</v>
          </cell>
          <cell r="E25">
            <v>0</v>
          </cell>
        </row>
        <row r="26">
          <cell r="B26" t="str">
            <v>UF383450PJ</v>
          </cell>
          <cell r="C26">
            <v>630</v>
          </cell>
          <cell r="D26">
            <v>0.77400000000000002</v>
          </cell>
          <cell r="E26">
            <v>0</v>
          </cell>
        </row>
        <row r="27">
          <cell r="B27" t="str">
            <v>UF383543FP</v>
          </cell>
          <cell r="C27">
            <v>650</v>
          </cell>
          <cell r="D27">
            <v>0.90300000000000002</v>
          </cell>
          <cell r="E27">
            <v>0</v>
          </cell>
        </row>
        <row r="28">
          <cell r="B28" t="str">
            <v>UF383551FP</v>
          </cell>
          <cell r="C28">
            <v>800</v>
          </cell>
          <cell r="D28">
            <v>1.1499999999999999</v>
          </cell>
          <cell r="E28">
            <v>0</v>
          </cell>
        </row>
        <row r="29">
          <cell r="B29" t="str">
            <v>UF383551FU</v>
          </cell>
          <cell r="C29">
            <v>820</v>
          </cell>
          <cell r="D29">
            <v>1.0960000000000001</v>
          </cell>
          <cell r="E29">
            <v>0</v>
          </cell>
        </row>
        <row r="30">
          <cell r="B30" t="str">
            <v>UF384461SQ</v>
          </cell>
          <cell r="C30">
            <v>1180</v>
          </cell>
          <cell r="D30">
            <v>1.679</v>
          </cell>
          <cell r="E30">
            <v>0</v>
          </cell>
        </row>
        <row r="31">
          <cell r="B31" t="str">
            <v>UF384461ST</v>
          </cell>
          <cell r="C31">
            <v>1300</v>
          </cell>
          <cell r="D31">
            <v>1.3759999999999999</v>
          </cell>
          <cell r="E31">
            <v>4.7072450134854588E-2</v>
          </cell>
        </row>
        <row r="32">
          <cell r="B32" t="str">
            <v>UF384461SU</v>
          </cell>
          <cell r="C32">
            <v>1230</v>
          </cell>
          <cell r="D32">
            <v>1.7450000000000001</v>
          </cell>
          <cell r="E32">
            <v>0</v>
          </cell>
        </row>
        <row r="33">
          <cell r="B33" t="str">
            <v>UF384961SU</v>
          </cell>
          <cell r="C33">
            <v>1400</v>
          </cell>
          <cell r="D33">
            <v>1.89</v>
          </cell>
          <cell r="E33">
            <v>0</v>
          </cell>
        </row>
        <row r="34">
          <cell r="B34" t="str">
            <v>UF404251SU</v>
          </cell>
          <cell r="C34">
            <v>1020</v>
          </cell>
          <cell r="D34">
            <v>1.452</v>
          </cell>
          <cell r="E34">
            <v>0</v>
          </cell>
        </row>
        <row r="35">
          <cell r="B35" t="str">
            <v>UF423643FP</v>
          </cell>
          <cell r="C35">
            <v>710</v>
          </cell>
          <cell r="D35">
            <v>1.0169999999999999</v>
          </cell>
          <cell r="E35">
            <v>0</v>
          </cell>
        </row>
        <row r="36">
          <cell r="B36" t="str">
            <v>UF423643FPK</v>
          </cell>
          <cell r="C36">
            <v>710</v>
          </cell>
          <cell r="D36">
            <v>1.0169999999999999</v>
          </cell>
          <cell r="E36">
            <v>0</v>
          </cell>
        </row>
        <row r="37">
          <cell r="B37" t="str">
            <v>UF423858FP(40K/day)</v>
          </cell>
          <cell r="C37">
            <v>1030</v>
          </cell>
          <cell r="D37">
            <v>1.43</v>
          </cell>
          <cell r="E37">
            <v>0</v>
          </cell>
        </row>
        <row r="38">
          <cell r="B38" t="str">
            <v>UF423858FP(60K/day)</v>
          </cell>
          <cell r="C38">
            <v>1030</v>
          </cell>
          <cell r="D38">
            <v>1.43</v>
          </cell>
          <cell r="E38">
            <v>0</v>
          </cell>
        </row>
        <row r="39">
          <cell r="B39" t="str">
            <v>UF424261FQ</v>
          </cell>
          <cell r="C39">
            <v>1300</v>
          </cell>
          <cell r="D39">
            <v>1.8460000000000001</v>
          </cell>
          <cell r="E39">
            <v>0</v>
          </cell>
        </row>
        <row r="40">
          <cell r="B40" t="str">
            <v>UF433861FP</v>
          </cell>
          <cell r="C40">
            <v>1130</v>
          </cell>
          <cell r="D40">
            <v>1.5221</v>
          </cell>
          <cell r="E40">
            <v>0</v>
          </cell>
        </row>
        <row r="41">
          <cell r="B41" t="str">
            <v>UF434453SP</v>
          </cell>
          <cell r="C41">
            <v>1170</v>
          </cell>
          <cell r="D41">
            <v>1.5790999999999999</v>
          </cell>
          <cell r="E41">
            <v>0</v>
          </cell>
        </row>
        <row r="42">
          <cell r="B42" t="str">
            <v>UF434456SP</v>
          </cell>
          <cell r="C42">
            <v>1240</v>
          </cell>
          <cell r="D42">
            <v>1.6744000000000001</v>
          </cell>
          <cell r="E42">
            <v>0</v>
          </cell>
        </row>
        <row r="43">
          <cell r="B43" t="str">
            <v>UF434456T</v>
          </cell>
          <cell r="C43">
            <v>1310</v>
          </cell>
          <cell r="D43">
            <v>1.4872000000000001</v>
          </cell>
          <cell r="E43">
            <v>5.2999999999999999E-2</v>
          </cell>
        </row>
        <row r="44">
          <cell r="B44" t="str">
            <v>UF464459FQ</v>
          </cell>
          <cell r="C44">
            <v>1390</v>
          </cell>
          <cell r="D44">
            <v>1.8893</v>
          </cell>
          <cell r="E44">
            <v>0</v>
          </cell>
        </row>
        <row r="45">
          <cell r="B45" t="str">
            <v>UF453846FP</v>
          </cell>
          <cell r="C45">
            <v>880</v>
          </cell>
          <cell r="D45">
            <v>1.2030000000000001</v>
          </cell>
          <cell r="E45">
            <v>0</v>
          </cell>
        </row>
        <row r="46">
          <cell r="B46" t="str">
            <v>UF454456FP</v>
          </cell>
          <cell r="C46">
            <v>1240</v>
          </cell>
          <cell r="D46">
            <v>1.7306975466277925</v>
          </cell>
        </row>
        <row r="47">
          <cell r="B47" t="str">
            <v>UF454456FPS</v>
          </cell>
          <cell r="C47">
            <v>1240</v>
          </cell>
          <cell r="D47">
            <v>1.6839999999999999</v>
          </cell>
          <cell r="E47">
            <v>0</v>
          </cell>
        </row>
        <row r="48">
          <cell r="B48" t="str">
            <v>UF454456FTD</v>
          </cell>
          <cell r="C48">
            <v>1370</v>
          </cell>
          <cell r="D48">
            <v>5.7000000000000002E-2</v>
          </cell>
          <cell r="E48">
            <v>1.5249999999999999</v>
          </cell>
        </row>
        <row r="49">
          <cell r="B49" t="str">
            <v>UF463048FN</v>
          </cell>
          <cell r="C49">
            <v>720</v>
          </cell>
          <cell r="D49">
            <v>1.0029999999999999</v>
          </cell>
          <cell r="E49">
            <v>0</v>
          </cell>
        </row>
        <row r="50">
          <cell r="B50" t="str">
            <v>UF463048P3</v>
          </cell>
          <cell r="C50">
            <v>520</v>
          </cell>
          <cell r="D50">
            <v>0.71199999999999997</v>
          </cell>
          <cell r="E50">
            <v>0</v>
          </cell>
        </row>
        <row r="51">
          <cell r="B51" t="str">
            <v>UF463048PG</v>
          </cell>
          <cell r="C51">
            <v>550</v>
          </cell>
          <cell r="D51">
            <v>0.749</v>
          </cell>
          <cell r="E51">
            <v>0</v>
          </cell>
        </row>
        <row r="52">
          <cell r="B52" t="str">
            <v>UF463048PIU</v>
          </cell>
          <cell r="C52">
            <v>640</v>
          </cell>
          <cell r="D52">
            <v>0.88800000000000001</v>
          </cell>
          <cell r="E52">
            <v>0</v>
          </cell>
        </row>
        <row r="53">
          <cell r="B53" t="str">
            <v>UF463048PJ</v>
          </cell>
          <cell r="C53">
            <v>680</v>
          </cell>
          <cell r="D53">
            <v>0.89100000000000001</v>
          </cell>
          <cell r="E53">
            <v>0</v>
          </cell>
        </row>
        <row r="54">
          <cell r="B54" t="str">
            <v>UF463048PJM</v>
          </cell>
          <cell r="C54">
            <v>680</v>
          </cell>
          <cell r="D54">
            <v>0.89100000000000001</v>
          </cell>
          <cell r="E54">
            <v>0</v>
          </cell>
        </row>
        <row r="55">
          <cell r="B55" t="str">
            <v>UF463136NA</v>
          </cell>
          <cell r="C55">
            <v>600</v>
          </cell>
          <cell r="D55">
            <v>0.1434</v>
          </cell>
          <cell r="E55">
            <v>0.5</v>
          </cell>
        </row>
        <row r="56">
          <cell r="B56" t="str">
            <v>UF463442FMN</v>
          </cell>
          <cell r="C56">
            <v>730</v>
          </cell>
          <cell r="D56">
            <v>0.99</v>
          </cell>
          <cell r="E56">
            <v>0</v>
          </cell>
        </row>
        <row r="57">
          <cell r="B57" t="str">
            <v>UF463442FQ</v>
          </cell>
          <cell r="C57">
            <v>750</v>
          </cell>
          <cell r="D57">
            <v>1.0649999999999999</v>
          </cell>
          <cell r="E57">
            <v>0</v>
          </cell>
        </row>
        <row r="58">
          <cell r="B58" t="str">
            <v>UF463443FK</v>
          </cell>
          <cell r="C58">
            <v>700</v>
          </cell>
          <cell r="D58">
            <v>0.999</v>
          </cell>
          <cell r="E58">
            <v>0</v>
          </cell>
        </row>
        <row r="59">
          <cell r="B59" t="str">
            <v>UF463443FM</v>
          </cell>
          <cell r="C59">
            <v>730</v>
          </cell>
          <cell r="D59">
            <v>1.0009999999999999</v>
          </cell>
          <cell r="E59">
            <v>0</v>
          </cell>
        </row>
        <row r="60">
          <cell r="B60" t="str">
            <v>UF463443FMS</v>
          </cell>
          <cell r="C60">
            <v>730</v>
          </cell>
          <cell r="D60">
            <v>1</v>
          </cell>
          <cell r="E60">
            <v>0</v>
          </cell>
        </row>
        <row r="61">
          <cell r="B61" t="str">
            <v>UF463443FN</v>
          </cell>
          <cell r="C61">
            <v>750</v>
          </cell>
          <cell r="D61">
            <v>1.0289999999999999</v>
          </cell>
          <cell r="E61">
            <v>0</v>
          </cell>
        </row>
        <row r="62">
          <cell r="B62" t="str">
            <v>UF463443FN1</v>
          </cell>
          <cell r="C62">
            <v>750</v>
          </cell>
          <cell r="D62">
            <v>1.0289999999999999</v>
          </cell>
          <cell r="E62">
            <v>0</v>
          </cell>
        </row>
        <row r="63">
          <cell r="B63" t="str">
            <v>UF463443FP</v>
          </cell>
          <cell r="C63">
            <v>770</v>
          </cell>
          <cell r="D63">
            <v>1.0780000000000001</v>
          </cell>
          <cell r="E63">
            <v>0</v>
          </cell>
        </row>
        <row r="64">
          <cell r="B64" t="str">
            <v>UF463443GQ</v>
          </cell>
          <cell r="C64">
            <v>800</v>
          </cell>
          <cell r="D64">
            <v>1.1399999999999999</v>
          </cell>
          <cell r="E64">
            <v>0</v>
          </cell>
        </row>
        <row r="65">
          <cell r="B65" t="str">
            <v>UF463443GT</v>
          </cell>
          <cell r="C65">
            <v>840</v>
          </cell>
          <cell r="D65">
            <v>1.0071000000000001</v>
          </cell>
          <cell r="E65">
            <v>3.5900000000000001E-2</v>
          </cell>
        </row>
        <row r="66">
          <cell r="B66" t="str">
            <v>UF463443GU</v>
          </cell>
          <cell r="C66">
            <v>820</v>
          </cell>
          <cell r="D66">
            <v>1.0740000000000001</v>
          </cell>
          <cell r="E66">
            <v>0</v>
          </cell>
        </row>
        <row r="67">
          <cell r="B67" t="str">
            <v>UF463443PI</v>
          </cell>
          <cell r="C67">
            <v>630</v>
          </cell>
          <cell r="D67">
            <v>0.86699999999999999</v>
          </cell>
          <cell r="E67">
            <v>0</v>
          </cell>
        </row>
        <row r="68">
          <cell r="B68" t="str">
            <v>UF463443SP</v>
          </cell>
          <cell r="C68">
            <v>790</v>
          </cell>
          <cell r="D68">
            <v>1.0640000000000001</v>
          </cell>
          <cell r="E68">
            <v>0</v>
          </cell>
        </row>
        <row r="69">
          <cell r="B69" t="str">
            <v>UF463443T</v>
          </cell>
          <cell r="C69">
            <v>820</v>
          </cell>
          <cell r="D69">
            <v>0.89</v>
          </cell>
          <cell r="E69">
            <v>3.5999999999999997E-2</v>
          </cell>
        </row>
        <row r="70">
          <cell r="B70" t="str">
            <v>UF463443TAA</v>
          </cell>
          <cell r="C70">
            <v>820</v>
          </cell>
          <cell r="D70">
            <v>0.89</v>
          </cell>
          <cell r="E70">
            <v>3.5999999999999997E-2</v>
          </cell>
        </row>
        <row r="71">
          <cell r="B71" t="str">
            <v>UF463443TAB</v>
          </cell>
          <cell r="C71">
            <v>820</v>
          </cell>
          <cell r="D71">
            <v>0.89</v>
          </cell>
          <cell r="E71">
            <v>3.5999999999999997E-2</v>
          </cell>
        </row>
        <row r="72">
          <cell r="B72" t="str">
            <v>UF463443TB</v>
          </cell>
          <cell r="C72">
            <v>820</v>
          </cell>
          <cell r="D72">
            <v>0.89200000000000002</v>
          </cell>
          <cell r="E72">
            <v>3.3000000000000002E-2</v>
          </cell>
        </row>
        <row r="73">
          <cell r="B73" t="str">
            <v>UF463443TBB</v>
          </cell>
          <cell r="C73">
            <v>820</v>
          </cell>
          <cell r="D73">
            <v>0.94899999999999995</v>
          </cell>
          <cell r="E73">
            <v>3.7999999999999999E-2</v>
          </cell>
        </row>
        <row r="74">
          <cell r="B74" t="str">
            <v>UF463446SN</v>
          </cell>
          <cell r="C74">
            <v>800</v>
          </cell>
          <cell r="D74">
            <v>1.097</v>
          </cell>
          <cell r="E74">
            <v>0</v>
          </cell>
        </row>
        <row r="75">
          <cell r="B75" t="str">
            <v>UF463446SNC</v>
          </cell>
          <cell r="C75">
            <v>800</v>
          </cell>
          <cell r="D75">
            <v>1.099</v>
          </cell>
          <cell r="E75">
            <v>0</v>
          </cell>
        </row>
        <row r="76">
          <cell r="B76" t="str">
            <v>UF463446SP</v>
          </cell>
          <cell r="C76">
            <v>850</v>
          </cell>
          <cell r="D76">
            <v>1.1339999999999999</v>
          </cell>
          <cell r="E76">
            <v>0</v>
          </cell>
        </row>
        <row r="77">
          <cell r="B77" t="str">
            <v>UF463446SPK</v>
          </cell>
          <cell r="C77">
            <v>850</v>
          </cell>
          <cell r="D77">
            <v>1.1339999999999999</v>
          </cell>
          <cell r="E77">
            <v>0</v>
          </cell>
        </row>
        <row r="78">
          <cell r="B78" t="str">
            <v>UF463450A</v>
          </cell>
          <cell r="C78">
            <v>820</v>
          </cell>
          <cell r="D78">
            <v>0.36524589756518483</v>
          </cell>
          <cell r="E78">
            <v>0.35679113141784258</v>
          </cell>
        </row>
        <row r="79">
          <cell r="B79" t="str">
            <v>UF463450FL</v>
          </cell>
          <cell r="C79">
            <v>700</v>
          </cell>
          <cell r="D79">
            <v>0.59699999999999998</v>
          </cell>
          <cell r="E79">
            <v>0</v>
          </cell>
        </row>
        <row r="80">
          <cell r="B80" t="str">
            <v>UF463450FM</v>
          </cell>
          <cell r="C80">
            <v>850</v>
          </cell>
          <cell r="D80">
            <v>1.1200000000000001</v>
          </cell>
          <cell r="E80">
            <v>0</v>
          </cell>
        </row>
        <row r="81">
          <cell r="B81" t="str">
            <v>UF463450FMN</v>
          </cell>
          <cell r="C81">
            <v>850</v>
          </cell>
          <cell r="D81">
            <v>1.1200000000000001</v>
          </cell>
          <cell r="E81">
            <v>0</v>
          </cell>
        </row>
        <row r="82">
          <cell r="B82" t="str">
            <v>UF463450FN</v>
          </cell>
          <cell r="C82">
            <v>880</v>
          </cell>
          <cell r="D82">
            <v>1.171</v>
          </cell>
          <cell r="E82">
            <v>0</v>
          </cell>
        </row>
        <row r="83">
          <cell r="B83" t="str">
            <v>UF463450FNN</v>
          </cell>
          <cell r="C83">
            <v>880</v>
          </cell>
          <cell r="D83">
            <v>1.167</v>
          </cell>
          <cell r="E83">
            <v>0</v>
          </cell>
        </row>
        <row r="84">
          <cell r="B84" t="str">
            <v>UF463450FP</v>
          </cell>
          <cell r="C84">
            <v>920</v>
          </cell>
          <cell r="D84">
            <v>1.218</v>
          </cell>
          <cell r="E84">
            <v>0</v>
          </cell>
        </row>
        <row r="85">
          <cell r="B85" t="str">
            <v>UF463450FPM</v>
          </cell>
          <cell r="C85">
            <v>920</v>
          </cell>
          <cell r="D85">
            <v>1.2330000000000001</v>
          </cell>
          <cell r="E85">
            <v>0</v>
          </cell>
        </row>
        <row r="86">
          <cell r="B86" t="str">
            <v>UF463450GQ</v>
          </cell>
          <cell r="C86">
            <v>960</v>
          </cell>
          <cell r="D86">
            <v>1.3716999999999999</v>
          </cell>
          <cell r="E86">
            <v>0</v>
          </cell>
        </row>
        <row r="87">
          <cell r="B87" t="str">
            <v>UF463450PHN</v>
          </cell>
          <cell r="C87">
            <v>720</v>
          </cell>
          <cell r="D87">
            <v>1.01</v>
          </cell>
          <cell r="E87">
            <v>0</v>
          </cell>
        </row>
        <row r="88">
          <cell r="B88" t="str">
            <v>UF463450PHU</v>
          </cell>
          <cell r="C88">
            <v>740</v>
          </cell>
          <cell r="D88">
            <v>1.0349999999999999</v>
          </cell>
          <cell r="E88">
            <v>0</v>
          </cell>
        </row>
        <row r="89">
          <cell r="B89" t="str">
            <v>UF463450PJ</v>
          </cell>
          <cell r="C89">
            <v>780</v>
          </cell>
          <cell r="D89">
            <v>1.0609999999999999</v>
          </cell>
          <cell r="E89">
            <v>0</v>
          </cell>
        </row>
        <row r="90">
          <cell r="B90" t="str">
            <v>UF463450PJN</v>
          </cell>
          <cell r="C90">
            <v>780</v>
          </cell>
          <cell r="D90">
            <v>1.0109999999999999</v>
          </cell>
          <cell r="E90">
            <v>0</v>
          </cell>
        </row>
        <row r="91">
          <cell r="B91" t="str">
            <v>UF463450ZLN?(BL-4CA)</v>
          </cell>
          <cell r="C91">
            <v>700</v>
          </cell>
          <cell r="D91">
            <v>0.6</v>
          </cell>
        </row>
        <row r="92">
          <cell r="B92" t="str">
            <v>UF463651SU</v>
          </cell>
          <cell r="C92">
            <v>1020</v>
          </cell>
          <cell r="D92">
            <v>1.4570000000000001</v>
          </cell>
          <cell r="E92">
            <v>0</v>
          </cell>
        </row>
        <row r="93">
          <cell r="B93" t="str">
            <v>UF464445FU</v>
          </cell>
          <cell r="C93">
            <v>1020</v>
          </cell>
          <cell r="D93">
            <v>1.375</v>
          </cell>
          <cell r="E93">
            <v>0</v>
          </cell>
        </row>
        <row r="94">
          <cell r="B94" t="str">
            <v>UF464452FQ</v>
          </cell>
          <cell r="C94">
            <v>1210</v>
          </cell>
          <cell r="D94">
            <v>1.6447000000000001</v>
          </cell>
          <cell r="E94">
            <v>0</v>
          </cell>
        </row>
        <row r="95">
          <cell r="B95" t="str">
            <v>UF464459FQ</v>
          </cell>
          <cell r="C95">
            <v>1390</v>
          </cell>
          <cell r="D95">
            <v>1.8893</v>
          </cell>
          <cell r="E95">
            <v>0</v>
          </cell>
        </row>
        <row r="96">
          <cell r="B96" t="str">
            <v>UF464459FQ(NOKIA B案)</v>
          </cell>
          <cell r="C96">
            <v>1390</v>
          </cell>
          <cell r="D96">
            <v>1.8893</v>
          </cell>
          <cell r="E96">
            <v>0</v>
          </cell>
        </row>
        <row r="97">
          <cell r="B97" t="str">
            <v>UF464459FQN</v>
          </cell>
          <cell r="C97">
            <v>1390</v>
          </cell>
          <cell r="D97">
            <v>1.8893</v>
          </cell>
          <cell r="E97">
            <v>0</v>
          </cell>
        </row>
        <row r="98">
          <cell r="B98" t="str">
            <v>UF464461FQ</v>
          </cell>
          <cell r="C98">
            <v>1460</v>
          </cell>
          <cell r="D98">
            <v>1.9878</v>
          </cell>
          <cell r="E98">
            <v>0</v>
          </cell>
        </row>
        <row r="99">
          <cell r="B99" t="str">
            <v>UF464462FQ</v>
          </cell>
          <cell r="C99">
            <v>1460</v>
          </cell>
          <cell r="D99">
            <v>2.0110000000000001</v>
          </cell>
          <cell r="E99">
            <v>0</v>
          </cell>
        </row>
        <row r="100">
          <cell r="B100" t="str">
            <v>UF464462FTD</v>
          </cell>
          <cell r="C100">
            <v>1520</v>
          </cell>
          <cell r="D100">
            <v>1.6870000000000001</v>
          </cell>
          <cell r="E100">
            <v>6.0999999999999999E-2</v>
          </cell>
        </row>
        <row r="101">
          <cell r="B101" t="str">
            <v>UF473136NA</v>
          </cell>
          <cell r="C101">
            <v>620</v>
          </cell>
          <cell r="D101">
            <v>9.9125200452302636E-2</v>
          </cell>
          <cell r="E101">
            <v>0.51444898631126423</v>
          </cell>
        </row>
        <row r="102">
          <cell r="B102" t="str">
            <v>UF473447SU</v>
          </cell>
          <cell r="C102">
            <v>910</v>
          </cell>
          <cell r="D102">
            <v>1.2337441517891199</v>
          </cell>
        </row>
        <row r="103">
          <cell r="B103" t="str">
            <v>UF474462FQ</v>
          </cell>
          <cell r="C103">
            <v>1460</v>
          </cell>
          <cell r="D103">
            <v>1.9655</v>
          </cell>
          <cell r="E103">
            <v>0</v>
          </cell>
        </row>
        <row r="104">
          <cell r="B104" t="str">
            <v>UF483640S</v>
          </cell>
          <cell r="C104">
            <v>820</v>
          </cell>
          <cell r="D104">
            <v>1.077</v>
          </cell>
          <cell r="E104">
            <v>0</v>
          </cell>
        </row>
        <row r="105">
          <cell r="B105" t="str">
            <v>UF484456SP</v>
          </cell>
          <cell r="C105">
            <v>1390</v>
          </cell>
          <cell r="D105">
            <v>1.8675999999999999</v>
          </cell>
          <cell r="E105">
            <v>0</v>
          </cell>
        </row>
        <row r="106">
          <cell r="B106" t="str">
            <v>UF484456T</v>
          </cell>
          <cell r="C106">
            <v>1460</v>
          </cell>
          <cell r="D106">
            <v>1.6591</v>
          </cell>
          <cell r="E106">
            <v>5.91E-2</v>
          </cell>
        </row>
        <row r="107">
          <cell r="B107" t="str">
            <v>UF484462ST</v>
          </cell>
          <cell r="C107">
            <v>1630</v>
          </cell>
          <cell r="D107">
            <v>1.7250000000000001</v>
          </cell>
          <cell r="E107">
            <v>5.91E-2</v>
          </cell>
        </row>
        <row r="108">
          <cell r="B108" t="str">
            <v>UF484462SU</v>
          </cell>
          <cell r="C108">
            <v>1530</v>
          </cell>
          <cell r="D108">
            <v>2.101</v>
          </cell>
          <cell r="E108">
            <v>0</v>
          </cell>
        </row>
        <row r="109">
          <cell r="B109" t="str">
            <v>UF485155SU</v>
          </cell>
          <cell r="C109">
            <v>1660</v>
          </cell>
          <cell r="D109">
            <v>2.35</v>
          </cell>
          <cell r="E109">
            <v>0</v>
          </cell>
        </row>
        <row r="110">
          <cell r="B110" t="str">
            <v>UF493850SQ</v>
          </cell>
          <cell r="C110">
            <v>1090</v>
          </cell>
          <cell r="D110">
            <v>1.5089999999999999</v>
          </cell>
          <cell r="E110">
            <v>0</v>
          </cell>
        </row>
        <row r="111">
          <cell r="B111" t="str">
            <v>UF493856SP</v>
          </cell>
          <cell r="C111">
            <v>1240</v>
          </cell>
          <cell r="D111">
            <v>1.655</v>
          </cell>
          <cell r="E111">
            <v>0</v>
          </cell>
        </row>
        <row r="112">
          <cell r="B112" t="str">
            <v>UF495255STD</v>
          </cell>
          <cell r="C112">
            <v>1800</v>
          </cell>
          <cell r="D112">
            <v>2.04</v>
          </cell>
          <cell r="E112">
            <v>7.3999999999999996E-2</v>
          </cell>
        </row>
        <row r="113">
          <cell r="B113" t="str">
            <v>UF503436FP</v>
          </cell>
          <cell r="C113">
            <v>670</v>
          </cell>
          <cell r="D113">
            <v>0.96699999999999997</v>
          </cell>
          <cell r="E113">
            <v>0</v>
          </cell>
        </row>
        <row r="114">
          <cell r="B114" t="str">
            <v>UF503436TBA</v>
          </cell>
          <cell r="C114">
            <v>720</v>
          </cell>
          <cell r="D114">
            <v>0.84799999999999998</v>
          </cell>
          <cell r="E114">
            <v>3.4000000000000002E-2</v>
          </cell>
        </row>
        <row r="115">
          <cell r="B115" t="str">
            <v>UF503445SP</v>
          </cell>
          <cell r="C115">
            <v>900</v>
          </cell>
          <cell r="D115">
            <v>1.3169999999999999</v>
          </cell>
          <cell r="E115">
            <v>0</v>
          </cell>
        </row>
        <row r="116">
          <cell r="B116" t="str">
            <v>UF503861FQ</v>
          </cell>
          <cell r="C116">
            <v>1380</v>
          </cell>
          <cell r="D116">
            <v>1.8631</v>
          </cell>
          <cell r="E116">
            <v>0</v>
          </cell>
        </row>
        <row r="117">
          <cell r="B117" t="str">
            <v>UF504547FQ</v>
          </cell>
          <cell r="C117">
            <v>1240</v>
          </cell>
          <cell r="D117">
            <v>1.673</v>
          </cell>
          <cell r="E117">
            <v>0</v>
          </cell>
        </row>
        <row r="118">
          <cell r="B118" t="str">
            <v>UF504553FN</v>
          </cell>
          <cell r="C118">
            <v>1400</v>
          </cell>
          <cell r="D118">
            <v>2.0950000000000002</v>
          </cell>
          <cell r="E118">
            <v>0</v>
          </cell>
        </row>
        <row r="119">
          <cell r="B119" t="str">
            <v>UF504553FQ</v>
          </cell>
          <cell r="C119">
            <v>1400</v>
          </cell>
          <cell r="D119">
            <v>1.8847</v>
          </cell>
          <cell r="E119">
            <v>0</v>
          </cell>
        </row>
        <row r="120">
          <cell r="B120" t="str">
            <v>UF504553FU</v>
          </cell>
          <cell r="C120">
            <v>1460</v>
          </cell>
          <cell r="D120">
            <v>1.8520000000000001</v>
          </cell>
          <cell r="E120">
            <v>0</v>
          </cell>
        </row>
        <row r="121">
          <cell r="B121" t="str">
            <v>UF504559FQ</v>
          </cell>
          <cell r="C121">
            <v>1500</v>
          </cell>
          <cell r="D121">
            <v>2.0192999999999999</v>
          </cell>
          <cell r="E121">
            <v>0</v>
          </cell>
        </row>
        <row r="122">
          <cell r="B122" t="str">
            <v>UF514050FU</v>
          </cell>
          <cell r="C122">
            <v>1220</v>
          </cell>
          <cell r="D122">
            <v>1.5960000000000001</v>
          </cell>
          <cell r="E122">
            <v>0</v>
          </cell>
        </row>
        <row r="123">
          <cell r="B123" t="str">
            <v>UF514657FV</v>
          </cell>
          <cell r="C123">
            <v>1670</v>
          </cell>
          <cell r="D123">
            <v>2.1640000000000001</v>
          </cell>
          <cell r="E123">
            <v>0</v>
          </cell>
        </row>
        <row r="124">
          <cell r="B124" t="str">
            <v>UF515148STD</v>
          </cell>
          <cell r="C124">
            <v>1600</v>
          </cell>
          <cell r="D124">
            <v>1.7909999999999999</v>
          </cell>
          <cell r="E124">
            <v>6.5000000000000002E-2</v>
          </cell>
        </row>
        <row r="125">
          <cell r="B125" t="str">
            <v>UF533640SQ</v>
          </cell>
          <cell r="C125">
            <v>910</v>
          </cell>
          <cell r="D125">
            <v>1.2588999999999999</v>
          </cell>
          <cell r="E125">
            <v>0</v>
          </cell>
        </row>
        <row r="126">
          <cell r="B126" t="str">
            <v>UF534042FN</v>
          </cell>
          <cell r="C126">
            <v>970</v>
          </cell>
          <cell r="D126">
            <v>1.45</v>
          </cell>
          <cell r="E126">
            <v>0</v>
          </cell>
        </row>
        <row r="127">
          <cell r="B127" t="str">
            <v>UF534456SP</v>
          </cell>
          <cell r="C127">
            <v>1560</v>
          </cell>
          <cell r="D127">
            <v>2.0933999999999999</v>
          </cell>
          <cell r="E127">
            <v>0</v>
          </cell>
        </row>
        <row r="128">
          <cell r="B128" t="str">
            <v>UF534456T</v>
          </cell>
          <cell r="C128">
            <v>1650</v>
          </cell>
          <cell r="D128">
            <v>1.8731</v>
          </cell>
          <cell r="E128">
            <v>6.6699999999999995E-2</v>
          </cell>
        </row>
        <row r="129">
          <cell r="B129" t="str">
            <v>UF534553FU</v>
          </cell>
          <cell r="C129">
            <v>1520</v>
          </cell>
          <cell r="D129">
            <v>2.2650000000000001</v>
          </cell>
          <cell r="E129">
            <v>0</v>
          </cell>
        </row>
        <row r="130">
          <cell r="B130" t="str">
            <v>UF534553FTD</v>
          </cell>
          <cell r="C130">
            <v>1620</v>
          </cell>
          <cell r="D130">
            <v>1.768</v>
          </cell>
          <cell r="E130">
            <v>6.4000000000000001E-2</v>
          </cell>
        </row>
        <row r="131">
          <cell r="B131" t="str">
            <v>UF534553ST</v>
          </cell>
          <cell r="C131">
            <v>1620</v>
          </cell>
          <cell r="D131">
            <v>1.714</v>
          </cell>
          <cell r="E131">
            <v>5.8999999999999997E-2</v>
          </cell>
        </row>
        <row r="132">
          <cell r="B132" t="str">
            <v>UF553040PJ</v>
          </cell>
          <cell r="C132">
            <v>650</v>
          </cell>
          <cell r="D132">
            <v>0.86299999999999999</v>
          </cell>
          <cell r="E132">
            <v>0</v>
          </cell>
        </row>
        <row r="133">
          <cell r="B133" t="str">
            <v>UF553048D</v>
          </cell>
          <cell r="C133">
            <v>540</v>
          </cell>
          <cell r="D133">
            <v>0.86399999999999999</v>
          </cell>
          <cell r="E133">
            <v>0</v>
          </cell>
        </row>
        <row r="134">
          <cell r="B134" t="str">
            <v>UF553048FK</v>
          </cell>
          <cell r="C134">
            <v>850</v>
          </cell>
          <cell r="D134">
            <v>1.196</v>
          </cell>
          <cell r="E134">
            <v>0</v>
          </cell>
        </row>
        <row r="135">
          <cell r="B135" t="str">
            <v>UF553048FM</v>
          </cell>
          <cell r="C135">
            <v>870</v>
          </cell>
          <cell r="D135">
            <v>1.2270000000000001</v>
          </cell>
          <cell r="E135">
            <v>0</v>
          </cell>
        </row>
        <row r="136">
          <cell r="B136" t="str">
            <v>UF553048FN</v>
          </cell>
          <cell r="C136">
            <v>900</v>
          </cell>
          <cell r="D136">
            <v>1.264</v>
          </cell>
          <cell r="E136">
            <v>0</v>
          </cell>
        </row>
        <row r="137">
          <cell r="B137" t="str">
            <v>UF553048L</v>
          </cell>
          <cell r="C137">
            <v>640</v>
          </cell>
          <cell r="D137">
            <v>0.53600000000000003</v>
          </cell>
          <cell r="E137">
            <v>0</v>
          </cell>
        </row>
        <row r="138">
          <cell r="B138" t="str">
            <v>UF553048P3</v>
          </cell>
          <cell r="C138">
            <v>600</v>
          </cell>
          <cell r="D138">
            <v>0.81299999999999994</v>
          </cell>
          <cell r="E138">
            <v>0</v>
          </cell>
        </row>
        <row r="139">
          <cell r="B139" t="str">
            <v>UF553048PJ</v>
          </cell>
          <cell r="C139">
            <v>800</v>
          </cell>
          <cell r="D139">
            <v>0.98399999999999999</v>
          </cell>
          <cell r="E139">
            <v>0</v>
          </cell>
        </row>
        <row r="140">
          <cell r="B140" t="str">
            <v>UF553048PJN</v>
          </cell>
          <cell r="C140">
            <v>780</v>
          </cell>
          <cell r="D140">
            <v>0.96799999999999997</v>
          </cell>
          <cell r="E140">
            <v>0</v>
          </cell>
        </row>
        <row r="141">
          <cell r="B141" t="str">
            <v>UF553048PK</v>
          </cell>
          <cell r="C141">
            <v>780</v>
          </cell>
          <cell r="D141">
            <v>1.0660000000000001</v>
          </cell>
          <cell r="E141">
            <v>0</v>
          </cell>
        </row>
        <row r="142">
          <cell r="B142" t="str">
            <v>UF553436FK</v>
          </cell>
          <cell r="C142">
            <v>720</v>
          </cell>
          <cell r="D142">
            <v>1.0129999999999999</v>
          </cell>
          <cell r="E142">
            <v>0</v>
          </cell>
        </row>
        <row r="143">
          <cell r="B143" t="str">
            <v>UF553436FM</v>
          </cell>
          <cell r="C143">
            <v>750</v>
          </cell>
          <cell r="D143">
            <v>1.0229999999999999</v>
          </cell>
          <cell r="E143">
            <v>0</v>
          </cell>
        </row>
        <row r="144">
          <cell r="B144" t="str">
            <v>UF553436FMV</v>
          </cell>
          <cell r="C144">
            <v>750</v>
          </cell>
          <cell r="D144">
            <v>1.0309999999999999</v>
          </cell>
          <cell r="E144">
            <v>0</v>
          </cell>
        </row>
        <row r="145">
          <cell r="B145" t="str">
            <v>UF553436FP</v>
          </cell>
          <cell r="C145">
            <v>770</v>
          </cell>
          <cell r="D145">
            <v>1.0760000000000001</v>
          </cell>
          <cell r="E145">
            <v>0</v>
          </cell>
        </row>
        <row r="146">
          <cell r="B146" t="str">
            <v>UF553436FPS</v>
          </cell>
          <cell r="C146">
            <v>770</v>
          </cell>
          <cell r="D146">
            <v>1.0760000000000001</v>
          </cell>
          <cell r="E146">
            <v>0</v>
          </cell>
        </row>
        <row r="147">
          <cell r="B147" t="str">
            <v>UF553436GQ</v>
          </cell>
          <cell r="C147">
            <v>800</v>
          </cell>
          <cell r="D147">
            <v>1.1140000000000001</v>
          </cell>
          <cell r="E147">
            <v>0</v>
          </cell>
        </row>
        <row r="148">
          <cell r="B148" t="str">
            <v>UF553436PJ</v>
          </cell>
          <cell r="C148">
            <v>680</v>
          </cell>
          <cell r="D148">
            <v>0.997</v>
          </cell>
          <cell r="E148">
            <v>0</v>
          </cell>
        </row>
        <row r="149">
          <cell r="B149" t="str">
            <v>UF553436T</v>
          </cell>
          <cell r="C149">
            <v>820</v>
          </cell>
          <cell r="D149">
            <v>0.90200000000000002</v>
          </cell>
          <cell r="E149">
            <v>3.5999999999999997E-2</v>
          </cell>
        </row>
        <row r="150">
          <cell r="B150" t="str">
            <v>UF553436TAA</v>
          </cell>
          <cell r="C150">
            <v>820</v>
          </cell>
          <cell r="D150">
            <v>0.90200000000000002</v>
          </cell>
          <cell r="E150">
            <v>3.5999999999999997E-2</v>
          </cell>
        </row>
        <row r="151">
          <cell r="B151" t="str">
            <v>UF553436TB</v>
          </cell>
          <cell r="C151">
            <v>850</v>
          </cell>
          <cell r="D151">
            <v>0.93600000000000005</v>
          </cell>
          <cell r="E151">
            <v>3.6999999999999998E-2</v>
          </cell>
        </row>
        <row r="152">
          <cell r="B152" t="str">
            <v>UF553436TBA</v>
          </cell>
          <cell r="C152">
            <v>850</v>
          </cell>
          <cell r="D152">
            <v>0.94299999999999995</v>
          </cell>
          <cell r="E152">
            <v>3.7999999999999999E-2</v>
          </cell>
        </row>
        <row r="153">
          <cell r="B153" t="str">
            <v>UF553436TBB</v>
          </cell>
          <cell r="C153">
            <v>850</v>
          </cell>
          <cell r="D153">
            <v>0.89100000000000001</v>
          </cell>
          <cell r="E153">
            <v>3.2000000000000001E-2</v>
          </cell>
        </row>
        <row r="154">
          <cell r="B154" t="str">
            <v>UF553443FM</v>
          </cell>
          <cell r="C154">
            <v>850</v>
          </cell>
          <cell r="D154">
            <v>1.175</v>
          </cell>
          <cell r="E154">
            <v>0</v>
          </cell>
        </row>
        <row r="155">
          <cell r="B155" t="str">
            <v>UF553443FMM</v>
          </cell>
          <cell r="C155">
            <v>850</v>
          </cell>
          <cell r="D155">
            <v>1.145</v>
          </cell>
          <cell r="E155">
            <v>0</v>
          </cell>
        </row>
        <row r="156">
          <cell r="B156" t="str">
            <v>UF553443FMS</v>
          </cell>
          <cell r="C156">
            <v>850</v>
          </cell>
          <cell r="D156">
            <v>1.175</v>
          </cell>
          <cell r="E156">
            <v>0</v>
          </cell>
        </row>
        <row r="157">
          <cell r="B157" t="str">
            <v>UF553443FN</v>
          </cell>
          <cell r="C157">
            <v>880</v>
          </cell>
          <cell r="D157">
            <v>1.226</v>
          </cell>
          <cell r="E157">
            <v>0</v>
          </cell>
        </row>
        <row r="158">
          <cell r="B158" t="str">
            <v>UF553443FN1</v>
          </cell>
          <cell r="C158">
            <v>880</v>
          </cell>
          <cell r="D158">
            <v>1.226</v>
          </cell>
          <cell r="E158">
            <v>0</v>
          </cell>
        </row>
        <row r="159">
          <cell r="B159" t="str">
            <v>UF553443RK</v>
          </cell>
          <cell r="C159">
            <v>800</v>
          </cell>
          <cell r="D159">
            <v>1.0980000000000001</v>
          </cell>
          <cell r="E159">
            <v>0</v>
          </cell>
        </row>
        <row r="160">
          <cell r="B160" t="str">
            <v>UF553443SM</v>
          </cell>
          <cell r="C160">
            <v>850</v>
          </cell>
          <cell r="D160">
            <v>1.2010000000000001</v>
          </cell>
          <cell r="E160">
            <v>0</v>
          </cell>
        </row>
        <row r="161">
          <cell r="B161" t="str">
            <v>UF553443ZNN</v>
          </cell>
          <cell r="C161">
            <v>920</v>
          </cell>
          <cell r="D161">
            <v>1.321</v>
          </cell>
          <cell r="E161">
            <v>0</v>
          </cell>
        </row>
        <row r="162">
          <cell r="B162" t="str">
            <v>UF553443ZP</v>
          </cell>
          <cell r="C162">
            <v>930</v>
          </cell>
          <cell r="D162">
            <v>1.3089999999999999</v>
          </cell>
          <cell r="E162">
            <v>0</v>
          </cell>
        </row>
        <row r="163">
          <cell r="B163" t="str">
            <v>UF553443ZQ</v>
          </cell>
          <cell r="C163">
            <v>960</v>
          </cell>
          <cell r="D163">
            <v>1.2809999999999999</v>
          </cell>
          <cell r="E163">
            <v>0</v>
          </cell>
        </row>
        <row r="164">
          <cell r="B164" t="str">
            <v>UF553443ZU</v>
          </cell>
          <cell r="C164">
            <v>1000</v>
          </cell>
          <cell r="D164">
            <v>1.2689999999999999</v>
          </cell>
          <cell r="E164">
            <v>0</v>
          </cell>
        </row>
        <row r="165">
          <cell r="B165" t="str">
            <v>UF553450LL</v>
          </cell>
          <cell r="C165">
            <v>710</v>
          </cell>
          <cell r="D165">
            <v>0.59</v>
          </cell>
        </row>
        <row r="166">
          <cell r="B166" t="str">
            <v>UF553446ZP</v>
          </cell>
          <cell r="C166">
            <v>1030</v>
          </cell>
          <cell r="D166">
            <v>1.415</v>
          </cell>
          <cell r="E166">
            <v>0</v>
          </cell>
        </row>
        <row r="167">
          <cell r="B167" t="str">
            <v>UF553446ZPK</v>
          </cell>
          <cell r="C167">
            <v>1030</v>
          </cell>
          <cell r="D167">
            <v>1.415</v>
          </cell>
          <cell r="E167">
            <v>0</v>
          </cell>
        </row>
        <row r="168">
          <cell r="B168" t="str">
            <v>UF553450FK</v>
          </cell>
          <cell r="C168">
            <v>1000</v>
          </cell>
          <cell r="D168">
            <v>1.4630000000000001</v>
          </cell>
          <cell r="E168">
            <v>0</v>
          </cell>
        </row>
        <row r="169">
          <cell r="B169" t="str">
            <v>UF553450FKS</v>
          </cell>
          <cell r="C169">
            <v>1000</v>
          </cell>
          <cell r="D169">
            <v>1.399</v>
          </cell>
          <cell r="E169">
            <v>0</v>
          </cell>
        </row>
        <row r="170">
          <cell r="B170" t="str">
            <v>UF553450L</v>
          </cell>
          <cell r="C170">
            <v>820</v>
          </cell>
          <cell r="D170">
            <v>0.67100000000000004</v>
          </cell>
          <cell r="E170">
            <v>0</v>
          </cell>
        </row>
        <row r="171">
          <cell r="B171" t="str">
            <v>UF553450PH</v>
          </cell>
          <cell r="C171">
            <v>900</v>
          </cell>
          <cell r="D171">
            <v>1.284</v>
          </cell>
          <cell r="E171">
            <v>0</v>
          </cell>
        </row>
        <row r="172">
          <cell r="B172" t="str">
            <v>UF553450RI</v>
          </cell>
          <cell r="C172">
            <v>850</v>
          </cell>
          <cell r="D172">
            <v>1.1930000000000001</v>
          </cell>
          <cell r="E172">
            <v>0</v>
          </cell>
        </row>
        <row r="173">
          <cell r="B173" t="str">
            <v>UF553450RIT</v>
          </cell>
          <cell r="C173">
            <v>850</v>
          </cell>
          <cell r="D173">
            <v>1.1870000000000001</v>
          </cell>
          <cell r="E173">
            <v>0</v>
          </cell>
        </row>
        <row r="174">
          <cell r="B174" t="str">
            <v>UF553450RJ</v>
          </cell>
          <cell r="C174">
            <v>920</v>
          </cell>
          <cell r="D174">
            <v>1.22</v>
          </cell>
          <cell r="E174">
            <v>0</v>
          </cell>
        </row>
        <row r="175">
          <cell r="B175" t="str">
            <v>UF553450RJN</v>
          </cell>
          <cell r="C175">
            <v>920</v>
          </cell>
          <cell r="D175">
            <v>1.1639999999999999</v>
          </cell>
          <cell r="E175">
            <v>0</v>
          </cell>
        </row>
        <row r="176">
          <cell r="B176" t="str">
            <v>UF553450SM</v>
          </cell>
          <cell r="C176">
            <v>990</v>
          </cell>
          <cell r="D176">
            <v>1.329</v>
          </cell>
          <cell r="E176">
            <v>0</v>
          </cell>
        </row>
        <row r="177">
          <cell r="B177" t="str">
            <v>UF553450SM4</v>
          </cell>
          <cell r="C177">
            <v>990</v>
          </cell>
          <cell r="D177">
            <v>1.321</v>
          </cell>
          <cell r="E177">
            <v>0</v>
          </cell>
        </row>
        <row r="178">
          <cell r="B178" t="str">
            <v>UF553450TBA</v>
          </cell>
          <cell r="C178">
            <v>1150</v>
          </cell>
          <cell r="D178">
            <v>1.2230000000000001</v>
          </cell>
          <cell r="E178">
            <v>4.9000000000000002E-2</v>
          </cell>
        </row>
        <row r="179">
          <cell r="B179" t="str">
            <v>UF553450ZL1</v>
          </cell>
          <cell r="C179">
            <v>900</v>
          </cell>
          <cell r="D179">
            <v>0.74</v>
          </cell>
          <cell r="E179">
            <v>0</v>
          </cell>
        </row>
        <row r="180">
          <cell r="B180" t="str">
            <v>UF553450ZLL（LM/LC=7/3）</v>
          </cell>
          <cell r="C180">
            <v>730</v>
          </cell>
          <cell r="D180">
            <v>0.36730687692932235</v>
          </cell>
          <cell r="E180">
            <v>0</v>
          </cell>
        </row>
        <row r="181">
          <cell r="B181" t="str">
            <v>UF553450ZLL(LM/LC=9/1)</v>
          </cell>
          <cell r="C181">
            <v>730</v>
          </cell>
          <cell r="D181">
            <v>0.12864636061659901</v>
          </cell>
        </row>
        <row r="182">
          <cell r="B182" t="str">
            <v>UF553450ZLL（LM/LMCN=7/3）</v>
          </cell>
          <cell r="C182">
            <v>730</v>
          </cell>
          <cell r="D182">
            <v>0.11789248983008134</v>
          </cell>
          <cell r="E182">
            <v>0.11741235751107201</v>
          </cell>
        </row>
        <row r="183">
          <cell r="B183" t="str">
            <v>UF553450ZLN</v>
          </cell>
          <cell r="C183">
            <v>850</v>
          </cell>
          <cell r="D183">
            <v>0.71199999999999997</v>
          </cell>
          <cell r="E183">
            <v>0</v>
          </cell>
        </row>
        <row r="184">
          <cell r="B184" t="str">
            <v>UF553450ZM1</v>
          </cell>
          <cell r="C184">
            <v>1100</v>
          </cell>
          <cell r="D184">
            <v>1.4930000000000001</v>
          </cell>
          <cell r="E184">
            <v>0</v>
          </cell>
        </row>
        <row r="185">
          <cell r="B185" t="str">
            <v>UF553450ZN</v>
          </cell>
          <cell r="C185">
            <v>1100</v>
          </cell>
          <cell r="D185">
            <v>1.4930000000000001</v>
          </cell>
          <cell r="E185">
            <v>0</v>
          </cell>
        </row>
        <row r="186">
          <cell r="B186" t="str">
            <v>UF553450ZN1</v>
          </cell>
          <cell r="C186">
            <v>1100</v>
          </cell>
          <cell r="D186">
            <v>1.4930000000000001</v>
          </cell>
          <cell r="E186">
            <v>0</v>
          </cell>
        </row>
        <row r="187">
          <cell r="B187" t="str">
            <v>UF553450ZNH</v>
          </cell>
          <cell r="C187">
            <v>1100</v>
          </cell>
          <cell r="D187">
            <v>1.3939999999999999</v>
          </cell>
          <cell r="E187">
            <v>0</v>
          </cell>
        </row>
        <row r="188">
          <cell r="B188" t="str">
            <v>UF553450ZNN</v>
          </cell>
          <cell r="C188">
            <v>1050</v>
          </cell>
          <cell r="D188">
            <v>1.427</v>
          </cell>
          <cell r="E188">
            <v>0</v>
          </cell>
        </row>
        <row r="189">
          <cell r="B189" t="str">
            <v>UF553450ZP</v>
          </cell>
          <cell r="C189">
            <v>1150</v>
          </cell>
          <cell r="D189">
            <v>1.599</v>
          </cell>
          <cell r="E189">
            <v>0</v>
          </cell>
        </row>
        <row r="190">
          <cell r="B190" t="str">
            <v>UF553450ZPC</v>
          </cell>
          <cell r="C190">
            <v>1150</v>
          </cell>
          <cell r="D190">
            <v>1.452</v>
          </cell>
          <cell r="E190">
            <v>0</v>
          </cell>
        </row>
        <row r="191">
          <cell r="B191" t="str">
            <v>UF553846ZP?(BL-5S、厚み重視)</v>
          </cell>
          <cell r="C191">
            <v>1120</v>
          </cell>
          <cell r="D191">
            <v>1.6</v>
          </cell>
        </row>
        <row r="192">
          <cell r="B192" t="str">
            <v>UF553846ZP?(BL-5S、容量重視)</v>
          </cell>
          <cell r="C192">
            <v>1150</v>
          </cell>
          <cell r="D192">
            <v>1.6</v>
          </cell>
        </row>
        <row r="193">
          <cell r="B193" t="str">
            <v>UF553939SU</v>
          </cell>
          <cell r="C193">
            <v>1010</v>
          </cell>
          <cell r="D193">
            <v>1.339</v>
          </cell>
          <cell r="E193">
            <v>0</v>
          </cell>
        </row>
        <row r="194">
          <cell r="B194" t="str">
            <v>UF564447FQ</v>
          </cell>
          <cell r="C194">
            <v>1370</v>
          </cell>
          <cell r="D194">
            <v>1.8344051845195952</v>
          </cell>
        </row>
        <row r="195">
          <cell r="B195" t="str">
            <v>UF583136A</v>
          </cell>
          <cell r="C195">
            <v>600</v>
          </cell>
          <cell r="D195">
            <v>0.27100000000000002</v>
          </cell>
          <cell r="E195">
            <v>0.23599999999999999</v>
          </cell>
        </row>
        <row r="196">
          <cell r="B196" t="str">
            <v>UF583136RC</v>
          </cell>
          <cell r="C196">
            <v>700</v>
          </cell>
          <cell r="D196">
            <v>0.89900000000000002</v>
          </cell>
          <cell r="E196">
            <v>0</v>
          </cell>
        </row>
        <row r="197">
          <cell r="B197" t="str">
            <v>UF583136RL</v>
          </cell>
          <cell r="C197">
            <v>550</v>
          </cell>
          <cell r="D197">
            <v>0.45500000000000002</v>
          </cell>
          <cell r="E197">
            <v>0</v>
          </cell>
        </row>
        <row r="198">
          <cell r="B198" t="str">
            <v>UF583136RP</v>
          </cell>
          <cell r="C198">
            <v>700</v>
          </cell>
          <cell r="D198">
            <v>1.0569999999999999</v>
          </cell>
          <cell r="E198">
            <v>0</v>
          </cell>
        </row>
        <row r="199">
          <cell r="B199" t="str">
            <v>UF583136TD</v>
          </cell>
          <cell r="C199">
            <v>800</v>
          </cell>
          <cell r="D199">
            <v>0.80400000000000005</v>
          </cell>
        </row>
        <row r="200">
          <cell r="B200" t="str">
            <v>UF593536FU</v>
          </cell>
          <cell r="C200">
            <v>890</v>
          </cell>
          <cell r="D200">
            <v>1.1279999999999999</v>
          </cell>
          <cell r="E200">
            <v>0</v>
          </cell>
        </row>
        <row r="201">
          <cell r="B201" t="str">
            <v>UF603443SP</v>
          </cell>
          <cell r="C201">
            <v>1030</v>
          </cell>
          <cell r="D201">
            <v>1.4950000000000001</v>
          </cell>
          <cell r="E201">
            <v>0</v>
          </cell>
        </row>
        <row r="202">
          <cell r="B202" t="str">
            <v>UF611928P3</v>
          </cell>
          <cell r="C202">
            <v>200</v>
          </cell>
          <cell r="D202">
            <v>0.26300000000000001</v>
          </cell>
          <cell r="E202">
            <v>0</v>
          </cell>
        </row>
        <row r="203">
          <cell r="B203" t="str">
            <v>UF611938PEJ</v>
          </cell>
          <cell r="C203">
            <v>320</v>
          </cell>
          <cell r="D203">
            <v>0.45200000000000001</v>
          </cell>
          <cell r="E203">
            <v>0</v>
          </cell>
        </row>
        <row r="204">
          <cell r="B204" t="str">
            <v>UF611948P2</v>
          </cell>
          <cell r="C204">
            <v>420</v>
          </cell>
          <cell r="D204">
            <v>0.64500000000000002</v>
          </cell>
          <cell r="E204">
            <v>0</v>
          </cell>
        </row>
        <row r="205">
          <cell r="B205" t="str">
            <v>UF611958D</v>
          </cell>
          <cell r="C205">
            <v>450</v>
          </cell>
          <cell r="D205">
            <v>0.69</v>
          </cell>
          <cell r="E205">
            <v>0</v>
          </cell>
        </row>
        <row r="206">
          <cell r="B206" t="str">
            <v>UF612228P3</v>
          </cell>
          <cell r="C206">
            <v>200</v>
          </cell>
          <cell r="D206">
            <v>0.26</v>
          </cell>
          <cell r="E206">
            <v>0</v>
          </cell>
        </row>
        <row r="207">
          <cell r="B207" t="str">
            <v>UF612248PE</v>
          </cell>
          <cell r="C207">
            <v>480</v>
          </cell>
          <cell r="D207">
            <v>0.66500000000000004</v>
          </cell>
          <cell r="E207">
            <v>0</v>
          </cell>
        </row>
        <row r="208">
          <cell r="B208" t="str">
            <v>UF613756FN</v>
          </cell>
          <cell r="C208">
            <v>1400</v>
          </cell>
          <cell r="D208">
            <v>2.0059999999999998</v>
          </cell>
          <cell r="E208">
            <v>0</v>
          </cell>
        </row>
        <row r="209">
          <cell r="B209" t="str">
            <v>UF614038</v>
          </cell>
          <cell r="C209">
            <v>1010</v>
          </cell>
          <cell r="D209">
            <v>1.4929999999999999</v>
          </cell>
          <cell r="E209">
            <v>0</v>
          </cell>
        </row>
        <row r="210">
          <cell r="B210" t="str">
            <v>UF624447FQ</v>
          </cell>
          <cell r="C210">
            <v>1520</v>
          </cell>
          <cell r="D210">
            <v>2.0840000000000001</v>
          </cell>
          <cell r="E210">
            <v>0</v>
          </cell>
        </row>
        <row r="211">
          <cell r="B211" t="str">
            <v>UF633836SP</v>
          </cell>
          <cell r="C211">
            <v>990</v>
          </cell>
          <cell r="D211">
            <v>1.3158000000000001</v>
          </cell>
          <cell r="E211">
            <v>0</v>
          </cell>
        </row>
        <row r="212">
          <cell r="B212" t="str">
            <v>UF634042FN</v>
          </cell>
          <cell r="C212">
            <v>1230</v>
          </cell>
          <cell r="D212">
            <v>1.881</v>
          </cell>
          <cell r="E212">
            <v>0</v>
          </cell>
        </row>
        <row r="213">
          <cell r="B213" t="str">
            <v>UF652436FM</v>
          </cell>
          <cell r="C213">
            <v>600</v>
          </cell>
          <cell r="D213">
            <v>0.89500000000000002</v>
          </cell>
          <cell r="E213">
            <v>0</v>
          </cell>
        </row>
        <row r="214">
          <cell r="B214" t="str">
            <v>UF652436FMS</v>
          </cell>
          <cell r="C214">
            <v>600</v>
          </cell>
          <cell r="D214">
            <v>0.874</v>
          </cell>
          <cell r="E214">
            <v>0</v>
          </cell>
        </row>
        <row r="215">
          <cell r="B215" t="str">
            <v>UF652436L</v>
          </cell>
          <cell r="C215">
            <v>460</v>
          </cell>
          <cell r="D215">
            <v>0.41499999999999998</v>
          </cell>
          <cell r="E215">
            <v>0</v>
          </cell>
        </row>
        <row r="216">
          <cell r="B216" t="str">
            <v>UF652436TBA</v>
          </cell>
          <cell r="C216">
            <v>660</v>
          </cell>
          <cell r="D216">
            <v>0.78100000000000003</v>
          </cell>
          <cell r="E216">
            <v>3.1E-2</v>
          </cell>
        </row>
        <row r="217">
          <cell r="B217" t="str">
            <v>UF652765Ni</v>
          </cell>
          <cell r="C217">
            <v>1200</v>
          </cell>
          <cell r="D217">
            <v>0.2</v>
          </cell>
          <cell r="E217">
            <v>1.1000000000000001</v>
          </cell>
        </row>
        <row r="218">
          <cell r="B218" t="str">
            <v>UF652765SN</v>
          </cell>
          <cell r="C218">
            <v>1200</v>
          </cell>
          <cell r="D218">
            <v>1.6</v>
          </cell>
          <cell r="E218">
            <v>0</v>
          </cell>
        </row>
        <row r="219">
          <cell r="B219" t="str">
            <v>UF652765W</v>
          </cell>
          <cell r="C219">
            <v>1200</v>
          </cell>
          <cell r="D219">
            <v>0.5</v>
          </cell>
          <cell r="E219">
            <v>0.5</v>
          </cell>
        </row>
        <row r="220">
          <cell r="B220" t="str">
            <v>UF653039SQ</v>
          </cell>
          <cell r="C220">
            <v>900</v>
          </cell>
          <cell r="D220">
            <v>1.234</v>
          </cell>
          <cell r="E220">
            <v>0</v>
          </cell>
        </row>
        <row r="221">
          <cell r="B221" t="str">
            <v>UF653039SU</v>
          </cell>
          <cell r="C221">
            <v>920</v>
          </cell>
          <cell r="D221">
            <v>1.204</v>
          </cell>
          <cell r="E221">
            <v>0</v>
          </cell>
        </row>
        <row r="222">
          <cell r="B222" t="str">
            <v>UF653048D</v>
          </cell>
          <cell r="C222">
            <v>630</v>
          </cell>
          <cell r="D222">
            <v>0.96899999999999997</v>
          </cell>
          <cell r="E222">
            <v>0</v>
          </cell>
        </row>
        <row r="223">
          <cell r="B223" t="str">
            <v>UF653048PI</v>
          </cell>
          <cell r="C223">
            <v>830</v>
          </cell>
          <cell r="D223">
            <v>1.151</v>
          </cell>
          <cell r="E223">
            <v>0</v>
          </cell>
        </row>
        <row r="224">
          <cell r="B224" t="str">
            <v>UF653048PM</v>
          </cell>
          <cell r="C224">
            <v>950</v>
          </cell>
          <cell r="D224">
            <v>1.3220000000000001</v>
          </cell>
          <cell r="E224">
            <v>0</v>
          </cell>
        </row>
        <row r="225">
          <cell r="B225" t="str">
            <v>UF653058P2</v>
          </cell>
          <cell r="C225">
            <v>800</v>
          </cell>
          <cell r="D225">
            <v>1.1339999999999999</v>
          </cell>
          <cell r="E225">
            <v>0</v>
          </cell>
        </row>
        <row r="226">
          <cell r="B226" t="str">
            <v>UF653436SQ</v>
          </cell>
          <cell r="C226">
            <v>880</v>
          </cell>
          <cell r="D226">
            <v>1.3</v>
          </cell>
          <cell r="E226">
            <v>0</v>
          </cell>
        </row>
        <row r="227">
          <cell r="B227" t="str">
            <v>UF653438L</v>
          </cell>
          <cell r="C227">
            <v>800</v>
          </cell>
          <cell r="D227">
            <v>0.64910000000000001</v>
          </cell>
          <cell r="E227">
            <v>0</v>
          </cell>
        </row>
        <row r="228">
          <cell r="B228" t="str">
            <v>UF653446SQ(#19ライン)</v>
          </cell>
          <cell r="C228">
            <v>1150</v>
          </cell>
          <cell r="D228">
            <v>1.5731999999999999</v>
          </cell>
          <cell r="E228">
            <v>0</v>
          </cell>
        </row>
        <row r="229">
          <cell r="B229" t="str">
            <v>UF653446SQ(#4ライン)</v>
          </cell>
          <cell r="C229">
            <v>1150</v>
          </cell>
          <cell r="D229">
            <v>1.5731999999999999</v>
          </cell>
          <cell r="E229">
            <v>0</v>
          </cell>
        </row>
        <row r="230">
          <cell r="B230" t="str">
            <v>UF653450RH</v>
          </cell>
          <cell r="C230">
            <v>1000</v>
          </cell>
          <cell r="D230">
            <v>1.345</v>
          </cell>
          <cell r="E230">
            <v>0</v>
          </cell>
        </row>
        <row r="231">
          <cell r="B231" t="str">
            <v>UF653450RHN</v>
          </cell>
          <cell r="C231">
            <v>1000</v>
          </cell>
          <cell r="D231">
            <v>1.341</v>
          </cell>
          <cell r="E231">
            <v>0</v>
          </cell>
        </row>
        <row r="232">
          <cell r="B232" t="str">
            <v>UF653450RJ</v>
          </cell>
          <cell r="C232">
            <v>1100</v>
          </cell>
          <cell r="D232">
            <v>1.41</v>
          </cell>
          <cell r="E232">
            <v>0</v>
          </cell>
        </row>
        <row r="233">
          <cell r="B233" t="str">
            <v>UF653450SM</v>
          </cell>
          <cell r="C233">
            <v>1180</v>
          </cell>
          <cell r="D233">
            <v>1.571</v>
          </cell>
          <cell r="E233">
            <v>0</v>
          </cell>
        </row>
        <row r="234">
          <cell r="B234" t="str">
            <v>UF653450SN1</v>
          </cell>
          <cell r="C234">
            <v>1200</v>
          </cell>
          <cell r="D234">
            <v>1.639</v>
          </cell>
          <cell r="E234">
            <v>0</v>
          </cell>
        </row>
        <row r="235">
          <cell r="B235" t="str">
            <v>UF653450SQ</v>
          </cell>
          <cell r="C235">
            <v>1250</v>
          </cell>
          <cell r="D235">
            <v>1.74</v>
          </cell>
          <cell r="E235">
            <v>0</v>
          </cell>
        </row>
        <row r="236">
          <cell r="B236" t="str">
            <v>UF653467P</v>
          </cell>
          <cell r="C236">
            <v>1200</v>
          </cell>
          <cell r="D236">
            <v>1.6389999999999998</v>
          </cell>
        </row>
        <row r="237">
          <cell r="B237" t="str">
            <v>UF673136T</v>
          </cell>
          <cell r="C237">
            <v>900</v>
          </cell>
          <cell r="D237">
            <v>1.204</v>
          </cell>
        </row>
        <row r="238">
          <cell r="B238" t="str">
            <v>UF703136S</v>
          </cell>
          <cell r="C238">
            <v>900</v>
          </cell>
          <cell r="D238">
            <v>1.204</v>
          </cell>
        </row>
        <row r="239">
          <cell r="B239" t="str">
            <v>UF703141FU</v>
          </cell>
          <cell r="C239">
            <v>1050</v>
          </cell>
          <cell r="D239">
            <v>1.4039999999999999</v>
          </cell>
          <cell r="E239">
            <v>0</v>
          </cell>
        </row>
        <row r="240">
          <cell r="B240" t="str">
            <v>UF703141L</v>
          </cell>
          <cell r="C240">
            <v>740</v>
          </cell>
          <cell r="D240">
            <v>0.60040000000000004</v>
          </cell>
          <cell r="E240">
            <v>0</v>
          </cell>
        </row>
        <row r="241">
          <cell r="B241" t="str">
            <v>UF703450FQ</v>
          </cell>
          <cell r="C241">
            <v>1450</v>
          </cell>
          <cell r="D241">
            <v>1.9590000000000001</v>
          </cell>
          <cell r="E241">
            <v>0</v>
          </cell>
        </row>
        <row r="242">
          <cell r="B242" t="str">
            <v>UF752836FP</v>
          </cell>
          <cell r="C242">
            <v>850</v>
          </cell>
          <cell r="D242">
            <v>1.234</v>
          </cell>
          <cell r="E242">
            <v>0</v>
          </cell>
        </row>
        <row r="243">
          <cell r="B243" t="str">
            <v>UF812248P3</v>
          </cell>
          <cell r="C243">
            <v>650</v>
          </cell>
          <cell r="D243">
            <v>0.89200000000000002</v>
          </cell>
          <cell r="E243">
            <v>0</v>
          </cell>
        </row>
        <row r="244">
          <cell r="B244" t="str">
            <v>UF812248PEJ</v>
          </cell>
          <cell r="C244">
            <v>700</v>
          </cell>
          <cell r="D244">
            <v>1.0309999999999999</v>
          </cell>
          <cell r="E244">
            <v>0</v>
          </cell>
        </row>
        <row r="245">
          <cell r="B245" t="str">
            <v>UF813048PEH</v>
          </cell>
          <cell r="C245">
            <v>1000</v>
          </cell>
          <cell r="D245">
            <v>1.4390000000000001</v>
          </cell>
          <cell r="E245">
            <v>0</v>
          </cell>
        </row>
        <row r="246">
          <cell r="B246" t="str">
            <v>UF813048PET</v>
          </cell>
          <cell r="C246">
            <v>1000</v>
          </cell>
          <cell r="D246">
            <v>1.385</v>
          </cell>
          <cell r="E246">
            <v>0</v>
          </cell>
        </row>
        <row r="247">
          <cell r="B247" t="str">
            <v>UF813448P3</v>
          </cell>
          <cell r="C247">
            <v>1050</v>
          </cell>
          <cell r="D247">
            <v>1.36</v>
          </cell>
          <cell r="E247">
            <v>0</v>
          </cell>
        </row>
        <row r="248">
          <cell r="B248" t="str">
            <v>UR10450L(AAA) 10M/Y</v>
          </cell>
          <cell r="C248">
            <v>240</v>
          </cell>
          <cell r="D248">
            <v>0.2</v>
          </cell>
        </row>
        <row r="249">
          <cell r="B249" t="str">
            <v>UR10450L(AAA) 3M/Y</v>
          </cell>
          <cell r="C249">
            <v>240</v>
          </cell>
          <cell r="D249">
            <v>0.2</v>
          </cell>
        </row>
        <row r="250">
          <cell r="B250" t="str">
            <v>UR10450L(AAA) 5M/Y</v>
          </cell>
          <cell r="C250">
            <v>240</v>
          </cell>
          <cell r="D250">
            <v>0.2</v>
          </cell>
        </row>
        <row r="251">
          <cell r="B251" t="str">
            <v>UR14430PJT</v>
          </cell>
          <cell r="C251">
            <v>660</v>
          </cell>
          <cell r="D251">
            <v>0.93300000000000005</v>
          </cell>
          <cell r="E251">
            <v>0</v>
          </cell>
        </row>
        <row r="252">
          <cell r="B252" t="str">
            <v>UR14430Y</v>
          </cell>
          <cell r="C252">
            <v>500</v>
          </cell>
          <cell r="D252">
            <v>0.16</v>
          </cell>
          <cell r="E252">
            <v>0.16</v>
          </cell>
        </row>
        <row r="253">
          <cell r="B253" t="str">
            <v>UR14500L</v>
          </cell>
          <cell r="C253">
            <v>680</v>
          </cell>
          <cell r="D253">
            <v>0.57599999999999996</v>
          </cell>
          <cell r="E253">
            <v>0</v>
          </cell>
        </row>
        <row r="254">
          <cell r="B254" t="str">
            <v>UR14500PJT</v>
          </cell>
          <cell r="C254">
            <v>800</v>
          </cell>
          <cell r="D254">
            <v>1.085</v>
          </cell>
          <cell r="E254">
            <v>0</v>
          </cell>
        </row>
        <row r="255">
          <cell r="B255" t="str">
            <v>UR14500Y</v>
          </cell>
          <cell r="C255">
            <v>680</v>
          </cell>
          <cell r="D255">
            <v>0.23300000000000001</v>
          </cell>
          <cell r="E255">
            <v>0.20300000000000001</v>
          </cell>
        </row>
        <row r="256">
          <cell r="B256" t="str">
            <v>UR14650PHS</v>
          </cell>
          <cell r="C256">
            <v>940</v>
          </cell>
          <cell r="D256">
            <v>1.37</v>
          </cell>
          <cell r="E256">
            <v>0</v>
          </cell>
        </row>
        <row r="257">
          <cell r="B257" t="str">
            <v>UR14650ZT</v>
          </cell>
          <cell r="C257">
            <v>1350</v>
          </cell>
          <cell r="D257">
            <v>1.552</v>
          </cell>
          <cell r="E257">
            <v>5.5E-2</v>
          </cell>
        </row>
        <row r="258">
          <cell r="B258" t="str">
            <v>UR14650ZTA</v>
          </cell>
          <cell r="C258">
            <v>1450</v>
          </cell>
          <cell r="D258">
            <v>1.64</v>
          </cell>
          <cell r="E258">
            <v>2.8000000000000001E-2</v>
          </cell>
        </row>
        <row r="259">
          <cell r="B259" t="str">
            <v>UR16650ZT</v>
          </cell>
          <cell r="C259">
            <v>2100</v>
          </cell>
          <cell r="D259">
            <v>2.452</v>
          </cell>
          <cell r="E259">
            <v>8.6999999999999994E-2</v>
          </cell>
        </row>
        <row r="260">
          <cell r="B260" t="str">
            <v>UR18500F</v>
          </cell>
          <cell r="C260">
            <v>1300</v>
          </cell>
          <cell r="D260">
            <v>1.7929999999999999</v>
          </cell>
          <cell r="E260">
            <v>0</v>
          </cell>
        </row>
        <row r="261">
          <cell r="B261" t="str">
            <v>UR18500FJT</v>
          </cell>
          <cell r="C261">
            <v>1500</v>
          </cell>
          <cell r="D261">
            <v>2.0640000000000001</v>
          </cell>
          <cell r="E261">
            <v>0</v>
          </cell>
        </row>
        <row r="262">
          <cell r="B262" t="str">
            <v>UR18500FK</v>
          </cell>
          <cell r="C262">
            <v>1620</v>
          </cell>
          <cell r="D262">
            <v>2.1539999999999999</v>
          </cell>
          <cell r="E262">
            <v>0</v>
          </cell>
        </row>
        <row r="263">
          <cell r="B263" t="str">
            <v>UR18500H</v>
          </cell>
          <cell r="C263">
            <v>1450</v>
          </cell>
          <cell r="D263">
            <v>2.02</v>
          </cell>
          <cell r="E263">
            <v>0</v>
          </cell>
        </row>
        <row r="264">
          <cell r="B264" t="str">
            <v>UR18500L</v>
          </cell>
          <cell r="C264">
            <v>1200</v>
          </cell>
          <cell r="D264">
            <v>1.0069999999999999</v>
          </cell>
          <cell r="E264">
            <v>0</v>
          </cell>
        </row>
        <row r="265">
          <cell r="B265" t="str">
            <v>UR18500PS</v>
          </cell>
          <cell r="C265">
            <v>1100</v>
          </cell>
          <cell r="D265">
            <v>1.5569999999999999</v>
          </cell>
          <cell r="E265">
            <v>0</v>
          </cell>
        </row>
        <row r="266">
          <cell r="B266" t="str">
            <v>UR18650　ﾘﾝ酸鉄-1</v>
          </cell>
          <cell r="C266">
            <v>930</v>
          </cell>
          <cell r="D266">
            <v>0</v>
          </cell>
          <cell r="E266">
            <v>0</v>
          </cell>
        </row>
        <row r="267">
          <cell r="B267" t="str">
            <v>UR18650　ﾘﾝ酸鉄-2</v>
          </cell>
          <cell r="C267">
            <v>930</v>
          </cell>
          <cell r="D267">
            <v>0</v>
          </cell>
          <cell r="E267">
            <v>0</v>
          </cell>
        </row>
        <row r="268">
          <cell r="B268" t="str">
            <v>UR18650　ﾘﾝ酸鉄-3</v>
          </cell>
          <cell r="C268">
            <v>930</v>
          </cell>
          <cell r="D268">
            <v>0</v>
          </cell>
          <cell r="E268">
            <v>0</v>
          </cell>
        </row>
        <row r="269">
          <cell r="B269" t="str">
            <v>UR18650　ﾘﾝ酸鉄-4</v>
          </cell>
          <cell r="C269">
            <v>930</v>
          </cell>
          <cell r="D269">
            <v>0</v>
          </cell>
          <cell r="E269">
            <v>0</v>
          </cell>
        </row>
        <row r="270">
          <cell r="B270" t="str">
            <v>UR18650A</v>
          </cell>
          <cell r="C270">
            <v>2150</v>
          </cell>
          <cell r="D270">
            <v>0.98099999999999998</v>
          </cell>
          <cell r="E270">
            <v>0.98099999999999998</v>
          </cell>
        </row>
        <row r="271">
          <cell r="B271" t="str">
            <v>UR18650A2</v>
          </cell>
          <cell r="C271">
            <v>2150</v>
          </cell>
          <cell r="D271">
            <v>0.94</v>
          </cell>
          <cell r="E271">
            <v>0.81799999999999995</v>
          </cell>
        </row>
        <row r="272">
          <cell r="B272" t="str">
            <v>UR18650AB</v>
          </cell>
          <cell r="C272">
            <v>2350</v>
          </cell>
          <cell r="D272">
            <v>0.99219999999999997</v>
          </cell>
          <cell r="E272">
            <v>0.96919999999999995</v>
          </cell>
        </row>
        <row r="273">
          <cell r="B273" t="str">
            <v>UR18650AY</v>
          </cell>
          <cell r="C273">
            <v>2150</v>
          </cell>
          <cell r="D273">
            <v>0.51600000000000001</v>
          </cell>
          <cell r="E273">
            <v>1.28</v>
          </cell>
        </row>
        <row r="274">
          <cell r="B274" t="str">
            <v>UR18650CS1</v>
          </cell>
          <cell r="C274">
            <v>1350</v>
          </cell>
          <cell r="D274">
            <v>2.3279999999999998</v>
          </cell>
          <cell r="E274">
            <v>0</v>
          </cell>
        </row>
        <row r="275">
          <cell r="B275" t="str">
            <v>UR18650E</v>
          </cell>
          <cell r="C275">
            <v>2050</v>
          </cell>
          <cell r="D275">
            <v>0.92800000000000005</v>
          </cell>
          <cell r="E275">
            <v>0.92800000000000005</v>
          </cell>
        </row>
        <row r="276">
          <cell r="B276" t="str">
            <v>UR18650E2</v>
          </cell>
          <cell r="C276">
            <v>1800</v>
          </cell>
          <cell r="D276">
            <v>0.88998685116729259</v>
          </cell>
          <cell r="E276">
            <v>0.77440414322348838</v>
          </cell>
        </row>
        <row r="277">
          <cell r="B277" t="str">
            <v>UR18650EA</v>
          </cell>
          <cell r="C277">
            <v>2250</v>
          </cell>
          <cell r="D277">
            <v>0.99299999999999999</v>
          </cell>
          <cell r="E277">
            <v>0.86399999999999999</v>
          </cell>
        </row>
        <row r="278">
          <cell r="B278" t="str">
            <v>UR18650EX</v>
          </cell>
          <cell r="C278">
            <v>1950</v>
          </cell>
          <cell r="D278">
            <v>0.90900000000000003</v>
          </cell>
          <cell r="E278">
            <v>0.79100000000000004</v>
          </cell>
        </row>
        <row r="279">
          <cell r="B279" t="str">
            <v>UR18650F</v>
          </cell>
          <cell r="C279">
            <v>2100</v>
          </cell>
          <cell r="D279">
            <v>2.8029999999999999</v>
          </cell>
          <cell r="E279">
            <v>0</v>
          </cell>
        </row>
        <row r="280">
          <cell r="B280" t="str">
            <v>UR18650FHT</v>
          </cell>
          <cell r="C280">
            <v>1900</v>
          </cell>
          <cell r="D280">
            <v>2.508</v>
          </cell>
          <cell r="E280">
            <v>0</v>
          </cell>
        </row>
        <row r="281">
          <cell r="B281" t="str">
            <v>UR18650FJT</v>
          </cell>
          <cell r="C281">
            <v>2100</v>
          </cell>
          <cell r="D281">
            <v>2.8029999999999999</v>
          </cell>
          <cell r="E281">
            <v>0</v>
          </cell>
        </row>
        <row r="282">
          <cell r="B282" t="str">
            <v>UR18650FK</v>
          </cell>
          <cell r="C282">
            <v>2300</v>
          </cell>
          <cell r="D282">
            <v>2.92</v>
          </cell>
          <cell r="E282">
            <v>0</v>
          </cell>
        </row>
        <row r="283">
          <cell r="B283" t="str">
            <v>UR18650FM</v>
          </cell>
          <cell r="C283">
            <v>2500</v>
          </cell>
          <cell r="D283">
            <v>3.2639999999999998</v>
          </cell>
          <cell r="E283">
            <v>0</v>
          </cell>
        </row>
        <row r="284">
          <cell r="B284" t="str">
            <v>UR18650FM2</v>
          </cell>
          <cell r="C284">
            <v>2500</v>
          </cell>
          <cell r="D284">
            <v>3.2309999999999999</v>
          </cell>
          <cell r="E284">
            <v>0</v>
          </cell>
        </row>
        <row r="285">
          <cell r="B285" t="str">
            <v>UR18650FM3</v>
          </cell>
          <cell r="C285">
            <v>2500</v>
          </cell>
          <cell r="D285">
            <v>3.2970000000000002</v>
          </cell>
          <cell r="E285">
            <v>0</v>
          </cell>
        </row>
        <row r="286">
          <cell r="B286" t="str">
            <v>UR18650FM4</v>
          </cell>
          <cell r="C286">
            <v>2500</v>
          </cell>
          <cell r="D286">
            <v>3.3519999999999999</v>
          </cell>
          <cell r="E286">
            <v>0</v>
          </cell>
        </row>
        <row r="287">
          <cell r="B287" t="str">
            <v>UR18650G(ﾘﾝ酸鉄)</v>
          </cell>
          <cell r="C287">
            <v>920</v>
          </cell>
          <cell r="D287">
            <v>0</v>
          </cell>
          <cell r="E287">
            <v>0</v>
          </cell>
        </row>
        <row r="288">
          <cell r="B288" t="str">
            <v>UR18650H</v>
          </cell>
          <cell r="C288">
            <v>1900</v>
          </cell>
          <cell r="D288">
            <v>2.673</v>
          </cell>
          <cell r="E288">
            <v>0</v>
          </cell>
        </row>
        <row r="289">
          <cell r="B289" t="str">
            <v>UR18650M①</v>
          </cell>
          <cell r="C289">
            <v>1200</v>
          </cell>
          <cell r="D289" t="str">
            <v>-</v>
          </cell>
          <cell r="E289" t="str">
            <v>-</v>
          </cell>
        </row>
        <row r="290">
          <cell r="B290" t="str">
            <v>UR18650M②</v>
          </cell>
          <cell r="C290">
            <v>1300</v>
          </cell>
          <cell r="D290">
            <v>0.52969999999999995</v>
          </cell>
          <cell r="E290">
            <v>0</v>
          </cell>
        </row>
        <row r="291">
          <cell r="B291" t="str">
            <v>UR18650M2-LM/LC①</v>
          </cell>
          <cell r="C291">
            <v>1300</v>
          </cell>
          <cell r="D291">
            <v>0.52969999999999995</v>
          </cell>
          <cell r="E291">
            <v>0</v>
          </cell>
        </row>
        <row r="292">
          <cell r="B292" t="str">
            <v>UR18650M2-LM/LC②</v>
          </cell>
          <cell r="C292">
            <v>1300</v>
          </cell>
          <cell r="D292">
            <v>0.52969999999999995</v>
          </cell>
          <cell r="E292">
            <v>0</v>
          </cell>
        </row>
        <row r="293">
          <cell r="B293" t="str">
            <v>UR18650M2-LM/LC③</v>
          </cell>
          <cell r="C293">
            <v>1300</v>
          </cell>
          <cell r="D293">
            <v>0.52969999999999995</v>
          </cell>
          <cell r="E293">
            <v>0</v>
          </cell>
        </row>
        <row r="294">
          <cell r="B294" t="str">
            <v>UR18650M2-LM/LC④</v>
          </cell>
          <cell r="C294">
            <v>1300</v>
          </cell>
          <cell r="D294">
            <v>0.52969999999999995</v>
          </cell>
          <cell r="E294">
            <v>0</v>
          </cell>
        </row>
        <row r="295">
          <cell r="B295" t="str">
            <v>UR18650M2-LM/LC⑤</v>
          </cell>
          <cell r="C295">
            <v>1300</v>
          </cell>
          <cell r="D295">
            <v>0.52969999999999995</v>
          </cell>
          <cell r="E295">
            <v>0</v>
          </cell>
        </row>
        <row r="296">
          <cell r="B296" t="str">
            <v>UR18650M2-LM/LC⑥</v>
          </cell>
          <cell r="C296">
            <v>1300</v>
          </cell>
          <cell r="D296">
            <v>0.52969999999999995</v>
          </cell>
          <cell r="E296">
            <v>0</v>
          </cell>
        </row>
        <row r="297">
          <cell r="B297" t="str">
            <v>UR18650M2-LM①</v>
          </cell>
          <cell r="C297">
            <v>1200</v>
          </cell>
          <cell r="D297">
            <v>0</v>
          </cell>
          <cell r="E297">
            <v>0</v>
          </cell>
        </row>
        <row r="298">
          <cell r="B298" t="str">
            <v>UR18650MX</v>
          </cell>
          <cell r="C298">
            <v>1300</v>
          </cell>
          <cell r="D298">
            <v>0.52969999999999995</v>
          </cell>
          <cell r="E298">
            <v>0</v>
          </cell>
        </row>
        <row r="299">
          <cell r="B299" t="str">
            <v>UR18650M技1-①</v>
          </cell>
          <cell r="C299">
            <v>1100</v>
          </cell>
          <cell r="D299">
            <v>0</v>
          </cell>
          <cell r="E299">
            <v>0</v>
          </cell>
        </row>
        <row r="300">
          <cell r="B300" t="str">
            <v>UR18650M技2-①</v>
          </cell>
          <cell r="C300">
            <v>1100</v>
          </cell>
          <cell r="D300">
            <v>0</v>
          </cell>
          <cell r="E300">
            <v>0</v>
          </cell>
        </row>
        <row r="301">
          <cell r="B301" t="str">
            <v>UR18650M技2-②</v>
          </cell>
          <cell r="C301">
            <v>1100</v>
          </cell>
          <cell r="D301">
            <v>0</v>
          </cell>
          <cell r="E301">
            <v>0</v>
          </cell>
        </row>
        <row r="302">
          <cell r="B302" t="str">
            <v>UR18650M工技1</v>
          </cell>
          <cell r="C302">
            <v>1100</v>
          </cell>
          <cell r="D302">
            <v>0</v>
          </cell>
          <cell r="E302">
            <v>0</v>
          </cell>
        </row>
        <row r="303">
          <cell r="B303" t="str">
            <v>UR18650PE</v>
          </cell>
          <cell r="C303">
            <v>1700</v>
          </cell>
          <cell r="D303">
            <v>2.3769999999999998</v>
          </cell>
          <cell r="E303">
            <v>0</v>
          </cell>
        </row>
        <row r="304">
          <cell r="B304" t="str">
            <v>UR18650PS1</v>
          </cell>
          <cell r="C304">
            <v>1600</v>
          </cell>
          <cell r="D304">
            <v>2.34</v>
          </cell>
          <cell r="E304">
            <v>0</v>
          </cell>
        </row>
        <row r="305">
          <cell r="B305" t="str">
            <v>UR18650RX</v>
          </cell>
          <cell r="C305">
            <v>1950</v>
          </cell>
          <cell r="D305">
            <v>0.68899999999999995</v>
          </cell>
          <cell r="E305">
            <v>1.0309999999999999</v>
          </cell>
        </row>
        <row r="306">
          <cell r="B306" t="str">
            <v>UR18650S</v>
          </cell>
          <cell r="C306">
            <v>1100</v>
          </cell>
          <cell r="D306">
            <v>0.35399999999999998</v>
          </cell>
          <cell r="E306">
            <v>0.35399999999999998</v>
          </cell>
        </row>
        <row r="307">
          <cell r="B307" t="str">
            <v>UR18650S2</v>
          </cell>
          <cell r="C307">
            <v>1100</v>
          </cell>
          <cell r="D307">
            <v>0.38400000000000001</v>
          </cell>
          <cell r="E307">
            <v>0.33400000000000002</v>
          </cell>
        </row>
        <row r="308">
          <cell r="B308" t="str">
            <v>UR18650SA</v>
          </cell>
          <cell r="C308">
            <v>1200</v>
          </cell>
          <cell r="D308">
            <v>0.39700000000000002</v>
          </cell>
          <cell r="E308">
            <v>0.39700000000000002</v>
          </cell>
        </row>
        <row r="309">
          <cell r="B309" t="str">
            <v>UR18650SA（天然黒鉛）</v>
          </cell>
          <cell r="C309">
            <v>1200</v>
          </cell>
          <cell r="D309">
            <v>0.39700000000000002</v>
          </cell>
          <cell r="E309">
            <v>0.39700000000000002</v>
          </cell>
        </row>
        <row r="310">
          <cell r="B310" t="str">
            <v>UR18650SA2</v>
          </cell>
          <cell r="C310">
            <v>1200</v>
          </cell>
          <cell r="D310">
            <v>0.39889999999999998</v>
          </cell>
          <cell r="E310">
            <v>0.38969999999999999</v>
          </cell>
        </row>
        <row r="311">
          <cell r="B311" t="str">
            <v>UR18650SA3</v>
          </cell>
          <cell r="C311">
            <v>1250</v>
          </cell>
          <cell r="D311">
            <v>0.51500000000000001</v>
          </cell>
          <cell r="E311">
            <v>0.44800000000000001</v>
          </cell>
        </row>
        <row r="312">
          <cell r="B312" t="str">
            <v>UR18650SAX</v>
          </cell>
          <cell r="C312">
            <v>1250</v>
          </cell>
          <cell r="D312">
            <v>0.42599999999999999</v>
          </cell>
          <cell r="E312">
            <v>0.41599999999999998</v>
          </cell>
        </row>
        <row r="313">
          <cell r="B313" t="str">
            <v>UR18650SAX2</v>
          </cell>
          <cell r="C313">
            <v>1250</v>
          </cell>
          <cell r="D313">
            <v>0.42199999999999999</v>
          </cell>
          <cell r="E313">
            <v>0.36699999999999999</v>
          </cell>
        </row>
        <row r="314">
          <cell r="B314" t="str">
            <v>UR18650SAX3</v>
          </cell>
          <cell r="C314">
            <v>1250</v>
          </cell>
          <cell r="D314">
            <v>0.51300000000000001</v>
          </cell>
          <cell r="E314">
            <v>0.44700000000000001</v>
          </cell>
        </row>
        <row r="315">
          <cell r="B315" t="str">
            <v>UR18650SAXA</v>
          </cell>
          <cell r="C315">
            <v>1250</v>
          </cell>
          <cell r="D315">
            <v>0.42599999999999999</v>
          </cell>
          <cell r="E315">
            <v>0.41599999999999998</v>
          </cell>
        </row>
        <row r="316">
          <cell r="B316" t="str">
            <v>UR18650SAY①（新封口体）</v>
          </cell>
          <cell r="C316">
            <v>1900</v>
          </cell>
          <cell r="D316">
            <v>0.56699999999999995</v>
          </cell>
          <cell r="E316">
            <v>0.56699999999999995</v>
          </cell>
        </row>
        <row r="317">
          <cell r="B317" t="str">
            <v>UR18650SAY①（現行封口体）</v>
          </cell>
          <cell r="C317">
            <v>1900</v>
          </cell>
          <cell r="D317">
            <v>0.56699999999999995</v>
          </cell>
          <cell r="E317">
            <v>0.56699999999999995</v>
          </cell>
        </row>
        <row r="318">
          <cell r="B318" t="str">
            <v>UR18650SAY①’（新封口体）</v>
          </cell>
          <cell r="C318">
            <v>1900</v>
          </cell>
          <cell r="D318">
            <v>0.56699999999999995</v>
          </cell>
          <cell r="E318">
            <v>0.56699999999999995</v>
          </cell>
        </row>
        <row r="319">
          <cell r="B319" t="str">
            <v>UR18650SAY①’（現行封口体）</v>
          </cell>
          <cell r="C319">
            <v>1900</v>
          </cell>
          <cell r="D319">
            <v>0.56699999999999995</v>
          </cell>
          <cell r="E319">
            <v>0.56699999999999995</v>
          </cell>
        </row>
        <row r="320">
          <cell r="B320" t="str">
            <v>UR18650SAY②（新封口体）</v>
          </cell>
          <cell r="C320">
            <v>1900</v>
          </cell>
          <cell r="D320">
            <v>0.56699999999999995</v>
          </cell>
          <cell r="E320">
            <v>0.56699999999999995</v>
          </cell>
        </row>
        <row r="321">
          <cell r="B321" t="str">
            <v>UR18650SAY②（現行封口体）</v>
          </cell>
          <cell r="C321">
            <v>1900</v>
          </cell>
          <cell r="D321">
            <v>0.56699999999999995</v>
          </cell>
          <cell r="E321">
            <v>0.56699999999999995</v>
          </cell>
        </row>
        <row r="322">
          <cell r="B322" t="str">
            <v>UR18650U</v>
          </cell>
          <cell r="C322">
            <v>1500</v>
          </cell>
          <cell r="D322">
            <v>0.70599999999999996</v>
          </cell>
          <cell r="E322">
            <v>0.70599999999999996</v>
          </cell>
        </row>
        <row r="323">
          <cell r="B323" t="str">
            <v>UR18650V</v>
          </cell>
          <cell r="C323">
            <v>1900</v>
          </cell>
          <cell r="D323">
            <v>2.673</v>
          </cell>
          <cell r="E323">
            <v>0</v>
          </cell>
        </row>
        <row r="324">
          <cell r="B324" t="str">
            <v>UR18650W</v>
          </cell>
          <cell r="C324">
            <v>1500</v>
          </cell>
          <cell r="D324">
            <v>1.2649999999999999</v>
          </cell>
          <cell r="E324">
            <v>0</v>
          </cell>
        </row>
        <row r="325">
          <cell r="B325" t="str">
            <v>UR18650W2</v>
          </cell>
          <cell r="C325">
            <v>1500</v>
          </cell>
          <cell r="D325">
            <v>0.46300000000000002</v>
          </cell>
          <cell r="E325">
            <v>0.46300000000000002</v>
          </cell>
        </row>
        <row r="326">
          <cell r="B326" t="str">
            <v>UR18650W2(封口体CD後)</v>
          </cell>
          <cell r="C326">
            <v>1500</v>
          </cell>
          <cell r="D326">
            <v>0.46300000000000002</v>
          </cell>
          <cell r="E326">
            <v>0.46300000000000002</v>
          </cell>
        </row>
        <row r="327">
          <cell r="B327" t="str">
            <v>UR18650W2A</v>
          </cell>
          <cell r="C327">
            <v>1500</v>
          </cell>
          <cell r="D327">
            <v>0.46899999999999997</v>
          </cell>
          <cell r="E327">
            <v>0.45800000000000002</v>
          </cell>
        </row>
        <row r="328">
          <cell r="B328" t="str">
            <v>UR18650W2B</v>
          </cell>
          <cell r="C328">
            <v>1500</v>
          </cell>
          <cell r="D328">
            <v>0.50800000000000001</v>
          </cell>
          <cell r="E328">
            <v>0.442</v>
          </cell>
        </row>
        <row r="329">
          <cell r="B329" t="str">
            <v>UR18650W2C</v>
          </cell>
          <cell r="C329">
            <v>1500</v>
          </cell>
          <cell r="D329">
            <v>0.6</v>
          </cell>
          <cell r="E329">
            <v>0.52200000000000002</v>
          </cell>
        </row>
        <row r="330">
          <cell r="B330" t="str">
            <v>UR18650WX</v>
          </cell>
          <cell r="C330">
            <v>1500</v>
          </cell>
          <cell r="D330">
            <v>0.45500000000000002</v>
          </cell>
          <cell r="E330">
            <v>0.45500000000000002</v>
          </cell>
        </row>
        <row r="331">
          <cell r="B331" t="str">
            <v>UR18650WX①(MAG)</v>
          </cell>
          <cell r="C331">
            <v>1500</v>
          </cell>
          <cell r="D331">
            <v>0.45500000000000002</v>
          </cell>
          <cell r="E331">
            <v>0.45500000000000002</v>
          </cell>
        </row>
        <row r="332">
          <cell r="B332" t="str">
            <v>UR18650WX2</v>
          </cell>
          <cell r="C332">
            <v>1500</v>
          </cell>
          <cell r="D332">
            <v>0.45500000000000002</v>
          </cell>
          <cell r="E332">
            <v>0.45500000000000002</v>
          </cell>
        </row>
        <row r="333">
          <cell r="B333" t="str">
            <v>UR18650WX②(MAGJ)</v>
          </cell>
          <cell r="C333">
            <v>1500</v>
          </cell>
          <cell r="D333">
            <v>0.45500000000000002</v>
          </cell>
          <cell r="E333">
            <v>0.45500000000000002</v>
          </cell>
        </row>
        <row r="334">
          <cell r="B334" t="str">
            <v>UR18650WX2(封口体CD後)</v>
          </cell>
          <cell r="C334">
            <v>1500</v>
          </cell>
          <cell r="D334">
            <v>0.45500000000000002</v>
          </cell>
          <cell r="E334">
            <v>0.45500000000000002</v>
          </cell>
        </row>
        <row r="335">
          <cell r="B335" t="str">
            <v>UR18650WX3</v>
          </cell>
          <cell r="C335">
            <v>1500</v>
          </cell>
          <cell r="D335">
            <v>0.58599999999999997</v>
          </cell>
          <cell r="E335">
            <v>0.50900000000000001</v>
          </cell>
        </row>
        <row r="336">
          <cell r="B336" t="str">
            <v>UR18650Y</v>
          </cell>
          <cell r="C336">
            <v>1900</v>
          </cell>
          <cell r="D336">
            <v>0.56699999999999995</v>
          </cell>
          <cell r="E336">
            <v>0.56699999999999995</v>
          </cell>
        </row>
        <row r="337">
          <cell r="B337" t="str">
            <v>UR18650Y2</v>
          </cell>
          <cell r="C337">
            <v>1900</v>
          </cell>
          <cell r="D337">
            <v>0.56699999999999995</v>
          </cell>
          <cell r="E337">
            <v>0.56699999999999995</v>
          </cell>
        </row>
        <row r="338">
          <cell r="B338" t="str">
            <v>UR18650Y-MAGX</v>
          </cell>
          <cell r="C338">
            <v>1900</v>
          </cell>
          <cell r="D338">
            <v>0.56699999999999995</v>
          </cell>
          <cell r="E338">
            <v>0.56699999999999995</v>
          </cell>
        </row>
        <row r="339">
          <cell r="B339" t="str">
            <v>UR18650YP</v>
          </cell>
          <cell r="C339">
            <v>1900</v>
          </cell>
          <cell r="D339">
            <v>0.56699999999999995</v>
          </cell>
          <cell r="E339">
            <v>0.56699999999999995</v>
          </cell>
        </row>
        <row r="340">
          <cell r="B340" t="str">
            <v>UR18650ZT</v>
          </cell>
          <cell r="C340">
            <v>2700</v>
          </cell>
          <cell r="D340">
            <v>3.4371</v>
          </cell>
          <cell r="E340">
            <v>0.1225</v>
          </cell>
        </row>
        <row r="341">
          <cell r="B341" t="str">
            <v>UR18650ZT（10列取り）</v>
          </cell>
          <cell r="C341">
            <v>2700</v>
          </cell>
          <cell r="D341">
            <v>3.4371</v>
          </cell>
          <cell r="E341">
            <v>0.1225</v>
          </cell>
        </row>
        <row r="342">
          <cell r="B342" t="str">
            <v>UR18650ZT（9列取り）</v>
          </cell>
          <cell r="C342">
            <v>2700</v>
          </cell>
          <cell r="D342">
            <v>3.4371</v>
          </cell>
          <cell r="E342">
            <v>0.1225</v>
          </cell>
        </row>
        <row r="343">
          <cell r="B343" t="str">
            <v>UR18650ZT2</v>
          </cell>
          <cell r="C343">
            <v>2700</v>
          </cell>
          <cell r="D343">
            <v>3.4371</v>
          </cell>
          <cell r="E343">
            <v>0.1225</v>
          </cell>
        </row>
        <row r="344">
          <cell r="B344" t="str">
            <v>UR18650ZT3</v>
          </cell>
          <cell r="C344">
            <v>2700</v>
          </cell>
          <cell r="D344">
            <v>3.4371</v>
          </cell>
          <cell r="E344">
            <v>0.1225</v>
          </cell>
        </row>
        <row r="345">
          <cell r="B345" t="str">
            <v>UR18650ZTA</v>
          </cell>
          <cell r="C345">
            <v>2850</v>
          </cell>
          <cell r="D345">
            <v>3.5590721649484531</v>
          </cell>
          <cell r="E345">
            <v>0.12685567010309279</v>
          </cell>
        </row>
        <row r="346">
          <cell r="B346" t="str">
            <v>UR18650ZTA2</v>
          </cell>
          <cell r="C346">
            <v>2850</v>
          </cell>
          <cell r="D346">
            <v>3.3290000000000002</v>
          </cell>
          <cell r="E346">
            <v>0</v>
          </cell>
        </row>
        <row r="347">
          <cell r="B347" t="str">
            <v>UR18650ZTA3</v>
          </cell>
          <cell r="C347">
            <v>2850</v>
          </cell>
          <cell r="D347">
            <v>3.2090000000000001</v>
          </cell>
          <cell r="E347">
            <v>0</v>
          </cell>
        </row>
        <row r="348">
          <cell r="B348" t="str">
            <v>UR18650ZY</v>
          </cell>
          <cell r="C348">
            <v>2500</v>
          </cell>
          <cell r="D348">
            <v>2.2149999999999999</v>
          </cell>
          <cell r="E348">
            <v>0.59799999999999998</v>
          </cell>
        </row>
        <row r="349">
          <cell r="B349" t="str">
            <v>UR18650脱Co①</v>
          </cell>
          <cell r="C349">
            <v>2350</v>
          </cell>
          <cell r="D349">
            <v>1.0187126854050585</v>
          </cell>
          <cell r="E349">
            <v>0.99513137324290435</v>
          </cell>
        </row>
        <row r="350">
          <cell r="B350" t="str">
            <v>UR18650脱Co②</v>
          </cell>
          <cell r="C350">
            <v>2300</v>
          </cell>
          <cell r="D350">
            <v>1.0015906097864551</v>
          </cell>
          <cell r="E350">
            <v>0.97840564196732405</v>
          </cell>
        </row>
        <row r="351">
          <cell r="B351" t="str">
            <v>UR26650</v>
          </cell>
          <cell r="C351">
            <v>2650</v>
          </cell>
          <cell r="D351">
            <v>0.97499999999999998</v>
          </cell>
          <cell r="E351">
            <v>0.97499999999999998</v>
          </cell>
        </row>
      </sheetData>
      <sheetData sheetId="9">
        <row r="4">
          <cell r="B4" t="str">
            <v>基準相場</v>
          </cell>
          <cell r="F4" t="str">
            <v>2010上標準</v>
          </cell>
          <cell r="G4">
            <v>20</v>
          </cell>
          <cell r="H4">
            <v>8</v>
          </cell>
          <cell r="I4">
            <v>92</v>
          </cell>
          <cell r="K4" t="str">
            <v>10FY1Q仕入</v>
          </cell>
          <cell r="L4">
            <v>21.5</v>
          </cell>
          <cell r="M4">
            <v>7.94</v>
          </cell>
          <cell r="N4">
            <v>91</v>
          </cell>
        </row>
        <row r="5">
          <cell r="F5" t="str">
            <v>2010下標準</v>
          </cell>
          <cell r="G5">
            <v>21</v>
          </cell>
          <cell r="H5">
            <v>11</v>
          </cell>
          <cell r="I5">
            <v>85</v>
          </cell>
          <cell r="K5" t="str">
            <v>10FY2Q仕入</v>
          </cell>
          <cell r="L5">
            <v>22.02</v>
          </cell>
          <cell r="M5">
            <v>10.19</v>
          </cell>
          <cell r="N5">
            <v>92.43</v>
          </cell>
        </row>
        <row r="6">
          <cell r="F6" t="str">
            <v>2011上標準</v>
          </cell>
          <cell r="G6">
            <v>19</v>
          </cell>
          <cell r="H6">
            <v>9.5</v>
          </cell>
          <cell r="I6">
            <v>82</v>
          </cell>
          <cell r="K6" t="str">
            <v>10FY3Q仕入</v>
          </cell>
          <cell r="L6">
            <v>20.57</v>
          </cell>
          <cell r="M6">
            <v>9.2100000000000009</v>
          </cell>
          <cell r="N6">
            <v>91.12</v>
          </cell>
        </row>
        <row r="7">
          <cell r="F7" t="str">
            <v>2011下標準</v>
          </cell>
          <cell r="G7">
            <v>19</v>
          </cell>
          <cell r="H7">
            <v>11</v>
          </cell>
          <cell r="I7">
            <v>82</v>
          </cell>
          <cell r="K7" t="str">
            <v>10FY4Q仕入</v>
          </cell>
          <cell r="L7">
            <v>20.14</v>
          </cell>
          <cell r="M7">
            <v>10.26</v>
          </cell>
          <cell r="N7">
            <v>84.93</v>
          </cell>
        </row>
        <row r="8">
          <cell r="F8" t="str">
            <v>2012上標準</v>
          </cell>
          <cell r="G8">
            <v>15</v>
          </cell>
          <cell r="H8">
            <v>9</v>
          </cell>
          <cell r="I8">
            <v>75</v>
          </cell>
          <cell r="K8" t="str">
            <v>10期間計画</v>
          </cell>
          <cell r="L8">
            <v>20</v>
          </cell>
          <cell r="M8">
            <v>8</v>
          </cell>
          <cell r="N8">
            <v>92</v>
          </cell>
        </row>
        <row r="9">
          <cell r="K9" t="str">
            <v>11FY1Q仕入</v>
          </cell>
          <cell r="L9">
            <v>18.559999999999999</v>
          </cell>
          <cell r="M9">
            <v>10.99</v>
          </cell>
          <cell r="N9">
            <v>83.88</v>
          </cell>
        </row>
        <row r="10">
          <cell r="K10" t="str">
            <v>11FY2Q仕入</v>
          </cell>
          <cell r="L10">
            <v>19.190000000000001</v>
          </cell>
          <cell r="M10">
            <v>12.31</v>
          </cell>
          <cell r="N10">
            <v>83.6</v>
          </cell>
        </row>
        <row r="11">
          <cell r="K11" t="str">
            <v>11FY3Q仕入</v>
          </cell>
          <cell r="L11">
            <v>17.93</v>
          </cell>
          <cell r="M11">
            <v>10.63</v>
          </cell>
          <cell r="N11">
            <v>81.430000000000007</v>
          </cell>
        </row>
        <row r="12">
          <cell r="K12" t="str">
            <v>11FY4Q仕入</v>
          </cell>
          <cell r="L12">
            <v>16.850000000000001</v>
          </cell>
          <cell r="M12">
            <v>9.2799999999999994</v>
          </cell>
          <cell r="N12">
            <v>77.91</v>
          </cell>
        </row>
        <row r="13">
          <cell r="K13" t="str">
            <v>12FY1Q仕入</v>
          </cell>
          <cell r="L13">
            <v>14.9</v>
          </cell>
          <cell r="M13">
            <v>8.44</v>
          </cell>
          <cell r="N13">
            <v>78.489999999999995</v>
          </cell>
        </row>
        <row r="14">
          <cell r="K14" t="str">
            <v>Co $15</v>
          </cell>
          <cell r="L14">
            <v>15</v>
          </cell>
          <cell r="M14">
            <v>8</v>
          </cell>
          <cell r="N14">
            <v>92</v>
          </cell>
        </row>
        <row r="15">
          <cell r="K15" t="str">
            <v>Co $20</v>
          </cell>
          <cell r="L15">
            <v>20</v>
          </cell>
          <cell r="M15">
            <v>8</v>
          </cell>
          <cell r="N15">
            <v>92</v>
          </cell>
        </row>
        <row r="16">
          <cell r="K16" t="str">
            <v>ベース</v>
          </cell>
          <cell r="L16">
            <v>15</v>
          </cell>
          <cell r="M16">
            <v>12</v>
          </cell>
          <cell r="N16">
            <v>115</v>
          </cell>
        </row>
      </sheetData>
      <sheetData sheetId="10">
        <row r="4">
          <cell r="B4" t="str">
            <v>イオン部門　（IBS経費込）</v>
          </cell>
        </row>
      </sheetData>
      <sheetData sheetId="11">
        <row r="4">
          <cell r="B4" t="str">
            <v>・「品目名」列のデータ部分に名前を付ける</v>
          </cell>
        </row>
      </sheetData>
      <sheetData sheetId="12">
        <row r="4">
          <cell r="A4" t="str">
            <v>品目コード</v>
          </cell>
        </row>
      </sheetData>
      <sheetData sheetId="13">
        <row r="4">
          <cell r="A4" t="str">
            <v>品目コード</v>
          </cell>
        </row>
      </sheetData>
      <sheetData sheetId="14">
        <row r="4">
          <cell r="A4" t="str">
            <v>品目コード</v>
          </cell>
        </row>
      </sheetData>
      <sheetData sheetId="15">
        <row r="4">
          <cell r="A4" t="str">
            <v>品目コード</v>
          </cell>
        </row>
        <row r="5">
          <cell r="B5" t="str">
            <v>？</v>
          </cell>
        </row>
        <row r="6">
          <cell r="B6" t="str">
            <v>CGR18650CG</v>
          </cell>
        </row>
        <row r="7">
          <cell r="B7" t="str">
            <v>CGR18650CGA</v>
          </cell>
        </row>
        <row r="8">
          <cell r="B8" t="str">
            <v>CGR18650CGB</v>
          </cell>
        </row>
        <row r="9">
          <cell r="B9" t="str">
            <v>CGR18650CGT</v>
          </cell>
        </row>
        <row r="10">
          <cell r="B10" t="str">
            <v>CGR18650CH</v>
          </cell>
        </row>
        <row r="11">
          <cell r="B11" t="str">
            <v>CGR18650KA</v>
          </cell>
        </row>
        <row r="12">
          <cell r="B12" t="str">
            <v>NCR18650AC</v>
          </cell>
        </row>
        <row r="13">
          <cell r="B13" t="str">
            <v>NCR18650AD</v>
          </cell>
        </row>
        <row r="14">
          <cell r="B14" t="str">
            <v>NCR18650B1S</v>
          </cell>
        </row>
        <row r="15">
          <cell r="B15" t="str">
            <v>NCR18650BAS</v>
          </cell>
        </row>
        <row r="16">
          <cell r="B16" t="str">
            <v>NCR18650BBS</v>
          </cell>
        </row>
        <row r="17">
          <cell r="B17" t="str">
            <v>NCR18650D</v>
          </cell>
        </row>
        <row r="18">
          <cell r="B18" t="str">
            <v>NCR18650E</v>
          </cell>
        </row>
        <row r="19">
          <cell r="B19" t="str">
            <v>NCR18650F</v>
          </cell>
        </row>
        <row r="20">
          <cell r="B20" t="str">
            <v>NCR18650P</v>
          </cell>
        </row>
        <row r="21">
          <cell r="B21" t="str">
            <v>NCR18650PB</v>
          </cell>
        </row>
        <row r="22">
          <cell r="B22" t="str">
            <v>NCR18650PD</v>
          </cell>
        </row>
        <row r="23">
          <cell r="B23" t="str">
            <v>NCR18650TA</v>
          </cell>
        </row>
        <row r="24">
          <cell r="B24" t="str">
            <v>NCR18650TC</v>
          </cell>
        </row>
        <row r="25">
          <cell r="B25" t="str">
            <v>NCR18650TC1</v>
          </cell>
        </row>
        <row r="26">
          <cell r="B26" t="str">
            <v>NCR18650TD</v>
          </cell>
        </row>
        <row r="27">
          <cell r="B27" t="str">
            <v>NCR18650TD1</v>
          </cell>
        </row>
        <row r="28">
          <cell r="B28" t="str">
            <v>NCR18650TD2</v>
          </cell>
        </row>
        <row r="29">
          <cell r="B29" t="str">
            <v>UF103450PHV</v>
          </cell>
        </row>
        <row r="30">
          <cell r="B30" t="str">
            <v>UF103450PJV</v>
          </cell>
        </row>
        <row r="31">
          <cell r="B31" t="str">
            <v>UF103450PNC</v>
          </cell>
        </row>
        <row r="32">
          <cell r="B32" t="str">
            <v>UF103450PNM</v>
          </cell>
        </row>
        <row r="33">
          <cell r="B33" t="str">
            <v>UF364852STD</v>
          </cell>
        </row>
        <row r="34">
          <cell r="B34" t="str">
            <v>UF383450PJ</v>
          </cell>
        </row>
        <row r="35">
          <cell r="B35" t="str">
            <v>UF383543FP</v>
          </cell>
        </row>
        <row r="36">
          <cell r="B36" t="str">
            <v>UF383551FP</v>
          </cell>
        </row>
        <row r="37">
          <cell r="B37" t="str">
            <v>UF383551FU</v>
          </cell>
        </row>
        <row r="38">
          <cell r="B38" t="str">
            <v>UF384461SU</v>
          </cell>
        </row>
        <row r="39">
          <cell r="B39" t="str">
            <v>UF384961SU</v>
          </cell>
        </row>
        <row r="40">
          <cell r="B40" t="str">
            <v>UF404251SU</v>
          </cell>
        </row>
        <row r="41">
          <cell r="B41" t="str">
            <v>UF405158SX</v>
          </cell>
        </row>
        <row r="42">
          <cell r="B42" t="str">
            <v>UF423643FPK</v>
          </cell>
        </row>
        <row r="43">
          <cell r="B43" t="str">
            <v>UF424261FQ</v>
          </cell>
        </row>
        <row r="44">
          <cell r="B44" t="str">
            <v>UF426080SX</v>
          </cell>
        </row>
        <row r="45">
          <cell r="B45" t="str">
            <v>UF433861FP</v>
          </cell>
        </row>
        <row r="46">
          <cell r="B46" t="str">
            <v>UF453846FP</v>
          </cell>
        </row>
        <row r="47">
          <cell r="B47" t="str">
            <v>UF454456FPS</v>
          </cell>
        </row>
        <row r="48">
          <cell r="B48" t="str">
            <v>UF463048FN</v>
          </cell>
        </row>
        <row r="49">
          <cell r="B49" t="str">
            <v>UF463048PJ</v>
          </cell>
        </row>
        <row r="50">
          <cell r="B50" t="str">
            <v>UF463443FN</v>
          </cell>
        </row>
        <row r="51">
          <cell r="B51" t="str">
            <v>UF463443FP</v>
          </cell>
        </row>
        <row r="52">
          <cell r="B52" t="str">
            <v>UF463443GQ</v>
          </cell>
        </row>
        <row r="53">
          <cell r="B53" t="str">
            <v>UF463443GU</v>
          </cell>
        </row>
        <row r="54">
          <cell r="B54" t="str">
            <v>UF463443GUM</v>
          </cell>
        </row>
        <row r="55">
          <cell r="B55" t="str">
            <v>UF463443TAA</v>
          </cell>
        </row>
        <row r="56">
          <cell r="B56" t="str">
            <v>UF463443TAB</v>
          </cell>
        </row>
        <row r="57">
          <cell r="B57" t="str">
            <v>UF463443TBB</v>
          </cell>
        </row>
        <row r="58">
          <cell r="B58" t="str">
            <v>UF463446SPK</v>
          </cell>
        </row>
        <row r="59">
          <cell r="B59" t="str">
            <v>UF463450FL</v>
          </cell>
        </row>
        <row r="60">
          <cell r="B60" t="str">
            <v>UF463450FM</v>
          </cell>
        </row>
        <row r="61">
          <cell r="B61" t="str">
            <v>UF463450FP</v>
          </cell>
        </row>
        <row r="62">
          <cell r="B62" t="str">
            <v>UF463450FPM</v>
          </cell>
        </row>
        <row r="63">
          <cell r="B63" t="str">
            <v>UF463651SU</v>
          </cell>
        </row>
        <row r="64">
          <cell r="B64" t="str">
            <v>UF464445FU</v>
          </cell>
        </row>
        <row r="65">
          <cell r="B65" t="str">
            <v>UF464459FQ</v>
          </cell>
        </row>
        <row r="66">
          <cell r="B66" t="str">
            <v>UF464462FQ</v>
          </cell>
        </row>
        <row r="67">
          <cell r="B67" t="str">
            <v>UF464462FTD</v>
          </cell>
        </row>
        <row r="68">
          <cell r="B68" t="str">
            <v>UF465156SX</v>
          </cell>
        </row>
        <row r="69">
          <cell r="B69" t="str">
            <v>UF465161STD</v>
          </cell>
        </row>
        <row r="70">
          <cell r="B70" t="str">
            <v>UF484462STD</v>
          </cell>
        </row>
        <row r="71">
          <cell r="B71" t="str">
            <v>UF484462SU</v>
          </cell>
        </row>
        <row r="72">
          <cell r="B72" t="str">
            <v>UF484462SX</v>
          </cell>
        </row>
        <row r="73">
          <cell r="B73" t="str">
            <v>UF485155SU</v>
          </cell>
        </row>
        <row r="74">
          <cell r="B74" t="str">
            <v>UF485155SX</v>
          </cell>
        </row>
        <row r="75">
          <cell r="B75" t="str">
            <v>UF493856SP</v>
          </cell>
        </row>
        <row r="76">
          <cell r="B76" t="str">
            <v>UF494961SU</v>
          </cell>
        </row>
        <row r="77">
          <cell r="B77" t="str">
            <v>UF495252STD</v>
          </cell>
        </row>
        <row r="78">
          <cell r="B78" t="str">
            <v>UF495254SX</v>
          </cell>
        </row>
        <row r="79">
          <cell r="B79" t="str">
            <v>UF495255STD</v>
          </cell>
        </row>
        <row r="80">
          <cell r="B80" t="str">
            <v>UF503436FP</v>
          </cell>
        </row>
        <row r="81">
          <cell r="B81" t="str">
            <v>UF503436TBA</v>
          </cell>
        </row>
        <row r="82">
          <cell r="B82" t="str">
            <v>UF503861FQ</v>
          </cell>
        </row>
        <row r="83">
          <cell r="B83" t="str">
            <v>UF504547FQ</v>
          </cell>
        </row>
        <row r="84">
          <cell r="B84" t="str">
            <v>UF504553FQ</v>
          </cell>
        </row>
        <row r="85">
          <cell r="B85" t="str">
            <v>UF504553FU</v>
          </cell>
        </row>
        <row r="86">
          <cell r="B86" t="str">
            <v>UF514050FU</v>
          </cell>
        </row>
        <row r="87">
          <cell r="B87" t="str">
            <v>UF514657FV</v>
          </cell>
        </row>
        <row r="88">
          <cell r="B88" t="str">
            <v>UF514657FX</v>
          </cell>
        </row>
        <row r="89">
          <cell r="B89" t="str">
            <v>UF515148STD</v>
          </cell>
        </row>
        <row r="90">
          <cell r="B90" t="str">
            <v>UF515148SU</v>
          </cell>
        </row>
        <row r="91">
          <cell r="B91" t="str">
            <v>UF515148SX</v>
          </cell>
        </row>
        <row r="92">
          <cell r="B92" t="str">
            <v>UF515155SX</v>
          </cell>
        </row>
        <row r="93">
          <cell r="B93" t="str">
            <v>UF515161SX</v>
          </cell>
        </row>
        <row r="94">
          <cell r="B94" t="str">
            <v>UF533640SQ</v>
          </cell>
        </row>
        <row r="95">
          <cell r="B95" t="str">
            <v>UF534462SU</v>
          </cell>
        </row>
        <row r="96">
          <cell r="B96" t="str">
            <v>UF534553FTD</v>
          </cell>
        </row>
        <row r="97">
          <cell r="B97" t="str">
            <v>UF534553FU</v>
          </cell>
        </row>
        <row r="98">
          <cell r="B98" t="str">
            <v>UF535156SX</v>
          </cell>
        </row>
        <row r="99">
          <cell r="B99" t="str">
            <v>UF535164SX</v>
          </cell>
        </row>
        <row r="100">
          <cell r="B100" t="str">
            <v>UF544965SW</v>
          </cell>
        </row>
        <row r="101">
          <cell r="B101" t="str">
            <v>UF553040PJ</v>
          </cell>
        </row>
        <row r="102">
          <cell r="B102" t="str">
            <v>UF553048FN</v>
          </cell>
        </row>
        <row r="103">
          <cell r="B103" t="str">
            <v>UF553048PJN</v>
          </cell>
        </row>
        <row r="104">
          <cell r="B104" t="str">
            <v>UF553436FK</v>
          </cell>
        </row>
        <row r="105">
          <cell r="B105" t="str">
            <v>UF553436FP</v>
          </cell>
        </row>
        <row r="106">
          <cell r="B106" t="str">
            <v>UF553436GQ</v>
          </cell>
        </row>
        <row r="107">
          <cell r="B107" t="str">
            <v>UF553436TAA</v>
          </cell>
        </row>
        <row r="108">
          <cell r="B108" t="str">
            <v>UF553436TBA</v>
          </cell>
        </row>
        <row r="109">
          <cell r="B109" t="str">
            <v>UF553436TBB</v>
          </cell>
        </row>
        <row r="110">
          <cell r="B110" t="str">
            <v>UF553443FN</v>
          </cell>
        </row>
        <row r="111">
          <cell r="B111" t="str">
            <v>UF553443ZP</v>
          </cell>
        </row>
        <row r="112">
          <cell r="B112" t="str">
            <v>UF553443ZQ</v>
          </cell>
        </row>
        <row r="113">
          <cell r="B113" t="str">
            <v>UF553443ZU</v>
          </cell>
        </row>
        <row r="114">
          <cell r="B114" t="str">
            <v>UF553446ZPK</v>
          </cell>
        </row>
        <row r="115">
          <cell r="B115" t="str">
            <v>UF553450SM4</v>
          </cell>
        </row>
        <row r="116">
          <cell r="B116" t="str">
            <v>UF553450ZN1</v>
          </cell>
        </row>
        <row r="117">
          <cell r="B117" t="str">
            <v>UF553450ZNH</v>
          </cell>
        </row>
        <row r="118">
          <cell r="B118" t="str">
            <v>UF553450ZNN</v>
          </cell>
        </row>
        <row r="119">
          <cell r="B119" t="str">
            <v>UF553450ZP</v>
          </cell>
        </row>
        <row r="120">
          <cell r="B120" t="str">
            <v>UF553450ZPC</v>
          </cell>
        </row>
        <row r="121">
          <cell r="B121" t="str">
            <v>UF553939SU</v>
          </cell>
        </row>
        <row r="122">
          <cell r="B122" t="str">
            <v>UF555148SX</v>
          </cell>
        </row>
        <row r="123">
          <cell r="B123" t="str">
            <v>UF555155SX</v>
          </cell>
        </row>
        <row r="124">
          <cell r="B124" t="str">
            <v>UF555158SX</v>
          </cell>
        </row>
        <row r="125">
          <cell r="B125" t="str">
            <v>UF564447FQ</v>
          </cell>
        </row>
        <row r="126">
          <cell r="B126" t="str">
            <v>UF565156SX</v>
          </cell>
        </row>
        <row r="127">
          <cell r="B127" t="str">
            <v>UF575555SX</v>
          </cell>
        </row>
        <row r="128">
          <cell r="B128" t="str">
            <v>UF575559STD</v>
          </cell>
        </row>
        <row r="129">
          <cell r="B129" t="str">
            <v>UF575673SX</v>
          </cell>
        </row>
        <row r="130">
          <cell r="B130" t="str">
            <v>UF583136RC</v>
          </cell>
        </row>
        <row r="131">
          <cell r="B131" t="str">
            <v>UF583136RP</v>
          </cell>
        </row>
        <row r="132">
          <cell r="B132" t="str">
            <v>UF593536FU</v>
          </cell>
        </row>
        <row r="133">
          <cell r="B133" t="str">
            <v>UF603443SP</v>
          </cell>
        </row>
        <row r="134">
          <cell r="B134" t="str">
            <v>UF604462SW</v>
          </cell>
        </row>
        <row r="135">
          <cell r="B135" t="str">
            <v>UF611948P2</v>
          </cell>
        </row>
        <row r="136">
          <cell r="B136" t="str">
            <v>UF613756FN</v>
          </cell>
        </row>
        <row r="137">
          <cell r="B137" t="str">
            <v>UF624447FQ</v>
          </cell>
        </row>
        <row r="138">
          <cell r="B138" t="str">
            <v>UF625556STD</v>
          </cell>
        </row>
        <row r="139">
          <cell r="B139" t="str">
            <v>UF625556SX</v>
          </cell>
        </row>
        <row r="140">
          <cell r="B140" t="str">
            <v>UF633836SP</v>
          </cell>
        </row>
        <row r="141">
          <cell r="B141" t="str">
            <v>UF634042FN</v>
          </cell>
        </row>
        <row r="142">
          <cell r="B142" t="str">
            <v>UF644553FTD</v>
          </cell>
        </row>
        <row r="143">
          <cell r="B143" t="str">
            <v>UF644553FU</v>
          </cell>
        </row>
        <row r="144">
          <cell r="B144" t="str">
            <v>UF653039SU</v>
          </cell>
        </row>
        <row r="145">
          <cell r="B145" t="str">
            <v>UF653048PM</v>
          </cell>
        </row>
        <row r="146">
          <cell r="B146" t="str">
            <v>UF653436SQ</v>
          </cell>
        </row>
        <row r="147">
          <cell r="B147" t="str">
            <v>UF653436SU</v>
          </cell>
        </row>
        <row r="148">
          <cell r="B148" t="str">
            <v>UF653445STD</v>
          </cell>
        </row>
        <row r="149">
          <cell r="B149" t="str">
            <v>UF653450RHN</v>
          </cell>
        </row>
        <row r="150">
          <cell r="B150" t="str">
            <v>UF653450RJ</v>
          </cell>
        </row>
        <row r="151">
          <cell r="B151" t="str">
            <v>UF653450SN1</v>
          </cell>
        </row>
        <row r="152">
          <cell r="B152" t="str">
            <v>UF653450SQ</v>
          </cell>
        </row>
        <row r="153">
          <cell r="B153" t="str">
            <v>UF653864SU</v>
          </cell>
        </row>
        <row r="154">
          <cell r="B154" t="str">
            <v>UF703141FU</v>
          </cell>
        </row>
        <row r="155">
          <cell r="B155" t="str">
            <v>UF703450FQ</v>
          </cell>
        </row>
        <row r="156">
          <cell r="B156" t="str">
            <v>UF752836FP</v>
          </cell>
        </row>
        <row r="157">
          <cell r="B157" t="str">
            <v>UR14430PJT</v>
          </cell>
        </row>
        <row r="158">
          <cell r="B158" t="str">
            <v>UR14430Y</v>
          </cell>
        </row>
        <row r="159">
          <cell r="B159" t="str">
            <v>UR14500L</v>
          </cell>
        </row>
        <row r="160">
          <cell r="B160" t="str">
            <v>UR14500PJT</v>
          </cell>
        </row>
        <row r="161">
          <cell r="B161" t="str">
            <v>UR14500Y</v>
          </cell>
        </row>
        <row r="162">
          <cell r="B162" t="str">
            <v>UR14650PHS</v>
          </cell>
        </row>
        <row r="163">
          <cell r="B163" t="str">
            <v>UR16650ZT</v>
          </cell>
        </row>
        <row r="164">
          <cell r="B164" t="str">
            <v>UR16650ZTA</v>
          </cell>
        </row>
        <row r="165">
          <cell r="B165" t="str">
            <v>UR18500FJT</v>
          </cell>
        </row>
        <row r="166">
          <cell r="B166" t="str">
            <v>UR18500FK</v>
          </cell>
        </row>
        <row r="167">
          <cell r="B167" t="str">
            <v>UR18500H</v>
          </cell>
        </row>
        <row r="168">
          <cell r="B168" t="str">
            <v>UR18500L</v>
          </cell>
        </row>
        <row r="169">
          <cell r="B169" t="str">
            <v>UR18500PS</v>
          </cell>
        </row>
        <row r="170">
          <cell r="B170" t="str">
            <v>UR18500Y</v>
          </cell>
        </row>
        <row r="171">
          <cell r="B171" t="str">
            <v>UR18650A2</v>
          </cell>
        </row>
        <row r="172">
          <cell r="B172" t="str">
            <v>UR18650AAN</v>
          </cell>
        </row>
        <row r="173">
          <cell r="B173" t="str">
            <v>UR18650AY</v>
          </cell>
        </row>
        <row r="174">
          <cell r="B174" t="str">
            <v>UR18650AY2</v>
          </cell>
        </row>
        <row r="175">
          <cell r="B175" t="str">
            <v>UR18650E</v>
          </cell>
        </row>
        <row r="176">
          <cell r="B176" t="str">
            <v>UR18650E2</v>
          </cell>
        </row>
        <row r="177">
          <cell r="B177" t="str">
            <v>UR18650EA</v>
          </cell>
        </row>
        <row r="178">
          <cell r="B178" t="str">
            <v>UR18650EX</v>
          </cell>
        </row>
        <row r="179">
          <cell r="B179" t="str">
            <v>UR18650FHT</v>
          </cell>
        </row>
        <row r="180">
          <cell r="B180" t="str">
            <v>UR18650FJT</v>
          </cell>
        </row>
        <row r="181">
          <cell r="B181" t="str">
            <v>UR18650FK</v>
          </cell>
        </row>
        <row r="182">
          <cell r="B182" t="str">
            <v>UR18650FM4</v>
          </cell>
        </row>
        <row r="183">
          <cell r="B183" t="str">
            <v>UR18650PE</v>
          </cell>
        </row>
        <row r="184">
          <cell r="B184" t="str">
            <v>UR18650RX</v>
          </cell>
        </row>
        <row r="185">
          <cell r="B185" t="str">
            <v>UR18650RX2</v>
          </cell>
        </row>
        <row r="186">
          <cell r="B186" t="str">
            <v>UR18650S2</v>
          </cell>
        </row>
        <row r="187">
          <cell r="B187" t="str">
            <v>UR18650SA</v>
          </cell>
        </row>
        <row r="188">
          <cell r="B188" t="str">
            <v>UR18650SA2</v>
          </cell>
        </row>
        <row r="189">
          <cell r="B189" t="str">
            <v>UR18650SA3</v>
          </cell>
        </row>
        <row r="190">
          <cell r="B190" t="str">
            <v>UR18650SA4</v>
          </cell>
        </row>
        <row r="191">
          <cell r="B191" t="str">
            <v>UR18650SAX3</v>
          </cell>
        </row>
        <row r="192">
          <cell r="B192" t="str">
            <v>UR18650U</v>
          </cell>
        </row>
        <row r="193">
          <cell r="B193" t="str">
            <v>UR18650V</v>
          </cell>
        </row>
        <row r="194">
          <cell r="B194" t="str">
            <v>UR18650W2B</v>
          </cell>
        </row>
        <row r="195">
          <cell r="B195" t="str">
            <v>UR18650W2C</v>
          </cell>
        </row>
        <row r="196">
          <cell r="B196" t="str">
            <v>UR18650W2C2</v>
          </cell>
        </row>
        <row r="197">
          <cell r="B197" t="str">
            <v>UR18650W2D</v>
          </cell>
        </row>
        <row r="198">
          <cell r="B198" t="str">
            <v>UR18650WX3</v>
          </cell>
        </row>
        <row r="199">
          <cell r="B199" t="str">
            <v>UR18650WX4</v>
          </cell>
        </row>
        <row r="200">
          <cell r="B200" t="str">
            <v>UR18650Y</v>
          </cell>
        </row>
        <row r="201">
          <cell r="B201" t="str">
            <v>UR18650Y2</v>
          </cell>
        </row>
        <row r="202">
          <cell r="B202" t="str">
            <v>UR18650YP</v>
          </cell>
        </row>
        <row r="203">
          <cell r="B203" t="str">
            <v>UR18650ZT2</v>
          </cell>
        </row>
        <row r="204">
          <cell r="B204" t="str">
            <v>UR18650ZT3</v>
          </cell>
        </row>
        <row r="205">
          <cell r="B205" t="str">
            <v>UR18650ZTA</v>
          </cell>
        </row>
        <row r="206">
          <cell r="B206" t="str">
            <v>UR18650ZTA3</v>
          </cell>
        </row>
        <row r="207">
          <cell r="B207" t="str">
            <v>UR18650ZY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la渡し価格推移 (BAS、BBS)"/>
      <sheetName val="売価"/>
      <sheetName val="S2 値下げ抑制"/>
      <sheetName val="数量（2013年度）"/>
      <sheetName val="合計収支(Q別)"/>
      <sheetName val="合算収支"/>
      <sheetName val="住之江+#9"/>
      <sheetName val="②-A 収支 #15＋新２+#14(案２)"/>
      <sheetName val="C0 ZT5"/>
      <sheetName val="#15＋新２+#14"/>
      <sheetName val="投資"/>
      <sheetName val="検討表(ZT5)"/>
      <sheetName val="UR18650ZT5(資材確認)"/>
      <sheetName val="UR18650ZT5"/>
      <sheetName val="①-A 収支 #15"/>
      <sheetName val="#15のみ"/>
      <sheetName val="コスト総括表"/>
      <sheetName val="材料費 NCR18650BBS実績見込推移"/>
      <sheetName val="NCR18650BBS_2013.3当座原価_SAP"/>
      <sheetName val="CD検討"/>
      <sheetName val="住之江経費 2013)"/>
      <sheetName val="住之江経費 2012"/>
      <sheetName val="数量（2012年度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4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&gt;"/>
      <sheetName val="Nickel"/>
      <sheetName val="Cobalt"/>
      <sheetName val="Data - Nickel"/>
      <sheetName val="Ni Source Data"/>
      <sheetName val="Ni Products"/>
      <sheetName val="Base Complex"/>
      <sheetName val="Demand"/>
      <sheetName val="Ni Metal Exports"/>
      <sheetName val="Ni Metal Imports"/>
      <sheetName val="China Economy"/>
      <sheetName val="China Steel"/>
      <sheetName val="NaOH"/>
      <sheetName val="Chlorine"/>
      <sheetName val="H2SO4"/>
      <sheetName val="Data - Cobalt"/>
      <sheetName val="CoLME Source Data"/>
      <sheetName val="CoMB Source Data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Briquettes Global</v>
          </cell>
          <cell r="C1" t="str">
            <v>Bagged Briquettes</v>
          </cell>
          <cell r="D1" t="str">
            <v>Bagged Pellets</v>
          </cell>
          <cell r="E1" t="str">
            <v>Cathodes 100x100</v>
          </cell>
          <cell r="F1" t="str">
            <v>Cathodes 25x25</v>
          </cell>
          <cell r="G1" t="str">
            <v>Cathodes 50x50</v>
          </cell>
        </row>
        <row r="2">
          <cell r="B2" t="str">
            <v>NLSNI BRIQ Index</v>
          </cell>
          <cell r="C2" t="str">
            <v>NLSNI BBRI Index</v>
          </cell>
          <cell r="D2" t="str">
            <v>NLSNI BPEL Index</v>
          </cell>
          <cell r="E2" t="str">
            <v>NLSNI CAT1 Index</v>
          </cell>
          <cell r="F2" t="str">
            <v>NLSNI CAT2 Index</v>
          </cell>
          <cell r="G2" t="str">
            <v>NLSNI CAT5 Index</v>
          </cell>
        </row>
        <row r="3">
          <cell r="B3" t="str">
            <v>Last Price</v>
          </cell>
          <cell r="C3" t="str">
            <v>Last Price</v>
          </cell>
          <cell r="D3" t="str">
            <v>Last Price</v>
          </cell>
          <cell r="E3" t="str">
            <v>Last Price</v>
          </cell>
          <cell r="F3" t="str">
            <v>Last Price</v>
          </cell>
          <cell r="G3" t="str">
            <v>Last Price</v>
          </cell>
        </row>
        <row r="4">
          <cell r="A4" t="str">
            <v>Dates</v>
          </cell>
          <cell r="B4" t="str">
            <v>PX_LAST</v>
          </cell>
          <cell r="C4" t="str">
            <v>PX_LAST</v>
          </cell>
          <cell r="D4" t="str">
            <v>PX_LAST</v>
          </cell>
          <cell r="E4" t="str">
            <v>PX_LAST</v>
          </cell>
          <cell r="F4" t="str">
            <v>PX_LAST</v>
          </cell>
          <cell r="G4" t="str">
            <v>PX_LAST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le48" displayName="Table48" ref="B2:L1299" totalsRowShown="0" dataDxfId="22" dataCellStyle="Currency">
  <autoFilter ref="B2:L1299"/>
  <tableColumns count="11">
    <tableColumn id="1" name="Column1" dataDxfId="21"/>
    <tableColumn id="2" name="LME Ni cash price" dataDxfId="20" dataCellStyle="Currency"/>
    <tableColumn id="3" name="LME Ni inventory (total)" dataDxfId="19"/>
    <tableColumn id="4" name="LME Ni inventory (briquette)" dataDxfId="18"/>
    <tableColumn id="5" name="LME Ni inventory (other forms)" dataDxfId="17">
      <calculatedColumnFormula>D3-E3</calculatedColumnFormula>
    </tableColumn>
    <tableColumn id="6" name="LME Co cash price" dataDxfId="16" dataCellStyle="Currency"/>
    <tableColumn id="7" name="LME Cu cash price" dataDxfId="15" dataCellStyle="Currency"/>
    <tableColumn id="13" name="Comex Cu future" dataDxfId="14" dataCellStyle="Currency"/>
    <tableColumn id="14" name="Comex Cu future2" dataDxfId="13" dataCellStyle="Currency">
      <calculatedColumnFormula>Table48[[#This Row],[Comex Cu future]]/100/0.454*1000</calculatedColumnFormula>
    </tableColumn>
    <tableColumn id="8" name="LME Al cash price" dataDxfId="12" dataCellStyle="Currency"/>
    <tableColumn id="9" name="Column2" dataDxfId="11">
      <calculatedColumnFormula>DATE(YEAR(B3),MONTH(B3),1)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LME_historicals" displayName="LME_historicals" ref="A2:I1144" totalsRowShown="0" headerRowDxfId="10" dataDxfId="9">
  <autoFilter ref="A2:I1144"/>
  <sortState ref="A3:G379">
    <sortCondition ref="A1:A378"/>
  </sortState>
  <tableColumns count="9">
    <tableColumn id="1" name="Date" dataDxfId="8"/>
    <tableColumn id="2" name="Month" dataDxfId="7">
      <calculatedColumnFormula>MONTH(A3)</calculatedColumnFormula>
    </tableColumn>
    <tableColumn id="3" name="Year" dataDxfId="6">
      <calculatedColumnFormula>YEAR(A3)</calculatedColumnFormula>
    </tableColumn>
    <tableColumn id="4" name="Nickel" dataDxfId="5"/>
    <tableColumn id="5" name="Cobalt" dataDxfId="4"/>
    <tableColumn id="6" name="Copper" dataDxfId="3"/>
    <tableColumn id="7" name="Aluminum" dataDxfId="2"/>
    <tableColumn id="8" name="Actual or Forecast" dataDxfId="1"/>
    <tableColumn id="9" name="Day of the week" dataDxfId="0">
      <calculatedColumnFormula>TEXT($A3,"ddd")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40"/>
  <sheetViews>
    <sheetView zoomScale="80" zoomScaleNormal="80" workbookViewId="0">
      <pane xSplit="2" ySplit="6" topLeftCell="C1258" activePane="bottomRight" state="frozen"/>
      <selection pane="topRight" activeCell="C1" sqref="C1"/>
      <selection pane="bottomLeft" activeCell="A7" sqref="A7"/>
      <selection pane="bottomRight" activeCell="F1312" sqref="F1312"/>
    </sheetView>
  </sheetViews>
  <sheetFormatPr defaultRowHeight="14.5"/>
  <cols>
    <col min="1" max="1" width="4.453125" customWidth="1"/>
    <col min="2" max="2" width="15.26953125" style="53" customWidth="1"/>
    <col min="3" max="12" width="15.26953125" customWidth="1"/>
    <col min="16" max="17" width="16.453125" customWidth="1"/>
  </cols>
  <sheetData>
    <row r="2" spans="2:12">
      <c r="B2" s="55" t="s">
        <v>0</v>
      </c>
      <c r="C2" s="56" t="s">
        <v>1</v>
      </c>
      <c r="D2" s="56" t="s">
        <v>2</v>
      </c>
      <c r="E2" s="56" t="s">
        <v>3</v>
      </c>
      <c r="F2" s="56" t="s">
        <v>4</v>
      </c>
      <c r="G2" s="56" t="s">
        <v>5</v>
      </c>
      <c r="H2" s="56" t="s">
        <v>6</v>
      </c>
      <c r="I2" s="56" t="s">
        <v>7</v>
      </c>
      <c r="J2" s="56" t="s">
        <v>8</v>
      </c>
      <c r="K2" s="56" t="s">
        <v>9</v>
      </c>
      <c r="L2" s="56" t="s">
        <v>10</v>
      </c>
    </row>
    <row r="3" spans="2:12">
      <c r="B3" s="57"/>
      <c r="C3" s="58" t="s">
        <v>11</v>
      </c>
      <c r="D3" s="58" t="s">
        <v>12</v>
      </c>
      <c r="E3" s="58" t="s">
        <v>12</v>
      </c>
      <c r="F3" s="58" t="s">
        <v>12</v>
      </c>
      <c r="G3" s="58" t="s">
        <v>11</v>
      </c>
      <c r="H3" s="58" t="s">
        <v>11</v>
      </c>
      <c r="I3" s="58" t="s">
        <v>13</v>
      </c>
      <c r="J3" s="59" t="s">
        <v>11</v>
      </c>
      <c r="K3" s="58" t="s">
        <v>11</v>
      </c>
      <c r="L3" s="58"/>
    </row>
    <row r="4" spans="2:12">
      <c r="B4" s="57"/>
      <c r="C4" s="58" t="s">
        <v>14</v>
      </c>
      <c r="D4" s="58" t="s">
        <v>15</v>
      </c>
      <c r="E4" s="58" t="s">
        <v>16</v>
      </c>
      <c r="F4" s="58"/>
      <c r="G4" s="58" t="s">
        <v>17</v>
      </c>
      <c r="H4" s="58" t="s">
        <v>18</v>
      </c>
      <c r="I4" s="58" t="s">
        <v>19</v>
      </c>
      <c r="J4" s="59"/>
      <c r="K4" s="58" t="s">
        <v>20</v>
      </c>
      <c r="L4" s="58"/>
    </row>
    <row r="5" spans="2:12">
      <c r="B5" s="57"/>
      <c r="C5" s="58" t="e">
        <f ca="1">_xll.BFieldInfo(C$6)</f>
        <v>#NAME?</v>
      </c>
      <c r="D5" s="58" t="e">
        <f ca="1">_xll.BFieldInfo(D$6)</f>
        <v>#NAME?</v>
      </c>
      <c r="E5" s="58" t="e">
        <f ca="1">_xll.BFieldInfo(E$6)</f>
        <v>#NAME?</v>
      </c>
      <c r="F5" s="58"/>
      <c r="G5" s="58" t="e">
        <f ca="1">_xll.BFieldInfo(G$6)</f>
        <v>#NAME?</v>
      </c>
      <c r="H5" s="58" t="e">
        <f ca="1">_xll.BFieldInfo(H$6)</f>
        <v>#NAME?</v>
      </c>
      <c r="I5" s="58" t="e">
        <f ca="1">_xll.BFieldInfo(I$6)</f>
        <v>#NAME?</v>
      </c>
      <c r="J5" s="59"/>
      <c r="K5" s="58" t="e">
        <f ca="1">_xll.BFieldInfo(K$6)</f>
        <v>#NAME?</v>
      </c>
      <c r="L5" s="58"/>
    </row>
    <row r="6" spans="2:12">
      <c r="B6" s="57" t="s">
        <v>21</v>
      </c>
      <c r="C6" s="58" t="s">
        <v>22</v>
      </c>
      <c r="D6" s="58" t="s">
        <v>22</v>
      </c>
      <c r="E6" s="58" t="s">
        <v>22</v>
      </c>
      <c r="F6" s="58"/>
      <c r="G6" s="58" t="s">
        <v>22</v>
      </c>
      <c r="H6" s="58" t="s">
        <v>22</v>
      </c>
      <c r="I6" s="58" t="s">
        <v>22</v>
      </c>
      <c r="J6" s="59"/>
      <c r="K6" s="58" t="s">
        <v>22</v>
      </c>
      <c r="L6" s="58"/>
    </row>
    <row r="7" spans="2:12">
      <c r="B7" s="65" t="e">
        <f ca="1">_xll.BDH(C$4,C$6,"2015-01-01","","Dir=V","CDR=5D","Days=A","Dts=S","cols=2;rows=1293")</f>
        <v>#NAME?</v>
      </c>
      <c r="C7" s="60">
        <v>15074</v>
      </c>
      <c r="D7" s="61" t="e">
        <f ca="1">_xll.BDH(D$4,D$6,"2015-01-01","","Dir=V","CDR=5D","Days=A","Dts=H","cols=1;rows=1293")</f>
        <v>#NAME?</v>
      </c>
      <c r="E7" s="61" t="e">
        <f ca="1">_xll.BDH(E$4,E$6,"2015-01-01","","Dir=V","CDR=5D","Days=A","Dts=H","cols=1;rows=1293")</f>
        <v>#NAME?</v>
      </c>
      <c r="F7" s="61" t="e">
        <f t="shared" ref="F7:F70" ca="1" si="0">D7-E7</f>
        <v>#NAME?</v>
      </c>
      <c r="G7" s="60" t="e">
        <f ca="1">_xll.BDH(G$4,G$6,"2015-01-01","","Dir=V","CDR=5D","Days=A","Dts=H","cols=1;rows=1293")</f>
        <v>#NAME?</v>
      </c>
      <c r="H7" s="60" t="e">
        <f ca="1">_xll.BDH(H$4,H$6,"2015-01-01","","Dir=V","CDR=5D","Days=A","Dts=H","cols=1;rows=1293")</f>
        <v>#NAME?</v>
      </c>
      <c r="I7" s="60" t="e">
        <f ca="1">_xll.BDH(I$4,I$6,"2015-01-01","","Dir=V","CDR=5D","Days=A","Dts=H","cols=1;rows=1293")</f>
        <v>#NAME?</v>
      </c>
      <c r="J7" s="60" t="e">
        <f ca="1">Table48[[#This Row],[Comex Cu future]]/100/0.454*1000</f>
        <v>#NAME?</v>
      </c>
      <c r="K7" s="60" t="e">
        <f ca="1">_xll.BDH(K$4,K$6,"2015-01-01","","Dir=V","CDR=5D","Days=A","Dts=H","cols=1;rows=1293")</f>
        <v>#NAME?</v>
      </c>
      <c r="L7" s="58"/>
    </row>
    <row r="8" spans="2:12">
      <c r="B8" s="65">
        <v>42006</v>
      </c>
      <c r="C8" s="60">
        <v>14756</v>
      </c>
      <c r="D8" s="61">
        <v>414900</v>
      </c>
      <c r="E8" s="61">
        <v>165720</v>
      </c>
      <c r="F8" s="61">
        <f t="shared" si="0"/>
        <v>249180</v>
      </c>
      <c r="G8" s="62">
        <v>31619</v>
      </c>
      <c r="H8" s="60">
        <v>6321</v>
      </c>
      <c r="I8" s="60" t="s">
        <v>297</v>
      </c>
      <c r="J8" s="60" t="e">
        <f>Table48[[#This Row],[Comex Cu future]]/100/0.454*1000</f>
        <v>#VALUE!</v>
      </c>
      <c r="K8" s="60">
        <v>1805.25</v>
      </c>
      <c r="L8" s="63">
        <f t="shared" ref="L8:L71" si="1">DATE(YEAR(B8),MONTH(B8),1)</f>
        <v>42005</v>
      </c>
    </row>
    <row r="9" spans="2:12">
      <c r="B9" s="65">
        <v>42009</v>
      </c>
      <c r="C9" s="60">
        <v>15126</v>
      </c>
      <c r="D9" s="61">
        <v>414756</v>
      </c>
      <c r="E9" s="61">
        <v>165972</v>
      </c>
      <c r="F9" s="61">
        <f t="shared" si="0"/>
        <v>248784</v>
      </c>
      <c r="G9" s="62">
        <v>31365</v>
      </c>
      <c r="H9" s="60">
        <v>6213.5</v>
      </c>
      <c r="I9" s="60" t="s">
        <v>297</v>
      </c>
      <c r="J9" s="60" t="e">
        <f>Table48[[#This Row],[Comex Cu future]]/100/0.454*1000</f>
        <v>#VALUE!</v>
      </c>
      <c r="K9" s="60">
        <v>1787.25</v>
      </c>
      <c r="L9" s="63">
        <f t="shared" si="1"/>
        <v>42005</v>
      </c>
    </row>
    <row r="10" spans="2:12">
      <c r="B10" s="65">
        <v>42010</v>
      </c>
      <c r="C10" s="60">
        <v>15191</v>
      </c>
      <c r="D10" s="61">
        <v>415338</v>
      </c>
      <c r="E10" s="61">
        <v>166506</v>
      </c>
      <c r="F10" s="61">
        <f t="shared" si="0"/>
        <v>248832</v>
      </c>
      <c r="G10" s="62">
        <v>31366</v>
      </c>
      <c r="H10" s="60">
        <v>6221</v>
      </c>
      <c r="I10" s="60" t="s">
        <v>297</v>
      </c>
      <c r="J10" s="60" t="e">
        <f>Table48[[#This Row],[Comex Cu future]]/100/0.454*1000</f>
        <v>#VALUE!</v>
      </c>
      <c r="K10" s="60">
        <v>1755.25</v>
      </c>
      <c r="L10" s="63">
        <f t="shared" si="1"/>
        <v>42005</v>
      </c>
    </row>
    <row r="11" spans="2:12">
      <c r="B11" s="65">
        <v>42011</v>
      </c>
      <c r="C11" s="60">
        <v>15483</v>
      </c>
      <c r="D11" s="61">
        <v>415812</v>
      </c>
      <c r="E11" s="61">
        <v>167094</v>
      </c>
      <c r="F11" s="61">
        <f t="shared" si="0"/>
        <v>248718</v>
      </c>
      <c r="G11" s="62">
        <v>31367</v>
      </c>
      <c r="H11" s="60">
        <v>6182.5</v>
      </c>
      <c r="I11" s="60" t="s">
        <v>297</v>
      </c>
      <c r="J11" s="60" t="e">
        <f>Table48[[#This Row],[Comex Cu future]]/100/0.454*1000</f>
        <v>#VALUE!</v>
      </c>
      <c r="K11" s="60">
        <v>1761.75</v>
      </c>
      <c r="L11" s="63">
        <f t="shared" si="1"/>
        <v>42005</v>
      </c>
    </row>
    <row r="12" spans="2:12">
      <c r="B12" s="65">
        <v>42012</v>
      </c>
      <c r="C12" s="60">
        <v>15486</v>
      </c>
      <c r="D12" s="61">
        <v>415842</v>
      </c>
      <c r="E12" s="61">
        <v>167124</v>
      </c>
      <c r="F12" s="61">
        <f t="shared" si="0"/>
        <v>248718</v>
      </c>
      <c r="G12" s="62">
        <v>31371</v>
      </c>
      <c r="H12" s="60">
        <v>6175.75</v>
      </c>
      <c r="I12" s="60" t="s">
        <v>297</v>
      </c>
      <c r="J12" s="60" t="e">
        <f>Table48[[#This Row],[Comex Cu future]]/100/0.454*1000</f>
        <v>#VALUE!</v>
      </c>
      <c r="K12" s="60">
        <v>1811.5</v>
      </c>
      <c r="L12" s="63">
        <f t="shared" si="1"/>
        <v>42005</v>
      </c>
    </row>
    <row r="13" spans="2:12">
      <c r="B13" s="65">
        <v>42013</v>
      </c>
      <c r="C13" s="60">
        <v>15235.5</v>
      </c>
      <c r="D13" s="61">
        <v>415164</v>
      </c>
      <c r="E13" s="61">
        <v>166818</v>
      </c>
      <c r="F13" s="61">
        <f t="shared" si="0"/>
        <v>248346</v>
      </c>
      <c r="G13" s="62">
        <v>31371</v>
      </c>
      <c r="H13" s="60">
        <v>6166.5</v>
      </c>
      <c r="I13" s="60" t="s">
        <v>297</v>
      </c>
      <c r="J13" s="60" t="e">
        <f>Table48[[#This Row],[Comex Cu future]]/100/0.454*1000</f>
        <v>#VALUE!</v>
      </c>
      <c r="K13" s="60">
        <v>1789.75</v>
      </c>
      <c r="L13" s="63">
        <f t="shared" si="1"/>
        <v>42005</v>
      </c>
    </row>
    <row r="14" spans="2:12">
      <c r="B14" s="65">
        <v>42016</v>
      </c>
      <c r="C14" s="60">
        <v>15029</v>
      </c>
      <c r="D14" s="61">
        <v>414732</v>
      </c>
      <c r="E14" s="61">
        <v>166554</v>
      </c>
      <c r="F14" s="61">
        <f t="shared" si="0"/>
        <v>248178</v>
      </c>
      <c r="G14" s="62">
        <v>31367.5</v>
      </c>
      <c r="H14" s="60">
        <v>6101</v>
      </c>
      <c r="I14" s="60" t="s">
        <v>297</v>
      </c>
      <c r="J14" s="60" t="e">
        <f>Table48[[#This Row],[Comex Cu future]]/100/0.454*1000</f>
        <v>#VALUE!</v>
      </c>
      <c r="K14" s="60">
        <v>1791</v>
      </c>
      <c r="L14" s="63">
        <f t="shared" si="1"/>
        <v>42005</v>
      </c>
    </row>
    <row r="15" spans="2:12">
      <c r="B15" s="65">
        <v>42017</v>
      </c>
      <c r="C15" s="60">
        <v>14585</v>
      </c>
      <c r="D15" s="61">
        <v>416436</v>
      </c>
      <c r="E15" s="61">
        <v>167244</v>
      </c>
      <c r="F15" s="61">
        <f t="shared" si="0"/>
        <v>249192</v>
      </c>
      <c r="G15" s="62">
        <v>30769</v>
      </c>
      <c r="H15" s="60">
        <v>5939.5</v>
      </c>
      <c r="I15" s="60" t="s">
        <v>297</v>
      </c>
      <c r="J15" s="60" t="e">
        <f>Table48[[#This Row],[Comex Cu future]]/100/0.454*1000</f>
        <v>#VALUE!</v>
      </c>
      <c r="K15" s="60">
        <v>1779.25</v>
      </c>
      <c r="L15" s="63">
        <f t="shared" si="1"/>
        <v>42005</v>
      </c>
    </row>
    <row r="16" spans="2:12">
      <c r="B16" s="65">
        <v>42018</v>
      </c>
      <c r="C16" s="60">
        <v>14241</v>
      </c>
      <c r="D16" s="61">
        <v>418320</v>
      </c>
      <c r="E16" s="61">
        <v>167142</v>
      </c>
      <c r="F16" s="61">
        <f t="shared" si="0"/>
        <v>251178</v>
      </c>
      <c r="G16" s="62">
        <v>30769.5</v>
      </c>
      <c r="H16" s="60">
        <v>5619</v>
      </c>
      <c r="I16" s="60" t="s">
        <v>297</v>
      </c>
      <c r="J16" s="60" t="e">
        <f>Table48[[#This Row],[Comex Cu future]]/100/0.454*1000</f>
        <v>#VALUE!</v>
      </c>
      <c r="K16" s="60">
        <v>1765.5</v>
      </c>
      <c r="L16" s="63">
        <f t="shared" si="1"/>
        <v>42005</v>
      </c>
    </row>
    <row r="17" spans="2:12">
      <c r="B17" s="65">
        <v>42019</v>
      </c>
      <c r="C17" s="60">
        <v>14413.5</v>
      </c>
      <c r="D17" s="61">
        <v>418332</v>
      </c>
      <c r="E17" s="61">
        <v>167100</v>
      </c>
      <c r="F17" s="61">
        <f t="shared" si="0"/>
        <v>251232</v>
      </c>
      <c r="G17" s="62">
        <v>30774.5</v>
      </c>
      <c r="H17" s="60">
        <v>5681</v>
      </c>
      <c r="I17" s="60" t="s">
        <v>297</v>
      </c>
      <c r="J17" s="60" t="e">
        <f>Table48[[#This Row],[Comex Cu future]]/100/0.454*1000</f>
        <v>#VALUE!</v>
      </c>
      <c r="K17" s="60">
        <v>1781.6</v>
      </c>
      <c r="L17" s="63">
        <f t="shared" si="1"/>
        <v>42005</v>
      </c>
    </row>
    <row r="18" spans="2:12">
      <c r="B18" s="65">
        <v>42020</v>
      </c>
      <c r="C18" s="60">
        <v>14722</v>
      </c>
      <c r="D18" s="61">
        <v>418518</v>
      </c>
      <c r="E18" s="61">
        <v>166470</v>
      </c>
      <c r="F18" s="61">
        <f t="shared" si="0"/>
        <v>252048</v>
      </c>
      <c r="G18" s="62">
        <v>30773.5</v>
      </c>
      <c r="H18" s="60">
        <v>5768</v>
      </c>
      <c r="I18" s="60" t="s">
        <v>297</v>
      </c>
      <c r="J18" s="60" t="e">
        <f>Table48[[#This Row],[Comex Cu future]]/100/0.454*1000</f>
        <v>#VALUE!</v>
      </c>
      <c r="K18" s="60">
        <v>1840.25</v>
      </c>
      <c r="L18" s="63">
        <f t="shared" si="1"/>
        <v>42005</v>
      </c>
    </row>
    <row r="19" spans="2:12">
      <c r="B19" s="65">
        <v>42023</v>
      </c>
      <c r="C19" s="60">
        <v>14417</v>
      </c>
      <c r="D19" s="61">
        <v>417900</v>
      </c>
      <c r="E19" s="61">
        <v>165990</v>
      </c>
      <c r="F19" s="61">
        <f t="shared" si="0"/>
        <v>251910</v>
      </c>
      <c r="G19" s="62">
        <v>31015</v>
      </c>
      <c r="H19" s="60">
        <v>5709</v>
      </c>
      <c r="I19" s="60" t="s">
        <v>297</v>
      </c>
      <c r="J19" s="60" t="e">
        <f>Table48[[#This Row],[Comex Cu future]]/100/0.454*1000</f>
        <v>#VALUE!</v>
      </c>
      <c r="K19" s="60">
        <v>1815.75</v>
      </c>
      <c r="L19" s="63">
        <f t="shared" si="1"/>
        <v>42005</v>
      </c>
    </row>
    <row r="20" spans="2:12">
      <c r="B20" s="65">
        <v>42024</v>
      </c>
      <c r="C20" s="60">
        <v>14721</v>
      </c>
      <c r="D20" s="61">
        <v>418062</v>
      </c>
      <c r="E20" s="61">
        <v>165654</v>
      </c>
      <c r="F20" s="61">
        <f t="shared" si="0"/>
        <v>252408</v>
      </c>
      <c r="G20" s="62">
        <v>30615</v>
      </c>
      <c r="H20" s="60">
        <v>5722</v>
      </c>
      <c r="I20" s="60" t="s">
        <v>297</v>
      </c>
      <c r="J20" s="60" t="e">
        <f>Table48[[#This Row],[Comex Cu future]]/100/0.454*1000</f>
        <v>#VALUE!</v>
      </c>
      <c r="K20" s="60">
        <v>1842.25</v>
      </c>
      <c r="L20" s="63">
        <f t="shared" si="1"/>
        <v>42005</v>
      </c>
    </row>
    <row r="21" spans="2:12">
      <c r="B21" s="65">
        <v>42025</v>
      </c>
      <c r="C21" s="60">
        <v>14971.5</v>
      </c>
      <c r="D21" s="61">
        <v>419964</v>
      </c>
      <c r="E21" s="61">
        <v>166794</v>
      </c>
      <c r="F21" s="61">
        <f t="shared" si="0"/>
        <v>253170</v>
      </c>
      <c r="G21" s="62">
        <v>30816</v>
      </c>
      <c r="H21" s="60">
        <v>5801</v>
      </c>
      <c r="I21" s="60" t="s">
        <v>297</v>
      </c>
      <c r="J21" s="60" t="e">
        <f>Table48[[#This Row],[Comex Cu future]]/100/0.454*1000</f>
        <v>#VALUE!</v>
      </c>
      <c r="K21" s="60">
        <v>1870.75</v>
      </c>
      <c r="L21" s="63">
        <f t="shared" si="1"/>
        <v>42005</v>
      </c>
    </row>
    <row r="22" spans="2:12">
      <c r="B22" s="65">
        <v>42026</v>
      </c>
      <c r="C22" s="60">
        <v>14792</v>
      </c>
      <c r="D22" s="61">
        <v>421842</v>
      </c>
      <c r="E22" s="61">
        <v>167820</v>
      </c>
      <c r="F22" s="61">
        <f t="shared" si="0"/>
        <v>254022</v>
      </c>
      <c r="G22" s="62">
        <v>30620</v>
      </c>
      <c r="H22" s="60">
        <v>5696.5</v>
      </c>
      <c r="I22" s="60" t="s">
        <v>297</v>
      </c>
      <c r="J22" s="60" t="e">
        <f>Table48[[#This Row],[Comex Cu future]]/100/0.454*1000</f>
        <v>#VALUE!</v>
      </c>
      <c r="K22" s="60">
        <v>1863</v>
      </c>
      <c r="L22" s="63">
        <f t="shared" si="1"/>
        <v>42005</v>
      </c>
    </row>
    <row r="23" spans="2:12">
      <c r="B23" s="65">
        <v>42027</v>
      </c>
      <c r="C23" s="60">
        <v>14293</v>
      </c>
      <c r="D23" s="61">
        <v>423036</v>
      </c>
      <c r="E23" s="61">
        <v>168120</v>
      </c>
      <c r="F23" s="61">
        <f t="shared" si="0"/>
        <v>254916</v>
      </c>
      <c r="G23" s="62">
        <v>30370</v>
      </c>
      <c r="H23" s="60">
        <v>5549</v>
      </c>
      <c r="I23" s="60" t="s">
        <v>297</v>
      </c>
      <c r="J23" s="60" t="e">
        <f>Table48[[#This Row],[Comex Cu future]]/100/0.454*1000</f>
        <v>#VALUE!</v>
      </c>
      <c r="K23" s="60">
        <v>1823</v>
      </c>
      <c r="L23" s="63">
        <f t="shared" si="1"/>
        <v>42005</v>
      </c>
    </row>
    <row r="24" spans="2:12">
      <c r="B24" s="65">
        <v>42030</v>
      </c>
      <c r="C24" s="60">
        <v>14692</v>
      </c>
      <c r="D24" s="61">
        <v>424344</v>
      </c>
      <c r="E24" s="61">
        <v>168900</v>
      </c>
      <c r="F24" s="61">
        <f t="shared" si="0"/>
        <v>255444</v>
      </c>
      <c r="G24" s="62">
        <v>30368</v>
      </c>
      <c r="H24" s="60">
        <v>5628.5</v>
      </c>
      <c r="I24" s="60" t="s">
        <v>297</v>
      </c>
      <c r="J24" s="60" t="e">
        <f>Table48[[#This Row],[Comex Cu future]]/100/0.454*1000</f>
        <v>#VALUE!</v>
      </c>
      <c r="K24" s="60">
        <v>1876.75</v>
      </c>
      <c r="L24" s="63">
        <f t="shared" si="1"/>
        <v>42005</v>
      </c>
    </row>
    <row r="25" spans="2:12">
      <c r="B25" s="65">
        <v>42031</v>
      </c>
      <c r="C25" s="60">
        <v>14730.5</v>
      </c>
      <c r="D25" s="61">
        <v>424110</v>
      </c>
      <c r="E25" s="61">
        <v>168288</v>
      </c>
      <c r="F25" s="61">
        <f t="shared" si="0"/>
        <v>255822</v>
      </c>
      <c r="G25" s="62">
        <v>30365</v>
      </c>
      <c r="H25" s="60">
        <v>5453</v>
      </c>
      <c r="I25" s="60" t="s">
        <v>297</v>
      </c>
      <c r="J25" s="60" t="e">
        <f>Table48[[#This Row],[Comex Cu future]]/100/0.454*1000</f>
        <v>#VALUE!</v>
      </c>
      <c r="K25" s="60">
        <v>1848</v>
      </c>
      <c r="L25" s="63">
        <f t="shared" si="1"/>
        <v>42005</v>
      </c>
    </row>
    <row r="26" spans="2:12">
      <c r="B26" s="65">
        <v>42032</v>
      </c>
      <c r="C26" s="60">
        <v>14993</v>
      </c>
      <c r="D26" s="61">
        <v>423726</v>
      </c>
      <c r="E26" s="61">
        <v>167580</v>
      </c>
      <c r="F26" s="61">
        <f t="shared" si="0"/>
        <v>256146</v>
      </c>
      <c r="G26" s="62">
        <v>29616</v>
      </c>
      <c r="H26" s="60">
        <v>5519.5</v>
      </c>
      <c r="I26" s="60" t="s">
        <v>297</v>
      </c>
      <c r="J26" s="60" t="e">
        <f>Table48[[#This Row],[Comex Cu future]]/100/0.454*1000</f>
        <v>#VALUE!</v>
      </c>
      <c r="K26" s="60">
        <v>1839.5</v>
      </c>
      <c r="L26" s="63">
        <f t="shared" si="1"/>
        <v>42005</v>
      </c>
    </row>
    <row r="27" spans="2:12">
      <c r="B27" s="65">
        <v>42033</v>
      </c>
      <c r="C27" s="60">
        <v>14846</v>
      </c>
      <c r="D27" s="61">
        <v>425562</v>
      </c>
      <c r="E27" s="61">
        <v>167778</v>
      </c>
      <c r="F27" s="61">
        <f t="shared" si="0"/>
        <v>257784</v>
      </c>
      <c r="G27" s="62">
        <v>29620</v>
      </c>
      <c r="H27" s="60">
        <v>5433</v>
      </c>
      <c r="I27" s="60" t="s">
        <v>297</v>
      </c>
      <c r="J27" s="60" t="e">
        <f>Table48[[#This Row],[Comex Cu future]]/100/0.454*1000</f>
        <v>#VALUE!</v>
      </c>
      <c r="K27" s="60">
        <v>1808</v>
      </c>
      <c r="L27" s="63">
        <f t="shared" si="1"/>
        <v>42005</v>
      </c>
    </row>
    <row r="28" spans="2:12">
      <c r="B28" s="65">
        <v>42034</v>
      </c>
      <c r="C28" s="60">
        <v>15109</v>
      </c>
      <c r="D28" s="61">
        <v>426240</v>
      </c>
      <c r="E28" s="61">
        <v>167310</v>
      </c>
      <c r="F28" s="61">
        <f t="shared" si="0"/>
        <v>258930</v>
      </c>
      <c r="G28" s="62">
        <v>29421</v>
      </c>
      <c r="H28" s="60">
        <v>5541</v>
      </c>
      <c r="I28" s="60" t="s">
        <v>297</v>
      </c>
      <c r="J28" s="60" t="e">
        <f>Table48[[#This Row],[Comex Cu future]]/100/0.454*1000</f>
        <v>#VALUE!</v>
      </c>
      <c r="K28" s="60">
        <v>1853.75</v>
      </c>
      <c r="L28" s="63">
        <f t="shared" si="1"/>
        <v>42005</v>
      </c>
    </row>
    <row r="29" spans="2:12">
      <c r="B29" s="65">
        <v>42037</v>
      </c>
      <c r="C29" s="60">
        <v>15274</v>
      </c>
      <c r="D29" s="61">
        <v>424974</v>
      </c>
      <c r="E29" s="61">
        <v>166194</v>
      </c>
      <c r="F29" s="61">
        <f t="shared" si="0"/>
        <v>258780</v>
      </c>
      <c r="G29" s="62">
        <v>29438.5</v>
      </c>
      <c r="H29" s="60">
        <v>5525</v>
      </c>
      <c r="I29" s="60" t="s">
        <v>297</v>
      </c>
      <c r="J29" s="60" t="e">
        <f>Table48[[#This Row],[Comex Cu future]]/100/0.454*1000</f>
        <v>#VALUE!</v>
      </c>
      <c r="K29" s="60">
        <v>1855.75</v>
      </c>
      <c r="L29" s="63">
        <f t="shared" si="1"/>
        <v>42036</v>
      </c>
    </row>
    <row r="30" spans="2:12">
      <c r="B30" s="65">
        <v>42038</v>
      </c>
      <c r="C30" s="60">
        <v>15255.5</v>
      </c>
      <c r="D30" s="61">
        <v>424572</v>
      </c>
      <c r="E30" s="61">
        <v>165462</v>
      </c>
      <c r="F30" s="61">
        <f t="shared" si="0"/>
        <v>259110</v>
      </c>
      <c r="G30" s="62">
        <v>29640</v>
      </c>
      <c r="H30" s="60">
        <v>5719</v>
      </c>
      <c r="I30" s="60" t="s">
        <v>297</v>
      </c>
      <c r="J30" s="60" t="e">
        <f>Table48[[#This Row],[Comex Cu future]]/100/0.454*1000</f>
        <v>#VALUE!</v>
      </c>
      <c r="K30" s="60">
        <v>1874</v>
      </c>
      <c r="L30" s="63">
        <f t="shared" si="1"/>
        <v>42036</v>
      </c>
    </row>
    <row r="31" spans="2:12">
      <c r="B31" s="65">
        <v>42039</v>
      </c>
      <c r="C31" s="60">
        <v>15070</v>
      </c>
      <c r="D31" s="61">
        <v>424788</v>
      </c>
      <c r="E31" s="61">
        <v>165462</v>
      </c>
      <c r="F31" s="61">
        <f t="shared" si="0"/>
        <v>259326</v>
      </c>
      <c r="G31" s="62">
        <v>29642</v>
      </c>
      <c r="H31" s="60">
        <v>5732.75</v>
      </c>
      <c r="I31" s="60" t="s">
        <v>297</v>
      </c>
      <c r="J31" s="60" t="e">
        <f>Table48[[#This Row],[Comex Cu future]]/100/0.454*1000</f>
        <v>#VALUE!</v>
      </c>
      <c r="K31" s="60">
        <v>1862</v>
      </c>
      <c r="L31" s="63">
        <f t="shared" si="1"/>
        <v>42036</v>
      </c>
    </row>
    <row r="32" spans="2:12">
      <c r="B32" s="65">
        <v>42040</v>
      </c>
      <c r="C32" s="60">
        <v>15122.75</v>
      </c>
      <c r="D32" s="61">
        <v>423480</v>
      </c>
      <c r="E32" s="61">
        <v>164070</v>
      </c>
      <c r="F32" s="61">
        <f t="shared" si="0"/>
        <v>259410</v>
      </c>
      <c r="G32" s="62">
        <v>29646</v>
      </c>
      <c r="H32" s="60">
        <v>5743.5</v>
      </c>
      <c r="I32" s="60" t="s">
        <v>297</v>
      </c>
      <c r="J32" s="60" t="e">
        <f>Table48[[#This Row],[Comex Cu future]]/100/0.454*1000</f>
        <v>#VALUE!</v>
      </c>
      <c r="K32" s="60">
        <v>1871</v>
      </c>
      <c r="L32" s="63">
        <f t="shared" si="1"/>
        <v>42036</v>
      </c>
    </row>
    <row r="33" spans="2:12">
      <c r="B33" s="65">
        <v>42041</v>
      </c>
      <c r="C33" s="60">
        <v>15179</v>
      </c>
      <c r="D33" s="61">
        <v>424206</v>
      </c>
      <c r="E33" s="61">
        <v>163698</v>
      </c>
      <c r="F33" s="61">
        <f t="shared" si="0"/>
        <v>260508</v>
      </c>
      <c r="G33" s="62">
        <v>29198</v>
      </c>
      <c r="H33" s="60">
        <v>5670</v>
      </c>
      <c r="I33" s="60" t="s">
        <v>297</v>
      </c>
      <c r="J33" s="60" t="e">
        <f>Table48[[#This Row],[Comex Cu future]]/100/0.454*1000</f>
        <v>#VALUE!</v>
      </c>
      <c r="K33" s="60">
        <v>1856.25</v>
      </c>
      <c r="L33" s="63">
        <f t="shared" si="1"/>
        <v>42036</v>
      </c>
    </row>
    <row r="34" spans="2:12">
      <c r="B34" s="65">
        <v>42044</v>
      </c>
      <c r="C34" s="60">
        <v>15098.75</v>
      </c>
      <c r="D34" s="61">
        <v>426324</v>
      </c>
      <c r="E34" s="61">
        <v>164586</v>
      </c>
      <c r="F34" s="61">
        <f t="shared" si="0"/>
        <v>261738</v>
      </c>
      <c r="G34" s="62">
        <v>29200</v>
      </c>
      <c r="H34" s="60">
        <v>5687.5</v>
      </c>
      <c r="I34" s="60" t="s">
        <v>297</v>
      </c>
      <c r="J34" s="60" t="e">
        <f>Table48[[#This Row],[Comex Cu future]]/100/0.454*1000</f>
        <v>#VALUE!</v>
      </c>
      <c r="K34" s="60">
        <v>1859</v>
      </c>
      <c r="L34" s="63">
        <f t="shared" si="1"/>
        <v>42036</v>
      </c>
    </row>
    <row r="35" spans="2:12">
      <c r="B35" s="65">
        <v>42045</v>
      </c>
      <c r="C35" s="60">
        <v>14764.75</v>
      </c>
      <c r="D35" s="61">
        <v>426090</v>
      </c>
      <c r="E35" s="61">
        <v>164460</v>
      </c>
      <c r="F35" s="61">
        <f t="shared" si="0"/>
        <v>261630</v>
      </c>
      <c r="G35" s="62">
        <v>29055</v>
      </c>
      <c r="H35" s="60">
        <v>5604.75</v>
      </c>
      <c r="I35" s="60" t="s">
        <v>297</v>
      </c>
      <c r="J35" s="60" t="e">
        <f>Table48[[#This Row],[Comex Cu future]]/100/0.454*1000</f>
        <v>#VALUE!</v>
      </c>
      <c r="K35" s="60">
        <v>1815.75</v>
      </c>
      <c r="L35" s="63">
        <f t="shared" si="1"/>
        <v>42036</v>
      </c>
    </row>
    <row r="36" spans="2:12">
      <c r="B36" s="65">
        <v>42046</v>
      </c>
      <c r="C36" s="60">
        <v>14690.5</v>
      </c>
      <c r="D36" s="61">
        <v>426018</v>
      </c>
      <c r="E36" s="61">
        <v>164202</v>
      </c>
      <c r="F36" s="61">
        <f t="shared" si="0"/>
        <v>261816</v>
      </c>
      <c r="G36" s="62">
        <v>29056</v>
      </c>
      <c r="H36" s="60">
        <v>5610.25</v>
      </c>
      <c r="I36" s="60" t="s">
        <v>297</v>
      </c>
      <c r="J36" s="60" t="e">
        <f>Table48[[#This Row],[Comex Cu future]]/100/0.454*1000</f>
        <v>#VALUE!</v>
      </c>
      <c r="K36" s="60">
        <v>1802.5</v>
      </c>
      <c r="L36" s="63">
        <f t="shared" si="1"/>
        <v>42036</v>
      </c>
    </row>
    <row r="37" spans="2:12">
      <c r="B37" s="65">
        <v>42047</v>
      </c>
      <c r="C37" s="60">
        <v>14648</v>
      </c>
      <c r="D37" s="61">
        <v>425310</v>
      </c>
      <c r="E37" s="61">
        <v>163458</v>
      </c>
      <c r="F37" s="61">
        <f t="shared" si="0"/>
        <v>261852</v>
      </c>
      <c r="G37" s="62">
        <v>29209</v>
      </c>
      <c r="H37" s="60">
        <v>5752.25</v>
      </c>
      <c r="I37" s="60" t="s">
        <v>297</v>
      </c>
      <c r="J37" s="60" t="e">
        <f>Table48[[#This Row],[Comex Cu future]]/100/0.454*1000</f>
        <v>#VALUE!</v>
      </c>
      <c r="K37" s="60">
        <v>1826.4</v>
      </c>
      <c r="L37" s="63">
        <f t="shared" si="1"/>
        <v>42036</v>
      </c>
    </row>
    <row r="38" spans="2:12">
      <c r="B38" s="65">
        <v>42048</v>
      </c>
      <c r="C38" s="60">
        <v>14589</v>
      </c>
      <c r="D38" s="61">
        <v>426228</v>
      </c>
      <c r="E38" s="61">
        <v>164658</v>
      </c>
      <c r="F38" s="61">
        <f t="shared" si="0"/>
        <v>261570</v>
      </c>
      <c r="G38" s="62">
        <v>29059</v>
      </c>
      <c r="H38" s="60">
        <v>5754</v>
      </c>
      <c r="I38" s="60" t="s">
        <v>297</v>
      </c>
      <c r="J38" s="60" t="e">
        <f>Table48[[#This Row],[Comex Cu future]]/100/0.454*1000</f>
        <v>#VALUE!</v>
      </c>
      <c r="K38" s="60">
        <v>1822.5</v>
      </c>
      <c r="L38" s="63">
        <f t="shared" si="1"/>
        <v>42036</v>
      </c>
    </row>
    <row r="39" spans="2:12">
      <c r="B39" s="65">
        <v>42051</v>
      </c>
      <c r="C39" s="60">
        <v>14542</v>
      </c>
      <c r="D39" s="61">
        <v>425838</v>
      </c>
      <c r="E39" s="61">
        <v>164526</v>
      </c>
      <c r="F39" s="61">
        <f t="shared" si="0"/>
        <v>261312</v>
      </c>
      <c r="G39" s="62">
        <v>29210</v>
      </c>
      <c r="H39" s="60">
        <v>5764</v>
      </c>
      <c r="I39" s="60" t="s">
        <v>297</v>
      </c>
      <c r="J39" s="60" t="e">
        <f>Table48[[#This Row],[Comex Cu future]]/100/0.454*1000</f>
        <v>#VALUE!</v>
      </c>
      <c r="K39" s="60">
        <v>1804.5</v>
      </c>
      <c r="L39" s="63">
        <f t="shared" si="1"/>
        <v>42036</v>
      </c>
    </row>
    <row r="40" spans="2:12">
      <c r="B40" s="65">
        <v>42052</v>
      </c>
      <c r="C40" s="60">
        <v>14178.5</v>
      </c>
      <c r="D40" s="61">
        <v>426114</v>
      </c>
      <c r="E40" s="61">
        <v>165180</v>
      </c>
      <c r="F40" s="61">
        <f t="shared" si="0"/>
        <v>260934</v>
      </c>
      <c r="G40" s="62">
        <v>29162</v>
      </c>
      <c r="H40" s="60">
        <v>5659.75</v>
      </c>
      <c r="I40" s="60" t="s">
        <v>297</v>
      </c>
      <c r="J40" s="60" t="e">
        <f>Table48[[#This Row],[Comex Cu future]]/100/0.454*1000</f>
        <v>#VALUE!</v>
      </c>
      <c r="K40" s="60">
        <v>1798.5</v>
      </c>
      <c r="L40" s="63">
        <f t="shared" si="1"/>
        <v>42036</v>
      </c>
    </row>
    <row r="41" spans="2:12">
      <c r="B41" s="65">
        <v>42053</v>
      </c>
      <c r="C41" s="60">
        <v>14194.5</v>
      </c>
      <c r="D41" s="61">
        <v>425790</v>
      </c>
      <c r="E41" s="61">
        <v>165000</v>
      </c>
      <c r="F41" s="61">
        <f t="shared" si="0"/>
        <v>260790</v>
      </c>
      <c r="G41" s="62">
        <v>29164</v>
      </c>
      <c r="H41" s="60">
        <v>5759.5</v>
      </c>
      <c r="I41" s="60" t="s">
        <v>297</v>
      </c>
      <c r="J41" s="60" t="e">
        <f>Table48[[#This Row],[Comex Cu future]]/100/0.454*1000</f>
        <v>#VALUE!</v>
      </c>
      <c r="K41" s="60">
        <v>1799</v>
      </c>
      <c r="L41" s="63">
        <f t="shared" si="1"/>
        <v>42036</v>
      </c>
    </row>
    <row r="42" spans="2:12">
      <c r="B42" s="65">
        <v>42054</v>
      </c>
      <c r="C42" s="60">
        <v>13927.5</v>
      </c>
      <c r="D42" s="61">
        <v>425604</v>
      </c>
      <c r="E42" s="61">
        <v>165000</v>
      </c>
      <c r="F42" s="61">
        <f t="shared" si="0"/>
        <v>260604</v>
      </c>
      <c r="G42" s="62">
        <v>29165</v>
      </c>
      <c r="H42" s="60">
        <v>5766.25</v>
      </c>
      <c r="I42" s="60" t="s">
        <v>297</v>
      </c>
      <c r="J42" s="60" t="e">
        <f>Table48[[#This Row],[Comex Cu future]]/100/0.454*1000</f>
        <v>#VALUE!</v>
      </c>
      <c r="K42" s="60">
        <v>1799.25</v>
      </c>
      <c r="L42" s="63">
        <f t="shared" si="1"/>
        <v>42036</v>
      </c>
    </row>
    <row r="43" spans="2:12">
      <c r="B43" s="65">
        <v>42055</v>
      </c>
      <c r="C43" s="60">
        <v>13898.5</v>
      </c>
      <c r="D43" s="61">
        <v>425934</v>
      </c>
      <c r="E43" s="61">
        <v>165048</v>
      </c>
      <c r="F43" s="61">
        <f t="shared" si="0"/>
        <v>260886</v>
      </c>
      <c r="G43" s="62">
        <v>29167</v>
      </c>
      <c r="H43" s="60">
        <v>5708</v>
      </c>
      <c r="I43" s="60" t="s">
        <v>297</v>
      </c>
      <c r="J43" s="60" t="e">
        <f>Table48[[#This Row],[Comex Cu future]]/100/0.454*1000</f>
        <v>#VALUE!</v>
      </c>
      <c r="K43" s="60">
        <v>1774.5</v>
      </c>
      <c r="L43" s="63">
        <f t="shared" si="1"/>
        <v>42036</v>
      </c>
    </row>
    <row r="44" spans="2:12">
      <c r="B44" s="65">
        <v>42058</v>
      </c>
      <c r="C44" s="60">
        <v>14068</v>
      </c>
      <c r="D44" s="61">
        <v>424932</v>
      </c>
      <c r="E44" s="61">
        <v>165048</v>
      </c>
      <c r="F44" s="61">
        <f t="shared" si="0"/>
        <v>259884</v>
      </c>
      <c r="G44" s="62">
        <v>29016</v>
      </c>
      <c r="H44" s="60">
        <v>5684.5</v>
      </c>
      <c r="I44" s="60" t="s">
        <v>297</v>
      </c>
      <c r="J44" s="60" t="e">
        <f>Table48[[#This Row],[Comex Cu future]]/100/0.454*1000</f>
        <v>#VALUE!</v>
      </c>
      <c r="K44" s="60">
        <v>1771.75</v>
      </c>
      <c r="L44" s="63">
        <f t="shared" si="1"/>
        <v>42036</v>
      </c>
    </row>
    <row r="45" spans="2:12">
      <c r="B45" s="65">
        <v>42059</v>
      </c>
      <c r="C45" s="60">
        <v>14291</v>
      </c>
      <c r="D45" s="61">
        <v>424548</v>
      </c>
      <c r="E45" s="61">
        <v>164688</v>
      </c>
      <c r="F45" s="61">
        <f t="shared" si="0"/>
        <v>259860</v>
      </c>
      <c r="G45" s="62">
        <v>28861</v>
      </c>
      <c r="H45" s="60">
        <v>5800</v>
      </c>
      <c r="I45" s="60" t="s">
        <v>297</v>
      </c>
      <c r="J45" s="60" t="e">
        <f>Table48[[#This Row],[Comex Cu future]]/100/0.454*1000</f>
        <v>#VALUE!</v>
      </c>
      <c r="K45" s="60">
        <v>1792</v>
      </c>
      <c r="L45" s="63">
        <f t="shared" si="1"/>
        <v>42036</v>
      </c>
    </row>
    <row r="46" spans="2:12">
      <c r="B46" s="65">
        <v>42060</v>
      </c>
      <c r="C46" s="60">
        <v>14325</v>
      </c>
      <c r="D46" s="61">
        <v>425334</v>
      </c>
      <c r="E46" s="61">
        <v>164640</v>
      </c>
      <c r="F46" s="61">
        <f t="shared" si="0"/>
        <v>260694</v>
      </c>
      <c r="G46" s="62">
        <v>28762</v>
      </c>
      <c r="H46" s="60">
        <v>5803</v>
      </c>
      <c r="I46" s="60" t="s">
        <v>297</v>
      </c>
      <c r="J46" s="60" t="e">
        <f>Table48[[#This Row],[Comex Cu future]]/100/0.454*1000</f>
        <v>#VALUE!</v>
      </c>
      <c r="K46" s="60">
        <v>1778.75</v>
      </c>
      <c r="L46" s="63">
        <f t="shared" si="1"/>
        <v>42036</v>
      </c>
    </row>
    <row r="47" spans="2:12">
      <c r="B47" s="65">
        <v>42061</v>
      </c>
      <c r="C47" s="60">
        <v>14322.5</v>
      </c>
      <c r="D47" s="61">
        <v>427596</v>
      </c>
      <c r="E47" s="61">
        <v>165594</v>
      </c>
      <c r="F47" s="61">
        <f t="shared" si="0"/>
        <v>262002</v>
      </c>
      <c r="G47" s="62">
        <v>28767</v>
      </c>
      <c r="H47" s="60">
        <v>5917.5</v>
      </c>
      <c r="I47" s="60" t="s">
        <v>297</v>
      </c>
      <c r="J47" s="60" t="e">
        <f>Table48[[#This Row],[Comex Cu future]]/100/0.454*1000</f>
        <v>#VALUE!</v>
      </c>
      <c r="K47" s="60">
        <v>1791.25</v>
      </c>
      <c r="L47" s="63">
        <f t="shared" si="1"/>
        <v>42036</v>
      </c>
    </row>
    <row r="48" spans="2:12">
      <c r="B48" s="65">
        <v>42062</v>
      </c>
      <c r="C48" s="60">
        <v>14037</v>
      </c>
      <c r="D48" s="61">
        <v>428676</v>
      </c>
      <c r="E48" s="61">
        <v>165834</v>
      </c>
      <c r="F48" s="61">
        <f t="shared" si="0"/>
        <v>262842</v>
      </c>
      <c r="G48" s="62">
        <v>28690</v>
      </c>
      <c r="H48" s="60">
        <v>5924</v>
      </c>
      <c r="I48" s="60" t="s">
        <v>297</v>
      </c>
      <c r="J48" s="60" t="e">
        <f>Table48[[#This Row],[Comex Cu future]]/100/0.454*1000</f>
        <v>#VALUE!</v>
      </c>
      <c r="K48" s="60">
        <v>1801.75</v>
      </c>
      <c r="L48" s="63">
        <f t="shared" si="1"/>
        <v>42036</v>
      </c>
    </row>
    <row r="49" spans="2:12">
      <c r="B49" s="65">
        <v>42065</v>
      </c>
      <c r="C49" s="60">
        <v>13793.5</v>
      </c>
      <c r="D49" s="61">
        <v>430944</v>
      </c>
      <c r="E49" s="61">
        <v>166446</v>
      </c>
      <c r="F49" s="61">
        <f t="shared" si="0"/>
        <v>264498</v>
      </c>
      <c r="G49" s="62">
        <v>28684</v>
      </c>
      <c r="H49" s="60">
        <v>5925.5</v>
      </c>
      <c r="I49" s="60" t="s">
        <v>297</v>
      </c>
      <c r="J49" s="60" t="e">
        <f>Table48[[#This Row],[Comex Cu future]]/100/0.454*1000</f>
        <v>#VALUE!</v>
      </c>
      <c r="K49" s="60">
        <v>1789</v>
      </c>
      <c r="L49" s="63">
        <f t="shared" si="1"/>
        <v>42064</v>
      </c>
    </row>
    <row r="50" spans="2:12">
      <c r="B50" s="65">
        <v>42066</v>
      </c>
      <c r="C50" s="60">
        <v>13614.5</v>
      </c>
      <c r="D50" s="61">
        <v>430932</v>
      </c>
      <c r="E50" s="61">
        <v>166302</v>
      </c>
      <c r="F50" s="61">
        <f t="shared" si="0"/>
        <v>264630</v>
      </c>
      <c r="G50" s="62">
        <v>27676</v>
      </c>
      <c r="H50" s="60">
        <v>5841.75</v>
      </c>
      <c r="I50" s="60" t="s">
        <v>297</v>
      </c>
      <c r="J50" s="60" t="e">
        <f>Table48[[#This Row],[Comex Cu future]]/100/0.454*1000</f>
        <v>#VALUE!</v>
      </c>
      <c r="K50" s="60">
        <v>1781.25</v>
      </c>
      <c r="L50" s="63">
        <f t="shared" si="1"/>
        <v>42064</v>
      </c>
    </row>
    <row r="51" spans="2:12">
      <c r="B51" s="65">
        <v>42067</v>
      </c>
      <c r="C51" s="60">
        <v>13878.5</v>
      </c>
      <c r="D51" s="61">
        <v>431274</v>
      </c>
      <c r="E51" s="61">
        <v>166692</v>
      </c>
      <c r="F51" s="61">
        <f t="shared" si="0"/>
        <v>264582</v>
      </c>
      <c r="G51" s="62">
        <v>27401</v>
      </c>
      <c r="H51" s="60">
        <v>5861.5</v>
      </c>
      <c r="I51" s="60" t="s">
        <v>297</v>
      </c>
      <c r="J51" s="60" t="e">
        <f>Table48[[#This Row],[Comex Cu future]]/100/0.454*1000</f>
        <v>#VALUE!</v>
      </c>
      <c r="K51" s="60">
        <v>1786.25</v>
      </c>
      <c r="L51" s="63">
        <f t="shared" si="1"/>
        <v>42064</v>
      </c>
    </row>
    <row r="52" spans="2:12">
      <c r="B52" s="65">
        <v>42068</v>
      </c>
      <c r="C52" s="60">
        <v>14139.5</v>
      </c>
      <c r="D52" s="61">
        <v>431442</v>
      </c>
      <c r="E52" s="61">
        <v>166992</v>
      </c>
      <c r="F52" s="61">
        <f t="shared" si="0"/>
        <v>264450</v>
      </c>
      <c r="G52" s="62">
        <v>27602</v>
      </c>
      <c r="H52" s="60">
        <v>5857</v>
      </c>
      <c r="I52" s="60" t="s">
        <v>297</v>
      </c>
      <c r="J52" s="60" t="e">
        <f>Table48[[#This Row],[Comex Cu future]]/100/0.454*1000</f>
        <v>#VALUE!</v>
      </c>
      <c r="K52" s="60">
        <v>1786.25</v>
      </c>
      <c r="L52" s="63">
        <f t="shared" si="1"/>
        <v>42064</v>
      </c>
    </row>
    <row r="53" spans="2:12">
      <c r="B53" s="65">
        <v>42069</v>
      </c>
      <c r="C53" s="60">
        <v>14311</v>
      </c>
      <c r="D53" s="61">
        <v>431952</v>
      </c>
      <c r="E53" s="61">
        <v>167754</v>
      </c>
      <c r="F53" s="61">
        <f t="shared" si="0"/>
        <v>264198</v>
      </c>
      <c r="G53" s="62">
        <v>27603</v>
      </c>
      <c r="H53" s="60">
        <v>5765.5</v>
      </c>
      <c r="I53" s="60" t="s">
        <v>297</v>
      </c>
      <c r="J53" s="60" t="e">
        <f>Table48[[#This Row],[Comex Cu future]]/100/0.454*1000</f>
        <v>#VALUE!</v>
      </c>
      <c r="K53" s="60">
        <v>1769.25</v>
      </c>
      <c r="L53" s="63">
        <f t="shared" si="1"/>
        <v>42064</v>
      </c>
    </row>
    <row r="54" spans="2:12">
      <c r="B54" s="65">
        <v>42072</v>
      </c>
      <c r="C54" s="60">
        <v>14447</v>
      </c>
      <c r="D54" s="61">
        <v>431856</v>
      </c>
      <c r="E54" s="61">
        <v>167706</v>
      </c>
      <c r="F54" s="61">
        <f t="shared" si="0"/>
        <v>264150</v>
      </c>
      <c r="G54" s="62">
        <v>27600</v>
      </c>
      <c r="H54" s="60">
        <v>5894</v>
      </c>
      <c r="I54" s="60" t="s">
        <v>297</v>
      </c>
      <c r="J54" s="60" t="e">
        <f>Table48[[#This Row],[Comex Cu future]]/100/0.454*1000</f>
        <v>#VALUE!</v>
      </c>
      <c r="K54" s="60">
        <v>1765.75</v>
      </c>
      <c r="L54" s="63">
        <f t="shared" si="1"/>
        <v>42064</v>
      </c>
    </row>
    <row r="55" spans="2:12">
      <c r="B55" s="65">
        <v>42073</v>
      </c>
      <c r="C55" s="60">
        <v>13992</v>
      </c>
      <c r="D55" s="61">
        <v>432900</v>
      </c>
      <c r="E55" s="61">
        <v>167976</v>
      </c>
      <c r="F55" s="61">
        <f t="shared" si="0"/>
        <v>264924</v>
      </c>
      <c r="G55" s="62">
        <v>27800</v>
      </c>
      <c r="H55" s="60">
        <v>5788.5</v>
      </c>
      <c r="I55" s="60" t="s">
        <v>297</v>
      </c>
      <c r="J55" s="60" t="e">
        <f>Table48[[#This Row],[Comex Cu future]]/100/0.454*1000</f>
        <v>#VALUE!</v>
      </c>
      <c r="K55" s="60">
        <v>1746</v>
      </c>
      <c r="L55" s="63">
        <f t="shared" si="1"/>
        <v>42064</v>
      </c>
    </row>
    <row r="56" spans="2:12">
      <c r="B56" s="65">
        <v>42074</v>
      </c>
      <c r="C56" s="60">
        <v>13717</v>
      </c>
      <c r="D56" s="61">
        <v>432480</v>
      </c>
      <c r="E56" s="61">
        <v>167484</v>
      </c>
      <c r="F56" s="61">
        <f t="shared" si="0"/>
        <v>264996</v>
      </c>
      <c r="G56" s="62">
        <v>27800</v>
      </c>
      <c r="H56" s="60">
        <v>5754.5</v>
      </c>
      <c r="I56" s="60" t="s">
        <v>297</v>
      </c>
      <c r="J56" s="60" t="e">
        <f>Table48[[#This Row],[Comex Cu future]]/100/0.454*1000</f>
        <v>#VALUE!</v>
      </c>
      <c r="K56" s="60">
        <v>1733.25</v>
      </c>
      <c r="L56" s="63">
        <f t="shared" si="1"/>
        <v>42064</v>
      </c>
    </row>
    <row r="57" spans="2:12">
      <c r="B57" s="65">
        <v>42075</v>
      </c>
      <c r="C57" s="60">
        <v>13848</v>
      </c>
      <c r="D57" s="61">
        <v>430854</v>
      </c>
      <c r="E57" s="61">
        <v>166074</v>
      </c>
      <c r="F57" s="61">
        <f t="shared" si="0"/>
        <v>264780</v>
      </c>
      <c r="G57" s="62">
        <v>27823</v>
      </c>
      <c r="H57" s="60">
        <v>5867</v>
      </c>
      <c r="I57" s="60" t="s">
        <v>297</v>
      </c>
      <c r="J57" s="60" t="e">
        <f>Table48[[#This Row],[Comex Cu future]]/100/0.454*1000</f>
        <v>#VALUE!</v>
      </c>
      <c r="K57" s="60">
        <v>1738</v>
      </c>
      <c r="L57" s="63">
        <f t="shared" si="1"/>
        <v>42064</v>
      </c>
    </row>
    <row r="58" spans="2:12">
      <c r="B58" s="65">
        <v>42076</v>
      </c>
      <c r="C58" s="60">
        <v>14079.5</v>
      </c>
      <c r="D58" s="61">
        <v>430146</v>
      </c>
      <c r="E58" s="61">
        <v>165498</v>
      </c>
      <c r="F58" s="61">
        <f t="shared" si="0"/>
        <v>264648</v>
      </c>
      <c r="G58" s="62">
        <v>27600</v>
      </c>
      <c r="H58" s="60">
        <v>5882</v>
      </c>
      <c r="I58" s="60" t="s">
        <v>297</v>
      </c>
      <c r="J58" s="60" t="e">
        <f>Table48[[#This Row],[Comex Cu future]]/100/0.454*1000</f>
        <v>#VALUE!</v>
      </c>
      <c r="K58" s="60">
        <v>1769.25</v>
      </c>
      <c r="L58" s="63">
        <f t="shared" si="1"/>
        <v>42064</v>
      </c>
    </row>
    <row r="59" spans="2:12">
      <c r="B59" s="65">
        <v>42079</v>
      </c>
      <c r="C59" s="60">
        <v>13871</v>
      </c>
      <c r="D59" s="61">
        <v>428910</v>
      </c>
      <c r="E59" s="61">
        <v>165012</v>
      </c>
      <c r="F59" s="61">
        <f t="shared" si="0"/>
        <v>263898</v>
      </c>
      <c r="G59" s="62">
        <v>27635</v>
      </c>
      <c r="H59" s="60">
        <v>5864.25</v>
      </c>
      <c r="I59" s="60" t="s">
        <v>297</v>
      </c>
      <c r="J59" s="60" t="e">
        <f>Table48[[#This Row],[Comex Cu future]]/100/0.454*1000</f>
        <v>#VALUE!</v>
      </c>
      <c r="K59" s="60">
        <v>1772.5</v>
      </c>
      <c r="L59" s="63">
        <f t="shared" si="1"/>
        <v>42064</v>
      </c>
    </row>
    <row r="60" spans="2:12">
      <c r="B60" s="65">
        <v>42080</v>
      </c>
      <c r="C60" s="60">
        <v>13677.5</v>
      </c>
      <c r="D60" s="61">
        <v>432120</v>
      </c>
      <c r="E60" s="61">
        <v>164634</v>
      </c>
      <c r="F60" s="61">
        <f t="shared" si="0"/>
        <v>267486</v>
      </c>
      <c r="G60" s="62">
        <v>27645</v>
      </c>
      <c r="H60" s="60">
        <v>5805</v>
      </c>
      <c r="I60" s="60" t="s">
        <v>297</v>
      </c>
      <c r="J60" s="60" t="e">
        <f>Table48[[#This Row],[Comex Cu future]]/100/0.454*1000</f>
        <v>#VALUE!</v>
      </c>
      <c r="K60" s="60">
        <v>1788.5</v>
      </c>
      <c r="L60" s="63">
        <f t="shared" si="1"/>
        <v>42064</v>
      </c>
    </row>
    <row r="61" spans="2:12">
      <c r="B61" s="65">
        <v>42081</v>
      </c>
      <c r="C61" s="60">
        <v>13466</v>
      </c>
      <c r="D61" s="61">
        <v>431034</v>
      </c>
      <c r="E61" s="61">
        <v>163494</v>
      </c>
      <c r="F61" s="61">
        <f t="shared" si="0"/>
        <v>267540</v>
      </c>
      <c r="G61" s="62">
        <v>27644.75</v>
      </c>
      <c r="H61" s="60">
        <v>5695.5</v>
      </c>
      <c r="I61" s="60" t="s">
        <v>297</v>
      </c>
      <c r="J61" s="60" t="e">
        <f>Table48[[#This Row],[Comex Cu future]]/100/0.454*1000</f>
        <v>#VALUE!</v>
      </c>
      <c r="K61" s="60">
        <v>1759</v>
      </c>
      <c r="L61" s="63">
        <f t="shared" si="1"/>
        <v>42064</v>
      </c>
    </row>
    <row r="62" spans="2:12">
      <c r="B62" s="65">
        <v>42082</v>
      </c>
      <c r="C62" s="60">
        <v>13734.5</v>
      </c>
      <c r="D62" s="61">
        <v>431820</v>
      </c>
      <c r="E62" s="61">
        <v>162894</v>
      </c>
      <c r="F62" s="61">
        <f t="shared" si="0"/>
        <v>268926</v>
      </c>
      <c r="G62" s="62">
        <v>27646.5</v>
      </c>
      <c r="H62" s="60">
        <v>5879.25</v>
      </c>
      <c r="I62" s="60" t="s">
        <v>297</v>
      </c>
      <c r="J62" s="60" t="e">
        <f>Table48[[#This Row],[Comex Cu future]]/100/0.454*1000</f>
        <v>#VALUE!</v>
      </c>
      <c r="K62" s="60">
        <v>1778.5</v>
      </c>
      <c r="L62" s="63">
        <f t="shared" si="1"/>
        <v>42064</v>
      </c>
    </row>
    <row r="63" spans="2:12">
      <c r="B63" s="65">
        <v>42083</v>
      </c>
      <c r="C63" s="60">
        <v>14210</v>
      </c>
      <c r="D63" s="61">
        <v>430482</v>
      </c>
      <c r="E63" s="61">
        <v>161802</v>
      </c>
      <c r="F63" s="61">
        <f t="shared" si="0"/>
        <v>268680</v>
      </c>
      <c r="G63" s="62">
        <v>27547.5</v>
      </c>
      <c r="H63" s="60">
        <v>6073.5</v>
      </c>
      <c r="I63" s="60" t="s">
        <v>297</v>
      </c>
      <c r="J63" s="60" t="e">
        <f>Table48[[#This Row],[Comex Cu future]]/100/0.454*1000</f>
        <v>#VALUE!</v>
      </c>
      <c r="K63" s="60">
        <v>1791.75</v>
      </c>
      <c r="L63" s="63">
        <f t="shared" si="1"/>
        <v>42064</v>
      </c>
    </row>
    <row r="64" spans="2:12">
      <c r="B64" s="65">
        <v>42086</v>
      </c>
      <c r="C64" s="60">
        <v>14261.5</v>
      </c>
      <c r="D64" s="61">
        <v>430008</v>
      </c>
      <c r="E64" s="61">
        <v>161778</v>
      </c>
      <c r="F64" s="61">
        <f t="shared" si="0"/>
        <v>268230</v>
      </c>
      <c r="G64" s="62">
        <v>27543.5</v>
      </c>
      <c r="H64" s="60">
        <v>6149.5</v>
      </c>
      <c r="I64" s="60" t="s">
        <v>297</v>
      </c>
      <c r="J64" s="60" t="e">
        <f>Table48[[#This Row],[Comex Cu future]]/100/0.454*1000</f>
        <v>#VALUE!</v>
      </c>
      <c r="K64" s="60">
        <v>1787.75</v>
      </c>
      <c r="L64" s="63">
        <f t="shared" si="1"/>
        <v>42064</v>
      </c>
    </row>
    <row r="65" spans="2:12">
      <c r="B65" s="65">
        <v>42087</v>
      </c>
      <c r="C65" s="60">
        <v>13907.5</v>
      </c>
      <c r="D65" s="61">
        <v>431490</v>
      </c>
      <c r="E65" s="61">
        <v>162042</v>
      </c>
      <c r="F65" s="61">
        <f t="shared" si="0"/>
        <v>269448</v>
      </c>
      <c r="G65" s="62">
        <v>27393</v>
      </c>
      <c r="H65" s="60">
        <v>6174</v>
      </c>
      <c r="I65" s="60" t="s">
        <v>297</v>
      </c>
      <c r="J65" s="60" t="e">
        <f>Table48[[#This Row],[Comex Cu future]]/100/0.454*1000</f>
        <v>#VALUE!</v>
      </c>
      <c r="K65" s="60">
        <v>1781.75</v>
      </c>
      <c r="L65" s="63">
        <f t="shared" si="1"/>
        <v>42064</v>
      </c>
    </row>
    <row r="66" spans="2:12">
      <c r="B66" s="65">
        <v>42088</v>
      </c>
      <c r="C66" s="60">
        <v>13629</v>
      </c>
      <c r="D66" s="61">
        <v>433980</v>
      </c>
      <c r="E66" s="61">
        <v>161988</v>
      </c>
      <c r="F66" s="61">
        <f t="shared" si="0"/>
        <v>271992</v>
      </c>
      <c r="G66" s="62">
        <v>27393</v>
      </c>
      <c r="H66" s="60">
        <v>6149.5</v>
      </c>
      <c r="I66" s="60" t="s">
        <v>297</v>
      </c>
      <c r="J66" s="60" t="e">
        <f>Table48[[#This Row],[Comex Cu future]]/100/0.454*1000</f>
        <v>#VALUE!</v>
      </c>
      <c r="K66" s="60">
        <v>1769</v>
      </c>
      <c r="L66" s="63">
        <f t="shared" si="1"/>
        <v>42064</v>
      </c>
    </row>
    <row r="67" spans="2:12">
      <c r="B67" s="65">
        <v>42089</v>
      </c>
      <c r="C67" s="60">
        <v>13647</v>
      </c>
      <c r="D67" s="61">
        <v>432792</v>
      </c>
      <c r="E67" s="61">
        <v>161046</v>
      </c>
      <c r="F67" s="61">
        <f t="shared" si="0"/>
        <v>271746</v>
      </c>
      <c r="G67" s="62">
        <v>27395</v>
      </c>
      <c r="H67" s="60">
        <v>6195.5</v>
      </c>
      <c r="I67" s="60" t="s">
        <v>297</v>
      </c>
      <c r="J67" s="60" t="e">
        <f>Table48[[#This Row],[Comex Cu future]]/100/0.454*1000</f>
        <v>#VALUE!</v>
      </c>
      <c r="K67" s="60">
        <v>1783.25</v>
      </c>
      <c r="L67" s="63">
        <f t="shared" si="1"/>
        <v>42064</v>
      </c>
    </row>
    <row r="68" spans="2:12">
      <c r="B68" s="65">
        <v>42090</v>
      </c>
      <c r="C68" s="60">
        <v>13233</v>
      </c>
      <c r="D68" s="61">
        <v>433380</v>
      </c>
      <c r="E68" s="61">
        <v>160344</v>
      </c>
      <c r="F68" s="61">
        <f t="shared" si="0"/>
        <v>273036</v>
      </c>
      <c r="G68" s="62">
        <v>27196</v>
      </c>
      <c r="H68" s="60">
        <v>6078.5</v>
      </c>
      <c r="I68" s="60" t="s">
        <v>297</v>
      </c>
      <c r="J68" s="60" t="e">
        <f>Table48[[#This Row],[Comex Cu future]]/100/0.454*1000</f>
        <v>#VALUE!</v>
      </c>
      <c r="K68" s="60">
        <v>1775.5</v>
      </c>
      <c r="L68" s="63">
        <f t="shared" si="1"/>
        <v>42064</v>
      </c>
    </row>
    <row r="69" spans="2:12">
      <c r="B69" s="65">
        <v>42093</v>
      </c>
      <c r="C69" s="60">
        <v>12824.5</v>
      </c>
      <c r="D69" s="61">
        <v>435048</v>
      </c>
      <c r="E69" s="61">
        <v>160800</v>
      </c>
      <c r="F69" s="61">
        <f t="shared" si="0"/>
        <v>274248</v>
      </c>
      <c r="G69" s="62">
        <v>27142</v>
      </c>
      <c r="H69" s="60">
        <v>6106.5</v>
      </c>
      <c r="I69" s="60">
        <v>266.45</v>
      </c>
      <c r="J69" s="60">
        <f>Table48[[#This Row],[Comex Cu future]]/100/0.454*1000</f>
        <v>5868.9427312775324</v>
      </c>
      <c r="K69" s="60">
        <v>1792</v>
      </c>
      <c r="L69" s="63">
        <f t="shared" si="1"/>
        <v>42064</v>
      </c>
    </row>
    <row r="70" spans="2:12">
      <c r="B70" s="65">
        <v>42094</v>
      </c>
      <c r="C70" s="60">
        <v>12339</v>
      </c>
      <c r="D70" s="61">
        <v>433806</v>
      </c>
      <c r="E70" s="61">
        <v>160356</v>
      </c>
      <c r="F70" s="61">
        <f t="shared" si="0"/>
        <v>273450</v>
      </c>
      <c r="G70" s="62">
        <v>26743</v>
      </c>
      <c r="H70" s="60">
        <v>6064.5</v>
      </c>
      <c r="I70" s="60">
        <v>262.55</v>
      </c>
      <c r="J70" s="60">
        <f>Table48[[#This Row],[Comex Cu future]]/100/0.454*1000</f>
        <v>5783.0396475770931</v>
      </c>
      <c r="K70" s="60">
        <v>1781.25</v>
      </c>
      <c r="L70" s="63">
        <f t="shared" si="1"/>
        <v>42064</v>
      </c>
    </row>
    <row r="71" spans="2:12">
      <c r="B71" s="65">
        <v>42095</v>
      </c>
      <c r="C71" s="60">
        <v>12659</v>
      </c>
      <c r="D71" s="61">
        <v>432996</v>
      </c>
      <c r="E71" s="61">
        <v>159522</v>
      </c>
      <c r="F71" s="61">
        <f t="shared" ref="F71:F134" si="2">D71-E71</f>
        <v>273474</v>
      </c>
      <c r="G71" s="62">
        <v>26448</v>
      </c>
      <c r="H71" s="60">
        <v>6068</v>
      </c>
      <c r="I71" s="60">
        <v>263.39999999999998</v>
      </c>
      <c r="J71" s="60">
        <f>Table48[[#This Row],[Comex Cu future]]/100/0.454*1000</f>
        <v>5801.7621145374442</v>
      </c>
      <c r="K71" s="60">
        <v>1775.5</v>
      </c>
      <c r="L71" s="63">
        <f t="shared" si="1"/>
        <v>42095</v>
      </c>
    </row>
    <row r="72" spans="2:12">
      <c r="B72" s="65">
        <v>42096</v>
      </c>
      <c r="C72" s="60">
        <v>12977</v>
      </c>
      <c r="D72" s="61">
        <v>431790</v>
      </c>
      <c r="E72" s="61">
        <v>159270</v>
      </c>
      <c r="F72" s="61">
        <f t="shared" si="2"/>
        <v>272520</v>
      </c>
      <c r="G72" s="62">
        <v>26965</v>
      </c>
      <c r="H72" s="60">
        <v>6003.25</v>
      </c>
      <c r="I72" s="60">
        <v>261.95</v>
      </c>
      <c r="J72" s="60">
        <f>Table48[[#This Row],[Comex Cu future]]/100/0.454*1000</f>
        <v>5769.8237885462559</v>
      </c>
      <c r="K72" s="60">
        <v>1781.25</v>
      </c>
      <c r="L72" s="63">
        <f t="shared" ref="L72:L135" si="3">DATE(YEAR(B72),MONTH(B72),1)</f>
        <v>42095</v>
      </c>
    </row>
    <row r="73" spans="2:12">
      <c r="B73" s="65">
        <v>42097</v>
      </c>
      <c r="C73" s="60">
        <v>12977</v>
      </c>
      <c r="D73" s="61">
        <v>431790</v>
      </c>
      <c r="E73" s="61">
        <v>159270</v>
      </c>
      <c r="F73" s="61">
        <f t="shared" si="2"/>
        <v>272520</v>
      </c>
      <c r="G73" s="62">
        <v>26965</v>
      </c>
      <c r="H73" s="60">
        <v>6003.25</v>
      </c>
      <c r="I73" s="60">
        <v>261.95</v>
      </c>
      <c r="J73" s="60">
        <f>Table48[[#This Row],[Comex Cu future]]/100/0.454*1000</f>
        <v>5769.8237885462559</v>
      </c>
      <c r="K73" s="60">
        <v>1781.25</v>
      </c>
      <c r="L73" s="63">
        <f t="shared" si="3"/>
        <v>42095</v>
      </c>
    </row>
    <row r="74" spans="2:12">
      <c r="B74" s="65">
        <v>42100</v>
      </c>
      <c r="C74" s="60">
        <v>12977</v>
      </c>
      <c r="D74" s="61">
        <v>431790</v>
      </c>
      <c r="E74" s="61">
        <v>159270</v>
      </c>
      <c r="F74" s="61">
        <f t="shared" si="2"/>
        <v>272520</v>
      </c>
      <c r="G74" s="62">
        <v>26965</v>
      </c>
      <c r="H74" s="60">
        <v>6003.25</v>
      </c>
      <c r="I74" s="60">
        <v>260.35000000000002</v>
      </c>
      <c r="J74" s="60">
        <f>Table48[[#This Row],[Comex Cu future]]/100/0.454*1000</f>
        <v>5734.5814977973578</v>
      </c>
      <c r="K74" s="60">
        <v>1781.25</v>
      </c>
      <c r="L74" s="63">
        <f t="shared" si="3"/>
        <v>42095</v>
      </c>
    </row>
    <row r="75" spans="2:12">
      <c r="B75" s="65">
        <v>42101</v>
      </c>
      <c r="C75" s="60">
        <v>12496</v>
      </c>
      <c r="D75" s="61">
        <v>431970</v>
      </c>
      <c r="E75" s="61">
        <v>160410</v>
      </c>
      <c r="F75" s="61">
        <f t="shared" si="2"/>
        <v>271560</v>
      </c>
      <c r="G75" s="62">
        <v>27165</v>
      </c>
      <c r="H75" s="60">
        <v>6084.5</v>
      </c>
      <c r="I75" s="60">
        <v>264.89999999999998</v>
      </c>
      <c r="J75" s="60">
        <f>Table48[[#This Row],[Comex Cu future]]/100/0.454*1000</f>
        <v>5834.8017621145364</v>
      </c>
      <c r="K75" s="60">
        <v>1781.75</v>
      </c>
      <c r="L75" s="63">
        <f t="shared" si="3"/>
        <v>42095</v>
      </c>
    </row>
    <row r="76" spans="2:12">
      <c r="B76" s="65">
        <v>42102</v>
      </c>
      <c r="C76" s="60">
        <v>12524.5</v>
      </c>
      <c r="D76" s="61">
        <v>431376</v>
      </c>
      <c r="E76" s="61">
        <v>160260</v>
      </c>
      <c r="F76" s="61">
        <f t="shared" si="2"/>
        <v>271116</v>
      </c>
      <c r="G76" s="62">
        <v>27665</v>
      </c>
      <c r="H76" s="60">
        <v>6027.75</v>
      </c>
      <c r="I76" s="60">
        <v>262.3</v>
      </c>
      <c r="J76" s="60">
        <f>Table48[[#This Row],[Comex Cu future]]/100/0.454*1000</f>
        <v>5777.5330396475774</v>
      </c>
      <c r="K76" s="60">
        <v>1769.5</v>
      </c>
      <c r="L76" s="63">
        <f t="shared" si="3"/>
        <v>42095</v>
      </c>
    </row>
    <row r="77" spans="2:12">
      <c r="B77" s="65">
        <v>42103</v>
      </c>
      <c r="C77" s="60">
        <v>12483</v>
      </c>
      <c r="D77" s="61">
        <v>431172</v>
      </c>
      <c r="E77" s="61">
        <v>160482</v>
      </c>
      <c r="F77" s="61">
        <f t="shared" si="2"/>
        <v>270690</v>
      </c>
      <c r="G77" s="62">
        <v>28670</v>
      </c>
      <c r="H77" s="60">
        <v>6015</v>
      </c>
      <c r="I77" s="60">
        <v>262.05</v>
      </c>
      <c r="J77" s="60">
        <f>Table48[[#This Row],[Comex Cu future]]/100/0.454*1000</f>
        <v>5772.0264317180627</v>
      </c>
      <c r="K77" s="60">
        <v>1765</v>
      </c>
      <c r="L77" s="63">
        <f t="shared" si="3"/>
        <v>42095</v>
      </c>
    </row>
    <row r="78" spans="2:12">
      <c r="B78" s="65">
        <v>42104</v>
      </c>
      <c r="C78" s="60">
        <v>12581.5</v>
      </c>
      <c r="D78" s="61">
        <v>431292</v>
      </c>
      <c r="E78" s="61">
        <v>160482</v>
      </c>
      <c r="F78" s="61">
        <f t="shared" si="2"/>
        <v>270810</v>
      </c>
      <c r="G78" s="62">
        <v>28860</v>
      </c>
      <c r="H78" s="60">
        <v>6056</v>
      </c>
      <c r="I78" s="60">
        <v>262.5</v>
      </c>
      <c r="J78" s="60">
        <f>Table48[[#This Row],[Comex Cu future]]/100/0.454*1000</f>
        <v>5781.9383259911892</v>
      </c>
      <c r="K78" s="60">
        <v>1770</v>
      </c>
      <c r="L78" s="63">
        <f t="shared" si="3"/>
        <v>42095</v>
      </c>
    </row>
    <row r="79" spans="2:12">
      <c r="B79" s="65">
        <v>42107</v>
      </c>
      <c r="C79" s="60">
        <v>12356.5</v>
      </c>
      <c r="D79" s="61">
        <v>431214</v>
      </c>
      <c r="E79" s="61">
        <v>160482</v>
      </c>
      <c r="F79" s="61">
        <f t="shared" si="2"/>
        <v>270732</v>
      </c>
      <c r="G79" s="62">
        <v>28897</v>
      </c>
      <c r="H79" s="60">
        <v>6001.25</v>
      </c>
      <c r="I79" s="60">
        <v>260.75</v>
      </c>
      <c r="J79" s="60">
        <f>Table48[[#This Row],[Comex Cu future]]/100/0.454*1000</f>
        <v>5743.3920704845805</v>
      </c>
      <c r="K79" s="60">
        <v>1775</v>
      </c>
      <c r="L79" s="63">
        <f t="shared" si="3"/>
        <v>42095</v>
      </c>
    </row>
    <row r="80" spans="2:12">
      <c r="B80" s="65">
        <v>42108</v>
      </c>
      <c r="C80" s="60">
        <v>12546</v>
      </c>
      <c r="D80" s="61">
        <v>431346</v>
      </c>
      <c r="E80" s="61">
        <v>160782</v>
      </c>
      <c r="F80" s="61">
        <f t="shared" si="2"/>
        <v>270564</v>
      </c>
      <c r="G80" s="62">
        <v>28605.5</v>
      </c>
      <c r="H80" s="60">
        <v>5955</v>
      </c>
      <c r="I80" s="60">
        <v>258.55</v>
      </c>
      <c r="J80" s="60">
        <f>Table48[[#This Row],[Comex Cu future]]/100/0.454*1000</f>
        <v>5694.9339207048451</v>
      </c>
      <c r="K80" s="60">
        <v>1792.25</v>
      </c>
      <c r="L80" s="63">
        <f t="shared" si="3"/>
        <v>42095</v>
      </c>
    </row>
    <row r="81" spans="2:12">
      <c r="B81" s="65">
        <v>42109</v>
      </c>
      <c r="C81" s="60">
        <v>12635</v>
      </c>
      <c r="D81" s="61">
        <v>432000</v>
      </c>
      <c r="E81" s="61">
        <v>161454</v>
      </c>
      <c r="F81" s="61">
        <f t="shared" si="2"/>
        <v>270546</v>
      </c>
      <c r="G81" s="62">
        <v>28195</v>
      </c>
      <c r="H81" s="60">
        <v>5960.75</v>
      </c>
      <c r="I81" s="60">
        <v>260.3</v>
      </c>
      <c r="J81" s="60">
        <f>Table48[[#This Row],[Comex Cu future]]/100/0.454*1000</f>
        <v>5733.4801762114548</v>
      </c>
      <c r="K81" s="60">
        <v>1827</v>
      </c>
      <c r="L81" s="63">
        <f t="shared" si="3"/>
        <v>42095</v>
      </c>
    </row>
    <row r="82" spans="2:12">
      <c r="B82" s="65">
        <v>42110</v>
      </c>
      <c r="C82" s="60">
        <v>12798</v>
      </c>
      <c r="D82" s="61">
        <v>433146</v>
      </c>
      <c r="E82" s="61">
        <v>163110</v>
      </c>
      <c r="F82" s="61">
        <f t="shared" si="2"/>
        <v>270036</v>
      </c>
      <c r="G82" s="62">
        <v>28227</v>
      </c>
      <c r="H82" s="60">
        <v>6067.5</v>
      </c>
      <c r="I82" s="60">
        <v>266.60000000000002</v>
      </c>
      <c r="J82" s="60">
        <f>Table48[[#This Row],[Comex Cu future]]/100/0.454*1000</f>
        <v>5872.2466960352431</v>
      </c>
      <c r="K82" s="60">
        <v>1836.5</v>
      </c>
      <c r="L82" s="63">
        <f t="shared" si="3"/>
        <v>42095</v>
      </c>
    </row>
    <row r="83" spans="2:12">
      <c r="B83" s="65">
        <v>42111</v>
      </c>
      <c r="C83" s="60">
        <v>12508.5</v>
      </c>
      <c r="D83" s="61">
        <v>433752</v>
      </c>
      <c r="E83" s="61">
        <v>163140</v>
      </c>
      <c r="F83" s="61">
        <f t="shared" si="2"/>
        <v>270612</v>
      </c>
      <c r="G83" s="62">
        <v>28777</v>
      </c>
      <c r="H83" s="60">
        <v>6069</v>
      </c>
      <c r="I83" s="60">
        <v>266.95</v>
      </c>
      <c r="J83" s="60">
        <f>Table48[[#This Row],[Comex Cu future]]/100/0.454*1000</f>
        <v>5879.9559471365628</v>
      </c>
      <c r="K83" s="60">
        <v>1834.25</v>
      </c>
      <c r="L83" s="63">
        <f t="shared" si="3"/>
        <v>42095</v>
      </c>
    </row>
    <row r="84" spans="2:12">
      <c r="B84" s="65">
        <v>42114</v>
      </c>
      <c r="C84" s="60">
        <v>12751</v>
      </c>
      <c r="D84" s="61">
        <v>433734</v>
      </c>
      <c r="E84" s="61">
        <v>163440</v>
      </c>
      <c r="F84" s="61">
        <f t="shared" si="2"/>
        <v>270294</v>
      </c>
      <c r="G84" s="62">
        <v>29575</v>
      </c>
      <c r="H84" s="60">
        <v>5985.75</v>
      </c>
      <c r="I84" s="60">
        <v>263.45</v>
      </c>
      <c r="J84" s="60">
        <f>Table48[[#This Row],[Comex Cu future]]/100/0.454*1000</f>
        <v>5802.8634361233471</v>
      </c>
      <c r="K84" s="60">
        <v>1829.25</v>
      </c>
      <c r="L84" s="63">
        <f t="shared" si="3"/>
        <v>42095</v>
      </c>
    </row>
    <row r="85" spans="2:12">
      <c r="B85" s="65">
        <v>42115</v>
      </c>
      <c r="C85" s="60">
        <v>12628</v>
      </c>
      <c r="D85" s="61">
        <v>433962</v>
      </c>
      <c r="E85" s="61">
        <v>163446</v>
      </c>
      <c r="F85" s="61">
        <f t="shared" si="2"/>
        <v>270516</v>
      </c>
      <c r="G85" s="62">
        <v>29475</v>
      </c>
      <c r="H85" s="60">
        <v>5943</v>
      </c>
      <c r="I85" s="60">
        <v>262.7</v>
      </c>
      <c r="J85" s="60">
        <f>Table48[[#This Row],[Comex Cu future]]/100/0.454*1000</f>
        <v>5786.343612334801</v>
      </c>
      <c r="K85" s="60">
        <v>1834.25</v>
      </c>
      <c r="L85" s="63">
        <f t="shared" si="3"/>
        <v>42095</v>
      </c>
    </row>
    <row r="86" spans="2:12">
      <c r="B86" s="65">
        <v>42116</v>
      </c>
      <c r="C86" s="60">
        <v>12626.5</v>
      </c>
      <c r="D86" s="61">
        <v>434376</v>
      </c>
      <c r="E86" s="61">
        <v>163446</v>
      </c>
      <c r="F86" s="61">
        <f t="shared" si="2"/>
        <v>270930</v>
      </c>
      <c r="G86" s="62">
        <v>29625</v>
      </c>
      <c r="H86" s="60">
        <v>5902</v>
      </c>
      <c r="I86" s="60">
        <v>260.3</v>
      </c>
      <c r="J86" s="60">
        <f>Table48[[#This Row],[Comex Cu future]]/100/0.454*1000</f>
        <v>5733.4801762114548</v>
      </c>
      <c r="K86" s="60">
        <v>1820.75</v>
      </c>
      <c r="L86" s="63">
        <f t="shared" si="3"/>
        <v>42095</v>
      </c>
    </row>
    <row r="87" spans="2:12">
      <c r="B87" s="65">
        <v>42117</v>
      </c>
      <c r="C87" s="60">
        <v>12658</v>
      </c>
      <c r="D87" s="61">
        <v>434712</v>
      </c>
      <c r="E87" s="61">
        <v>163746</v>
      </c>
      <c r="F87" s="61">
        <f t="shared" si="2"/>
        <v>270966</v>
      </c>
      <c r="G87" s="62">
        <v>29850</v>
      </c>
      <c r="H87" s="60">
        <v>5943</v>
      </c>
      <c r="I87" s="60">
        <v>262.05</v>
      </c>
      <c r="J87" s="60">
        <f>Table48[[#This Row],[Comex Cu future]]/100/0.454*1000</f>
        <v>5772.0264317180627</v>
      </c>
      <c r="K87" s="60">
        <v>1797.75</v>
      </c>
      <c r="L87" s="63">
        <f t="shared" si="3"/>
        <v>42095</v>
      </c>
    </row>
    <row r="88" spans="2:12">
      <c r="B88" s="65">
        <v>42118</v>
      </c>
      <c r="C88" s="60">
        <v>13158</v>
      </c>
      <c r="D88" s="61">
        <v>435558</v>
      </c>
      <c r="E88" s="61">
        <v>163842</v>
      </c>
      <c r="F88" s="61">
        <f t="shared" si="2"/>
        <v>271716</v>
      </c>
      <c r="G88" s="62">
        <v>29800</v>
      </c>
      <c r="H88" s="60">
        <v>6031</v>
      </c>
      <c r="I88" s="60">
        <v>266.64999999999998</v>
      </c>
      <c r="J88" s="60">
        <f>Table48[[#This Row],[Comex Cu future]]/100/0.454*1000</f>
        <v>5873.3480176211442</v>
      </c>
      <c r="K88" s="60">
        <v>1843.25</v>
      </c>
      <c r="L88" s="63">
        <f t="shared" si="3"/>
        <v>42095</v>
      </c>
    </row>
    <row r="89" spans="2:12">
      <c r="B89" s="65">
        <v>42121</v>
      </c>
      <c r="C89" s="60">
        <v>13516</v>
      </c>
      <c r="D89" s="61">
        <v>436542</v>
      </c>
      <c r="E89" s="61">
        <v>164142</v>
      </c>
      <c r="F89" s="61">
        <f t="shared" si="2"/>
        <v>272400</v>
      </c>
      <c r="G89" s="62">
        <v>29748</v>
      </c>
      <c r="H89" s="60">
        <v>6070</v>
      </c>
      <c r="I89" s="60">
        <v>268.7</v>
      </c>
      <c r="J89" s="60">
        <f>Table48[[#This Row],[Comex Cu future]]/100/0.454*1000</f>
        <v>5918.5022026431707</v>
      </c>
      <c r="K89" s="60">
        <v>1846.75</v>
      </c>
      <c r="L89" s="63">
        <f t="shared" si="3"/>
        <v>42095</v>
      </c>
    </row>
    <row r="90" spans="2:12">
      <c r="B90" s="65">
        <v>42122</v>
      </c>
      <c r="C90" s="60">
        <v>13410</v>
      </c>
      <c r="D90" s="61">
        <v>442950</v>
      </c>
      <c r="E90" s="61">
        <v>165906</v>
      </c>
      <c r="F90" s="61">
        <f t="shared" si="2"/>
        <v>277044</v>
      </c>
      <c r="G90" s="62">
        <v>29898</v>
      </c>
      <c r="H90" s="60">
        <v>6132</v>
      </c>
      <c r="I90" s="60">
        <v>269.39999999999998</v>
      </c>
      <c r="J90" s="60">
        <f>Table48[[#This Row],[Comex Cu future]]/100/0.454*1000</f>
        <v>5933.9207048458138</v>
      </c>
      <c r="K90" s="60">
        <v>1878.75</v>
      </c>
      <c r="L90" s="63">
        <f t="shared" si="3"/>
        <v>42095</v>
      </c>
    </row>
    <row r="91" spans="2:12">
      <c r="B91" s="65">
        <v>42123</v>
      </c>
      <c r="C91" s="60">
        <v>13391</v>
      </c>
      <c r="D91" s="61">
        <v>443670</v>
      </c>
      <c r="E91" s="61">
        <v>166326</v>
      </c>
      <c r="F91" s="61">
        <f t="shared" si="2"/>
        <v>277344</v>
      </c>
      <c r="G91" s="62">
        <v>30198</v>
      </c>
      <c r="H91" s="60">
        <v>6162.5</v>
      </c>
      <c r="I91" s="60">
        <v>270.2</v>
      </c>
      <c r="J91" s="60">
        <f>Table48[[#This Row],[Comex Cu future]]/100/0.454*1000</f>
        <v>5951.5418502202638</v>
      </c>
      <c r="K91" s="60">
        <v>1891.75</v>
      </c>
      <c r="L91" s="63">
        <f t="shared" si="3"/>
        <v>42095</v>
      </c>
    </row>
    <row r="92" spans="2:12">
      <c r="B92" s="65">
        <v>42124</v>
      </c>
      <c r="C92" s="60">
        <v>13915</v>
      </c>
      <c r="D92" s="61">
        <v>444756</v>
      </c>
      <c r="E92" s="61">
        <v>166506</v>
      </c>
      <c r="F92" s="61">
        <f t="shared" si="2"/>
        <v>278250</v>
      </c>
      <c r="G92" s="62">
        <v>29902</v>
      </c>
      <c r="H92" s="60">
        <v>6364.5</v>
      </c>
      <c r="I92" s="60">
        <v>278.45</v>
      </c>
      <c r="J92" s="60">
        <f>Table48[[#This Row],[Comex Cu future]]/100/0.454*1000</f>
        <v>6133.2599118942726</v>
      </c>
      <c r="K92" s="60">
        <v>1933.25</v>
      </c>
      <c r="L92" s="63">
        <f t="shared" si="3"/>
        <v>42095</v>
      </c>
    </row>
    <row r="93" spans="2:12">
      <c r="B93" s="65">
        <v>42125</v>
      </c>
      <c r="C93" s="60">
        <v>13708.5</v>
      </c>
      <c r="D93" s="61">
        <v>444312</v>
      </c>
      <c r="E93" s="61">
        <v>166122</v>
      </c>
      <c r="F93" s="61">
        <f t="shared" si="2"/>
        <v>278190</v>
      </c>
      <c r="G93" s="62">
        <v>30100</v>
      </c>
      <c r="H93" s="60">
        <v>6411.5</v>
      </c>
      <c r="I93" s="60">
        <v>282.2</v>
      </c>
      <c r="J93" s="60">
        <f>Table48[[#This Row],[Comex Cu future]]/100/0.454*1000</f>
        <v>6215.859030837004</v>
      </c>
      <c r="K93" s="60">
        <v>1902.25</v>
      </c>
      <c r="L93" s="63">
        <f t="shared" si="3"/>
        <v>42125</v>
      </c>
    </row>
    <row r="94" spans="2:12">
      <c r="B94" s="65">
        <v>42128</v>
      </c>
      <c r="C94" s="60">
        <v>13708.5</v>
      </c>
      <c r="D94" s="61">
        <v>444312</v>
      </c>
      <c r="E94" s="61">
        <v>166122</v>
      </c>
      <c r="F94" s="61">
        <f t="shared" si="2"/>
        <v>278190</v>
      </c>
      <c r="G94" s="62">
        <v>30100</v>
      </c>
      <c r="H94" s="60">
        <v>6411.5</v>
      </c>
      <c r="I94" s="60">
        <v>281.75</v>
      </c>
      <c r="J94" s="60">
        <f>Table48[[#This Row],[Comex Cu future]]/100/0.454*1000</f>
        <v>6205.9471365638756</v>
      </c>
      <c r="K94" s="60">
        <v>1902.25</v>
      </c>
      <c r="L94" s="63">
        <f t="shared" si="3"/>
        <v>42125</v>
      </c>
    </row>
    <row r="95" spans="2:12">
      <c r="B95" s="65">
        <v>42129</v>
      </c>
      <c r="C95" s="60">
        <v>14258</v>
      </c>
      <c r="D95" s="61">
        <v>444060</v>
      </c>
      <c r="E95" s="61">
        <v>166272</v>
      </c>
      <c r="F95" s="61">
        <f t="shared" si="2"/>
        <v>277788</v>
      </c>
      <c r="G95" s="62">
        <v>29845</v>
      </c>
      <c r="H95" s="60">
        <v>6481.75</v>
      </c>
      <c r="I95" s="60">
        <v>283.39999999999998</v>
      </c>
      <c r="J95" s="60">
        <f>Table48[[#This Row],[Comex Cu future]]/100/0.454*1000</f>
        <v>6242.2907488986766</v>
      </c>
      <c r="K95" s="60">
        <v>1959.25</v>
      </c>
      <c r="L95" s="63">
        <f t="shared" si="3"/>
        <v>42125</v>
      </c>
    </row>
    <row r="96" spans="2:12">
      <c r="B96" s="65">
        <v>42130</v>
      </c>
      <c r="C96" s="60">
        <v>13930.5</v>
      </c>
      <c r="D96" s="61">
        <v>443916</v>
      </c>
      <c r="E96" s="61">
        <v>166344</v>
      </c>
      <c r="F96" s="61">
        <f t="shared" si="2"/>
        <v>277572</v>
      </c>
      <c r="G96" s="62">
        <v>29850</v>
      </c>
      <c r="H96" s="60">
        <v>6389.25</v>
      </c>
      <c r="I96" s="60">
        <v>282.60000000000002</v>
      </c>
      <c r="J96" s="60">
        <f>Table48[[#This Row],[Comex Cu future]]/100/0.454*1000</f>
        <v>6224.6696035242294</v>
      </c>
      <c r="K96" s="60">
        <v>1900</v>
      </c>
      <c r="L96" s="63">
        <f t="shared" si="3"/>
        <v>42125</v>
      </c>
    </row>
    <row r="97" spans="2:12">
      <c r="B97" s="65">
        <v>42131</v>
      </c>
      <c r="C97" s="60">
        <v>14099</v>
      </c>
      <c r="D97" s="61">
        <v>442434</v>
      </c>
      <c r="E97" s="61">
        <v>165570</v>
      </c>
      <c r="F97" s="61">
        <f t="shared" si="2"/>
        <v>276864</v>
      </c>
      <c r="G97" s="62">
        <v>29903</v>
      </c>
      <c r="H97" s="60">
        <v>6403</v>
      </c>
      <c r="I97" s="60">
        <v>281.5</v>
      </c>
      <c r="J97" s="60">
        <f>Table48[[#This Row],[Comex Cu future]]/100/0.454*1000</f>
        <v>6200.4405286343608</v>
      </c>
      <c r="K97" s="60">
        <v>1855.5</v>
      </c>
      <c r="L97" s="63">
        <f t="shared" si="3"/>
        <v>42125</v>
      </c>
    </row>
    <row r="98" spans="2:12">
      <c r="B98" s="65">
        <v>42132</v>
      </c>
      <c r="C98" s="60">
        <v>14260</v>
      </c>
      <c r="D98" s="61">
        <v>441174</v>
      </c>
      <c r="E98" s="61">
        <v>165180</v>
      </c>
      <c r="F98" s="61">
        <f t="shared" si="2"/>
        <v>275994</v>
      </c>
      <c r="G98" s="62">
        <v>29754</v>
      </c>
      <c r="H98" s="60">
        <v>6391.5</v>
      </c>
      <c r="I98" s="60">
        <v>281.3</v>
      </c>
      <c r="J98" s="60">
        <f>Table48[[#This Row],[Comex Cu future]]/100/0.454*1000</f>
        <v>6196.035242290749</v>
      </c>
      <c r="K98" s="60">
        <v>1859.5</v>
      </c>
      <c r="L98" s="63">
        <f t="shared" si="3"/>
        <v>42125</v>
      </c>
    </row>
    <row r="99" spans="2:12">
      <c r="B99" s="65">
        <v>42135</v>
      </c>
      <c r="C99" s="60">
        <v>14241</v>
      </c>
      <c r="D99" s="61">
        <v>442812</v>
      </c>
      <c r="E99" s="61">
        <v>166878</v>
      </c>
      <c r="F99" s="61">
        <f t="shared" si="2"/>
        <v>275934</v>
      </c>
      <c r="G99" s="62">
        <v>29951</v>
      </c>
      <c r="H99" s="60">
        <v>6368.5</v>
      </c>
      <c r="I99" s="60">
        <v>280.2</v>
      </c>
      <c r="J99" s="60">
        <f>Table48[[#This Row],[Comex Cu future]]/100/0.454*1000</f>
        <v>6171.8061674008804</v>
      </c>
      <c r="K99" s="60">
        <v>1846.25</v>
      </c>
      <c r="L99" s="63">
        <f t="shared" si="3"/>
        <v>42125</v>
      </c>
    </row>
    <row r="100" spans="2:12">
      <c r="B100" s="65">
        <v>42136</v>
      </c>
      <c r="C100" s="60">
        <v>14318</v>
      </c>
      <c r="D100" s="61">
        <v>440034</v>
      </c>
      <c r="E100" s="61">
        <v>166962</v>
      </c>
      <c r="F100" s="61">
        <f t="shared" si="2"/>
        <v>273072</v>
      </c>
      <c r="G100" s="62">
        <v>30050</v>
      </c>
      <c r="H100" s="60">
        <v>6446.5</v>
      </c>
      <c r="I100" s="60">
        <v>282.64999999999998</v>
      </c>
      <c r="J100" s="60">
        <f>Table48[[#This Row],[Comex Cu future]]/100/0.454*1000</f>
        <v>6225.7709251101314</v>
      </c>
      <c r="K100" s="60">
        <v>1861</v>
      </c>
      <c r="L100" s="63">
        <f t="shared" si="3"/>
        <v>42125</v>
      </c>
    </row>
    <row r="101" spans="2:12">
      <c r="B101" s="65">
        <v>42137</v>
      </c>
      <c r="C101" s="60">
        <v>14014</v>
      </c>
      <c r="D101" s="61">
        <v>441042</v>
      </c>
      <c r="E101" s="61">
        <v>167976</v>
      </c>
      <c r="F101" s="61">
        <f t="shared" si="2"/>
        <v>273066</v>
      </c>
      <c r="G101" s="62">
        <v>30000</v>
      </c>
      <c r="H101" s="60">
        <v>6410</v>
      </c>
      <c r="I101" s="60">
        <v>282.39999999999998</v>
      </c>
      <c r="J101" s="60">
        <f>Table48[[#This Row],[Comex Cu future]]/100/0.454*1000</f>
        <v>6220.2643171806167</v>
      </c>
      <c r="K101" s="60">
        <v>1847.5</v>
      </c>
      <c r="L101" s="63">
        <f t="shared" si="3"/>
        <v>42125</v>
      </c>
    </row>
    <row r="102" spans="2:12">
      <c r="B102" s="65">
        <v>42138</v>
      </c>
      <c r="C102" s="60">
        <v>13739</v>
      </c>
      <c r="D102" s="61">
        <v>443352</v>
      </c>
      <c r="E102" s="61">
        <v>170544</v>
      </c>
      <c r="F102" s="61">
        <f t="shared" si="2"/>
        <v>272808</v>
      </c>
      <c r="G102" s="62">
        <v>30003</v>
      </c>
      <c r="H102" s="60">
        <v>6406.25</v>
      </c>
      <c r="I102" s="60">
        <v>282</v>
      </c>
      <c r="J102" s="60">
        <f>Table48[[#This Row],[Comex Cu future]]/100/0.454*1000</f>
        <v>6211.4537444933922</v>
      </c>
      <c r="K102" s="60">
        <v>1834</v>
      </c>
      <c r="L102" s="63">
        <f t="shared" si="3"/>
        <v>42125</v>
      </c>
    </row>
    <row r="103" spans="2:12">
      <c r="B103" s="65">
        <v>42139</v>
      </c>
      <c r="C103" s="60">
        <v>13941.5</v>
      </c>
      <c r="D103" s="61">
        <v>444324</v>
      </c>
      <c r="E103" s="61">
        <v>171300</v>
      </c>
      <c r="F103" s="61">
        <f t="shared" si="2"/>
        <v>273024</v>
      </c>
      <c r="G103" s="62">
        <v>30000</v>
      </c>
      <c r="H103" s="60">
        <v>6414.75</v>
      </c>
      <c r="I103" s="60">
        <v>282.10000000000002</v>
      </c>
      <c r="J103" s="60">
        <f>Table48[[#This Row],[Comex Cu future]]/100/0.454*1000</f>
        <v>6213.6563876651981</v>
      </c>
      <c r="K103" s="60">
        <v>1817.75</v>
      </c>
      <c r="L103" s="63">
        <f t="shared" si="3"/>
        <v>42125</v>
      </c>
    </row>
    <row r="104" spans="2:12">
      <c r="B104" s="65">
        <v>42142</v>
      </c>
      <c r="C104" s="60">
        <v>13711.5</v>
      </c>
      <c r="D104" s="61">
        <v>443622</v>
      </c>
      <c r="E104" s="61">
        <v>171456</v>
      </c>
      <c r="F104" s="61">
        <f t="shared" si="2"/>
        <v>272166</v>
      </c>
      <c r="G104" s="62">
        <v>29986</v>
      </c>
      <c r="H104" s="60">
        <v>6369</v>
      </c>
      <c r="I104" s="60">
        <v>280.89999999999998</v>
      </c>
      <c r="J104" s="60">
        <f>Table48[[#This Row],[Comex Cu future]]/100/0.454*1000</f>
        <v>6187.2246696035236</v>
      </c>
      <c r="K104" s="60">
        <v>1783</v>
      </c>
      <c r="L104" s="63">
        <f t="shared" si="3"/>
        <v>42125</v>
      </c>
    </row>
    <row r="105" spans="2:12">
      <c r="B105" s="65">
        <v>42143</v>
      </c>
      <c r="C105" s="60">
        <v>13048</v>
      </c>
      <c r="D105" s="61">
        <v>444936</v>
      </c>
      <c r="E105" s="61">
        <v>172398</v>
      </c>
      <c r="F105" s="61">
        <f t="shared" si="2"/>
        <v>272538</v>
      </c>
      <c r="G105" s="62">
        <v>29936</v>
      </c>
      <c r="H105" s="60">
        <v>6210</v>
      </c>
      <c r="I105" s="60">
        <v>274.60000000000002</v>
      </c>
      <c r="J105" s="60">
        <f>Table48[[#This Row],[Comex Cu future]]/100/0.454*1000</f>
        <v>6048.4581497797362</v>
      </c>
      <c r="K105" s="60">
        <v>1749.75</v>
      </c>
      <c r="L105" s="63">
        <f t="shared" si="3"/>
        <v>42125</v>
      </c>
    </row>
    <row r="106" spans="2:12">
      <c r="B106" s="65">
        <v>42144</v>
      </c>
      <c r="C106" s="60">
        <v>13069</v>
      </c>
      <c r="D106" s="61">
        <v>446640</v>
      </c>
      <c r="E106" s="61">
        <v>173712</v>
      </c>
      <c r="F106" s="61">
        <f t="shared" si="2"/>
        <v>272928</v>
      </c>
      <c r="G106" s="62">
        <v>29835.5</v>
      </c>
      <c r="H106" s="60">
        <v>6214</v>
      </c>
      <c r="I106" s="60">
        <v>273.5</v>
      </c>
      <c r="J106" s="60">
        <f>Table48[[#This Row],[Comex Cu future]]/100/0.454*1000</f>
        <v>6024.2290748898677</v>
      </c>
      <c r="K106" s="60">
        <v>1744.25</v>
      </c>
      <c r="L106" s="63">
        <f t="shared" si="3"/>
        <v>42125</v>
      </c>
    </row>
    <row r="107" spans="2:12">
      <c r="B107" s="65">
        <v>42145</v>
      </c>
      <c r="C107" s="60">
        <v>12957</v>
      </c>
      <c r="D107" s="61">
        <v>446868</v>
      </c>
      <c r="E107" s="61">
        <v>173766</v>
      </c>
      <c r="F107" s="61">
        <f t="shared" si="2"/>
        <v>273102</v>
      </c>
      <c r="G107" s="62">
        <v>30000</v>
      </c>
      <c r="H107" s="60">
        <v>6249</v>
      </c>
      <c r="I107" s="60">
        <v>275.5</v>
      </c>
      <c r="J107" s="60">
        <f>Table48[[#This Row],[Comex Cu future]]/100/0.454*1000</f>
        <v>6068.2819383259912</v>
      </c>
      <c r="K107" s="60">
        <v>1734.5</v>
      </c>
      <c r="L107" s="63">
        <f t="shared" si="3"/>
        <v>42125</v>
      </c>
    </row>
    <row r="108" spans="2:12">
      <c r="B108" s="65">
        <v>42146</v>
      </c>
      <c r="C108" s="60">
        <v>12664</v>
      </c>
      <c r="D108" s="61">
        <v>455790</v>
      </c>
      <c r="E108" s="61">
        <v>173766</v>
      </c>
      <c r="F108" s="61">
        <f t="shared" si="2"/>
        <v>282024</v>
      </c>
      <c r="G108" s="62">
        <v>30401</v>
      </c>
      <c r="H108" s="60">
        <v>6156</v>
      </c>
      <c r="I108" s="60">
        <v>272.25</v>
      </c>
      <c r="J108" s="60">
        <f>Table48[[#This Row],[Comex Cu future]]/100/0.454*1000</f>
        <v>5996.6960352422911</v>
      </c>
      <c r="K108" s="60">
        <v>1729.75</v>
      </c>
      <c r="L108" s="63">
        <f t="shared" si="3"/>
        <v>42125</v>
      </c>
    </row>
    <row r="109" spans="2:12">
      <c r="B109" s="65">
        <v>42149</v>
      </c>
      <c r="C109" s="60">
        <v>12664</v>
      </c>
      <c r="D109" s="61">
        <v>455790</v>
      </c>
      <c r="E109" s="61">
        <v>173766</v>
      </c>
      <c r="F109" s="61">
        <f t="shared" si="2"/>
        <v>282024</v>
      </c>
      <c r="G109" s="62">
        <v>30401</v>
      </c>
      <c r="H109" s="60">
        <v>6156</v>
      </c>
      <c r="I109" s="60">
        <v>272.25</v>
      </c>
      <c r="J109" s="60">
        <f>Table48[[#This Row],[Comex Cu future]]/100/0.454*1000</f>
        <v>5996.6960352422911</v>
      </c>
      <c r="K109" s="60">
        <v>1729.75</v>
      </c>
      <c r="L109" s="63">
        <f t="shared" si="3"/>
        <v>42125</v>
      </c>
    </row>
    <row r="110" spans="2:12">
      <c r="B110" s="65">
        <v>42150</v>
      </c>
      <c r="C110" s="60">
        <v>12625.5</v>
      </c>
      <c r="D110" s="61">
        <v>463800</v>
      </c>
      <c r="E110" s="61">
        <v>173940</v>
      </c>
      <c r="F110" s="61">
        <f t="shared" si="2"/>
        <v>289860</v>
      </c>
      <c r="G110" s="62">
        <v>30394.5</v>
      </c>
      <c r="H110" s="60">
        <v>6103.5</v>
      </c>
      <c r="I110" s="60">
        <v>269.7</v>
      </c>
      <c r="J110" s="60">
        <f>Table48[[#This Row],[Comex Cu future]]/100/0.454*1000</f>
        <v>5940.5286343612333</v>
      </c>
      <c r="K110" s="60">
        <v>1713.25</v>
      </c>
      <c r="L110" s="63">
        <f t="shared" si="3"/>
        <v>42125</v>
      </c>
    </row>
    <row r="111" spans="2:12">
      <c r="B111" s="65">
        <v>42151</v>
      </c>
      <c r="C111" s="60">
        <v>12776</v>
      </c>
      <c r="D111" s="61">
        <v>465624</v>
      </c>
      <c r="E111" s="61">
        <v>175056</v>
      </c>
      <c r="F111" s="61">
        <f t="shared" si="2"/>
        <v>290568</v>
      </c>
      <c r="G111" s="62">
        <v>30394</v>
      </c>
      <c r="H111" s="60">
        <v>6079.5</v>
      </c>
      <c r="I111" s="60">
        <v>268.95</v>
      </c>
      <c r="J111" s="60">
        <f>Table48[[#This Row],[Comex Cu future]]/100/0.454*1000</f>
        <v>5924.0088105726873</v>
      </c>
      <c r="K111" s="60">
        <v>1699</v>
      </c>
      <c r="L111" s="63">
        <f t="shared" si="3"/>
        <v>42125</v>
      </c>
    </row>
    <row r="112" spans="2:12">
      <c r="B112" s="65">
        <v>42152</v>
      </c>
      <c r="C112" s="60">
        <v>12767</v>
      </c>
      <c r="D112" s="61">
        <v>464610</v>
      </c>
      <c r="E112" s="61">
        <v>175656</v>
      </c>
      <c r="F112" s="61">
        <f t="shared" si="2"/>
        <v>288954</v>
      </c>
      <c r="G112" s="62">
        <v>30522</v>
      </c>
      <c r="H112" s="60">
        <v>6091.5</v>
      </c>
      <c r="I112" s="60">
        <v>268.55</v>
      </c>
      <c r="J112" s="60">
        <f>Table48[[#This Row],[Comex Cu future]]/100/0.454*1000</f>
        <v>5915.1982378854627</v>
      </c>
      <c r="K112" s="60">
        <v>1739.75</v>
      </c>
      <c r="L112" s="63">
        <f t="shared" si="3"/>
        <v>42125</v>
      </c>
    </row>
    <row r="113" spans="2:12">
      <c r="B113" s="65">
        <v>42153</v>
      </c>
      <c r="C113" s="60">
        <v>12588</v>
      </c>
      <c r="D113" s="61">
        <v>464364</v>
      </c>
      <c r="E113" s="61">
        <v>176100</v>
      </c>
      <c r="F113" s="61">
        <f t="shared" si="2"/>
        <v>288264</v>
      </c>
      <c r="G113" s="62">
        <v>30340</v>
      </c>
      <c r="H113" s="60">
        <v>6005.25</v>
      </c>
      <c r="I113" s="60">
        <v>265.10000000000002</v>
      </c>
      <c r="J113" s="60">
        <f>Table48[[#This Row],[Comex Cu future]]/100/0.454*1000</f>
        <v>5839.20704845815</v>
      </c>
      <c r="K113" s="60">
        <v>1700.5</v>
      </c>
      <c r="L113" s="63">
        <f t="shared" si="3"/>
        <v>42125</v>
      </c>
    </row>
    <row r="114" spans="2:12">
      <c r="B114" s="65">
        <v>42156</v>
      </c>
      <c r="C114" s="60">
        <v>12957</v>
      </c>
      <c r="D114" s="61">
        <v>465564</v>
      </c>
      <c r="E114" s="61">
        <v>177300</v>
      </c>
      <c r="F114" s="61">
        <f t="shared" si="2"/>
        <v>288264</v>
      </c>
      <c r="G114" s="62">
        <v>30186</v>
      </c>
      <c r="H114" s="60">
        <v>6014.5</v>
      </c>
      <c r="I114" s="60">
        <v>263.85000000000002</v>
      </c>
      <c r="J114" s="60">
        <f>Table48[[#This Row],[Comex Cu future]]/100/0.454*1000</f>
        <v>5811.6740088105726</v>
      </c>
      <c r="K114" s="60">
        <v>1722.5</v>
      </c>
      <c r="L114" s="63">
        <f t="shared" si="3"/>
        <v>42156</v>
      </c>
    </row>
    <row r="115" spans="2:12">
      <c r="B115" s="65">
        <v>42157</v>
      </c>
      <c r="C115" s="60">
        <v>13021</v>
      </c>
      <c r="D115" s="61">
        <v>465516</v>
      </c>
      <c r="E115" s="61">
        <v>177300</v>
      </c>
      <c r="F115" s="61">
        <f t="shared" si="2"/>
        <v>288216</v>
      </c>
      <c r="G115" s="62">
        <v>30485.5</v>
      </c>
      <c r="H115" s="60">
        <v>6029</v>
      </c>
      <c r="I115" s="60">
        <v>265.5</v>
      </c>
      <c r="J115" s="60">
        <f>Table48[[#This Row],[Comex Cu future]]/100/0.454*1000</f>
        <v>5848.0176211453736</v>
      </c>
      <c r="K115" s="60">
        <v>1701.25</v>
      </c>
      <c r="L115" s="63">
        <f t="shared" si="3"/>
        <v>42156</v>
      </c>
    </row>
    <row r="116" spans="2:12">
      <c r="B116" s="65">
        <v>42158</v>
      </c>
      <c r="C116" s="60">
        <v>12967.5</v>
      </c>
      <c r="D116" s="61">
        <v>470118</v>
      </c>
      <c r="E116" s="61">
        <v>183162</v>
      </c>
      <c r="F116" s="61">
        <f t="shared" si="2"/>
        <v>286956</v>
      </c>
      <c r="G116" s="62">
        <v>30587</v>
      </c>
      <c r="H116" s="60">
        <v>6000.5</v>
      </c>
      <c r="I116" s="60">
        <v>264.60000000000002</v>
      </c>
      <c r="J116" s="60">
        <f>Table48[[#This Row],[Comex Cu future]]/100/0.454*1000</f>
        <v>5828.1938325991196</v>
      </c>
      <c r="K116" s="60">
        <v>1714.25</v>
      </c>
      <c r="L116" s="63">
        <f t="shared" si="3"/>
        <v>42156</v>
      </c>
    </row>
    <row r="117" spans="2:12">
      <c r="B117" s="65">
        <v>42159</v>
      </c>
      <c r="C117" s="60">
        <v>12922</v>
      </c>
      <c r="D117" s="61">
        <v>470376</v>
      </c>
      <c r="E117" s="61">
        <v>183756</v>
      </c>
      <c r="F117" s="61">
        <f t="shared" si="2"/>
        <v>286620</v>
      </c>
      <c r="G117" s="62">
        <v>30488</v>
      </c>
      <c r="H117" s="60">
        <v>5906.25</v>
      </c>
      <c r="I117" s="60">
        <v>261.3</v>
      </c>
      <c r="J117" s="60">
        <f>Table48[[#This Row],[Comex Cu future]]/100/0.454*1000</f>
        <v>5755.5066079295148</v>
      </c>
      <c r="K117" s="60">
        <v>1705.75</v>
      </c>
      <c r="L117" s="63">
        <f t="shared" si="3"/>
        <v>42156</v>
      </c>
    </row>
    <row r="118" spans="2:12">
      <c r="B118" s="65">
        <v>42160</v>
      </c>
      <c r="C118" s="60">
        <v>13145</v>
      </c>
      <c r="D118" s="61">
        <v>469488</v>
      </c>
      <c r="E118" s="61">
        <v>182976</v>
      </c>
      <c r="F118" s="61">
        <f t="shared" si="2"/>
        <v>286512</v>
      </c>
      <c r="G118" s="62">
        <v>30439</v>
      </c>
      <c r="H118" s="60">
        <v>5927</v>
      </c>
      <c r="I118" s="60">
        <v>261.95</v>
      </c>
      <c r="J118" s="60">
        <f>Table48[[#This Row],[Comex Cu future]]/100/0.454*1000</f>
        <v>5769.8237885462559</v>
      </c>
      <c r="K118" s="60">
        <v>1712.5</v>
      </c>
      <c r="L118" s="63">
        <f t="shared" si="3"/>
        <v>42156</v>
      </c>
    </row>
    <row r="119" spans="2:12">
      <c r="B119" s="65">
        <v>42163</v>
      </c>
      <c r="C119" s="60">
        <v>13405</v>
      </c>
      <c r="D119" s="61">
        <v>469080</v>
      </c>
      <c r="E119" s="61">
        <v>183048</v>
      </c>
      <c r="F119" s="61">
        <f t="shared" si="2"/>
        <v>286032</v>
      </c>
      <c r="G119" s="62">
        <v>30185</v>
      </c>
      <c r="H119" s="60">
        <v>5938.75</v>
      </c>
      <c r="I119" s="60">
        <v>261.95</v>
      </c>
      <c r="J119" s="60">
        <f>Table48[[#This Row],[Comex Cu future]]/100/0.454*1000</f>
        <v>5769.8237885462559</v>
      </c>
      <c r="K119" s="60">
        <v>1710</v>
      </c>
      <c r="L119" s="63">
        <f t="shared" si="3"/>
        <v>42156</v>
      </c>
    </row>
    <row r="120" spans="2:12">
      <c r="B120" s="65">
        <v>42164</v>
      </c>
      <c r="C120" s="60">
        <v>13460</v>
      </c>
      <c r="D120" s="61">
        <v>467904</v>
      </c>
      <c r="E120" s="61">
        <v>179052</v>
      </c>
      <c r="F120" s="61">
        <f t="shared" si="2"/>
        <v>288852</v>
      </c>
      <c r="G120" s="62">
        <v>30350</v>
      </c>
      <c r="H120" s="60">
        <v>5956.25</v>
      </c>
      <c r="I120" s="60">
        <v>263.25</v>
      </c>
      <c r="J120" s="60">
        <f>Table48[[#This Row],[Comex Cu future]]/100/0.454*1000</f>
        <v>5798.4581497797353</v>
      </c>
      <c r="K120" s="60">
        <v>1711.75</v>
      </c>
      <c r="L120" s="63">
        <f t="shared" si="3"/>
        <v>42156</v>
      </c>
    </row>
    <row r="121" spans="2:12">
      <c r="B121" s="65">
        <v>42165</v>
      </c>
      <c r="C121" s="60">
        <v>13563.5</v>
      </c>
      <c r="D121" s="61">
        <v>467010</v>
      </c>
      <c r="E121" s="61">
        <v>179682</v>
      </c>
      <c r="F121" s="61">
        <f t="shared" si="2"/>
        <v>287328</v>
      </c>
      <c r="G121" s="62">
        <v>30200</v>
      </c>
      <c r="H121" s="60">
        <v>6023.75</v>
      </c>
      <c r="I121" s="60">
        <v>266.85000000000002</v>
      </c>
      <c r="J121" s="60">
        <f>Table48[[#This Row],[Comex Cu future]]/100/0.454*1000</f>
        <v>5877.7533039647587</v>
      </c>
      <c r="K121" s="60">
        <v>1722.5</v>
      </c>
      <c r="L121" s="63">
        <f t="shared" si="3"/>
        <v>42156</v>
      </c>
    </row>
    <row r="122" spans="2:12">
      <c r="B122" s="65">
        <v>42166</v>
      </c>
      <c r="C122" s="60">
        <v>13267.5</v>
      </c>
      <c r="D122" s="61">
        <v>465690</v>
      </c>
      <c r="E122" s="61">
        <v>179682</v>
      </c>
      <c r="F122" s="61">
        <f t="shared" si="2"/>
        <v>286008</v>
      </c>
      <c r="G122" s="62">
        <v>30300</v>
      </c>
      <c r="H122" s="60">
        <v>5864</v>
      </c>
      <c r="I122" s="60">
        <v>259.85000000000002</v>
      </c>
      <c r="J122" s="60">
        <f>Table48[[#This Row],[Comex Cu future]]/100/0.454*1000</f>
        <v>5723.5682819383264</v>
      </c>
      <c r="K122" s="60">
        <v>1713.25</v>
      </c>
      <c r="L122" s="63">
        <f t="shared" si="3"/>
        <v>42156</v>
      </c>
    </row>
    <row r="123" spans="2:12">
      <c r="B123" s="65">
        <v>42167</v>
      </c>
      <c r="C123" s="60">
        <v>13093</v>
      </c>
      <c r="D123" s="61">
        <v>465264</v>
      </c>
      <c r="E123" s="61">
        <v>180150</v>
      </c>
      <c r="F123" s="61">
        <f t="shared" si="2"/>
        <v>285114</v>
      </c>
      <c r="G123" s="62">
        <v>30370</v>
      </c>
      <c r="H123" s="60">
        <v>5892.5</v>
      </c>
      <c r="I123" s="60">
        <v>260.64999999999998</v>
      </c>
      <c r="J123" s="60">
        <f>Table48[[#This Row],[Comex Cu future]]/100/0.454*1000</f>
        <v>5741.1894273127737</v>
      </c>
      <c r="K123" s="60">
        <v>1701.5</v>
      </c>
      <c r="L123" s="63">
        <f t="shared" si="3"/>
        <v>42156</v>
      </c>
    </row>
    <row r="124" spans="2:12">
      <c r="B124" s="65">
        <v>42170</v>
      </c>
      <c r="C124" s="60">
        <v>12915</v>
      </c>
      <c r="D124" s="61">
        <v>464556</v>
      </c>
      <c r="E124" s="61">
        <v>179916</v>
      </c>
      <c r="F124" s="61">
        <f t="shared" si="2"/>
        <v>284640</v>
      </c>
      <c r="G124" s="62">
        <v>30820</v>
      </c>
      <c r="H124" s="60">
        <v>5784</v>
      </c>
      <c r="I124" s="60">
        <v>257.89999999999998</v>
      </c>
      <c r="J124" s="60">
        <f>Table48[[#This Row],[Comex Cu future]]/100/0.454*1000</f>
        <v>5680.616740088105</v>
      </c>
      <c r="K124" s="60">
        <v>1676.75</v>
      </c>
      <c r="L124" s="63">
        <f t="shared" si="3"/>
        <v>42156</v>
      </c>
    </row>
    <row r="125" spans="2:12">
      <c r="B125" s="65">
        <v>42171</v>
      </c>
      <c r="C125" s="60">
        <v>12685</v>
      </c>
      <c r="D125" s="61">
        <v>461568</v>
      </c>
      <c r="E125" s="61">
        <v>177558</v>
      </c>
      <c r="F125" s="61">
        <f t="shared" si="2"/>
        <v>284010</v>
      </c>
      <c r="G125" s="62">
        <v>30720</v>
      </c>
      <c r="H125" s="60">
        <v>5725</v>
      </c>
      <c r="I125" s="60">
        <v>254.95</v>
      </c>
      <c r="J125" s="60">
        <f>Table48[[#This Row],[Comex Cu future]]/100/0.454*1000</f>
        <v>5615.6387665198245</v>
      </c>
      <c r="K125" s="60">
        <v>1666</v>
      </c>
      <c r="L125" s="63">
        <f t="shared" si="3"/>
        <v>42156</v>
      </c>
    </row>
    <row r="126" spans="2:12">
      <c r="B126" s="65">
        <v>42172</v>
      </c>
      <c r="C126" s="60">
        <v>12714.5</v>
      </c>
      <c r="D126" s="61">
        <v>459762</v>
      </c>
      <c r="E126" s="61">
        <v>177078</v>
      </c>
      <c r="F126" s="61">
        <f t="shared" si="2"/>
        <v>282684</v>
      </c>
      <c r="G126" s="62">
        <v>30620</v>
      </c>
      <c r="H126" s="60">
        <v>5726</v>
      </c>
      <c r="I126" s="60">
        <v>253.3</v>
      </c>
      <c r="J126" s="60">
        <f>Table48[[#This Row],[Comex Cu future]]/100/0.454*1000</f>
        <v>5579.2951541850216</v>
      </c>
      <c r="K126" s="60">
        <v>1665.5</v>
      </c>
      <c r="L126" s="63">
        <f t="shared" si="3"/>
        <v>42156</v>
      </c>
    </row>
    <row r="127" spans="2:12">
      <c r="B127" s="65">
        <v>42173</v>
      </c>
      <c r="C127" s="60">
        <v>12681</v>
      </c>
      <c r="D127" s="61">
        <v>459198</v>
      </c>
      <c r="E127" s="61">
        <v>176400</v>
      </c>
      <c r="F127" s="61">
        <f t="shared" si="2"/>
        <v>282798</v>
      </c>
      <c r="G127" s="62">
        <v>30265</v>
      </c>
      <c r="H127" s="60">
        <v>5736.25</v>
      </c>
      <c r="I127" s="60">
        <v>253.7</v>
      </c>
      <c r="J127" s="60">
        <f>Table48[[#This Row],[Comex Cu future]]/100/0.454*1000</f>
        <v>5588.1057268722461</v>
      </c>
      <c r="K127" s="60">
        <v>1663</v>
      </c>
      <c r="L127" s="63">
        <f t="shared" si="3"/>
        <v>42156</v>
      </c>
    </row>
    <row r="128" spans="2:12">
      <c r="B128" s="65">
        <v>42174</v>
      </c>
      <c r="C128" s="60">
        <v>12671.5</v>
      </c>
      <c r="D128" s="61">
        <v>458550</v>
      </c>
      <c r="E128" s="61">
        <v>176370</v>
      </c>
      <c r="F128" s="61">
        <f t="shared" si="2"/>
        <v>282180</v>
      </c>
      <c r="G128" s="62">
        <v>30380</v>
      </c>
      <c r="H128" s="60">
        <v>5642</v>
      </c>
      <c r="I128" s="60">
        <v>250.1</v>
      </c>
      <c r="J128" s="60">
        <f>Table48[[#This Row],[Comex Cu future]]/100/0.454*1000</f>
        <v>5508.8105726872245</v>
      </c>
      <c r="K128" s="60">
        <v>1652.75</v>
      </c>
      <c r="L128" s="63">
        <f t="shared" si="3"/>
        <v>42156</v>
      </c>
    </row>
    <row r="129" spans="2:12">
      <c r="B129" s="65">
        <v>42177</v>
      </c>
      <c r="C129" s="60">
        <v>12367</v>
      </c>
      <c r="D129" s="61">
        <v>461436</v>
      </c>
      <c r="E129" s="61">
        <v>177636</v>
      </c>
      <c r="F129" s="61">
        <f t="shared" si="2"/>
        <v>283800</v>
      </c>
      <c r="G129" s="62">
        <v>30553</v>
      </c>
      <c r="H129" s="60">
        <v>5636.75</v>
      </c>
      <c r="I129" s="60">
        <v>250.05</v>
      </c>
      <c r="J129" s="60">
        <f>Table48[[#This Row],[Comex Cu future]]/100/0.454*1000</f>
        <v>5507.7092511013225</v>
      </c>
      <c r="K129" s="60">
        <v>1668.25</v>
      </c>
      <c r="L129" s="63">
        <f t="shared" si="3"/>
        <v>42156</v>
      </c>
    </row>
    <row r="130" spans="2:12">
      <c r="B130" s="65">
        <v>42178</v>
      </c>
      <c r="C130" s="60">
        <v>12817.5</v>
      </c>
      <c r="D130" s="61">
        <v>458688</v>
      </c>
      <c r="E130" s="61">
        <v>174558</v>
      </c>
      <c r="F130" s="61">
        <f t="shared" si="2"/>
        <v>284130</v>
      </c>
      <c r="G130" s="62">
        <v>30643</v>
      </c>
      <c r="H130" s="60">
        <v>5763</v>
      </c>
      <c r="I130" s="60">
        <v>254.3</v>
      </c>
      <c r="J130" s="60">
        <f>Table48[[#This Row],[Comex Cu future]]/100/0.454*1000</f>
        <v>5601.3215859030843</v>
      </c>
      <c r="K130" s="60">
        <v>1684.5</v>
      </c>
      <c r="L130" s="63">
        <f t="shared" si="3"/>
        <v>42156</v>
      </c>
    </row>
    <row r="131" spans="2:12">
      <c r="B131" s="65">
        <v>42179</v>
      </c>
      <c r="C131" s="60">
        <v>12725.5</v>
      </c>
      <c r="D131" s="61">
        <v>459438</v>
      </c>
      <c r="E131" s="61">
        <v>174444</v>
      </c>
      <c r="F131" s="61">
        <f t="shared" si="2"/>
        <v>284994</v>
      </c>
      <c r="G131" s="62">
        <v>30743</v>
      </c>
      <c r="H131" s="60">
        <v>5722.75</v>
      </c>
      <c r="I131" s="60">
        <v>254.85</v>
      </c>
      <c r="J131" s="60">
        <f>Table48[[#This Row],[Comex Cu future]]/100/0.454*1000</f>
        <v>5613.4361233480176</v>
      </c>
      <c r="K131" s="60">
        <v>1676.25</v>
      </c>
      <c r="L131" s="63">
        <f t="shared" si="3"/>
        <v>42156</v>
      </c>
    </row>
    <row r="132" spans="2:12">
      <c r="B132" s="65">
        <v>42180</v>
      </c>
      <c r="C132" s="60">
        <v>12654.5</v>
      </c>
      <c r="D132" s="61">
        <v>458370</v>
      </c>
      <c r="E132" s="61">
        <v>174444</v>
      </c>
      <c r="F132" s="61">
        <f t="shared" si="2"/>
        <v>283926</v>
      </c>
      <c r="G132" s="62">
        <v>30742</v>
      </c>
      <c r="H132" s="60">
        <v>5754.25</v>
      </c>
      <c r="I132" s="60">
        <v>254.45</v>
      </c>
      <c r="J132" s="60">
        <f>Table48[[#This Row],[Comex Cu future]]/100/0.454*1000</f>
        <v>5604.6255506607922</v>
      </c>
      <c r="K132" s="60">
        <v>1684.75</v>
      </c>
      <c r="L132" s="63">
        <f t="shared" si="3"/>
        <v>42156</v>
      </c>
    </row>
    <row r="133" spans="2:12">
      <c r="B133" s="65">
        <v>42181</v>
      </c>
      <c r="C133" s="60">
        <v>12402</v>
      </c>
      <c r="D133" s="61">
        <v>458148</v>
      </c>
      <c r="E133" s="61">
        <v>174444</v>
      </c>
      <c r="F133" s="61">
        <f t="shared" si="2"/>
        <v>283704</v>
      </c>
      <c r="G133" s="62">
        <v>30842</v>
      </c>
      <c r="H133" s="60">
        <v>5745</v>
      </c>
      <c r="I133" s="60">
        <v>256.14999999999998</v>
      </c>
      <c r="J133" s="60">
        <f>Table48[[#This Row],[Comex Cu future]]/100/0.454*1000</f>
        <v>5642.0704845814971</v>
      </c>
      <c r="K133" s="60">
        <v>1665.5</v>
      </c>
      <c r="L133" s="63">
        <f t="shared" si="3"/>
        <v>42156</v>
      </c>
    </row>
    <row r="134" spans="2:12">
      <c r="B134" s="65">
        <v>42184</v>
      </c>
      <c r="C134" s="60">
        <v>11787.5</v>
      </c>
      <c r="D134" s="61">
        <v>459018</v>
      </c>
      <c r="E134" s="61">
        <v>175290</v>
      </c>
      <c r="F134" s="61">
        <f t="shared" si="2"/>
        <v>283728</v>
      </c>
      <c r="G134" s="62">
        <v>30890</v>
      </c>
      <c r="H134" s="60">
        <v>5784</v>
      </c>
      <c r="I134" s="60">
        <v>255.9</v>
      </c>
      <c r="J134" s="60">
        <f>Table48[[#This Row],[Comex Cu future]]/100/0.454*1000</f>
        <v>5636.5638766519824</v>
      </c>
      <c r="K134" s="60">
        <v>1660.5</v>
      </c>
      <c r="L134" s="63">
        <f t="shared" si="3"/>
        <v>42156</v>
      </c>
    </row>
    <row r="135" spans="2:12">
      <c r="B135" s="65">
        <v>42185</v>
      </c>
      <c r="C135" s="60">
        <v>11932.5</v>
      </c>
      <c r="D135" s="61">
        <v>456438</v>
      </c>
      <c r="E135" s="61">
        <v>172920</v>
      </c>
      <c r="F135" s="61">
        <f t="shared" ref="F135:F198" si="4">D135-E135</f>
        <v>283518</v>
      </c>
      <c r="G135" s="62">
        <v>33500</v>
      </c>
      <c r="H135" s="60">
        <v>5754.75</v>
      </c>
      <c r="I135" s="60">
        <v>254.2</v>
      </c>
      <c r="J135" s="60">
        <f>Table48[[#This Row],[Comex Cu future]]/100/0.454*1000</f>
        <v>5599.1189427312765</v>
      </c>
      <c r="K135" s="60">
        <v>1651</v>
      </c>
      <c r="L135" s="63">
        <f t="shared" si="3"/>
        <v>42156</v>
      </c>
    </row>
    <row r="136" spans="2:12">
      <c r="B136" s="65">
        <v>42186</v>
      </c>
      <c r="C136" s="60">
        <v>11982</v>
      </c>
      <c r="D136" s="61">
        <v>457110</v>
      </c>
      <c r="E136" s="61">
        <v>173118</v>
      </c>
      <c r="F136" s="61">
        <f t="shared" si="4"/>
        <v>283992</v>
      </c>
      <c r="G136" s="62">
        <v>33222</v>
      </c>
      <c r="H136" s="60">
        <v>5765.75</v>
      </c>
      <c r="I136" s="60">
        <v>255.6</v>
      </c>
      <c r="J136" s="60">
        <f>Table48[[#This Row],[Comex Cu future]]/100/0.454*1000</f>
        <v>5629.9559471365637</v>
      </c>
      <c r="K136" s="60">
        <v>1688.75</v>
      </c>
      <c r="L136" s="63">
        <f t="shared" ref="L136:L199" si="5">DATE(YEAR(B136),MONTH(B136),1)</f>
        <v>42186</v>
      </c>
    </row>
    <row r="137" spans="2:12">
      <c r="B137" s="65">
        <v>42187</v>
      </c>
      <c r="C137" s="60">
        <v>12157</v>
      </c>
      <c r="D137" s="61">
        <v>457308</v>
      </c>
      <c r="E137" s="61">
        <v>173256</v>
      </c>
      <c r="F137" s="61">
        <f t="shared" si="4"/>
        <v>284052</v>
      </c>
      <c r="G137" s="62">
        <v>32594</v>
      </c>
      <c r="H137" s="60">
        <v>5778</v>
      </c>
      <c r="I137" s="60">
        <v>255.45</v>
      </c>
      <c r="J137" s="60">
        <f>Table48[[#This Row],[Comex Cu future]]/100/0.454*1000</f>
        <v>5626.6519823788549</v>
      </c>
      <c r="K137" s="60">
        <v>1686.75</v>
      </c>
      <c r="L137" s="63">
        <f t="shared" si="5"/>
        <v>42186</v>
      </c>
    </row>
    <row r="138" spans="2:12">
      <c r="B138" s="65">
        <v>42188</v>
      </c>
      <c r="C138" s="60">
        <v>11957</v>
      </c>
      <c r="D138" s="61">
        <v>457086</v>
      </c>
      <c r="E138" s="61">
        <v>173034</v>
      </c>
      <c r="F138" s="61">
        <f t="shared" si="4"/>
        <v>284052</v>
      </c>
      <c r="G138" s="62">
        <v>32560</v>
      </c>
      <c r="H138" s="60">
        <v>5744</v>
      </c>
      <c r="I138" s="60">
        <v>255.45</v>
      </c>
      <c r="J138" s="60">
        <f>Table48[[#This Row],[Comex Cu future]]/100/0.454*1000</f>
        <v>5626.6519823788549</v>
      </c>
      <c r="K138" s="60">
        <v>1671.5</v>
      </c>
      <c r="L138" s="63">
        <f t="shared" si="5"/>
        <v>42186</v>
      </c>
    </row>
    <row r="139" spans="2:12">
      <c r="B139" s="65">
        <v>42191</v>
      </c>
      <c r="C139" s="60">
        <v>11655</v>
      </c>
      <c r="D139" s="61">
        <v>456450</v>
      </c>
      <c r="E139" s="61">
        <v>172548</v>
      </c>
      <c r="F139" s="61">
        <f t="shared" si="4"/>
        <v>283902</v>
      </c>
      <c r="G139" s="62">
        <v>32880</v>
      </c>
      <c r="H139" s="60">
        <v>5576</v>
      </c>
      <c r="I139" s="60">
        <v>247.1</v>
      </c>
      <c r="J139" s="60">
        <f>Table48[[#This Row],[Comex Cu future]]/100/0.454*1000</f>
        <v>5442.7312775330392</v>
      </c>
      <c r="K139" s="60">
        <v>1652.25</v>
      </c>
      <c r="L139" s="63">
        <f t="shared" si="5"/>
        <v>42186</v>
      </c>
    </row>
    <row r="140" spans="2:12">
      <c r="B140" s="65">
        <v>42192</v>
      </c>
      <c r="C140" s="60">
        <v>10604</v>
      </c>
      <c r="D140" s="61">
        <v>455514</v>
      </c>
      <c r="E140" s="61">
        <v>172260</v>
      </c>
      <c r="F140" s="61">
        <f t="shared" si="4"/>
        <v>283254</v>
      </c>
      <c r="G140" s="62">
        <v>32354</v>
      </c>
      <c r="H140" s="60">
        <v>5329</v>
      </c>
      <c r="I140" s="60">
        <v>238.05</v>
      </c>
      <c r="J140" s="60">
        <f>Table48[[#This Row],[Comex Cu future]]/100/0.454*1000</f>
        <v>5243.3920704845814</v>
      </c>
      <c r="K140" s="60">
        <v>1623</v>
      </c>
      <c r="L140" s="63">
        <f t="shared" si="5"/>
        <v>42186</v>
      </c>
    </row>
    <row r="141" spans="2:12">
      <c r="B141" s="65">
        <v>42193</v>
      </c>
      <c r="C141" s="60">
        <v>10913</v>
      </c>
      <c r="D141" s="61">
        <v>456744</v>
      </c>
      <c r="E141" s="61">
        <v>173394</v>
      </c>
      <c r="F141" s="61">
        <f t="shared" si="4"/>
        <v>283350</v>
      </c>
      <c r="G141" s="62">
        <v>32228</v>
      </c>
      <c r="H141" s="60">
        <v>5511</v>
      </c>
      <c r="I141" s="60">
        <v>243.25</v>
      </c>
      <c r="J141" s="60">
        <f>Table48[[#This Row],[Comex Cu future]]/100/0.454*1000</f>
        <v>5357.929515418502</v>
      </c>
      <c r="K141" s="60">
        <v>1629.75</v>
      </c>
      <c r="L141" s="63">
        <f t="shared" si="5"/>
        <v>42186</v>
      </c>
    </row>
    <row r="142" spans="2:12">
      <c r="B142" s="65">
        <v>42194</v>
      </c>
      <c r="C142" s="60">
        <v>11456</v>
      </c>
      <c r="D142" s="61">
        <v>457248</v>
      </c>
      <c r="E142" s="61">
        <v>173850</v>
      </c>
      <c r="F142" s="61">
        <f t="shared" si="4"/>
        <v>283398</v>
      </c>
      <c r="G142" s="62">
        <v>32160</v>
      </c>
      <c r="H142" s="60">
        <v>5616.5</v>
      </c>
      <c r="I142" s="60">
        <v>248.4</v>
      </c>
      <c r="J142" s="60">
        <f>Table48[[#This Row],[Comex Cu future]]/100/0.454*1000</f>
        <v>5471.3656387665196</v>
      </c>
      <c r="K142" s="60">
        <v>1659.75</v>
      </c>
      <c r="L142" s="63">
        <f t="shared" si="5"/>
        <v>42186</v>
      </c>
    </row>
    <row r="143" spans="2:12">
      <c r="B143" s="65">
        <v>42195</v>
      </c>
      <c r="C143" s="60">
        <v>11218.25</v>
      </c>
      <c r="D143" s="61">
        <v>456390</v>
      </c>
      <c r="E143" s="61">
        <v>173784</v>
      </c>
      <c r="F143" s="61">
        <f t="shared" si="4"/>
        <v>282606</v>
      </c>
      <c r="G143" s="62">
        <v>32155</v>
      </c>
      <c r="H143" s="60">
        <v>5578</v>
      </c>
      <c r="I143" s="60">
        <v>247</v>
      </c>
      <c r="J143" s="60">
        <f>Table48[[#This Row],[Comex Cu future]]/100/0.454*1000</f>
        <v>5440.5286343612333</v>
      </c>
      <c r="K143" s="60">
        <v>1657.5</v>
      </c>
      <c r="L143" s="63">
        <f t="shared" si="5"/>
        <v>42186</v>
      </c>
    </row>
    <row r="144" spans="2:12">
      <c r="B144" s="65">
        <v>42198</v>
      </c>
      <c r="C144" s="60">
        <v>11713</v>
      </c>
      <c r="D144" s="61">
        <v>454896</v>
      </c>
      <c r="E144" s="61">
        <v>173028</v>
      </c>
      <c r="F144" s="61">
        <f t="shared" si="4"/>
        <v>281868</v>
      </c>
      <c r="G144" s="62">
        <v>31650</v>
      </c>
      <c r="H144" s="60">
        <v>5573.5</v>
      </c>
      <c r="I144" s="60">
        <v>247.15</v>
      </c>
      <c r="J144" s="60">
        <f>Table48[[#This Row],[Comex Cu future]]/100/0.454*1000</f>
        <v>5443.8325991189431</v>
      </c>
      <c r="K144" s="60">
        <v>1673.25</v>
      </c>
      <c r="L144" s="63">
        <f t="shared" si="5"/>
        <v>42186</v>
      </c>
    </row>
    <row r="145" spans="2:12">
      <c r="B145" s="65">
        <v>42199</v>
      </c>
      <c r="C145" s="60">
        <v>11582.5</v>
      </c>
      <c r="D145" s="61">
        <v>453006</v>
      </c>
      <c r="E145" s="61">
        <v>171570</v>
      </c>
      <c r="F145" s="61">
        <f t="shared" si="4"/>
        <v>281436</v>
      </c>
      <c r="G145" s="62">
        <v>31600</v>
      </c>
      <c r="H145" s="60">
        <v>5544</v>
      </c>
      <c r="I145" s="60">
        <v>246.95</v>
      </c>
      <c r="J145" s="60">
        <f>Table48[[#This Row],[Comex Cu future]]/100/0.454*1000</f>
        <v>5439.4273127753304</v>
      </c>
      <c r="K145" s="60">
        <v>1663.25</v>
      </c>
      <c r="L145" s="63">
        <f t="shared" si="5"/>
        <v>42186</v>
      </c>
    </row>
    <row r="146" spans="2:12">
      <c r="B146" s="65">
        <v>42200</v>
      </c>
      <c r="C146" s="60">
        <v>11436</v>
      </c>
      <c r="D146" s="61">
        <v>453480</v>
      </c>
      <c r="E146" s="61">
        <v>171840</v>
      </c>
      <c r="F146" s="61">
        <f t="shared" si="4"/>
        <v>281640</v>
      </c>
      <c r="G146" s="62">
        <v>31380</v>
      </c>
      <c r="H146" s="60">
        <v>5508.5</v>
      </c>
      <c r="I146" s="60">
        <v>245.7</v>
      </c>
      <c r="J146" s="60">
        <f>Table48[[#This Row],[Comex Cu future]]/100/0.454*1000</f>
        <v>5411.894273127753</v>
      </c>
      <c r="K146" s="60">
        <v>1674.75</v>
      </c>
      <c r="L146" s="63">
        <f t="shared" si="5"/>
        <v>42186</v>
      </c>
    </row>
    <row r="147" spans="2:12">
      <c r="B147" s="65">
        <v>42201</v>
      </c>
      <c r="C147" s="60">
        <v>11590</v>
      </c>
      <c r="D147" s="61">
        <v>452850</v>
      </c>
      <c r="E147" s="61">
        <v>172740</v>
      </c>
      <c r="F147" s="61">
        <f t="shared" si="4"/>
        <v>280110</v>
      </c>
      <c r="G147" s="62">
        <v>31375</v>
      </c>
      <c r="H147" s="60">
        <v>5538.75</v>
      </c>
      <c r="I147" s="60">
        <v>246.1</v>
      </c>
      <c r="J147" s="60">
        <f>Table48[[#This Row],[Comex Cu future]]/100/0.454*1000</f>
        <v>5420.7048458149775</v>
      </c>
      <c r="K147" s="60">
        <v>1673.75</v>
      </c>
      <c r="L147" s="63">
        <f t="shared" si="5"/>
        <v>42186</v>
      </c>
    </row>
    <row r="148" spans="2:12">
      <c r="B148" s="65">
        <v>42202</v>
      </c>
      <c r="C148" s="60">
        <v>11460.5</v>
      </c>
      <c r="D148" s="61">
        <v>453486</v>
      </c>
      <c r="E148" s="61">
        <v>173622</v>
      </c>
      <c r="F148" s="61">
        <f t="shared" si="4"/>
        <v>279864</v>
      </c>
      <c r="G148" s="62">
        <v>31070</v>
      </c>
      <c r="H148" s="60">
        <v>5459.75</v>
      </c>
      <c r="I148" s="60">
        <v>243.25</v>
      </c>
      <c r="J148" s="60">
        <f>Table48[[#This Row],[Comex Cu future]]/100/0.454*1000</f>
        <v>5357.929515418502</v>
      </c>
      <c r="K148" s="60">
        <v>1655</v>
      </c>
      <c r="L148" s="63">
        <f t="shared" si="5"/>
        <v>42186</v>
      </c>
    </row>
    <row r="149" spans="2:12">
      <c r="B149" s="65">
        <v>42205</v>
      </c>
      <c r="C149" s="60">
        <v>11656</v>
      </c>
      <c r="D149" s="61">
        <v>453306</v>
      </c>
      <c r="E149" s="61">
        <v>173622</v>
      </c>
      <c r="F149" s="61">
        <f t="shared" si="4"/>
        <v>279684</v>
      </c>
      <c r="G149" s="62">
        <v>31315</v>
      </c>
      <c r="H149" s="60">
        <v>5458.75</v>
      </c>
      <c r="I149" s="60">
        <v>242.2</v>
      </c>
      <c r="J149" s="60">
        <f>Table48[[#This Row],[Comex Cu future]]/100/0.454*1000</f>
        <v>5334.8017621145364</v>
      </c>
      <c r="K149" s="60">
        <v>1644.5</v>
      </c>
      <c r="L149" s="63">
        <f t="shared" si="5"/>
        <v>42186</v>
      </c>
    </row>
    <row r="150" spans="2:12">
      <c r="B150" s="65">
        <v>42206</v>
      </c>
      <c r="C150" s="60">
        <v>11630</v>
      </c>
      <c r="D150" s="61">
        <v>453582</v>
      </c>
      <c r="E150" s="61">
        <v>173922</v>
      </c>
      <c r="F150" s="61">
        <f t="shared" si="4"/>
        <v>279660</v>
      </c>
      <c r="G150" s="62">
        <v>31061</v>
      </c>
      <c r="H150" s="60">
        <v>5432.25</v>
      </c>
      <c r="I150" s="60">
        <v>241.5</v>
      </c>
      <c r="J150" s="60">
        <f>Table48[[#This Row],[Comex Cu future]]/100/0.454*1000</f>
        <v>5319.3832599118941</v>
      </c>
      <c r="K150" s="60">
        <v>1615.75</v>
      </c>
      <c r="L150" s="63">
        <f t="shared" si="5"/>
        <v>42186</v>
      </c>
    </row>
    <row r="151" spans="2:12">
      <c r="B151" s="65">
        <v>42207</v>
      </c>
      <c r="C151" s="60">
        <v>11422</v>
      </c>
      <c r="D151" s="61">
        <v>453804</v>
      </c>
      <c r="E151" s="61">
        <v>174354</v>
      </c>
      <c r="F151" s="61">
        <f t="shared" si="4"/>
        <v>279450</v>
      </c>
      <c r="G151" s="62">
        <v>31057</v>
      </c>
      <c r="H151" s="60">
        <v>5341</v>
      </c>
      <c r="I151" s="60">
        <v>237.85</v>
      </c>
      <c r="J151" s="60">
        <f>Table48[[#This Row],[Comex Cu future]]/100/0.454*1000</f>
        <v>5238.9867841409687</v>
      </c>
      <c r="K151" s="60">
        <v>1614.5</v>
      </c>
      <c r="L151" s="63">
        <f t="shared" si="5"/>
        <v>42186</v>
      </c>
    </row>
    <row r="152" spans="2:12">
      <c r="B152" s="65">
        <v>42208</v>
      </c>
      <c r="C152" s="60">
        <v>11384</v>
      </c>
      <c r="D152" s="61">
        <v>453738</v>
      </c>
      <c r="E152" s="61">
        <v>174354</v>
      </c>
      <c r="F152" s="61">
        <f t="shared" si="4"/>
        <v>279384</v>
      </c>
      <c r="G152" s="62">
        <v>31053</v>
      </c>
      <c r="H152" s="60">
        <v>5253.5</v>
      </c>
      <c r="I152" s="60">
        <v>234.3</v>
      </c>
      <c r="J152" s="60">
        <f>Table48[[#This Row],[Comex Cu future]]/100/0.454*1000</f>
        <v>5160.79295154185</v>
      </c>
      <c r="K152" s="60">
        <v>1593</v>
      </c>
      <c r="L152" s="63">
        <f t="shared" si="5"/>
        <v>42186</v>
      </c>
    </row>
    <row r="153" spans="2:12">
      <c r="B153" s="65">
        <v>42209</v>
      </c>
      <c r="C153" s="60">
        <v>11251.5</v>
      </c>
      <c r="D153" s="61">
        <v>453330</v>
      </c>
      <c r="E153" s="61">
        <v>174318</v>
      </c>
      <c r="F153" s="61">
        <f t="shared" si="4"/>
        <v>279012</v>
      </c>
      <c r="G153" s="62">
        <v>31049</v>
      </c>
      <c r="H153" s="60">
        <v>5246.5</v>
      </c>
      <c r="I153" s="60">
        <v>234.3</v>
      </c>
      <c r="J153" s="60">
        <f>Table48[[#This Row],[Comex Cu future]]/100/0.454*1000</f>
        <v>5160.79295154185</v>
      </c>
      <c r="K153" s="60">
        <v>1602.5</v>
      </c>
      <c r="L153" s="63">
        <f t="shared" si="5"/>
        <v>42186</v>
      </c>
    </row>
    <row r="154" spans="2:12">
      <c r="B154" s="65">
        <v>42212</v>
      </c>
      <c r="C154" s="60">
        <v>10982</v>
      </c>
      <c r="D154" s="61">
        <v>453414</v>
      </c>
      <c r="E154" s="61">
        <v>174618</v>
      </c>
      <c r="F154" s="61">
        <f t="shared" si="4"/>
        <v>278796</v>
      </c>
      <c r="G154" s="62">
        <v>30545</v>
      </c>
      <c r="H154" s="60">
        <v>5173</v>
      </c>
      <c r="I154" s="60">
        <v>231.3</v>
      </c>
      <c r="J154" s="60">
        <f>Table48[[#This Row],[Comex Cu future]]/100/0.454*1000</f>
        <v>5094.7136563876657</v>
      </c>
      <c r="K154" s="60">
        <v>1599</v>
      </c>
      <c r="L154" s="63">
        <f t="shared" si="5"/>
        <v>42186</v>
      </c>
    </row>
    <row r="155" spans="2:12">
      <c r="B155" s="65">
        <v>42213</v>
      </c>
      <c r="C155" s="60">
        <v>11278</v>
      </c>
      <c r="D155" s="61">
        <v>452580</v>
      </c>
      <c r="E155" s="61">
        <v>173100</v>
      </c>
      <c r="F155" s="61">
        <f t="shared" si="4"/>
        <v>279480</v>
      </c>
      <c r="G155" s="62">
        <v>30791</v>
      </c>
      <c r="H155" s="60">
        <v>5286.5</v>
      </c>
      <c r="I155" s="60">
        <v>235.7</v>
      </c>
      <c r="J155" s="60">
        <f>Table48[[#This Row],[Comex Cu future]]/100/0.454*1000</f>
        <v>5191.6299559471354</v>
      </c>
      <c r="K155" s="60">
        <v>1616.75</v>
      </c>
      <c r="L155" s="63">
        <f t="shared" si="5"/>
        <v>42186</v>
      </c>
    </row>
    <row r="156" spans="2:12">
      <c r="B156" s="65">
        <v>42214</v>
      </c>
      <c r="C156" s="60">
        <v>11202</v>
      </c>
      <c r="D156" s="61">
        <v>457890</v>
      </c>
      <c r="E156" s="61">
        <v>175530</v>
      </c>
      <c r="F156" s="61">
        <f t="shared" si="4"/>
        <v>282360</v>
      </c>
      <c r="G156" s="62">
        <v>30750</v>
      </c>
      <c r="H156" s="60">
        <v>5316.5</v>
      </c>
      <c r="I156" s="60">
        <v>236.7</v>
      </c>
      <c r="J156" s="60">
        <f>Table48[[#This Row],[Comex Cu future]]/100/0.454*1000</f>
        <v>5213.6563876651981</v>
      </c>
      <c r="K156" s="60">
        <v>1624.75</v>
      </c>
      <c r="L156" s="63">
        <f t="shared" si="5"/>
        <v>42186</v>
      </c>
    </row>
    <row r="157" spans="2:12">
      <c r="B157" s="65">
        <v>42215</v>
      </c>
      <c r="C157" s="60">
        <v>10978</v>
      </c>
      <c r="D157" s="61">
        <v>460998</v>
      </c>
      <c r="E157" s="61">
        <v>176034</v>
      </c>
      <c r="F157" s="61">
        <f t="shared" si="4"/>
        <v>284964</v>
      </c>
      <c r="G157" s="62">
        <v>30746</v>
      </c>
      <c r="H157" s="60">
        <v>5253</v>
      </c>
      <c r="I157" s="60">
        <v>236.6</v>
      </c>
      <c r="J157" s="60">
        <f>Table48[[#This Row],[Comex Cu future]]/100/0.454*1000</f>
        <v>5211.4537444933922</v>
      </c>
      <c r="K157" s="60">
        <v>1606.5</v>
      </c>
      <c r="L157" s="63">
        <f t="shared" si="5"/>
        <v>42186</v>
      </c>
    </row>
    <row r="158" spans="2:12">
      <c r="B158" s="65">
        <v>42216</v>
      </c>
      <c r="C158" s="60">
        <v>10993.5</v>
      </c>
      <c r="D158" s="61">
        <v>460098</v>
      </c>
      <c r="E158" s="61">
        <v>176334</v>
      </c>
      <c r="F158" s="61">
        <f t="shared" si="4"/>
        <v>283764</v>
      </c>
      <c r="G158" s="62">
        <v>30742</v>
      </c>
      <c r="H158" s="60">
        <v>5221.5</v>
      </c>
      <c r="I158" s="60">
        <v>236.9</v>
      </c>
      <c r="J158" s="60">
        <f>Table48[[#This Row],[Comex Cu future]]/100/0.454*1000</f>
        <v>5218.0616740088108</v>
      </c>
      <c r="K158" s="60">
        <v>1582</v>
      </c>
      <c r="L158" s="63">
        <f t="shared" si="5"/>
        <v>42186</v>
      </c>
    </row>
    <row r="159" spans="2:12">
      <c r="B159" s="65">
        <v>42219</v>
      </c>
      <c r="C159" s="60">
        <v>10696</v>
      </c>
      <c r="D159" s="61">
        <v>458838</v>
      </c>
      <c r="E159" s="61">
        <v>176106</v>
      </c>
      <c r="F159" s="61">
        <f t="shared" si="4"/>
        <v>282732</v>
      </c>
      <c r="G159" s="62">
        <v>30738</v>
      </c>
      <c r="H159" s="60">
        <v>5212</v>
      </c>
      <c r="I159" s="60">
        <v>235.6</v>
      </c>
      <c r="J159" s="60">
        <f>Table48[[#This Row],[Comex Cu future]]/100/0.454*1000</f>
        <v>5189.4273127753304</v>
      </c>
      <c r="K159" s="60">
        <v>1576.75</v>
      </c>
      <c r="L159" s="63">
        <f t="shared" si="5"/>
        <v>42217</v>
      </c>
    </row>
    <row r="160" spans="2:12">
      <c r="B160" s="65">
        <v>42220</v>
      </c>
      <c r="C160" s="60">
        <v>10780</v>
      </c>
      <c r="D160" s="61">
        <v>457926</v>
      </c>
      <c r="E160" s="61">
        <v>175266</v>
      </c>
      <c r="F160" s="61">
        <f t="shared" si="4"/>
        <v>282660</v>
      </c>
      <c r="G160" s="62">
        <v>30734</v>
      </c>
      <c r="H160" s="60">
        <v>5229.75</v>
      </c>
      <c r="I160" s="60">
        <v>236.85</v>
      </c>
      <c r="J160" s="60">
        <f>Table48[[#This Row],[Comex Cu future]]/100/0.454*1000</f>
        <v>5216.9603524229069</v>
      </c>
      <c r="K160" s="60">
        <v>1581.75</v>
      </c>
      <c r="L160" s="63">
        <f t="shared" si="5"/>
        <v>42217</v>
      </c>
    </row>
    <row r="161" spans="2:12">
      <c r="B161" s="65">
        <v>42221</v>
      </c>
      <c r="C161" s="60">
        <v>10812</v>
      </c>
      <c r="D161" s="61">
        <v>457926</v>
      </c>
      <c r="E161" s="61">
        <v>175266</v>
      </c>
      <c r="F161" s="61">
        <f t="shared" si="4"/>
        <v>282660</v>
      </c>
      <c r="G161" s="62">
        <v>30755</v>
      </c>
      <c r="H161" s="60">
        <v>5169</v>
      </c>
      <c r="I161" s="60">
        <v>236.55</v>
      </c>
      <c r="J161" s="60">
        <f>Table48[[#This Row],[Comex Cu future]]/100/0.454*1000</f>
        <v>5210.3524229074892</v>
      </c>
      <c r="K161" s="60">
        <v>1559.75</v>
      </c>
      <c r="L161" s="63">
        <f t="shared" si="5"/>
        <v>42217</v>
      </c>
    </row>
    <row r="162" spans="2:12">
      <c r="B162" s="65">
        <v>42222</v>
      </c>
      <c r="C162" s="60">
        <v>10808</v>
      </c>
      <c r="D162" s="61">
        <v>458490</v>
      </c>
      <c r="E162" s="61">
        <v>175266</v>
      </c>
      <c r="F162" s="61">
        <f t="shared" si="4"/>
        <v>283224</v>
      </c>
      <c r="G162" s="62">
        <v>30476</v>
      </c>
      <c r="H162" s="60">
        <v>5177</v>
      </c>
      <c r="I162" s="60">
        <v>235.5</v>
      </c>
      <c r="J162" s="60">
        <f>Table48[[#This Row],[Comex Cu future]]/100/0.454*1000</f>
        <v>5187.2246696035245</v>
      </c>
      <c r="K162" s="60">
        <v>1559.25</v>
      </c>
      <c r="L162" s="63">
        <f t="shared" si="5"/>
        <v>42217</v>
      </c>
    </row>
    <row r="163" spans="2:12">
      <c r="B163" s="65">
        <v>42223</v>
      </c>
      <c r="C163" s="60">
        <v>10757.5</v>
      </c>
      <c r="D163" s="61">
        <v>456678</v>
      </c>
      <c r="E163" s="61">
        <v>174618</v>
      </c>
      <c r="F163" s="61">
        <f t="shared" si="4"/>
        <v>282060</v>
      </c>
      <c r="G163" s="62">
        <v>28722</v>
      </c>
      <c r="H163" s="60">
        <v>5164</v>
      </c>
      <c r="I163" s="60">
        <v>235</v>
      </c>
      <c r="J163" s="60">
        <f>Table48[[#This Row],[Comex Cu future]]/100/0.454*1000</f>
        <v>5176.2114537444932</v>
      </c>
      <c r="K163" s="60">
        <v>1556.5</v>
      </c>
      <c r="L163" s="63">
        <f t="shared" si="5"/>
        <v>42217</v>
      </c>
    </row>
    <row r="164" spans="2:12">
      <c r="B164" s="65">
        <v>42226</v>
      </c>
      <c r="C164" s="60">
        <v>11107.5</v>
      </c>
      <c r="D164" s="61">
        <v>456708</v>
      </c>
      <c r="E164" s="61">
        <v>174618</v>
      </c>
      <c r="F164" s="61">
        <f t="shared" si="4"/>
        <v>282090</v>
      </c>
      <c r="G164" s="62">
        <v>30018</v>
      </c>
      <c r="H164" s="60">
        <v>5296.25</v>
      </c>
      <c r="I164" s="60">
        <v>241.2</v>
      </c>
      <c r="J164" s="60">
        <f>Table48[[#This Row],[Comex Cu future]]/100/0.454*1000</f>
        <v>5312.7753303964755</v>
      </c>
      <c r="K164" s="60">
        <v>1585.5</v>
      </c>
      <c r="L164" s="63">
        <f t="shared" si="5"/>
        <v>42217</v>
      </c>
    </row>
    <row r="165" spans="2:12">
      <c r="B165" s="65">
        <v>42227</v>
      </c>
      <c r="C165" s="60">
        <v>10711.5</v>
      </c>
      <c r="D165" s="61">
        <v>456708</v>
      </c>
      <c r="E165" s="61">
        <v>174618</v>
      </c>
      <c r="F165" s="61">
        <f t="shared" si="4"/>
        <v>282090</v>
      </c>
      <c r="G165" s="62">
        <v>30014</v>
      </c>
      <c r="H165" s="60">
        <v>5109.5</v>
      </c>
      <c r="I165" s="60">
        <v>236.55</v>
      </c>
      <c r="J165" s="60">
        <f>Table48[[#This Row],[Comex Cu future]]/100/0.454*1000</f>
        <v>5210.3524229074892</v>
      </c>
      <c r="K165" s="60">
        <v>1554</v>
      </c>
      <c r="L165" s="63">
        <f t="shared" si="5"/>
        <v>42217</v>
      </c>
    </row>
    <row r="166" spans="2:12">
      <c r="B166" s="65">
        <v>42228</v>
      </c>
      <c r="C166" s="60">
        <v>10559.5</v>
      </c>
      <c r="D166" s="61">
        <v>454410</v>
      </c>
      <c r="E166" s="61">
        <v>173142</v>
      </c>
      <c r="F166" s="61">
        <f t="shared" si="4"/>
        <v>281268</v>
      </c>
      <c r="G166" s="62">
        <v>30460.5</v>
      </c>
      <c r="H166" s="60">
        <v>5175.25</v>
      </c>
      <c r="I166" s="60">
        <v>237.95</v>
      </c>
      <c r="J166" s="60">
        <f>Table48[[#This Row],[Comex Cu future]]/100/0.454*1000</f>
        <v>5241.1894273127746</v>
      </c>
      <c r="K166" s="60">
        <v>1556.75</v>
      </c>
      <c r="L166" s="63">
        <f t="shared" si="5"/>
        <v>42217</v>
      </c>
    </row>
    <row r="167" spans="2:12">
      <c r="B167" s="65">
        <v>42229</v>
      </c>
      <c r="C167" s="60">
        <v>10426</v>
      </c>
      <c r="D167" s="61">
        <v>454350</v>
      </c>
      <c r="E167" s="61">
        <v>173142</v>
      </c>
      <c r="F167" s="61">
        <f t="shared" si="4"/>
        <v>281208</v>
      </c>
      <c r="G167" s="62">
        <v>30107</v>
      </c>
      <c r="H167" s="60">
        <v>5177</v>
      </c>
      <c r="I167" s="60">
        <v>238.9</v>
      </c>
      <c r="J167" s="60">
        <f>Table48[[#This Row],[Comex Cu future]]/100/0.454*1000</f>
        <v>5262.1145374449343</v>
      </c>
      <c r="K167" s="60">
        <v>1543.25</v>
      </c>
      <c r="L167" s="63">
        <f t="shared" si="5"/>
        <v>42217</v>
      </c>
    </row>
    <row r="168" spans="2:12">
      <c r="B168" s="65">
        <v>42230</v>
      </c>
      <c r="C168" s="60">
        <v>10568</v>
      </c>
      <c r="D168" s="61">
        <v>454326</v>
      </c>
      <c r="E168" s="61">
        <v>174042</v>
      </c>
      <c r="F168" s="61">
        <f t="shared" si="4"/>
        <v>280284</v>
      </c>
      <c r="G168" s="62">
        <v>30103.5</v>
      </c>
      <c r="H168" s="60">
        <v>5157.25</v>
      </c>
      <c r="I168" s="60">
        <v>238.65</v>
      </c>
      <c r="J168" s="60">
        <f>Table48[[#This Row],[Comex Cu future]]/100/0.454*1000</f>
        <v>5256.6079295154186</v>
      </c>
      <c r="K168" s="60">
        <v>1550.5</v>
      </c>
      <c r="L168" s="63">
        <f t="shared" si="5"/>
        <v>42217</v>
      </c>
    </row>
    <row r="169" spans="2:12">
      <c r="B169" s="65">
        <v>42233</v>
      </c>
      <c r="C169" s="60">
        <v>10593</v>
      </c>
      <c r="D169" s="61">
        <v>454818</v>
      </c>
      <c r="E169" s="61">
        <v>174204</v>
      </c>
      <c r="F169" s="61">
        <f t="shared" si="4"/>
        <v>280614</v>
      </c>
      <c r="G169" s="62">
        <v>28050</v>
      </c>
      <c r="H169" s="60">
        <v>5107.25</v>
      </c>
      <c r="I169" s="60">
        <v>235.5</v>
      </c>
      <c r="J169" s="60">
        <f>Table48[[#This Row],[Comex Cu future]]/100/0.454*1000</f>
        <v>5187.2246696035245</v>
      </c>
      <c r="K169" s="60">
        <v>1537.5</v>
      </c>
      <c r="L169" s="63">
        <f t="shared" si="5"/>
        <v>42217</v>
      </c>
    </row>
    <row r="170" spans="2:12">
      <c r="B170" s="65">
        <v>42234</v>
      </c>
      <c r="C170" s="60">
        <v>10322</v>
      </c>
      <c r="D170" s="61">
        <v>454974</v>
      </c>
      <c r="E170" s="61">
        <v>173724</v>
      </c>
      <c r="F170" s="61">
        <f t="shared" si="4"/>
        <v>281250</v>
      </c>
      <c r="G170" s="62">
        <v>28200</v>
      </c>
      <c r="H170" s="60">
        <v>5034</v>
      </c>
      <c r="I170" s="60">
        <v>231.8</v>
      </c>
      <c r="J170" s="60">
        <f>Table48[[#This Row],[Comex Cu future]]/100/0.454*1000</f>
        <v>5105.7268722466961</v>
      </c>
      <c r="K170" s="60">
        <v>1527</v>
      </c>
      <c r="L170" s="63">
        <f t="shared" si="5"/>
        <v>42217</v>
      </c>
    </row>
    <row r="171" spans="2:12">
      <c r="B171" s="65">
        <v>42235</v>
      </c>
      <c r="C171" s="60">
        <v>10381</v>
      </c>
      <c r="D171" s="61">
        <v>456168</v>
      </c>
      <c r="E171" s="61">
        <v>174510</v>
      </c>
      <c r="F171" s="61">
        <f t="shared" si="4"/>
        <v>281658</v>
      </c>
      <c r="G171" s="62">
        <v>28445</v>
      </c>
      <c r="H171" s="60">
        <v>4995.5</v>
      </c>
      <c r="I171" s="60">
        <v>232.25</v>
      </c>
      <c r="J171" s="60">
        <f>Table48[[#This Row],[Comex Cu future]]/100/0.454*1000</f>
        <v>5115.6387665198235</v>
      </c>
      <c r="K171" s="60">
        <v>1529.5</v>
      </c>
      <c r="L171" s="63">
        <f t="shared" si="5"/>
        <v>42217</v>
      </c>
    </row>
    <row r="172" spans="2:12">
      <c r="B172" s="65">
        <v>42236</v>
      </c>
      <c r="C172" s="60">
        <v>10370</v>
      </c>
      <c r="D172" s="61">
        <v>455892</v>
      </c>
      <c r="E172" s="61">
        <v>174510</v>
      </c>
      <c r="F172" s="61">
        <f t="shared" si="4"/>
        <v>281382</v>
      </c>
      <c r="G172" s="62">
        <v>28442</v>
      </c>
      <c r="H172" s="60">
        <v>5125</v>
      </c>
      <c r="I172" s="60">
        <v>236.7</v>
      </c>
      <c r="J172" s="60">
        <f>Table48[[#This Row],[Comex Cu future]]/100/0.454*1000</f>
        <v>5213.6563876651981</v>
      </c>
      <c r="K172" s="60">
        <v>1550</v>
      </c>
      <c r="L172" s="63">
        <f t="shared" si="5"/>
        <v>42217</v>
      </c>
    </row>
    <row r="173" spans="2:12">
      <c r="B173" s="65">
        <v>42237</v>
      </c>
      <c r="C173" s="60">
        <v>10168</v>
      </c>
      <c r="D173" s="61">
        <v>454992</v>
      </c>
      <c r="E173" s="61">
        <v>173928</v>
      </c>
      <c r="F173" s="61">
        <f t="shared" si="4"/>
        <v>281064</v>
      </c>
      <c r="G173" s="62">
        <v>28435</v>
      </c>
      <c r="H173" s="60">
        <v>5063.75</v>
      </c>
      <c r="I173" s="60">
        <v>234.7</v>
      </c>
      <c r="J173" s="60">
        <f>Table48[[#This Row],[Comex Cu future]]/100/0.454*1000</f>
        <v>5169.6035242290745</v>
      </c>
      <c r="K173" s="60">
        <v>1523.5</v>
      </c>
      <c r="L173" s="63">
        <f t="shared" si="5"/>
        <v>42217</v>
      </c>
    </row>
    <row r="174" spans="2:12">
      <c r="B174" s="65">
        <v>42240</v>
      </c>
      <c r="C174" s="60">
        <v>9478</v>
      </c>
      <c r="D174" s="61">
        <v>455052</v>
      </c>
      <c r="E174" s="61">
        <v>173298</v>
      </c>
      <c r="F174" s="61">
        <f t="shared" si="4"/>
        <v>281754</v>
      </c>
      <c r="G174" s="62">
        <v>28434</v>
      </c>
      <c r="H174" s="60">
        <v>4969.5</v>
      </c>
      <c r="I174" s="60">
        <v>229.15</v>
      </c>
      <c r="J174" s="60">
        <f>Table48[[#This Row],[Comex Cu future]]/100/0.454*1000</f>
        <v>5047.3568281938324</v>
      </c>
      <c r="K174" s="60">
        <v>1496</v>
      </c>
      <c r="L174" s="63">
        <f t="shared" si="5"/>
        <v>42217</v>
      </c>
    </row>
    <row r="175" spans="2:12">
      <c r="B175" s="65">
        <v>42241</v>
      </c>
      <c r="C175" s="60">
        <v>9580</v>
      </c>
      <c r="D175" s="61">
        <v>453852</v>
      </c>
      <c r="E175" s="61">
        <v>171084</v>
      </c>
      <c r="F175" s="61">
        <f t="shared" si="4"/>
        <v>282768</v>
      </c>
      <c r="G175" s="62">
        <v>28434</v>
      </c>
      <c r="H175" s="60">
        <v>5098</v>
      </c>
      <c r="I175" s="60">
        <v>233.85</v>
      </c>
      <c r="J175" s="60">
        <f>Table48[[#This Row],[Comex Cu future]]/100/0.454*1000</f>
        <v>5150.8810572687225</v>
      </c>
      <c r="K175" s="60">
        <v>1535.5</v>
      </c>
      <c r="L175" s="63">
        <f t="shared" si="5"/>
        <v>42217</v>
      </c>
    </row>
    <row r="176" spans="2:12">
      <c r="B176" s="65">
        <v>42242</v>
      </c>
      <c r="C176" s="60">
        <v>9538</v>
      </c>
      <c r="D176" s="61">
        <v>454380</v>
      </c>
      <c r="E176" s="61">
        <v>171054</v>
      </c>
      <c r="F176" s="61">
        <f t="shared" si="4"/>
        <v>283326</v>
      </c>
      <c r="G176" s="62">
        <v>28484</v>
      </c>
      <c r="H176" s="60">
        <v>4963</v>
      </c>
      <c r="I176" s="60">
        <v>227.6</v>
      </c>
      <c r="J176" s="60">
        <f>Table48[[#This Row],[Comex Cu future]]/100/0.454*1000</f>
        <v>5013.2158590308363</v>
      </c>
      <c r="K176" s="60">
        <v>1509.75</v>
      </c>
      <c r="L176" s="63">
        <f t="shared" si="5"/>
        <v>42217</v>
      </c>
    </row>
    <row r="177" spans="2:12">
      <c r="B177" s="65">
        <v>42243</v>
      </c>
      <c r="C177" s="60">
        <v>10031</v>
      </c>
      <c r="D177" s="61">
        <v>454692</v>
      </c>
      <c r="E177" s="61">
        <v>171036</v>
      </c>
      <c r="F177" s="61">
        <f t="shared" si="4"/>
        <v>283656</v>
      </c>
      <c r="G177" s="62">
        <v>27688</v>
      </c>
      <c r="H177" s="60">
        <v>5176</v>
      </c>
      <c r="I177" s="60">
        <v>236.3</v>
      </c>
      <c r="J177" s="60">
        <f>Table48[[#This Row],[Comex Cu future]]/100/0.454*1000</f>
        <v>5204.8458149779735</v>
      </c>
      <c r="K177" s="60">
        <v>1542</v>
      </c>
      <c r="L177" s="63">
        <f t="shared" si="5"/>
        <v>42217</v>
      </c>
    </row>
    <row r="178" spans="2:12">
      <c r="B178" s="65">
        <v>42244</v>
      </c>
      <c r="C178" s="60">
        <v>10033</v>
      </c>
      <c r="D178" s="61">
        <v>455166</v>
      </c>
      <c r="E178" s="61">
        <v>170910</v>
      </c>
      <c r="F178" s="61">
        <f t="shared" si="4"/>
        <v>284256</v>
      </c>
      <c r="G178" s="62">
        <v>28139</v>
      </c>
      <c r="H178" s="60">
        <v>5147</v>
      </c>
      <c r="I178" s="60">
        <v>238.4</v>
      </c>
      <c r="J178" s="60">
        <f>Table48[[#This Row],[Comex Cu future]]/100/0.454*1000</f>
        <v>5251.101321585903</v>
      </c>
      <c r="K178" s="60">
        <v>1587.75</v>
      </c>
      <c r="L178" s="63">
        <f t="shared" si="5"/>
        <v>42217</v>
      </c>
    </row>
    <row r="179" spans="2:12">
      <c r="B179" s="65">
        <v>42247</v>
      </c>
      <c r="C179" s="60">
        <v>10033</v>
      </c>
      <c r="D179" s="61">
        <v>455166</v>
      </c>
      <c r="E179" s="61">
        <v>170910</v>
      </c>
      <c r="F179" s="61">
        <f t="shared" si="4"/>
        <v>284256</v>
      </c>
      <c r="G179" s="62">
        <v>28139</v>
      </c>
      <c r="H179" s="60">
        <v>5147</v>
      </c>
      <c r="I179" s="60">
        <v>237.7</v>
      </c>
      <c r="J179" s="60">
        <f>Table48[[#This Row],[Comex Cu future]]/100/0.454*1000</f>
        <v>5235.6828193832598</v>
      </c>
      <c r="K179" s="60">
        <v>1587.75</v>
      </c>
      <c r="L179" s="63">
        <f t="shared" si="5"/>
        <v>42217</v>
      </c>
    </row>
    <row r="180" spans="2:12">
      <c r="B180" s="65">
        <v>42248</v>
      </c>
      <c r="C180" s="60">
        <v>9729</v>
      </c>
      <c r="D180" s="61">
        <v>453894</v>
      </c>
      <c r="E180" s="61">
        <v>170052</v>
      </c>
      <c r="F180" s="61">
        <f t="shared" si="4"/>
        <v>283842</v>
      </c>
      <c r="G180" s="62">
        <v>27688</v>
      </c>
      <c r="H180" s="60">
        <v>5082.75</v>
      </c>
      <c r="I180" s="60">
        <v>234.35</v>
      </c>
      <c r="J180" s="60">
        <f>Table48[[#This Row],[Comex Cu future]]/100/0.454*1000</f>
        <v>5161.8942731277539</v>
      </c>
      <c r="K180" s="60">
        <v>1583.25</v>
      </c>
      <c r="L180" s="63">
        <f t="shared" si="5"/>
        <v>42248</v>
      </c>
    </row>
    <row r="181" spans="2:12">
      <c r="B181" s="65">
        <v>42249</v>
      </c>
      <c r="C181" s="60">
        <v>9838.5</v>
      </c>
      <c r="D181" s="61">
        <v>454044</v>
      </c>
      <c r="E181" s="61">
        <v>170982</v>
      </c>
      <c r="F181" s="61">
        <f t="shared" si="4"/>
        <v>283062</v>
      </c>
      <c r="G181" s="62">
        <v>27688.5</v>
      </c>
      <c r="H181" s="60">
        <v>5136.5</v>
      </c>
      <c r="I181" s="60">
        <v>236.75</v>
      </c>
      <c r="J181" s="60">
        <f>Table48[[#This Row],[Comex Cu future]]/100/0.454*1000</f>
        <v>5214.7577092511019</v>
      </c>
      <c r="K181" s="60">
        <v>1579</v>
      </c>
      <c r="L181" s="63">
        <f t="shared" si="5"/>
        <v>42248</v>
      </c>
    </row>
    <row r="182" spans="2:12">
      <c r="B182" s="65">
        <v>42250</v>
      </c>
      <c r="C182" s="60">
        <v>9976</v>
      </c>
      <c r="D182" s="61">
        <v>453678</v>
      </c>
      <c r="E182" s="61">
        <v>171606</v>
      </c>
      <c r="F182" s="61">
        <f t="shared" si="4"/>
        <v>282072</v>
      </c>
      <c r="G182" s="62">
        <v>27191</v>
      </c>
      <c r="H182" s="60">
        <v>5264</v>
      </c>
      <c r="I182" s="60">
        <v>241.9</v>
      </c>
      <c r="J182" s="60">
        <f>Table48[[#This Row],[Comex Cu future]]/100/0.454*1000</f>
        <v>5328.1938325991196</v>
      </c>
      <c r="K182" s="60">
        <v>1609.75</v>
      </c>
      <c r="L182" s="63">
        <f t="shared" si="5"/>
        <v>42248</v>
      </c>
    </row>
    <row r="183" spans="2:12">
      <c r="B183" s="65">
        <v>42251</v>
      </c>
      <c r="C183" s="60">
        <v>9923.5</v>
      </c>
      <c r="D183" s="61">
        <v>453630</v>
      </c>
      <c r="E183" s="61">
        <v>172338</v>
      </c>
      <c r="F183" s="61">
        <f t="shared" si="4"/>
        <v>281292</v>
      </c>
      <c r="G183" s="62">
        <v>27691</v>
      </c>
      <c r="H183" s="60">
        <v>5131.75</v>
      </c>
      <c r="I183" s="60">
        <v>235.1</v>
      </c>
      <c r="J183" s="60">
        <f>Table48[[#This Row],[Comex Cu future]]/100/0.454*1000</f>
        <v>5178.4140969162991</v>
      </c>
      <c r="K183" s="60">
        <v>1587.25</v>
      </c>
      <c r="L183" s="63">
        <f t="shared" si="5"/>
        <v>42248</v>
      </c>
    </row>
    <row r="184" spans="2:12">
      <c r="B184" s="65">
        <v>42254</v>
      </c>
      <c r="C184" s="60">
        <v>9727</v>
      </c>
      <c r="D184" s="61">
        <v>451962</v>
      </c>
      <c r="E184" s="61">
        <v>172338</v>
      </c>
      <c r="F184" s="61">
        <f t="shared" si="4"/>
        <v>279624</v>
      </c>
      <c r="G184" s="62">
        <v>27190.25</v>
      </c>
      <c r="H184" s="60">
        <v>5163.25</v>
      </c>
      <c r="I184" s="60">
        <v>235.1</v>
      </c>
      <c r="J184" s="60">
        <f>Table48[[#This Row],[Comex Cu future]]/100/0.454*1000</f>
        <v>5178.4140969162991</v>
      </c>
      <c r="K184" s="60">
        <v>1580.25</v>
      </c>
      <c r="L184" s="63">
        <f t="shared" si="5"/>
        <v>42248</v>
      </c>
    </row>
    <row r="185" spans="2:12">
      <c r="B185" s="65">
        <v>42255</v>
      </c>
      <c r="C185" s="60">
        <v>9975</v>
      </c>
      <c r="D185" s="61">
        <v>451356</v>
      </c>
      <c r="E185" s="61">
        <v>172338</v>
      </c>
      <c r="F185" s="61">
        <f t="shared" si="4"/>
        <v>279018</v>
      </c>
      <c r="G185" s="62">
        <v>28191</v>
      </c>
      <c r="H185" s="60">
        <v>5365</v>
      </c>
      <c r="I185" s="60">
        <v>246.05</v>
      </c>
      <c r="J185" s="60">
        <f>Table48[[#This Row],[Comex Cu future]]/100/0.454*1000</f>
        <v>5419.6035242290745</v>
      </c>
      <c r="K185" s="60">
        <v>1608.75</v>
      </c>
      <c r="L185" s="63">
        <f t="shared" si="5"/>
        <v>42248</v>
      </c>
    </row>
    <row r="186" spans="2:12">
      <c r="B186" s="65">
        <v>42256</v>
      </c>
      <c r="C186" s="60">
        <v>10073</v>
      </c>
      <c r="D186" s="61">
        <v>451044</v>
      </c>
      <c r="E186" s="61">
        <v>172338</v>
      </c>
      <c r="F186" s="61">
        <f t="shared" si="4"/>
        <v>278706</v>
      </c>
      <c r="G186" s="62">
        <v>27691</v>
      </c>
      <c r="H186" s="60">
        <v>5381.75</v>
      </c>
      <c r="I186" s="60">
        <v>245.55</v>
      </c>
      <c r="J186" s="60">
        <f>Table48[[#This Row],[Comex Cu future]]/100/0.454*1000</f>
        <v>5408.5903083700441</v>
      </c>
      <c r="K186" s="60">
        <v>1607.75</v>
      </c>
      <c r="L186" s="63">
        <f t="shared" si="5"/>
        <v>42248</v>
      </c>
    </row>
    <row r="187" spans="2:12">
      <c r="B187" s="65">
        <v>42257</v>
      </c>
      <c r="C187" s="60">
        <v>10419.5</v>
      </c>
      <c r="D187" s="61">
        <v>449682</v>
      </c>
      <c r="E187" s="61">
        <v>172296</v>
      </c>
      <c r="F187" s="61">
        <f t="shared" si="4"/>
        <v>277386</v>
      </c>
      <c r="G187" s="62">
        <v>28192</v>
      </c>
      <c r="H187" s="60">
        <v>5416.5</v>
      </c>
      <c r="I187" s="60">
        <v>246.45</v>
      </c>
      <c r="J187" s="60">
        <f>Table48[[#This Row],[Comex Cu future]]/100/0.454*1000</f>
        <v>5428.4140969162991</v>
      </c>
      <c r="K187" s="60">
        <v>1617.75</v>
      </c>
      <c r="L187" s="63">
        <f t="shared" si="5"/>
        <v>42248</v>
      </c>
    </row>
    <row r="188" spans="2:12">
      <c r="B188" s="65">
        <v>42258</v>
      </c>
      <c r="C188" s="60">
        <v>10270.5</v>
      </c>
      <c r="D188" s="61">
        <v>447972</v>
      </c>
      <c r="E188" s="61">
        <v>171060</v>
      </c>
      <c r="F188" s="61">
        <f t="shared" si="4"/>
        <v>276912</v>
      </c>
      <c r="G188" s="62">
        <v>28192.5</v>
      </c>
      <c r="H188" s="60">
        <v>5390.25</v>
      </c>
      <c r="I188" s="60">
        <v>246.45</v>
      </c>
      <c r="J188" s="60">
        <f>Table48[[#This Row],[Comex Cu future]]/100/0.454*1000</f>
        <v>5428.4140969162991</v>
      </c>
      <c r="K188" s="60">
        <v>1620.75</v>
      </c>
      <c r="L188" s="63">
        <f t="shared" si="5"/>
        <v>42248</v>
      </c>
    </row>
    <row r="189" spans="2:12">
      <c r="B189" s="65">
        <v>42261</v>
      </c>
      <c r="C189" s="60">
        <v>9888</v>
      </c>
      <c r="D189" s="61">
        <v>448320</v>
      </c>
      <c r="E189" s="61">
        <v>171060</v>
      </c>
      <c r="F189" s="61">
        <f t="shared" si="4"/>
        <v>277260</v>
      </c>
      <c r="G189" s="62">
        <v>27692</v>
      </c>
      <c r="H189" s="60">
        <v>5330.5</v>
      </c>
      <c r="I189" s="60">
        <v>241.9</v>
      </c>
      <c r="J189" s="60">
        <f>Table48[[#This Row],[Comex Cu future]]/100/0.454*1000</f>
        <v>5328.1938325991196</v>
      </c>
      <c r="K189" s="60">
        <v>1602.75</v>
      </c>
      <c r="L189" s="63">
        <f t="shared" si="5"/>
        <v>42248</v>
      </c>
    </row>
    <row r="190" spans="2:12">
      <c r="B190" s="65">
        <v>42262</v>
      </c>
      <c r="C190" s="60">
        <v>10062.5</v>
      </c>
      <c r="D190" s="61">
        <v>447786</v>
      </c>
      <c r="E190" s="61">
        <v>169416</v>
      </c>
      <c r="F190" s="61">
        <f t="shared" si="4"/>
        <v>278370</v>
      </c>
      <c r="G190" s="62">
        <v>27692</v>
      </c>
      <c r="H190" s="60">
        <v>5360.75</v>
      </c>
      <c r="I190" s="60">
        <v>243.85</v>
      </c>
      <c r="J190" s="60">
        <f>Table48[[#This Row],[Comex Cu future]]/100/0.454*1000</f>
        <v>5371.1453744493383</v>
      </c>
      <c r="K190" s="60">
        <v>1595.25</v>
      </c>
      <c r="L190" s="63">
        <f t="shared" si="5"/>
        <v>42248</v>
      </c>
    </row>
    <row r="191" spans="2:12">
      <c r="B191" s="65">
        <v>42263</v>
      </c>
      <c r="C191" s="60">
        <v>10093</v>
      </c>
      <c r="D191" s="61">
        <v>449172</v>
      </c>
      <c r="E191" s="61">
        <v>169758</v>
      </c>
      <c r="F191" s="61">
        <f t="shared" si="4"/>
        <v>279414</v>
      </c>
      <c r="G191" s="62">
        <v>27692.5</v>
      </c>
      <c r="H191" s="60">
        <v>5387</v>
      </c>
      <c r="I191" s="60">
        <v>246.15</v>
      </c>
      <c r="J191" s="60">
        <f>Table48[[#This Row],[Comex Cu future]]/100/0.454*1000</f>
        <v>5421.8061674008804</v>
      </c>
      <c r="K191" s="60">
        <v>1611.5</v>
      </c>
      <c r="L191" s="63">
        <f t="shared" si="5"/>
        <v>42248</v>
      </c>
    </row>
    <row r="192" spans="2:12">
      <c r="B192" s="65">
        <v>42264</v>
      </c>
      <c r="C192" s="60">
        <v>9959</v>
      </c>
      <c r="D192" s="61">
        <v>450330</v>
      </c>
      <c r="E192" s="61">
        <v>170052</v>
      </c>
      <c r="F192" s="61">
        <f t="shared" si="4"/>
        <v>280278</v>
      </c>
      <c r="G192" s="62">
        <v>27693.5</v>
      </c>
      <c r="H192" s="60">
        <v>5405.5</v>
      </c>
      <c r="I192" s="60">
        <v>246.2</v>
      </c>
      <c r="J192" s="60">
        <f>Table48[[#This Row],[Comex Cu future]]/100/0.454*1000</f>
        <v>5422.9074889867834</v>
      </c>
      <c r="K192" s="60">
        <v>1622.25</v>
      </c>
      <c r="L192" s="63">
        <f t="shared" si="5"/>
        <v>42248</v>
      </c>
    </row>
    <row r="193" spans="2:12">
      <c r="B193" s="65">
        <v>42265</v>
      </c>
      <c r="C193" s="60">
        <v>9644</v>
      </c>
      <c r="D193" s="61">
        <v>453000</v>
      </c>
      <c r="E193" s="61">
        <v>170928</v>
      </c>
      <c r="F193" s="61">
        <f t="shared" si="4"/>
        <v>282072</v>
      </c>
      <c r="G193" s="62">
        <v>27692.5</v>
      </c>
      <c r="H193" s="60">
        <v>5272.5</v>
      </c>
      <c r="I193" s="60">
        <v>240.35</v>
      </c>
      <c r="J193" s="60">
        <f>Table48[[#This Row],[Comex Cu future]]/100/0.454*1000</f>
        <v>5294.0528634361226</v>
      </c>
      <c r="K193" s="60">
        <v>1615.75</v>
      </c>
      <c r="L193" s="63">
        <f t="shared" si="5"/>
        <v>42248</v>
      </c>
    </row>
    <row r="194" spans="2:12">
      <c r="B194" s="65">
        <v>42268</v>
      </c>
      <c r="C194" s="60">
        <v>9829</v>
      </c>
      <c r="D194" s="61">
        <v>454122</v>
      </c>
      <c r="E194" s="61">
        <v>170880</v>
      </c>
      <c r="F194" s="61">
        <f t="shared" si="4"/>
        <v>283242</v>
      </c>
      <c r="G194" s="62">
        <v>27690.5</v>
      </c>
      <c r="H194" s="60">
        <v>5281</v>
      </c>
      <c r="I194" s="60">
        <v>241.4</v>
      </c>
      <c r="J194" s="60">
        <f>Table48[[#This Row],[Comex Cu future]]/100/0.454*1000</f>
        <v>5317.1806167400882</v>
      </c>
      <c r="K194" s="60">
        <v>1607.25</v>
      </c>
      <c r="L194" s="63">
        <f t="shared" si="5"/>
        <v>42248</v>
      </c>
    </row>
    <row r="195" spans="2:12">
      <c r="B195" s="65">
        <v>42269</v>
      </c>
      <c r="C195" s="60">
        <v>9655</v>
      </c>
      <c r="D195" s="61">
        <v>452694</v>
      </c>
      <c r="E195" s="61">
        <v>171270</v>
      </c>
      <c r="F195" s="61">
        <f t="shared" si="4"/>
        <v>281424</v>
      </c>
      <c r="G195" s="62">
        <v>27693</v>
      </c>
      <c r="H195" s="60">
        <v>5089.75</v>
      </c>
      <c r="I195" s="60">
        <v>232.45</v>
      </c>
      <c r="J195" s="60">
        <f>Table48[[#This Row],[Comex Cu future]]/100/0.454*1000</f>
        <v>5120.0440528634363</v>
      </c>
      <c r="K195" s="60">
        <v>1577</v>
      </c>
      <c r="L195" s="63">
        <f t="shared" si="5"/>
        <v>42248</v>
      </c>
    </row>
    <row r="196" spans="2:12">
      <c r="B196" s="65">
        <v>42270</v>
      </c>
      <c r="C196" s="60">
        <v>9719</v>
      </c>
      <c r="D196" s="61">
        <v>454026</v>
      </c>
      <c r="E196" s="61">
        <v>171270</v>
      </c>
      <c r="F196" s="61">
        <f t="shared" si="4"/>
        <v>282756</v>
      </c>
      <c r="G196" s="62">
        <v>27693</v>
      </c>
      <c r="H196" s="60">
        <v>5069</v>
      </c>
      <c r="I196" s="60">
        <v>232.8</v>
      </c>
      <c r="J196" s="60">
        <f>Table48[[#This Row],[Comex Cu future]]/100/0.454*1000</f>
        <v>5127.7533039647587</v>
      </c>
      <c r="K196" s="60">
        <v>1564.75</v>
      </c>
      <c r="L196" s="63">
        <f t="shared" si="5"/>
        <v>42248</v>
      </c>
    </row>
    <row r="197" spans="2:12">
      <c r="B197" s="65">
        <v>42271</v>
      </c>
      <c r="C197" s="60">
        <v>9875</v>
      </c>
      <c r="D197" s="61">
        <v>454812</v>
      </c>
      <c r="E197" s="61">
        <v>171990</v>
      </c>
      <c r="F197" s="61">
        <f t="shared" si="4"/>
        <v>282822</v>
      </c>
      <c r="G197" s="62">
        <v>27694</v>
      </c>
      <c r="H197" s="60">
        <v>5065.5</v>
      </c>
      <c r="I197" s="60">
        <v>233.8</v>
      </c>
      <c r="J197" s="60">
        <f>Table48[[#This Row],[Comex Cu future]]/100/0.454*1000</f>
        <v>5149.7797356828196</v>
      </c>
      <c r="K197" s="60">
        <v>1569</v>
      </c>
      <c r="L197" s="63">
        <f t="shared" si="5"/>
        <v>42248</v>
      </c>
    </row>
    <row r="198" spans="2:12">
      <c r="B198" s="65">
        <v>42272</v>
      </c>
      <c r="C198" s="60">
        <v>9918</v>
      </c>
      <c r="D198" s="61">
        <v>454812</v>
      </c>
      <c r="E198" s="61">
        <v>171990</v>
      </c>
      <c r="F198" s="61">
        <f t="shared" si="4"/>
        <v>282822</v>
      </c>
      <c r="G198" s="62">
        <v>27695</v>
      </c>
      <c r="H198" s="60">
        <v>5042.5</v>
      </c>
      <c r="I198" s="60">
        <v>231.6</v>
      </c>
      <c r="J198" s="60">
        <f>Table48[[#This Row],[Comex Cu future]]/100/0.454*1000</f>
        <v>5101.3215859030834</v>
      </c>
      <c r="K198" s="60">
        <v>1556.5</v>
      </c>
      <c r="L198" s="63">
        <f t="shared" si="5"/>
        <v>42248</v>
      </c>
    </row>
    <row r="199" spans="2:12">
      <c r="B199" s="65">
        <v>42275</v>
      </c>
      <c r="C199" s="60">
        <v>9844</v>
      </c>
      <c r="D199" s="61">
        <v>452286</v>
      </c>
      <c r="E199" s="61">
        <v>171132</v>
      </c>
      <c r="F199" s="61">
        <f t="shared" ref="F199:F262" si="6">D199-E199</f>
        <v>281154</v>
      </c>
      <c r="G199" s="62">
        <v>27690.5</v>
      </c>
      <c r="H199" s="60">
        <v>4980</v>
      </c>
      <c r="I199" s="60">
        <v>228.65</v>
      </c>
      <c r="J199" s="60">
        <f>Table48[[#This Row],[Comex Cu future]]/100/0.454*1000</f>
        <v>5036.3436123348019</v>
      </c>
      <c r="K199" s="60">
        <v>1537</v>
      </c>
      <c r="L199" s="63">
        <f t="shared" si="5"/>
        <v>42248</v>
      </c>
    </row>
    <row r="200" spans="2:12">
      <c r="B200" s="65">
        <v>42276</v>
      </c>
      <c r="C200" s="60">
        <v>9842</v>
      </c>
      <c r="D200" s="61">
        <v>451500</v>
      </c>
      <c r="E200" s="61">
        <v>169692</v>
      </c>
      <c r="F200" s="61">
        <f t="shared" si="6"/>
        <v>281808</v>
      </c>
      <c r="G200" s="62">
        <v>27691</v>
      </c>
      <c r="H200" s="60">
        <v>4987.25</v>
      </c>
      <c r="I200" s="60">
        <v>228.4</v>
      </c>
      <c r="J200" s="60">
        <f>Table48[[#This Row],[Comex Cu future]]/100/0.454*1000</f>
        <v>5030.8370044052872</v>
      </c>
      <c r="K200" s="60">
        <v>1551</v>
      </c>
      <c r="L200" s="63">
        <f t="shared" ref="L200:L263" si="7">DATE(YEAR(B200),MONTH(B200),1)</f>
        <v>42248</v>
      </c>
    </row>
    <row r="201" spans="2:12">
      <c r="B201" s="65">
        <v>42277</v>
      </c>
      <c r="C201" s="60">
        <v>10365.5</v>
      </c>
      <c r="D201" s="61">
        <v>452070</v>
      </c>
      <c r="E201" s="61">
        <v>170160</v>
      </c>
      <c r="F201" s="61">
        <f t="shared" si="6"/>
        <v>281910</v>
      </c>
      <c r="G201" s="62">
        <v>27690</v>
      </c>
      <c r="H201" s="60">
        <v>5176.5</v>
      </c>
      <c r="I201" s="60">
        <v>236.75</v>
      </c>
      <c r="J201" s="60">
        <f>Table48[[#This Row],[Comex Cu future]]/100/0.454*1000</f>
        <v>5214.7577092511019</v>
      </c>
      <c r="K201" s="60">
        <v>1566.75</v>
      </c>
      <c r="L201" s="63">
        <f t="shared" si="7"/>
        <v>42248</v>
      </c>
    </row>
    <row r="202" spans="2:12">
      <c r="B202" s="65">
        <v>42278</v>
      </c>
      <c r="C202" s="60">
        <v>10014.5</v>
      </c>
      <c r="D202" s="61">
        <v>452634</v>
      </c>
      <c r="E202" s="61">
        <v>170148</v>
      </c>
      <c r="F202" s="61">
        <f t="shared" si="6"/>
        <v>282486</v>
      </c>
      <c r="G202" s="62">
        <v>27436</v>
      </c>
      <c r="H202" s="60">
        <v>5109.5</v>
      </c>
      <c r="I202" s="60">
        <v>233.45</v>
      </c>
      <c r="J202" s="60">
        <f>Table48[[#This Row],[Comex Cu future]]/100/0.454*1000</f>
        <v>5142.0704845814971</v>
      </c>
      <c r="K202" s="60">
        <v>1554.5</v>
      </c>
      <c r="L202" s="63">
        <f t="shared" si="7"/>
        <v>42278</v>
      </c>
    </row>
    <row r="203" spans="2:12">
      <c r="B203" s="65">
        <v>42279</v>
      </c>
      <c r="C203" s="60">
        <v>9994</v>
      </c>
      <c r="D203" s="61">
        <v>453246</v>
      </c>
      <c r="E203" s="61">
        <v>170736</v>
      </c>
      <c r="F203" s="61">
        <f t="shared" si="6"/>
        <v>282510</v>
      </c>
      <c r="G203" s="62">
        <v>27437</v>
      </c>
      <c r="H203" s="60">
        <v>5111.75</v>
      </c>
      <c r="I203" s="60">
        <v>235.5</v>
      </c>
      <c r="J203" s="60">
        <f>Table48[[#This Row],[Comex Cu future]]/100/0.454*1000</f>
        <v>5187.2246696035245</v>
      </c>
      <c r="K203" s="60">
        <v>1546</v>
      </c>
      <c r="L203" s="63">
        <f t="shared" si="7"/>
        <v>42278</v>
      </c>
    </row>
    <row r="204" spans="2:12">
      <c r="B204" s="65">
        <v>42282</v>
      </c>
      <c r="C204" s="60">
        <v>9907</v>
      </c>
      <c r="D204" s="61">
        <v>453450</v>
      </c>
      <c r="E204" s="61">
        <v>170736</v>
      </c>
      <c r="F204" s="61">
        <f t="shared" si="6"/>
        <v>282714</v>
      </c>
      <c r="G204" s="62">
        <v>27686.5</v>
      </c>
      <c r="H204" s="60">
        <v>5190.5</v>
      </c>
      <c r="I204" s="60">
        <v>238.35</v>
      </c>
      <c r="J204" s="60">
        <f>Table48[[#This Row],[Comex Cu future]]/100/0.454*1000</f>
        <v>5249.9999999999991</v>
      </c>
      <c r="K204" s="60">
        <v>1551.5</v>
      </c>
      <c r="L204" s="63">
        <f t="shared" si="7"/>
        <v>42278</v>
      </c>
    </row>
    <row r="205" spans="2:12">
      <c r="B205" s="65">
        <v>42283</v>
      </c>
      <c r="C205" s="60">
        <v>9918</v>
      </c>
      <c r="D205" s="61">
        <v>449034</v>
      </c>
      <c r="E205" s="61">
        <v>166650</v>
      </c>
      <c r="F205" s="61">
        <f t="shared" si="6"/>
        <v>282384</v>
      </c>
      <c r="G205" s="62">
        <v>27686</v>
      </c>
      <c r="H205" s="60">
        <v>5192.5</v>
      </c>
      <c r="I205" s="60">
        <v>238.3</v>
      </c>
      <c r="J205" s="60">
        <f>Table48[[#This Row],[Comex Cu future]]/100/0.454*1000</f>
        <v>5248.898678414097</v>
      </c>
      <c r="K205" s="60">
        <v>1539.5</v>
      </c>
      <c r="L205" s="63">
        <f t="shared" si="7"/>
        <v>42278</v>
      </c>
    </row>
    <row r="206" spans="2:12">
      <c r="B206" s="65">
        <v>42284</v>
      </c>
      <c r="C206" s="60">
        <v>10131</v>
      </c>
      <c r="D206" s="61">
        <v>446400</v>
      </c>
      <c r="E206" s="61">
        <v>165138</v>
      </c>
      <c r="F206" s="61">
        <f t="shared" si="6"/>
        <v>281262</v>
      </c>
      <c r="G206" s="62">
        <v>27685</v>
      </c>
      <c r="H206" s="60">
        <v>5196</v>
      </c>
      <c r="I206" s="60">
        <v>239.05</v>
      </c>
      <c r="J206" s="60">
        <f>Table48[[#This Row],[Comex Cu future]]/100/0.454*1000</f>
        <v>5265.4185022026431</v>
      </c>
      <c r="K206" s="60">
        <v>1561</v>
      </c>
      <c r="L206" s="63">
        <f t="shared" si="7"/>
        <v>42278</v>
      </c>
    </row>
    <row r="207" spans="2:12">
      <c r="B207" s="65">
        <v>42285</v>
      </c>
      <c r="C207" s="60">
        <v>10138</v>
      </c>
      <c r="D207" s="61">
        <v>443592</v>
      </c>
      <c r="E207" s="61">
        <v>164274</v>
      </c>
      <c r="F207" s="61">
        <f t="shared" si="6"/>
        <v>279318</v>
      </c>
      <c r="G207" s="62">
        <v>27686</v>
      </c>
      <c r="H207" s="60">
        <v>5148.5</v>
      </c>
      <c r="I207" s="60">
        <v>236.65</v>
      </c>
      <c r="J207" s="60">
        <f>Table48[[#This Row],[Comex Cu future]]/100/0.454*1000</f>
        <v>5212.555066079296</v>
      </c>
      <c r="K207" s="60">
        <v>1544.25</v>
      </c>
      <c r="L207" s="63">
        <f t="shared" si="7"/>
        <v>42278</v>
      </c>
    </row>
    <row r="208" spans="2:12">
      <c r="B208" s="65">
        <v>42286</v>
      </c>
      <c r="C208" s="60">
        <v>10463</v>
      </c>
      <c r="D208" s="61">
        <v>441492</v>
      </c>
      <c r="E208" s="61">
        <v>163620</v>
      </c>
      <c r="F208" s="61">
        <f t="shared" si="6"/>
        <v>277872</v>
      </c>
      <c r="G208" s="62">
        <v>27436</v>
      </c>
      <c r="H208" s="60">
        <v>5310.25</v>
      </c>
      <c r="I208" s="60">
        <v>243.1</v>
      </c>
      <c r="J208" s="60">
        <f>Table48[[#This Row],[Comex Cu future]]/100/0.454*1000</f>
        <v>5354.6255506607931</v>
      </c>
      <c r="K208" s="60">
        <v>1597.25</v>
      </c>
      <c r="L208" s="63">
        <f t="shared" si="7"/>
        <v>42278</v>
      </c>
    </row>
    <row r="209" spans="2:12">
      <c r="B209" s="65">
        <v>42289</v>
      </c>
      <c r="C209" s="60">
        <v>10614</v>
      </c>
      <c r="D209" s="61">
        <v>439794</v>
      </c>
      <c r="E209" s="61">
        <v>162684</v>
      </c>
      <c r="F209" s="61">
        <f t="shared" si="6"/>
        <v>277110</v>
      </c>
      <c r="G209" s="62">
        <v>27432</v>
      </c>
      <c r="H209" s="60">
        <v>5328.75</v>
      </c>
      <c r="I209" s="60">
        <v>243.65</v>
      </c>
      <c r="J209" s="60">
        <f>Table48[[#This Row],[Comex Cu future]]/100/0.454*1000</f>
        <v>5366.7400881057274</v>
      </c>
      <c r="K209" s="60">
        <v>1576.5</v>
      </c>
      <c r="L209" s="63">
        <f t="shared" si="7"/>
        <v>42278</v>
      </c>
    </row>
    <row r="210" spans="2:12">
      <c r="B210" s="65">
        <v>42290</v>
      </c>
      <c r="C210" s="60">
        <v>10439.5</v>
      </c>
      <c r="D210" s="61">
        <v>439740</v>
      </c>
      <c r="E210" s="61">
        <v>162174</v>
      </c>
      <c r="F210" s="61">
        <f t="shared" si="6"/>
        <v>277566</v>
      </c>
      <c r="G210" s="62">
        <v>27432</v>
      </c>
      <c r="H210" s="60">
        <v>5287.75</v>
      </c>
      <c r="I210" s="60">
        <v>240.65</v>
      </c>
      <c r="J210" s="60">
        <f>Table48[[#This Row],[Comex Cu future]]/100/0.454*1000</f>
        <v>5300.6607929515412</v>
      </c>
      <c r="K210" s="60">
        <v>1575.25</v>
      </c>
      <c r="L210" s="63">
        <f t="shared" si="7"/>
        <v>42278</v>
      </c>
    </row>
    <row r="211" spans="2:12">
      <c r="B211" s="65">
        <v>42291</v>
      </c>
      <c r="C211" s="60">
        <v>10442</v>
      </c>
      <c r="D211" s="61">
        <v>439038</v>
      </c>
      <c r="E211" s="61">
        <v>161538</v>
      </c>
      <c r="F211" s="61">
        <f t="shared" si="6"/>
        <v>277500</v>
      </c>
      <c r="G211" s="62">
        <v>27432</v>
      </c>
      <c r="H211" s="60">
        <v>5317</v>
      </c>
      <c r="I211" s="60">
        <v>242.8</v>
      </c>
      <c r="J211" s="60">
        <f>Table48[[#This Row],[Comex Cu future]]/100/0.454*1000</f>
        <v>5348.0176211453736</v>
      </c>
      <c r="K211" s="60">
        <v>1572.5</v>
      </c>
      <c r="L211" s="63">
        <f t="shared" si="7"/>
        <v>42278</v>
      </c>
    </row>
    <row r="212" spans="2:12">
      <c r="B212" s="65">
        <v>42292</v>
      </c>
      <c r="C212" s="60">
        <v>10529</v>
      </c>
      <c r="D212" s="61">
        <v>438618</v>
      </c>
      <c r="E212" s="61">
        <v>161628</v>
      </c>
      <c r="F212" s="61">
        <f t="shared" si="6"/>
        <v>276990</v>
      </c>
      <c r="G212" s="62">
        <v>27183</v>
      </c>
      <c r="H212" s="60">
        <v>5324.5</v>
      </c>
      <c r="I212" s="60">
        <v>243.6</v>
      </c>
      <c r="J212" s="60">
        <f>Table48[[#This Row],[Comex Cu future]]/100/0.454*1000</f>
        <v>5365.6387665198235</v>
      </c>
      <c r="K212" s="60">
        <v>1551.5</v>
      </c>
      <c r="L212" s="63">
        <f t="shared" si="7"/>
        <v>42278</v>
      </c>
    </row>
    <row r="213" spans="2:12">
      <c r="B213" s="65">
        <v>42293</v>
      </c>
      <c r="C213" s="60">
        <v>10554.75</v>
      </c>
      <c r="D213" s="61">
        <v>438258</v>
      </c>
      <c r="E213" s="61">
        <v>162882</v>
      </c>
      <c r="F213" s="61">
        <f t="shared" si="6"/>
        <v>275376</v>
      </c>
      <c r="G213" s="62">
        <v>27684</v>
      </c>
      <c r="H213" s="60">
        <v>5303.5</v>
      </c>
      <c r="I213" s="60">
        <v>241.95</v>
      </c>
      <c r="J213" s="60">
        <f>Table48[[#This Row],[Comex Cu future]]/100/0.454*1000</f>
        <v>5329.2951541850216</v>
      </c>
      <c r="K213" s="60">
        <v>1548.25</v>
      </c>
      <c r="L213" s="63">
        <f t="shared" si="7"/>
        <v>42278</v>
      </c>
    </row>
    <row r="214" spans="2:12">
      <c r="B214" s="65">
        <v>42296</v>
      </c>
      <c r="C214" s="60">
        <v>10347.5</v>
      </c>
      <c r="D214" s="61">
        <v>437640</v>
      </c>
      <c r="E214" s="61">
        <v>162780</v>
      </c>
      <c r="F214" s="61">
        <f t="shared" si="6"/>
        <v>274860</v>
      </c>
      <c r="G214" s="62">
        <v>27679</v>
      </c>
      <c r="H214" s="60">
        <v>5208.5</v>
      </c>
      <c r="I214" s="60">
        <v>238.95</v>
      </c>
      <c r="J214" s="60">
        <f>Table48[[#This Row],[Comex Cu future]]/100/0.454*1000</f>
        <v>5263.2158590308363</v>
      </c>
      <c r="K214" s="60">
        <v>1521.5</v>
      </c>
      <c r="L214" s="63">
        <f t="shared" si="7"/>
        <v>42278</v>
      </c>
    </row>
    <row r="215" spans="2:12">
      <c r="B215" s="65">
        <v>42297</v>
      </c>
      <c r="C215" s="60">
        <v>10367</v>
      </c>
      <c r="D215" s="61">
        <v>434994</v>
      </c>
      <c r="E215" s="61">
        <v>160290</v>
      </c>
      <c r="F215" s="61">
        <f t="shared" si="6"/>
        <v>274704</v>
      </c>
      <c r="G215" s="62">
        <v>27678</v>
      </c>
      <c r="H215" s="60">
        <v>5205.25</v>
      </c>
      <c r="I215" s="60">
        <v>238.6</v>
      </c>
      <c r="J215" s="60">
        <f>Table48[[#This Row],[Comex Cu future]]/100/0.454*1000</f>
        <v>5255.5066079295148</v>
      </c>
      <c r="K215" s="60">
        <v>1513.25</v>
      </c>
      <c r="L215" s="63">
        <f t="shared" si="7"/>
        <v>42278</v>
      </c>
    </row>
    <row r="216" spans="2:12">
      <c r="B216" s="65">
        <v>42298</v>
      </c>
      <c r="C216" s="60">
        <v>10245.5</v>
      </c>
      <c r="D216" s="61">
        <v>435450</v>
      </c>
      <c r="E216" s="61">
        <v>160374</v>
      </c>
      <c r="F216" s="61">
        <f t="shared" si="6"/>
        <v>275076</v>
      </c>
      <c r="G216" s="62">
        <v>27678</v>
      </c>
      <c r="H216" s="60">
        <v>5181.25</v>
      </c>
      <c r="I216" s="60">
        <v>237.95</v>
      </c>
      <c r="J216" s="60">
        <f>Table48[[#This Row],[Comex Cu future]]/100/0.454*1000</f>
        <v>5241.1894273127746</v>
      </c>
      <c r="K216" s="60">
        <v>1476.25</v>
      </c>
      <c r="L216" s="63">
        <f t="shared" si="7"/>
        <v>42278</v>
      </c>
    </row>
    <row r="217" spans="2:12">
      <c r="B217" s="65">
        <v>42299</v>
      </c>
      <c r="C217" s="60">
        <v>10405</v>
      </c>
      <c r="D217" s="61">
        <v>434232</v>
      </c>
      <c r="E217" s="61">
        <v>160326</v>
      </c>
      <c r="F217" s="61">
        <f t="shared" si="6"/>
        <v>273906</v>
      </c>
      <c r="G217" s="62">
        <v>27179</v>
      </c>
      <c r="H217" s="60">
        <v>5242</v>
      </c>
      <c r="I217" s="60">
        <v>239.95</v>
      </c>
      <c r="J217" s="60">
        <f>Table48[[#This Row],[Comex Cu future]]/100/0.454*1000</f>
        <v>5285.2422907488981</v>
      </c>
      <c r="K217" s="60">
        <v>1452.25</v>
      </c>
      <c r="L217" s="63">
        <f t="shared" si="7"/>
        <v>42278</v>
      </c>
    </row>
    <row r="218" spans="2:12">
      <c r="B218" s="65">
        <v>42300</v>
      </c>
      <c r="C218" s="60">
        <v>10488.5</v>
      </c>
      <c r="D218" s="61">
        <v>429720</v>
      </c>
      <c r="E218" s="61">
        <v>158802</v>
      </c>
      <c r="F218" s="61">
        <f t="shared" si="6"/>
        <v>270918</v>
      </c>
      <c r="G218" s="62">
        <v>27180</v>
      </c>
      <c r="H218" s="60">
        <v>5183.25</v>
      </c>
      <c r="I218" s="60">
        <v>237.15</v>
      </c>
      <c r="J218" s="60">
        <f>Table48[[#This Row],[Comex Cu future]]/100/0.454*1000</f>
        <v>5223.5682819383264</v>
      </c>
      <c r="K218" s="60">
        <v>1459.75</v>
      </c>
      <c r="L218" s="63">
        <f t="shared" si="7"/>
        <v>42278</v>
      </c>
    </row>
    <row r="219" spans="2:12">
      <c r="B219" s="65">
        <v>42303</v>
      </c>
      <c r="C219" s="60">
        <v>10430</v>
      </c>
      <c r="D219" s="61">
        <v>428370</v>
      </c>
      <c r="E219" s="61">
        <v>157404</v>
      </c>
      <c r="F219" s="61">
        <f t="shared" si="6"/>
        <v>270966</v>
      </c>
      <c r="G219" s="62">
        <v>27426</v>
      </c>
      <c r="H219" s="60">
        <v>5201.5</v>
      </c>
      <c r="I219" s="60">
        <v>237.45</v>
      </c>
      <c r="J219" s="60">
        <f>Table48[[#This Row],[Comex Cu future]]/100/0.454*1000</f>
        <v>5230.1762114537432</v>
      </c>
      <c r="K219" s="60">
        <v>1442.25</v>
      </c>
      <c r="L219" s="63">
        <f t="shared" si="7"/>
        <v>42278</v>
      </c>
    </row>
    <row r="220" spans="2:12">
      <c r="B220" s="65">
        <v>42304</v>
      </c>
      <c r="C220" s="60">
        <v>10547</v>
      </c>
      <c r="D220" s="61">
        <v>428232</v>
      </c>
      <c r="E220" s="61">
        <v>157170</v>
      </c>
      <c r="F220" s="61">
        <f t="shared" si="6"/>
        <v>271062</v>
      </c>
      <c r="G220" s="62">
        <v>27426</v>
      </c>
      <c r="H220" s="60">
        <v>5229</v>
      </c>
      <c r="I220" s="60">
        <v>238.4</v>
      </c>
      <c r="J220" s="60">
        <f>Table48[[#This Row],[Comex Cu future]]/100/0.454*1000</f>
        <v>5251.101321585903</v>
      </c>
      <c r="K220" s="60">
        <v>1441.5</v>
      </c>
      <c r="L220" s="63">
        <f t="shared" si="7"/>
        <v>42278</v>
      </c>
    </row>
    <row r="221" spans="2:12">
      <c r="B221" s="65">
        <v>42305</v>
      </c>
      <c r="C221" s="60">
        <v>10585</v>
      </c>
      <c r="D221" s="61">
        <v>428220</v>
      </c>
      <c r="E221" s="61">
        <v>156720</v>
      </c>
      <c r="F221" s="61">
        <f t="shared" si="6"/>
        <v>271500</v>
      </c>
      <c r="G221" s="62">
        <v>27924.75</v>
      </c>
      <c r="H221" s="60">
        <v>5210.75</v>
      </c>
      <c r="I221" s="60">
        <v>238.75</v>
      </c>
      <c r="J221" s="60">
        <f>Table48[[#This Row],[Comex Cu future]]/100/0.454*1000</f>
        <v>5258.8105726872254</v>
      </c>
      <c r="K221" s="60">
        <v>1451</v>
      </c>
      <c r="L221" s="63">
        <f t="shared" si="7"/>
        <v>42278</v>
      </c>
    </row>
    <row r="222" spans="2:12">
      <c r="B222" s="65">
        <v>42306</v>
      </c>
      <c r="C222" s="60">
        <v>10364</v>
      </c>
      <c r="D222" s="61">
        <v>427512</v>
      </c>
      <c r="E222" s="61">
        <v>156528</v>
      </c>
      <c r="F222" s="61">
        <f t="shared" si="6"/>
        <v>270984</v>
      </c>
      <c r="G222" s="62">
        <v>27671</v>
      </c>
      <c r="H222" s="60">
        <v>5142.5</v>
      </c>
      <c r="I222" s="60">
        <v>235.75</v>
      </c>
      <c r="J222" s="60">
        <f>Table48[[#This Row],[Comex Cu future]]/100/0.454*1000</f>
        <v>5192.7312775330392</v>
      </c>
      <c r="K222" s="60">
        <v>1439.75</v>
      </c>
      <c r="L222" s="63">
        <f t="shared" si="7"/>
        <v>42278</v>
      </c>
    </row>
    <row r="223" spans="2:12">
      <c r="B223" s="65">
        <v>42307</v>
      </c>
      <c r="C223" s="60">
        <v>10046</v>
      </c>
      <c r="D223" s="61">
        <v>426030</v>
      </c>
      <c r="E223" s="61">
        <v>155172</v>
      </c>
      <c r="F223" s="61">
        <f t="shared" si="6"/>
        <v>270858</v>
      </c>
      <c r="G223" s="62">
        <v>26921.75</v>
      </c>
      <c r="H223" s="60">
        <v>5129.5</v>
      </c>
      <c r="I223" s="60">
        <v>234.75</v>
      </c>
      <c r="J223" s="60">
        <f>Table48[[#This Row],[Comex Cu future]]/100/0.454*1000</f>
        <v>5170.7048458149775</v>
      </c>
      <c r="K223" s="60">
        <v>1447.25</v>
      </c>
      <c r="L223" s="63">
        <f t="shared" si="7"/>
        <v>42278</v>
      </c>
    </row>
    <row r="224" spans="2:12">
      <c r="B224" s="65">
        <v>42310</v>
      </c>
      <c r="C224" s="60">
        <v>10103.5</v>
      </c>
      <c r="D224" s="61">
        <v>423876</v>
      </c>
      <c r="E224" s="61">
        <v>153264</v>
      </c>
      <c r="F224" s="61">
        <f t="shared" si="6"/>
        <v>270612</v>
      </c>
      <c r="G224" s="62">
        <v>25917</v>
      </c>
      <c r="H224" s="60">
        <v>5140.25</v>
      </c>
      <c r="I224" s="60">
        <v>235.05</v>
      </c>
      <c r="J224" s="60">
        <f>Table48[[#This Row],[Comex Cu future]]/100/0.454*1000</f>
        <v>5177.312775330397</v>
      </c>
      <c r="K224" s="60">
        <v>1462.5</v>
      </c>
      <c r="L224" s="63">
        <f t="shared" si="7"/>
        <v>42309</v>
      </c>
    </row>
    <row r="225" spans="2:12">
      <c r="B225" s="65">
        <v>42311</v>
      </c>
      <c r="C225" s="60">
        <v>9877.5</v>
      </c>
      <c r="D225" s="61">
        <v>422844</v>
      </c>
      <c r="E225" s="61">
        <v>151908</v>
      </c>
      <c r="F225" s="61">
        <f t="shared" si="6"/>
        <v>270936</v>
      </c>
      <c r="G225" s="62">
        <v>25666</v>
      </c>
      <c r="H225" s="60">
        <v>5141.25</v>
      </c>
      <c r="I225" s="60">
        <v>236.05</v>
      </c>
      <c r="J225" s="60">
        <f>Table48[[#This Row],[Comex Cu future]]/100/0.454*1000</f>
        <v>5199.3392070484579</v>
      </c>
      <c r="K225" s="60">
        <v>1471.75</v>
      </c>
      <c r="L225" s="63">
        <f t="shared" si="7"/>
        <v>42309</v>
      </c>
    </row>
    <row r="226" spans="2:12">
      <c r="B226" s="65">
        <v>42312</v>
      </c>
      <c r="C226" s="60">
        <v>9835</v>
      </c>
      <c r="D226" s="61">
        <v>428088</v>
      </c>
      <c r="E226" s="61">
        <v>157140</v>
      </c>
      <c r="F226" s="61">
        <f t="shared" si="6"/>
        <v>270948</v>
      </c>
      <c r="G226" s="62">
        <v>25666</v>
      </c>
      <c r="H226" s="60">
        <v>5145.75</v>
      </c>
      <c r="I226" s="60">
        <v>235.4</v>
      </c>
      <c r="J226" s="60">
        <f>Table48[[#This Row],[Comex Cu future]]/100/0.454*1000</f>
        <v>5185.0220264317186</v>
      </c>
      <c r="K226" s="60">
        <v>1477.75</v>
      </c>
      <c r="L226" s="63">
        <f t="shared" si="7"/>
        <v>42309</v>
      </c>
    </row>
    <row r="227" spans="2:12">
      <c r="B227" s="65">
        <v>42313</v>
      </c>
      <c r="C227" s="60">
        <v>9770.5</v>
      </c>
      <c r="D227" s="61">
        <v>427518</v>
      </c>
      <c r="E227" s="61">
        <v>157116</v>
      </c>
      <c r="F227" s="61">
        <f t="shared" si="6"/>
        <v>270402</v>
      </c>
      <c r="G227" s="62">
        <v>25366</v>
      </c>
      <c r="H227" s="60">
        <v>5020.75</v>
      </c>
      <c r="I227" s="60">
        <v>229.55</v>
      </c>
      <c r="J227" s="60">
        <f>Table48[[#This Row],[Comex Cu future]]/100/0.454*1000</f>
        <v>5056.1674008810578</v>
      </c>
      <c r="K227" s="60">
        <v>1495</v>
      </c>
      <c r="L227" s="63">
        <f t="shared" si="7"/>
        <v>42309</v>
      </c>
    </row>
    <row r="228" spans="2:12">
      <c r="B228" s="65">
        <v>42314</v>
      </c>
      <c r="C228" s="60">
        <v>9600</v>
      </c>
      <c r="D228" s="61">
        <v>424188</v>
      </c>
      <c r="E228" s="61">
        <v>156414</v>
      </c>
      <c r="F228" s="61">
        <f t="shared" si="6"/>
        <v>267774</v>
      </c>
      <c r="G228" s="62">
        <v>26167</v>
      </c>
      <c r="H228" s="60">
        <v>4993.5</v>
      </c>
      <c r="I228" s="60">
        <v>229</v>
      </c>
      <c r="J228" s="60">
        <f>Table48[[#This Row],[Comex Cu future]]/100/0.454*1000</f>
        <v>5044.0528634361235</v>
      </c>
      <c r="K228" s="60">
        <v>1508.75</v>
      </c>
      <c r="L228" s="63">
        <f t="shared" si="7"/>
        <v>42309</v>
      </c>
    </row>
    <row r="229" spans="2:12">
      <c r="B229" s="65">
        <v>42317</v>
      </c>
      <c r="C229" s="60">
        <v>9548</v>
      </c>
      <c r="D229" s="61">
        <v>423522</v>
      </c>
      <c r="E229" s="61">
        <v>155730</v>
      </c>
      <c r="F229" s="61">
        <f t="shared" si="6"/>
        <v>267792</v>
      </c>
      <c r="G229" s="62">
        <v>25662.5</v>
      </c>
      <c r="H229" s="60">
        <v>4972.75</v>
      </c>
      <c r="I229" s="60">
        <v>227.7</v>
      </c>
      <c r="J229" s="60">
        <f>Table48[[#This Row],[Comex Cu future]]/100/0.454*1000</f>
        <v>5015.4185022026422</v>
      </c>
      <c r="K229" s="60">
        <v>1498.75</v>
      </c>
      <c r="L229" s="63">
        <f t="shared" si="7"/>
        <v>42309</v>
      </c>
    </row>
    <row r="230" spans="2:12">
      <c r="B230" s="65">
        <v>42318</v>
      </c>
      <c r="C230" s="60">
        <v>9472.5</v>
      </c>
      <c r="D230" s="61">
        <v>418716</v>
      </c>
      <c r="E230" s="61">
        <v>150624</v>
      </c>
      <c r="F230" s="61">
        <f t="shared" si="6"/>
        <v>268092</v>
      </c>
      <c r="G230" s="62">
        <v>25661.5</v>
      </c>
      <c r="H230" s="60">
        <v>4939.5</v>
      </c>
      <c r="I230" s="60">
        <v>225.8</v>
      </c>
      <c r="J230" s="60">
        <f>Table48[[#This Row],[Comex Cu future]]/100/0.454*1000</f>
        <v>4973.5682819383264</v>
      </c>
      <c r="K230" s="60">
        <v>1496.25</v>
      </c>
      <c r="L230" s="63">
        <f t="shared" si="7"/>
        <v>42309</v>
      </c>
    </row>
    <row r="231" spans="2:12">
      <c r="B231" s="65">
        <v>42319</v>
      </c>
      <c r="C231" s="60">
        <v>9626</v>
      </c>
      <c r="D231" s="61">
        <v>418770</v>
      </c>
      <c r="E231" s="61">
        <v>150624</v>
      </c>
      <c r="F231" s="61">
        <f t="shared" si="6"/>
        <v>268146</v>
      </c>
      <c r="G231" s="62">
        <v>25661</v>
      </c>
      <c r="H231" s="60">
        <v>4956.25</v>
      </c>
      <c r="I231" s="60">
        <v>226</v>
      </c>
      <c r="J231" s="60">
        <f>Table48[[#This Row],[Comex Cu future]]/100/0.454*1000</f>
        <v>4977.9735682819373</v>
      </c>
      <c r="K231" s="60">
        <v>1508.5</v>
      </c>
      <c r="L231" s="63">
        <f t="shared" si="7"/>
        <v>42309</v>
      </c>
    </row>
    <row r="232" spans="2:12">
      <c r="B232" s="65">
        <v>42320</v>
      </c>
      <c r="C232" s="60">
        <v>9376</v>
      </c>
      <c r="D232" s="61">
        <v>418728</v>
      </c>
      <c r="E232" s="61">
        <v>150624</v>
      </c>
      <c r="F232" s="61">
        <f t="shared" si="6"/>
        <v>268104</v>
      </c>
      <c r="G232" s="62">
        <v>24310</v>
      </c>
      <c r="H232" s="60">
        <v>4835.75</v>
      </c>
      <c r="I232" s="60">
        <v>222.15</v>
      </c>
      <c r="J232" s="60">
        <f>Table48[[#This Row],[Comex Cu future]]/100/0.454*1000</f>
        <v>4893.171806167401</v>
      </c>
      <c r="K232" s="60">
        <v>1481</v>
      </c>
      <c r="L232" s="63">
        <f t="shared" si="7"/>
        <v>42309</v>
      </c>
    </row>
    <row r="233" spans="2:12">
      <c r="B233" s="65">
        <v>42321</v>
      </c>
      <c r="C233" s="60">
        <v>9389.5</v>
      </c>
      <c r="D233" s="61">
        <v>418056</v>
      </c>
      <c r="E233" s="61">
        <v>149892</v>
      </c>
      <c r="F233" s="61">
        <f t="shared" si="6"/>
        <v>268164</v>
      </c>
      <c r="G233" s="62">
        <v>23962.5</v>
      </c>
      <c r="H233" s="60">
        <v>4828.75</v>
      </c>
      <c r="I233" s="60">
        <v>221.5</v>
      </c>
      <c r="J233" s="60">
        <f>Table48[[#This Row],[Comex Cu future]]/100/0.454*1000</f>
        <v>4878.8546255506608</v>
      </c>
      <c r="K233" s="60">
        <v>1478.75</v>
      </c>
      <c r="L233" s="63">
        <f t="shared" si="7"/>
        <v>42309</v>
      </c>
    </row>
    <row r="234" spans="2:12">
      <c r="B234" s="65">
        <v>42324</v>
      </c>
      <c r="C234" s="60">
        <v>9271.5</v>
      </c>
      <c r="D234" s="61">
        <v>416028</v>
      </c>
      <c r="E234" s="61">
        <v>148446</v>
      </c>
      <c r="F234" s="61">
        <f t="shared" si="6"/>
        <v>267582</v>
      </c>
      <c r="G234" s="62">
        <v>23857</v>
      </c>
      <c r="H234" s="60">
        <v>4694</v>
      </c>
      <c r="I234" s="60">
        <v>217.05</v>
      </c>
      <c r="J234" s="60">
        <f>Table48[[#This Row],[Comex Cu future]]/100/0.454*1000</f>
        <v>4780.8370044052872</v>
      </c>
      <c r="K234" s="60">
        <v>1451</v>
      </c>
      <c r="L234" s="63">
        <f t="shared" si="7"/>
        <v>42309</v>
      </c>
    </row>
    <row r="235" spans="2:12">
      <c r="B235" s="65">
        <v>42325</v>
      </c>
      <c r="C235" s="60">
        <v>9068</v>
      </c>
      <c r="D235" s="61">
        <v>412956</v>
      </c>
      <c r="E235" s="61">
        <v>145446</v>
      </c>
      <c r="F235" s="61">
        <f t="shared" si="6"/>
        <v>267510</v>
      </c>
      <c r="G235" s="62">
        <v>23655</v>
      </c>
      <c r="H235" s="60">
        <v>4699</v>
      </c>
      <c r="I235" s="60">
        <v>215.5</v>
      </c>
      <c r="J235" s="60">
        <f>Table48[[#This Row],[Comex Cu future]]/100/0.454*1000</f>
        <v>4746.6960352422902</v>
      </c>
      <c r="K235" s="60">
        <v>1457.25</v>
      </c>
      <c r="L235" s="63">
        <f t="shared" si="7"/>
        <v>42309</v>
      </c>
    </row>
    <row r="236" spans="2:12">
      <c r="B236" s="65">
        <v>42326</v>
      </c>
      <c r="C236" s="60">
        <v>8939.5</v>
      </c>
      <c r="D236" s="61">
        <v>415884</v>
      </c>
      <c r="E236" s="61">
        <v>148128</v>
      </c>
      <c r="F236" s="61">
        <f t="shared" si="6"/>
        <v>267756</v>
      </c>
      <c r="G236" s="62">
        <v>23655</v>
      </c>
      <c r="H236" s="60">
        <v>4633.25</v>
      </c>
      <c r="I236" s="60">
        <v>212.55</v>
      </c>
      <c r="J236" s="60">
        <f>Table48[[#This Row],[Comex Cu future]]/100/0.454*1000</f>
        <v>4681.7180616740088</v>
      </c>
      <c r="K236" s="60">
        <v>1455.75</v>
      </c>
      <c r="L236" s="63">
        <f t="shared" si="7"/>
        <v>42309</v>
      </c>
    </row>
    <row r="237" spans="2:12">
      <c r="B237" s="65">
        <v>42327</v>
      </c>
      <c r="C237" s="60">
        <v>8911.5</v>
      </c>
      <c r="D237" s="61">
        <v>415452</v>
      </c>
      <c r="E237" s="61">
        <v>147576</v>
      </c>
      <c r="F237" s="61">
        <f t="shared" si="6"/>
        <v>267876</v>
      </c>
      <c r="G237" s="62">
        <v>23156</v>
      </c>
      <c r="H237" s="60">
        <v>4651.5</v>
      </c>
      <c r="I237" s="60">
        <v>212.7</v>
      </c>
      <c r="J237" s="60">
        <f>Table48[[#This Row],[Comex Cu future]]/100/0.454*1000</f>
        <v>4685.0220264317177</v>
      </c>
      <c r="K237" s="60">
        <v>1453.25</v>
      </c>
      <c r="L237" s="63">
        <f t="shared" si="7"/>
        <v>42309</v>
      </c>
    </row>
    <row r="238" spans="2:12">
      <c r="B238" s="65">
        <v>42328</v>
      </c>
      <c r="C238" s="60">
        <v>8693</v>
      </c>
      <c r="D238" s="61">
        <v>414684</v>
      </c>
      <c r="E238" s="61">
        <v>147024</v>
      </c>
      <c r="F238" s="61">
        <f t="shared" si="6"/>
        <v>267660</v>
      </c>
      <c r="G238" s="62">
        <v>23157</v>
      </c>
      <c r="H238" s="60">
        <v>4605.5</v>
      </c>
      <c r="I238" s="60">
        <v>209.95</v>
      </c>
      <c r="J238" s="60">
        <f>Table48[[#This Row],[Comex Cu future]]/100/0.454*1000</f>
        <v>4624.4493392070481</v>
      </c>
      <c r="K238" s="60">
        <v>1436</v>
      </c>
      <c r="L238" s="63">
        <f t="shared" si="7"/>
        <v>42309</v>
      </c>
    </row>
    <row r="239" spans="2:12">
      <c r="B239" s="65">
        <v>42331</v>
      </c>
      <c r="C239" s="60">
        <v>8267</v>
      </c>
      <c r="D239" s="61">
        <v>412572</v>
      </c>
      <c r="E239" s="61">
        <v>145290</v>
      </c>
      <c r="F239" s="61">
        <f t="shared" si="6"/>
        <v>267282</v>
      </c>
      <c r="G239" s="62">
        <v>23153</v>
      </c>
      <c r="H239" s="60">
        <v>4512.5</v>
      </c>
      <c r="I239" s="60">
        <v>206.65</v>
      </c>
      <c r="J239" s="60">
        <f>Table48[[#This Row],[Comex Cu future]]/100/0.454*1000</f>
        <v>4551.7621145374442</v>
      </c>
      <c r="K239" s="60">
        <v>1425.5</v>
      </c>
      <c r="L239" s="63">
        <f t="shared" si="7"/>
        <v>42309</v>
      </c>
    </row>
    <row r="240" spans="2:12">
      <c r="B240" s="65">
        <v>42332</v>
      </c>
      <c r="C240" s="60">
        <v>8735.5</v>
      </c>
      <c r="D240" s="61">
        <v>411984</v>
      </c>
      <c r="E240" s="61">
        <v>144696</v>
      </c>
      <c r="F240" s="61">
        <f t="shared" si="6"/>
        <v>267288</v>
      </c>
      <c r="G240" s="62">
        <v>23153</v>
      </c>
      <c r="H240" s="60">
        <v>4624.5</v>
      </c>
      <c r="I240" s="60">
        <v>211.65</v>
      </c>
      <c r="J240" s="60">
        <f>Table48[[#This Row],[Comex Cu future]]/100/0.454*1000</f>
        <v>4661.8942731277539</v>
      </c>
      <c r="K240" s="60">
        <v>1436.5</v>
      </c>
      <c r="L240" s="63">
        <f t="shared" si="7"/>
        <v>42309</v>
      </c>
    </row>
    <row r="241" spans="2:12">
      <c r="B241" s="65">
        <v>42333</v>
      </c>
      <c r="C241" s="60">
        <v>8875</v>
      </c>
      <c r="D241" s="61">
        <v>411846</v>
      </c>
      <c r="E241" s="61">
        <v>144492</v>
      </c>
      <c r="F241" s="61">
        <f t="shared" si="6"/>
        <v>267354</v>
      </c>
      <c r="G241" s="62">
        <v>23152</v>
      </c>
      <c r="H241" s="60">
        <v>4561.5</v>
      </c>
      <c r="I241" s="60">
        <v>209.5</v>
      </c>
      <c r="J241" s="60">
        <f>Table48[[#This Row],[Comex Cu future]]/100/0.454*1000</f>
        <v>4614.5374449339215</v>
      </c>
      <c r="K241" s="60">
        <v>1450.25</v>
      </c>
      <c r="L241" s="63">
        <f t="shared" si="7"/>
        <v>42309</v>
      </c>
    </row>
    <row r="242" spans="2:12">
      <c r="B242" s="65">
        <v>42334</v>
      </c>
      <c r="C242" s="60">
        <v>9165</v>
      </c>
      <c r="D242" s="61">
        <v>411228</v>
      </c>
      <c r="E242" s="61">
        <v>142806</v>
      </c>
      <c r="F242" s="61">
        <f t="shared" si="6"/>
        <v>268422</v>
      </c>
      <c r="G242" s="62">
        <v>23154</v>
      </c>
      <c r="H242" s="60">
        <v>4651.5</v>
      </c>
      <c r="I242" s="60">
        <v>209.5</v>
      </c>
      <c r="J242" s="60">
        <f>Table48[[#This Row],[Comex Cu future]]/100/0.454*1000</f>
        <v>4614.5374449339215</v>
      </c>
      <c r="K242" s="60">
        <v>1494</v>
      </c>
      <c r="L242" s="63">
        <f t="shared" si="7"/>
        <v>42309</v>
      </c>
    </row>
    <row r="243" spans="2:12">
      <c r="B243" s="65">
        <v>42335</v>
      </c>
      <c r="C243" s="60">
        <v>8742</v>
      </c>
      <c r="D243" s="61">
        <v>411246</v>
      </c>
      <c r="E243" s="61">
        <v>142734</v>
      </c>
      <c r="F243" s="61">
        <f t="shared" si="6"/>
        <v>268512</v>
      </c>
      <c r="G243" s="62">
        <v>23905</v>
      </c>
      <c r="H243" s="60">
        <v>4591</v>
      </c>
      <c r="I243" s="60">
        <v>210.4</v>
      </c>
      <c r="J243" s="60">
        <f>Table48[[#This Row],[Comex Cu future]]/100/0.454*1000</f>
        <v>4634.3612334801765</v>
      </c>
      <c r="K243" s="60">
        <v>1450</v>
      </c>
      <c r="L243" s="63">
        <f t="shared" si="7"/>
        <v>42309</v>
      </c>
    </row>
    <row r="244" spans="2:12">
      <c r="B244" s="65">
        <v>42338</v>
      </c>
      <c r="C244" s="60">
        <v>8864.5</v>
      </c>
      <c r="D244" s="61">
        <v>408360</v>
      </c>
      <c r="E244" s="61">
        <v>140064</v>
      </c>
      <c r="F244" s="61">
        <f t="shared" si="6"/>
        <v>268296</v>
      </c>
      <c r="G244" s="62">
        <v>24651.25</v>
      </c>
      <c r="H244" s="60">
        <v>4599.25</v>
      </c>
      <c r="I244" s="60">
        <v>209.5</v>
      </c>
      <c r="J244" s="60">
        <f>Table48[[#This Row],[Comex Cu future]]/100/0.454*1000</f>
        <v>4614.5374449339215</v>
      </c>
      <c r="K244" s="60">
        <v>1437.25</v>
      </c>
      <c r="L244" s="63">
        <f t="shared" si="7"/>
        <v>42309</v>
      </c>
    </row>
    <row r="245" spans="2:12">
      <c r="B245" s="65">
        <v>42339</v>
      </c>
      <c r="C245" s="60">
        <v>8943.5</v>
      </c>
      <c r="D245" s="61">
        <v>405234</v>
      </c>
      <c r="E245" s="61">
        <v>136896</v>
      </c>
      <c r="F245" s="61">
        <f t="shared" si="6"/>
        <v>268338</v>
      </c>
      <c r="G245" s="62">
        <v>24275</v>
      </c>
      <c r="H245" s="60">
        <v>4643.25</v>
      </c>
      <c r="I245" s="60">
        <v>211.8</v>
      </c>
      <c r="J245" s="60">
        <f>Table48[[#This Row],[Comex Cu future]]/100/0.454*1000</f>
        <v>4665.1982378854636</v>
      </c>
      <c r="K245" s="60">
        <v>1461.75</v>
      </c>
      <c r="L245" s="63">
        <f t="shared" si="7"/>
        <v>42339</v>
      </c>
    </row>
    <row r="246" spans="2:12">
      <c r="B246" s="65">
        <v>42340</v>
      </c>
      <c r="C246" s="60">
        <v>8943</v>
      </c>
      <c r="D246" s="61">
        <v>403230</v>
      </c>
      <c r="E246" s="61">
        <v>136122</v>
      </c>
      <c r="F246" s="61">
        <f t="shared" si="6"/>
        <v>267108</v>
      </c>
      <c r="G246" s="62">
        <v>24150</v>
      </c>
      <c r="H246" s="60">
        <v>4567.5</v>
      </c>
      <c r="I246" s="60">
        <v>208</v>
      </c>
      <c r="J246" s="60">
        <f>Table48[[#This Row],[Comex Cu future]]/100/0.454*1000</f>
        <v>4581.4977973568284</v>
      </c>
      <c r="K246" s="60">
        <v>1478</v>
      </c>
      <c r="L246" s="63">
        <f t="shared" si="7"/>
        <v>42339</v>
      </c>
    </row>
    <row r="247" spans="2:12">
      <c r="B247" s="65">
        <v>42341</v>
      </c>
      <c r="C247" s="60">
        <v>8812.5</v>
      </c>
      <c r="D247" s="61">
        <v>400992</v>
      </c>
      <c r="E247" s="61">
        <v>135774</v>
      </c>
      <c r="F247" s="61">
        <f t="shared" si="6"/>
        <v>265218</v>
      </c>
      <c r="G247" s="62">
        <v>23651</v>
      </c>
      <c r="H247" s="60">
        <v>4561</v>
      </c>
      <c r="I247" s="60">
        <v>210.7</v>
      </c>
      <c r="J247" s="60">
        <f>Table48[[#This Row],[Comex Cu future]]/100/0.454*1000</f>
        <v>4640.9691629955942</v>
      </c>
      <c r="K247" s="60">
        <v>1466.5</v>
      </c>
      <c r="L247" s="63">
        <f t="shared" si="7"/>
        <v>42339</v>
      </c>
    </row>
    <row r="248" spans="2:12">
      <c r="B248" s="65">
        <v>42342</v>
      </c>
      <c r="C248" s="60">
        <v>8945.5</v>
      </c>
      <c r="D248" s="61">
        <v>396672</v>
      </c>
      <c r="E248" s="61">
        <v>133968</v>
      </c>
      <c r="F248" s="61">
        <f t="shared" si="6"/>
        <v>262704</v>
      </c>
      <c r="G248" s="62">
        <v>23651</v>
      </c>
      <c r="H248" s="60">
        <v>4611</v>
      </c>
      <c r="I248" s="60">
        <v>212.6</v>
      </c>
      <c r="J248" s="60">
        <f>Table48[[#This Row],[Comex Cu future]]/100/0.454*1000</f>
        <v>4682.8193832599109</v>
      </c>
      <c r="K248" s="60">
        <v>1505.75</v>
      </c>
      <c r="L248" s="63">
        <f t="shared" si="7"/>
        <v>42339</v>
      </c>
    </row>
    <row r="249" spans="2:12">
      <c r="B249" s="65">
        <v>42345</v>
      </c>
      <c r="C249" s="60">
        <v>8724</v>
      </c>
      <c r="D249" s="61">
        <v>394656</v>
      </c>
      <c r="E249" s="61">
        <v>133086</v>
      </c>
      <c r="F249" s="61">
        <f t="shared" si="6"/>
        <v>261570</v>
      </c>
      <c r="G249" s="62">
        <v>23646.75</v>
      </c>
      <c r="H249" s="60">
        <v>4557.75</v>
      </c>
      <c r="I249" s="60">
        <v>209.55</v>
      </c>
      <c r="J249" s="60">
        <f>Table48[[#This Row],[Comex Cu future]]/100/0.454*1000</f>
        <v>4615.6387665198235</v>
      </c>
      <c r="K249" s="60">
        <v>1478</v>
      </c>
      <c r="L249" s="63">
        <f t="shared" si="7"/>
        <v>42339</v>
      </c>
    </row>
    <row r="250" spans="2:12">
      <c r="B250" s="65">
        <v>42346</v>
      </c>
      <c r="C250" s="60">
        <v>8656</v>
      </c>
      <c r="D250" s="61">
        <v>393978</v>
      </c>
      <c r="E250" s="61">
        <v>132354</v>
      </c>
      <c r="F250" s="61">
        <f t="shared" si="6"/>
        <v>261624</v>
      </c>
      <c r="G250" s="62">
        <v>24146</v>
      </c>
      <c r="H250" s="60">
        <v>4591.75</v>
      </c>
      <c r="I250" s="60">
        <v>209.55</v>
      </c>
      <c r="J250" s="60">
        <f>Table48[[#This Row],[Comex Cu future]]/100/0.454*1000</f>
        <v>4615.6387665198235</v>
      </c>
      <c r="K250" s="60">
        <v>1470</v>
      </c>
      <c r="L250" s="63">
        <f t="shared" si="7"/>
        <v>42339</v>
      </c>
    </row>
    <row r="251" spans="2:12">
      <c r="B251" s="65">
        <v>42347</v>
      </c>
      <c r="C251" s="60">
        <v>8640</v>
      </c>
      <c r="D251" s="61">
        <v>393228</v>
      </c>
      <c r="E251" s="61">
        <v>131598</v>
      </c>
      <c r="F251" s="61">
        <f t="shared" si="6"/>
        <v>261630</v>
      </c>
      <c r="G251" s="62">
        <v>24146</v>
      </c>
      <c r="H251" s="60">
        <v>4582.5</v>
      </c>
      <c r="I251" s="60">
        <v>210.45</v>
      </c>
      <c r="J251" s="60">
        <f>Table48[[#This Row],[Comex Cu future]]/100/0.454*1000</f>
        <v>4635.4625550660785</v>
      </c>
      <c r="K251" s="60">
        <v>1487.5</v>
      </c>
      <c r="L251" s="63">
        <f t="shared" si="7"/>
        <v>42339</v>
      </c>
    </row>
    <row r="252" spans="2:12">
      <c r="B252" s="65">
        <v>42348</v>
      </c>
      <c r="C252" s="60">
        <v>8487</v>
      </c>
      <c r="D252" s="61">
        <v>399888</v>
      </c>
      <c r="E252" s="61">
        <v>137472</v>
      </c>
      <c r="F252" s="61">
        <f t="shared" si="6"/>
        <v>262416</v>
      </c>
      <c r="G252" s="62">
        <v>23150</v>
      </c>
      <c r="H252" s="60">
        <v>4589.5</v>
      </c>
      <c r="I252" s="60">
        <v>211.15</v>
      </c>
      <c r="J252" s="60">
        <f>Table48[[#This Row],[Comex Cu future]]/100/0.454*1000</f>
        <v>4650.8810572687225</v>
      </c>
      <c r="K252" s="60">
        <v>1492.75</v>
      </c>
      <c r="L252" s="63">
        <f t="shared" si="7"/>
        <v>42339</v>
      </c>
    </row>
    <row r="253" spans="2:12">
      <c r="B253" s="65">
        <v>42349</v>
      </c>
      <c r="C253" s="60">
        <v>8656.5</v>
      </c>
      <c r="D253" s="61">
        <v>406308</v>
      </c>
      <c r="E253" s="61">
        <v>140976</v>
      </c>
      <c r="F253" s="61">
        <f t="shared" si="6"/>
        <v>265332</v>
      </c>
      <c r="G253" s="62">
        <v>22650</v>
      </c>
      <c r="H253" s="60">
        <v>4701</v>
      </c>
      <c r="I253" s="60">
        <v>215.55</v>
      </c>
      <c r="J253" s="60">
        <f>Table48[[#This Row],[Comex Cu future]]/100/0.454*1000</f>
        <v>4747.7973568281941</v>
      </c>
      <c r="K253" s="60">
        <v>1486.5</v>
      </c>
      <c r="L253" s="63">
        <f t="shared" si="7"/>
        <v>42339</v>
      </c>
    </row>
    <row r="254" spans="2:12">
      <c r="B254" s="65">
        <v>42352</v>
      </c>
      <c r="C254" s="60">
        <v>8709</v>
      </c>
      <c r="D254" s="61">
        <v>409014</v>
      </c>
      <c r="E254" s="61">
        <v>145608</v>
      </c>
      <c r="F254" s="61">
        <f t="shared" si="6"/>
        <v>263406</v>
      </c>
      <c r="G254" s="62">
        <v>23148</v>
      </c>
      <c r="H254" s="60">
        <v>4663.5</v>
      </c>
      <c r="I254" s="60">
        <v>215.3</v>
      </c>
      <c r="J254" s="60">
        <f>Table48[[#This Row],[Comex Cu future]]/100/0.454*1000</f>
        <v>4742.2907488986784</v>
      </c>
      <c r="K254" s="60">
        <v>1500.5</v>
      </c>
      <c r="L254" s="63">
        <f t="shared" si="7"/>
        <v>42339</v>
      </c>
    </row>
    <row r="255" spans="2:12">
      <c r="B255" s="65">
        <v>42353</v>
      </c>
      <c r="C255" s="60">
        <v>8506</v>
      </c>
      <c r="D255" s="61">
        <v>423516</v>
      </c>
      <c r="E255" s="61">
        <v>160248</v>
      </c>
      <c r="F255" s="61">
        <f t="shared" si="6"/>
        <v>263268</v>
      </c>
      <c r="G255" s="62">
        <v>23150</v>
      </c>
      <c r="H255" s="60">
        <v>4553</v>
      </c>
      <c r="I255" s="60">
        <v>210.3</v>
      </c>
      <c r="J255" s="60">
        <f>Table48[[#This Row],[Comex Cu future]]/100/0.454*1000</f>
        <v>4632.1585903083705</v>
      </c>
      <c r="K255" s="60">
        <v>1471.75</v>
      </c>
      <c r="L255" s="63">
        <f t="shared" si="7"/>
        <v>42339</v>
      </c>
    </row>
    <row r="256" spans="2:12">
      <c r="B256" s="65">
        <v>42354</v>
      </c>
      <c r="C256" s="60">
        <v>8706.5</v>
      </c>
      <c r="D256" s="61">
        <v>438474</v>
      </c>
      <c r="E256" s="61">
        <v>176148</v>
      </c>
      <c r="F256" s="61">
        <f t="shared" si="6"/>
        <v>262326</v>
      </c>
      <c r="G256" s="62">
        <v>24250</v>
      </c>
      <c r="H256" s="60">
        <v>4605</v>
      </c>
      <c r="I256" s="60">
        <v>211.6</v>
      </c>
      <c r="J256" s="60">
        <f>Table48[[#This Row],[Comex Cu future]]/100/0.454*1000</f>
        <v>4660.7929515418509</v>
      </c>
      <c r="K256" s="60">
        <v>1486</v>
      </c>
      <c r="L256" s="63">
        <f t="shared" si="7"/>
        <v>42339</v>
      </c>
    </row>
    <row r="257" spans="2:12">
      <c r="B257" s="65">
        <v>42355</v>
      </c>
      <c r="C257" s="60">
        <v>8587</v>
      </c>
      <c r="D257" s="61">
        <v>435756</v>
      </c>
      <c r="E257" s="61">
        <v>175902</v>
      </c>
      <c r="F257" s="61">
        <f t="shared" si="6"/>
        <v>259854</v>
      </c>
      <c r="G257" s="62">
        <v>24252</v>
      </c>
      <c r="H257" s="60">
        <v>4543</v>
      </c>
      <c r="I257" s="60">
        <v>208.9</v>
      </c>
      <c r="J257" s="60">
        <f>Table48[[#This Row],[Comex Cu future]]/100/0.454*1000</f>
        <v>4601.3215859030843</v>
      </c>
      <c r="K257" s="60">
        <v>1486.5</v>
      </c>
      <c r="L257" s="63">
        <f t="shared" si="7"/>
        <v>42339</v>
      </c>
    </row>
    <row r="258" spans="2:12">
      <c r="B258" s="65">
        <v>42356</v>
      </c>
      <c r="C258" s="60">
        <v>8723.5</v>
      </c>
      <c r="D258" s="61">
        <v>438546</v>
      </c>
      <c r="E258" s="61">
        <v>180852</v>
      </c>
      <c r="F258" s="61">
        <f t="shared" si="6"/>
        <v>257694</v>
      </c>
      <c r="G258" s="62">
        <v>24150</v>
      </c>
      <c r="H258" s="60">
        <v>4685</v>
      </c>
      <c r="I258" s="60">
        <v>215.45</v>
      </c>
      <c r="J258" s="60">
        <f>Table48[[#This Row],[Comex Cu future]]/100/0.454*1000</f>
        <v>4745.5947136563882</v>
      </c>
      <c r="K258" s="60">
        <v>1506.5</v>
      </c>
      <c r="L258" s="63">
        <f t="shared" si="7"/>
        <v>42339</v>
      </c>
    </row>
    <row r="259" spans="2:12">
      <c r="B259" s="65">
        <v>42359</v>
      </c>
      <c r="C259" s="60">
        <v>8847.5</v>
      </c>
      <c r="D259" s="61">
        <v>436584</v>
      </c>
      <c r="E259" s="61">
        <v>180216</v>
      </c>
      <c r="F259" s="61">
        <f t="shared" si="6"/>
        <v>256368</v>
      </c>
      <c r="G259" s="62">
        <v>24600</v>
      </c>
      <c r="H259" s="60">
        <v>4733</v>
      </c>
      <c r="I259" s="60">
        <v>218.25</v>
      </c>
      <c r="J259" s="60">
        <f>Table48[[#This Row],[Comex Cu future]]/100/0.454*1000</f>
        <v>4807.2687224669608</v>
      </c>
      <c r="K259" s="60">
        <v>1520.75</v>
      </c>
      <c r="L259" s="63">
        <f t="shared" si="7"/>
        <v>42339</v>
      </c>
    </row>
    <row r="260" spans="2:12">
      <c r="B260" s="65">
        <v>42360</v>
      </c>
      <c r="C260" s="60">
        <v>8597.5</v>
      </c>
      <c r="D260" s="61">
        <v>441510</v>
      </c>
      <c r="E260" s="61">
        <v>188370</v>
      </c>
      <c r="F260" s="61">
        <f t="shared" si="6"/>
        <v>253140</v>
      </c>
      <c r="G260" s="62">
        <v>24150</v>
      </c>
      <c r="H260" s="60">
        <v>4654</v>
      </c>
      <c r="I260" s="60">
        <v>215.2</v>
      </c>
      <c r="J260" s="60">
        <f>Table48[[#This Row],[Comex Cu future]]/100/0.454*1000</f>
        <v>4740.0881057268716</v>
      </c>
      <c r="K260" s="60">
        <v>1517.25</v>
      </c>
      <c r="L260" s="63">
        <f t="shared" si="7"/>
        <v>42339</v>
      </c>
    </row>
    <row r="261" spans="2:12">
      <c r="B261" s="65">
        <v>42361</v>
      </c>
      <c r="C261" s="60">
        <v>8631.5</v>
      </c>
      <c r="D261" s="61">
        <v>445926</v>
      </c>
      <c r="E261" s="61">
        <v>193122</v>
      </c>
      <c r="F261" s="61">
        <f t="shared" si="6"/>
        <v>252804</v>
      </c>
      <c r="G261" s="62">
        <v>24154</v>
      </c>
      <c r="H261" s="60">
        <v>4715.5</v>
      </c>
      <c r="I261" s="60">
        <v>216.65</v>
      </c>
      <c r="J261" s="60">
        <f>Table48[[#This Row],[Comex Cu future]]/100/0.454*1000</f>
        <v>4772.0264317180618</v>
      </c>
      <c r="K261" s="60">
        <v>1545.25</v>
      </c>
      <c r="L261" s="63">
        <f t="shared" si="7"/>
        <v>42339</v>
      </c>
    </row>
    <row r="262" spans="2:12">
      <c r="B262" s="65">
        <v>42362</v>
      </c>
      <c r="C262" s="60">
        <v>8599.5</v>
      </c>
      <c r="D262" s="61">
        <v>445332</v>
      </c>
      <c r="E262" s="61">
        <v>193122</v>
      </c>
      <c r="F262" s="61">
        <f t="shared" si="6"/>
        <v>252210</v>
      </c>
      <c r="G262" s="62">
        <v>24705</v>
      </c>
      <c r="H262" s="60">
        <v>4690.5</v>
      </c>
      <c r="I262" s="60">
        <v>216.4</v>
      </c>
      <c r="J262" s="60">
        <f>Table48[[#This Row],[Comex Cu future]]/100/0.454*1000</f>
        <v>4766.5198237885461</v>
      </c>
      <c r="K262" s="60">
        <v>1532</v>
      </c>
      <c r="L262" s="63">
        <f t="shared" si="7"/>
        <v>42339</v>
      </c>
    </row>
    <row r="263" spans="2:12">
      <c r="B263" s="65">
        <v>42363</v>
      </c>
      <c r="C263" s="60">
        <v>8599.5</v>
      </c>
      <c r="D263" s="61">
        <v>445332</v>
      </c>
      <c r="E263" s="61">
        <v>193122</v>
      </c>
      <c r="F263" s="61">
        <f t="shared" ref="F263:F326" si="8">D263-E263</f>
        <v>252210</v>
      </c>
      <c r="G263" s="62">
        <v>24705</v>
      </c>
      <c r="H263" s="60">
        <v>4690.5</v>
      </c>
      <c r="I263" s="60">
        <v>216.4</v>
      </c>
      <c r="J263" s="60">
        <f>Table48[[#This Row],[Comex Cu future]]/100/0.454*1000</f>
        <v>4766.5198237885461</v>
      </c>
      <c r="K263" s="60">
        <v>1532</v>
      </c>
      <c r="L263" s="63">
        <f t="shared" si="7"/>
        <v>42339</v>
      </c>
    </row>
    <row r="264" spans="2:12">
      <c r="B264" s="65">
        <v>42366</v>
      </c>
      <c r="C264" s="60">
        <v>8599.5</v>
      </c>
      <c r="D264" s="61">
        <v>445332</v>
      </c>
      <c r="E264" s="61">
        <v>193122</v>
      </c>
      <c r="F264" s="61">
        <f t="shared" si="8"/>
        <v>252210</v>
      </c>
      <c r="G264" s="62">
        <v>24705</v>
      </c>
      <c r="H264" s="60">
        <v>4690.5</v>
      </c>
      <c r="I264" s="60">
        <v>212.05</v>
      </c>
      <c r="J264" s="60">
        <f>Table48[[#This Row],[Comex Cu future]]/100/0.454*1000</f>
        <v>4670.7048458149784</v>
      </c>
      <c r="K264" s="60">
        <v>1532</v>
      </c>
      <c r="L264" s="63">
        <f t="shared" ref="L264:L327" si="9">DATE(YEAR(B264),MONTH(B264),1)</f>
        <v>42339</v>
      </c>
    </row>
    <row r="265" spans="2:12">
      <c r="B265" s="65">
        <v>42367</v>
      </c>
      <c r="C265" s="60">
        <v>8707</v>
      </c>
      <c r="D265" s="61">
        <v>445368</v>
      </c>
      <c r="E265" s="61">
        <v>193242</v>
      </c>
      <c r="F265" s="61">
        <f t="shared" si="8"/>
        <v>252126</v>
      </c>
      <c r="G265" s="62">
        <v>24550</v>
      </c>
      <c r="H265" s="60">
        <v>4727.25</v>
      </c>
      <c r="I265" s="60">
        <v>217.5</v>
      </c>
      <c r="J265" s="60">
        <f>Table48[[#This Row],[Comex Cu future]]/100/0.454*1000</f>
        <v>4790.7488986784128</v>
      </c>
      <c r="K265" s="60">
        <v>1528.25</v>
      </c>
      <c r="L265" s="63">
        <f t="shared" si="9"/>
        <v>42339</v>
      </c>
    </row>
    <row r="266" spans="2:12">
      <c r="B266" s="65">
        <v>42368</v>
      </c>
      <c r="C266" s="60">
        <v>8660.5</v>
      </c>
      <c r="D266" s="61">
        <v>444702</v>
      </c>
      <c r="E266" s="61">
        <v>193242</v>
      </c>
      <c r="F266" s="61">
        <f t="shared" si="8"/>
        <v>251460</v>
      </c>
      <c r="G266" s="62">
        <v>24450</v>
      </c>
      <c r="H266" s="60">
        <v>4734.75</v>
      </c>
      <c r="I266" s="60">
        <v>218.65</v>
      </c>
      <c r="J266" s="60">
        <f>Table48[[#This Row],[Comex Cu future]]/100/0.454*1000</f>
        <v>4816.0792951541853</v>
      </c>
      <c r="K266" s="60">
        <v>1519.5</v>
      </c>
      <c r="L266" s="63">
        <f t="shared" si="9"/>
        <v>42339</v>
      </c>
    </row>
    <row r="267" spans="2:12">
      <c r="B267" s="65">
        <v>42369</v>
      </c>
      <c r="C267" s="60">
        <v>8780</v>
      </c>
      <c r="D267" s="61">
        <v>441294</v>
      </c>
      <c r="E267" s="61">
        <v>193008</v>
      </c>
      <c r="F267" s="61">
        <f t="shared" si="8"/>
        <v>248286</v>
      </c>
      <c r="G267" s="62">
        <v>23950</v>
      </c>
      <c r="H267" s="60">
        <v>4705.75</v>
      </c>
      <c r="I267" s="60">
        <v>217.7</v>
      </c>
      <c r="J267" s="60">
        <f>Table48[[#This Row],[Comex Cu future]]/100/0.454*1000</f>
        <v>4795.1541850220265</v>
      </c>
      <c r="K267" s="60">
        <v>1500.25</v>
      </c>
      <c r="L267" s="63">
        <f t="shared" si="9"/>
        <v>42339</v>
      </c>
    </row>
    <row r="268" spans="2:12">
      <c r="B268" s="65">
        <v>42370</v>
      </c>
      <c r="C268" s="60">
        <v>8780</v>
      </c>
      <c r="D268" s="61">
        <v>441294</v>
      </c>
      <c r="E268" s="61">
        <v>193008</v>
      </c>
      <c r="F268" s="61">
        <f t="shared" si="8"/>
        <v>248286</v>
      </c>
      <c r="G268" s="62">
        <v>23950</v>
      </c>
      <c r="H268" s="60">
        <v>4705.75</v>
      </c>
      <c r="I268" s="60">
        <v>217.7</v>
      </c>
      <c r="J268" s="60">
        <f>Table48[[#This Row],[Comex Cu future]]/100/0.454*1000</f>
        <v>4795.1541850220265</v>
      </c>
      <c r="K268" s="60">
        <v>1500.25</v>
      </c>
      <c r="L268" s="63">
        <f t="shared" si="9"/>
        <v>42370</v>
      </c>
    </row>
    <row r="269" spans="2:12">
      <c r="B269" s="65">
        <v>42373</v>
      </c>
      <c r="C269" s="60">
        <v>8465</v>
      </c>
      <c r="D269" s="61">
        <v>441342</v>
      </c>
      <c r="E269" s="61">
        <v>193128</v>
      </c>
      <c r="F269" s="61">
        <f t="shared" si="8"/>
        <v>248214</v>
      </c>
      <c r="G269" s="62">
        <v>23660</v>
      </c>
      <c r="H269" s="60">
        <v>4611.25</v>
      </c>
      <c r="I269" s="60">
        <v>212.4</v>
      </c>
      <c r="J269" s="60">
        <f>Table48[[#This Row],[Comex Cu future]]/100/0.454*1000</f>
        <v>4678.4140969163</v>
      </c>
      <c r="K269" s="60">
        <v>1467.5</v>
      </c>
      <c r="L269" s="63">
        <f t="shared" si="9"/>
        <v>42370</v>
      </c>
    </row>
    <row r="270" spans="2:12">
      <c r="B270" s="65">
        <v>42374</v>
      </c>
      <c r="C270" s="60">
        <v>8486</v>
      </c>
      <c r="D270" s="61">
        <v>441510</v>
      </c>
      <c r="E270" s="61">
        <v>193440</v>
      </c>
      <c r="F270" s="61">
        <f t="shared" si="8"/>
        <v>248070</v>
      </c>
      <c r="G270" s="62">
        <v>23660</v>
      </c>
      <c r="H270" s="60">
        <v>4642.75</v>
      </c>
      <c r="I270" s="60">
        <v>214.1</v>
      </c>
      <c r="J270" s="60">
        <f>Table48[[#This Row],[Comex Cu future]]/100/0.454*1000</f>
        <v>4715.859030837004</v>
      </c>
      <c r="K270" s="60">
        <v>1456.5</v>
      </c>
      <c r="L270" s="63">
        <f t="shared" si="9"/>
        <v>42370</v>
      </c>
    </row>
    <row r="271" spans="2:12">
      <c r="B271" s="65">
        <v>42375</v>
      </c>
      <c r="C271" s="60">
        <v>8572.5</v>
      </c>
      <c r="D271" s="61">
        <v>440358</v>
      </c>
      <c r="E271" s="61">
        <v>192660</v>
      </c>
      <c r="F271" s="61">
        <f t="shared" si="8"/>
        <v>247698</v>
      </c>
      <c r="G271" s="62">
        <v>23660</v>
      </c>
      <c r="H271" s="60">
        <v>4619.5</v>
      </c>
      <c r="I271" s="60">
        <v>212.55</v>
      </c>
      <c r="J271" s="60">
        <f>Table48[[#This Row],[Comex Cu future]]/100/0.454*1000</f>
        <v>4681.7180616740088</v>
      </c>
      <c r="K271" s="60">
        <v>1469.75</v>
      </c>
      <c r="L271" s="63">
        <f t="shared" si="9"/>
        <v>42370</v>
      </c>
    </row>
    <row r="272" spans="2:12">
      <c r="B272" s="65">
        <v>42376</v>
      </c>
      <c r="C272" s="60">
        <v>8470</v>
      </c>
      <c r="D272" s="61">
        <v>438828</v>
      </c>
      <c r="E272" s="61">
        <v>192012</v>
      </c>
      <c r="F272" s="61">
        <f t="shared" si="8"/>
        <v>246816</v>
      </c>
      <c r="G272" s="62">
        <v>23660</v>
      </c>
      <c r="H272" s="60">
        <v>4524</v>
      </c>
      <c r="I272" s="60">
        <v>206.3</v>
      </c>
      <c r="J272" s="60">
        <f>Table48[[#This Row],[Comex Cu future]]/100/0.454*1000</f>
        <v>4544.0528634361235</v>
      </c>
      <c r="K272" s="60">
        <v>1469.75</v>
      </c>
      <c r="L272" s="63">
        <f t="shared" si="9"/>
        <v>42370</v>
      </c>
    </row>
    <row r="273" spans="2:12">
      <c r="B273" s="65">
        <v>42377</v>
      </c>
      <c r="C273" s="60">
        <v>8525.5</v>
      </c>
      <c r="D273" s="61">
        <v>438576</v>
      </c>
      <c r="E273" s="61">
        <v>192054</v>
      </c>
      <c r="F273" s="61">
        <f t="shared" si="8"/>
        <v>246522</v>
      </c>
      <c r="G273" s="62">
        <v>23660</v>
      </c>
      <c r="H273" s="60">
        <v>4482.5</v>
      </c>
      <c r="I273" s="60">
        <v>206.7</v>
      </c>
      <c r="J273" s="60">
        <f>Table48[[#This Row],[Comex Cu future]]/100/0.454*1000</f>
        <v>4552.8634361233471</v>
      </c>
      <c r="K273" s="60">
        <v>1487</v>
      </c>
      <c r="L273" s="63">
        <f t="shared" si="9"/>
        <v>42370</v>
      </c>
    </row>
    <row r="274" spans="2:12">
      <c r="B274" s="65">
        <v>42380</v>
      </c>
      <c r="C274" s="60">
        <v>8234.5</v>
      </c>
      <c r="D274" s="61">
        <v>437040</v>
      </c>
      <c r="E274" s="61">
        <v>192060</v>
      </c>
      <c r="F274" s="61">
        <f t="shared" si="8"/>
        <v>244980</v>
      </c>
      <c r="G274" s="62">
        <v>23655</v>
      </c>
      <c r="H274" s="60">
        <v>4378.25</v>
      </c>
      <c r="I274" s="60">
        <v>202.15</v>
      </c>
      <c r="J274" s="60">
        <f>Table48[[#This Row],[Comex Cu future]]/100/0.454*1000</f>
        <v>4452.6431718061676</v>
      </c>
      <c r="K274" s="60">
        <v>1455.25</v>
      </c>
      <c r="L274" s="63">
        <f t="shared" si="9"/>
        <v>42370</v>
      </c>
    </row>
    <row r="275" spans="2:12">
      <c r="B275" s="65">
        <v>42381</v>
      </c>
      <c r="C275" s="60">
        <v>8200.5</v>
      </c>
      <c r="D275" s="61">
        <v>437334</v>
      </c>
      <c r="E275" s="61">
        <v>192546</v>
      </c>
      <c r="F275" s="61">
        <f t="shared" si="8"/>
        <v>244788</v>
      </c>
      <c r="G275" s="62">
        <v>23655</v>
      </c>
      <c r="H275" s="60">
        <v>4342</v>
      </c>
      <c r="I275" s="60">
        <v>200.95</v>
      </c>
      <c r="J275" s="60">
        <f>Table48[[#This Row],[Comex Cu future]]/100/0.454*1000</f>
        <v>4426.2114537444932</v>
      </c>
      <c r="K275" s="60">
        <v>1448.5</v>
      </c>
      <c r="L275" s="63">
        <f t="shared" si="9"/>
        <v>42370</v>
      </c>
    </row>
    <row r="276" spans="2:12">
      <c r="B276" s="65">
        <v>42382</v>
      </c>
      <c r="C276" s="60">
        <v>8355.5</v>
      </c>
      <c r="D276" s="61">
        <v>436704</v>
      </c>
      <c r="E276" s="61">
        <v>193152</v>
      </c>
      <c r="F276" s="61">
        <f t="shared" si="8"/>
        <v>243552</v>
      </c>
      <c r="G276" s="62">
        <v>23654</v>
      </c>
      <c r="H276" s="60">
        <v>4387.75</v>
      </c>
      <c r="I276" s="60">
        <v>200.45</v>
      </c>
      <c r="J276" s="60">
        <f>Table48[[#This Row],[Comex Cu future]]/100/0.454*1000</f>
        <v>4415.1982378854618</v>
      </c>
      <c r="K276" s="60">
        <v>1467.25</v>
      </c>
      <c r="L276" s="63">
        <f t="shared" si="9"/>
        <v>42370</v>
      </c>
    </row>
    <row r="277" spans="2:12">
      <c r="B277" s="65">
        <v>42383</v>
      </c>
      <c r="C277" s="60">
        <v>8542.5</v>
      </c>
      <c r="D277" s="61">
        <v>433968</v>
      </c>
      <c r="E277" s="61">
        <v>193152</v>
      </c>
      <c r="F277" s="61">
        <f t="shared" si="8"/>
        <v>240816</v>
      </c>
      <c r="G277" s="62">
        <v>23655</v>
      </c>
      <c r="H277" s="60">
        <v>4419.5</v>
      </c>
      <c r="I277" s="60">
        <v>202.05</v>
      </c>
      <c r="J277" s="60">
        <f>Table48[[#This Row],[Comex Cu future]]/100/0.454*1000</f>
        <v>4450.4405286343617</v>
      </c>
      <c r="K277" s="60">
        <v>1490</v>
      </c>
      <c r="L277" s="63">
        <f t="shared" si="9"/>
        <v>42370</v>
      </c>
    </row>
    <row r="278" spans="2:12">
      <c r="B278" s="65">
        <v>42384</v>
      </c>
      <c r="C278" s="60">
        <v>8359.5</v>
      </c>
      <c r="D278" s="61">
        <v>434244</v>
      </c>
      <c r="E278" s="61">
        <v>193452</v>
      </c>
      <c r="F278" s="61">
        <f t="shared" si="8"/>
        <v>240792</v>
      </c>
      <c r="G278" s="62">
        <v>23655</v>
      </c>
      <c r="H278" s="60">
        <v>4327.5</v>
      </c>
      <c r="I278" s="60">
        <v>199.3</v>
      </c>
      <c r="J278" s="60">
        <f>Table48[[#This Row],[Comex Cu future]]/100/0.454*1000</f>
        <v>4389.8678414096921</v>
      </c>
      <c r="K278" s="60">
        <v>1475.75</v>
      </c>
      <c r="L278" s="63">
        <f t="shared" si="9"/>
        <v>42370</v>
      </c>
    </row>
    <row r="279" spans="2:12">
      <c r="B279" s="65">
        <v>42387</v>
      </c>
      <c r="C279" s="60">
        <v>8558</v>
      </c>
      <c r="D279" s="61">
        <v>433674</v>
      </c>
      <c r="E279" s="61">
        <v>193182</v>
      </c>
      <c r="F279" s="61">
        <f t="shared" si="8"/>
        <v>240492</v>
      </c>
      <c r="G279" s="62">
        <v>23652</v>
      </c>
      <c r="H279" s="60">
        <v>4378</v>
      </c>
      <c r="I279" s="60">
        <v>199.3</v>
      </c>
      <c r="J279" s="60">
        <f>Table48[[#This Row],[Comex Cu future]]/100/0.454*1000</f>
        <v>4389.8678414096921</v>
      </c>
      <c r="K279" s="60">
        <v>1489.25</v>
      </c>
      <c r="L279" s="63">
        <f t="shared" si="9"/>
        <v>42370</v>
      </c>
    </row>
    <row r="280" spans="2:12">
      <c r="B280" s="65">
        <v>42388</v>
      </c>
      <c r="C280" s="60">
        <v>8563</v>
      </c>
      <c r="D280" s="61">
        <v>452742</v>
      </c>
      <c r="E280" s="61">
        <v>211896</v>
      </c>
      <c r="F280" s="61">
        <f t="shared" si="8"/>
        <v>240846</v>
      </c>
      <c r="G280" s="62">
        <v>23652</v>
      </c>
      <c r="H280" s="60">
        <v>4414.75</v>
      </c>
      <c r="I280" s="60">
        <v>202.55</v>
      </c>
      <c r="J280" s="60">
        <f>Table48[[#This Row],[Comex Cu future]]/100/0.454*1000</f>
        <v>4461.4537444933922</v>
      </c>
      <c r="K280" s="60">
        <v>1482.25</v>
      </c>
      <c r="L280" s="63">
        <f t="shared" si="9"/>
        <v>42370</v>
      </c>
    </row>
    <row r="281" spans="2:12">
      <c r="B281" s="65">
        <v>42389</v>
      </c>
      <c r="C281" s="60">
        <v>8518</v>
      </c>
      <c r="D281" s="61">
        <v>450978</v>
      </c>
      <c r="E281" s="61">
        <v>209844</v>
      </c>
      <c r="F281" s="61">
        <f t="shared" si="8"/>
        <v>241134</v>
      </c>
      <c r="G281" s="62">
        <v>23652</v>
      </c>
      <c r="H281" s="60">
        <v>4355.5</v>
      </c>
      <c r="I281" s="60">
        <v>200.65</v>
      </c>
      <c r="J281" s="60">
        <f>Table48[[#This Row],[Comex Cu future]]/100/0.454*1000</f>
        <v>4419.6035242290745</v>
      </c>
      <c r="K281" s="60">
        <v>1463.5</v>
      </c>
      <c r="L281" s="63">
        <f t="shared" si="9"/>
        <v>42370</v>
      </c>
    </row>
    <row r="282" spans="2:12">
      <c r="B282" s="65">
        <v>42390</v>
      </c>
      <c r="C282" s="60">
        <v>8711</v>
      </c>
      <c r="D282" s="61">
        <v>450768</v>
      </c>
      <c r="E282" s="61">
        <v>209694</v>
      </c>
      <c r="F282" s="61">
        <f t="shared" si="8"/>
        <v>241074</v>
      </c>
      <c r="G282" s="62">
        <v>23004</v>
      </c>
      <c r="H282" s="60">
        <v>4432.5</v>
      </c>
      <c r="I282" s="60">
        <v>204.05</v>
      </c>
      <c r="J282" s="60">
        <f>Table48[[#This Row],[Comex Cu future]]/100/0.454*1000</f>
        <v>4494.4933920704852</v>
      </c>
      <c r="K282" s="60">
        <v>1486</v>
      </c>
      <c r="L282" s="63">
        <f t="shared" si="9"/>
        <v>42370</v>
      </c>
    </row>
    <row r="283" spans="2:12">
      <c r="B283" s="65">
        <v>42391</v>
      </c>
      <c r="C283" s="60">
        <v>8673.25</v>
      </c>
      <c r="D283" s="61">
        <v>450174</v>
      </c>
      <c r="E283" s="61">
        <v>209418</v>
      </c>
      <c r="F283" s="61">
        <f t="shared" si="8"/>
        <v>240756</v>
      </c>
      <c r="G283" s="62">
        <v>22604</v>
      </c>
      <c r="H283" s="60">
        <v>4449.25</v>
      </c>
      <c r="I283" s="60">
        <v>204.2</v>
      </c>
      <c r="J283" s="60">
        <f>Table48[[#This Row],[Comex Cu future]]/100/0.454*1000</f>
        <v>4497.7973568281932</v>
      </c>
      <c r="K283" s="60">
        <v>1482.75</v>
      </c>
      <c r="L283" s="63">
        <f t="shared" si="9"/>
        <v>42370</v>
      </c>
    </row>
    <row r="284" spans="2:12">
      <c r="B284" s="65">
        <v>42394</v>
      </c>
      <c r="C284" s="60">
        <v>8519</v>
      </c>
      <c r="D284" s="61">
        <v>449550</v>
      </c>
      <c r="E284" s="61">
        <v>209022</v>
      </c>
      <c r="F284" s="61">
        <f t="shared" si="8"/>
        <v>240528</v>
      </c>
      <c r="G284" s="62">
        <v>21900</v>
      </c>
      <c r="H284" s="60">
        <v>4419</v>
      </c>
      <c r="I284" s="60">
        <v>204.15</v>
      </c>
      <c r="J284" s="60">
        <f>Table48[[#This Row],[Comex Cu future]]/100/0.454*1000</f>
        <v>4496.6960352422911</v>
      </c>
      <c r="K284" s="60">
        <v>1475.25</v>
      </c>
      <c r="L284" s="63">
        <f t="shared" si="9"/>
        <v>42370</v>
      </c>
    </row>
    <row r="285" spans="2:12">
      <c r="B285" s="65">
        <v>42395</v>
      </c>
      <c r="C285" s="60">
        <v>8635.5</v>
      </c>
      <c r="D285" s="61">
        <v>450828</v>
      </c>
      <c r="E285" s="61">
        <v>207906</v>
      </c>
      <c r="F285" s="61">
        <f t="shared" si="8"/>
        <v>242922</v>
      </c>
      <c r="G285" s="62">
        <v>21900</v>
      </c>
      <c r="H285" s="60">
        <v>4545.75</v>
      </c>
      <c r="I285" s="60">
        <v>207.4</v>
      </c>
      <c r="J285" s="60">
        <f>Table48[[#This Row],[Comex Cu future]]/100/0.454*1000</f>
        <v>4568.2819383259912</v>
      </c>
      <c r="K285" s="60">
        <v>1494</v>
      </c>
      <c r="L285" s="63">
        <f t="shared" si="9"/>
        <v>42370</v>
      </c>
    </row>
    <row r="286" spans="2:12">
      <c r="B286" s="65">
        <v>42396</v>
      </c>
      <c r="C286" s="60">
        <v>8620.5</v>
      </c>
      <c r="D286" s="61">
        <v>450186</v>
      </c>
      <c r="E286" s="61">
        <v>207072</v>
      </c>
      <c r="F286" s="61">
        <f t="shared" si="8"/>
        <v>243114</v>
      </c>
      <c r="G286" s="62">
        <v>21900</v>
      </c>
      <c r="H286" s="60">
        <v>4596.25</v>
      </c>
      <c r="I286" s="60">
        <v>209.9</v>
      </c>
      <c r="J286" s="60">
        <f>Table48[[#This Row],[Comex Cu future]]/100/0.454*1000</f>
        <v>4623.3480176211451</v>
      </c>
      <c r="K286" s="60">
        <v>1527.5</v>
      </c>
      <c r="L286" s="63">
        <f t="shared" si="9"/>
        <v>42370</v>
      </c>
    </row>
    <row r="287" spans="2:12">
      <c r="B287" s="65">
        <v>42397</v>
      </c>
      <c r="C287" s="60">
        <v>8553</v>
      </c>
      <c r="D287" s="61">
        <v>451500</v>
      </c>
      <c r="E287" s="61">
        <v>208566</v>
      </c>
      <c r="F287" s="61">
        <f t="shared" si="8"/>
        <v>242934</v>
      </c>
      <c r="G287" s="62">
        <v>22052</v>
      </c>
      <c r="H287" s="60">
        <v>4539.75</v>
      </c>
      <c r="I287" s="60">
        <v>208.35</v>
      </c>
      <c r="J287" s="60">
        <f>Table48[[#This Row],[Comex Cu future]]/100/0.454*1000</f>
        <v>4589.2070484581491</v>
      </c>
      <c r="K287" s="60">
        <v>1515.5</v>
      </c>
      <c r="L287" s="63">
        <f t="shared" si="9"/>
        <v>42370</v>
      </c>
    </row>
    <row r="288" spans="2:12">
      <c r="B288" s="65">
        <v>42398</v>
      </c>
      <c r="C288" s="60">
        <v>8583</v>
      </c>
      <c r="D288" s="61">
        <v>448314</v>
      </c>
      <c r="E288" s="61">
        <v>207498</v>
      </c>
      <c r="F288" s="61">
        <f t="shared" si="8"/>
        <v>240816</v>
      </c>
      <c r="G288" s="62">
        <v>21802</v>
      </c>
      <c r="H288" s="60">
        <v>4570</v>
      </c>
      <c r="I288" s="60">
        <v>210.1</v>
      </c>
      <c r="J288" s="60">
        <f>Table48[[#This Row],[Comex Cu future]]/100/0.454*1000</f>
        <v>4627.7533039647578</v>
      </c>
      <c r="K288" s="60">
        <v>1518.75</v>
      </c>
      <c r="L288" s="63">
        <f t="shared" si="9"/>
        <v>42370</v>
      </c>
    </row>
    <row r="289" spans="2:12">
      <c r="B289" s="65">
        <v>42401</v>
      </c>
      <c r="C289" s="60">
        <v>8419.25</v>
      </c>
      <c r="D289" s="61">
        <v>446676</v>
      </c>
      <c r="E289" s="61">
        <v>206202</v>
      </c>
      <c r="F289" s="61">
        <f t="shared" si="8"/>
        <v>240474</v>
      </c>
      <c r="G289" s="62">
        <v>21648</v>
      </c>
      <c r="H289" s="60">
        <v>4571</v>
      </c>
      <c r="I289" s="60">
        <v>209.15</v>
      </c>
      <c r="J289" s="60">
        <f>Table48[[#This Row],[Comex Cu future]]/100/0.454*1000</f>
        <v>4606.828193832599</v>
      </c>
      <c r="K289" s="60">
        <v>1524.25</v>
      </c>
      <c r="L289" s="63">
        <f t="shared" si="9"/>
        <v>42401</v>
      </c>
    </row>
    <row r="290" spans="2:12">
      <c r="B290" s="65">
        <v>42402</v>
      </c>
      <c r="C290" s="60">
        <v>8361.5</v>
      </c>
      <c r="D290" s="61">
        <v>444126</v>
      </c>
      <c r="E290" s="61">
        <v>203730</v>
      </c>
      <c r="F290" s="61">
        <f t="shared" si="8"/>
        <v>240396</v>
      </c>
      <c r="G290" s="62">
        <v>22249</v>
      </c>
      <c r="H290" s="60">
        <v>4554.5</v>
      </c>
      <c r="I290" s="60">
        <v>209.3</v>
      </c>
      <c r="J290" s="60">
        <f>Table48[[#This Row],[Comex Cu future]]/100/0.454*1000</f>
        <v>4610.1321585903079</v>
      </c>
      <c r="K290" s="60">
        <v>1504.25</v>
      </c>
      <c r="L290" s="63">
        <f t="shared" si="9"/>
        <v>42401</v>
      </c>
    </row>
    <row r="291" spans="2:12">
      <c r="B291" s="65">
        <v>42403</v>
      </c>
      <c r="C291" s="60">
        <v>8480.75</v>
      </c>
      <c r="D291" s="61">
        <v>443586</v>
      </c>
      <c r="E291" s="61">
        <v>203610</v>
      </c>
      <c r="F291" s="61">
        <f t="shared" si="8"/>
        <v>239976</v>
      </c>
      <c r="G291" s="62">
        <v>22550</v>
      </c>
      <c r="H291" s="60">
        <v>4638.5</v>
      </c>
      <c r="I291" s="60">
        <v>213.05</v>
      </c>
      <c r="J291" s="60">
        <f>Table48[[#This Row],[Comex Cu future]]/100/0.454*1000</f>
        <v>4692.7312775330392</v>
      </c>
      <c r="K291" s="60">
        <v>1527</v>
      </c>
      <c r="L291" s="63">
        <f t="shared" si="9"/>
        <v>42401</v>
      </c>
    </row>
    <row r="292" spans="2:12">
      <c r="B292" s="65">
        <v>42404</v>
      </c>
      <c r="C292" s="60">
        <v>8507</v>
      </c>
      <c r="D292" s="61">
        <v>442182</v>
      </c>
      <c r="E292" s="61">
        <v>202668</v>
      </c>
      <c r="F292" s="61">
        <f t="shared" si="8"/>
        <v>239514</v>
      </c>
      <c r="G292" s="62">
        <v>22402</v>
      </c>
      <c r="H292" s="60">
        <v>4691.75</v>
      </c>
      <c r="I292" s="60">
        <v>215.7</v>
      </c>
      <c r="J292" s="60">
        <f>Table48[[#This Row],[Comex Cu future]]/100/0.454*1000</f>
        <v>4751.101321585903</v>
      </c>
      <c r="K292" s="60">
        <v>1535</v>
      </c>
      <c r="L292" s="63">
        <f t="shared" si="9"/>
        <v>42401</v>
      </c>
    </row>
    <row r="293" spans="2:12">
      <c r="B293" s="65">
        <v>42405</v>
      </c>
      <c r="C293" s="60">
        <v>8121.5</v>
      </c>
      <c r="D293" s="61">
        <v>440082</v>
      </c>
      <c r="E293" s="61">
        <v>200976</v>
      </c>
      <c r="F293" s="61">
        <f t="shared" si="8"/>
        <v>239106</v>
      </c>
      <c r="G293" s="62">
        <v>22835</v>
      </c>
      <c r="H293" s="60">
        <v>4633.25</v>
      </c>
      <c r="I293" s="60">
        <v>212.7</v>
      </c>
      <c r="J293" s="60">
        <f>Table48[[#This Row],[Comex Cu future]]/100/0.454*1000</f>
        <v>4685.0220264317177</v>
      </c>
      <c r="K293" s="60">
        <v>1495</v>
      </c>
      <c r="L293" s="63">
        <f t="shared" si="9"/>
        <v>42401</v>
      </c>
    </row>
    <row r="294" spans="2:12">
      <c r="B294" s="65">
        <v>42408</v>
      </c>
      <c r="C294" s="60">
        <v>8178</v>
      </c>
      <c r="D294" s="61">
        <v>439140</v>
      </c>
      <c r="E294" s="61">
        <v>200706</v>
      </c>
      <c r="F294" s="61">
        <f t="shared" si="8"/>
        <v>238434</v>
      </c>
      <c r="G294" s="62">
        <v>22481.5</v>
      </c>
      <c r="H294" s="60">
        <v>4613.25</v>
      </c>
      <c r="I294" s="60">
        <v>210.95</v>
      </c>
      <c r="J294" s="60">
        <f>Table48[[#This Row],[Comex Cu future]]/100/0.454*1000</f>
        <v>4646.4757709251089</v>
      </c>
      <c r="K294" s="60">
        <v>1500</v>
      </c>
      <c r="L294" s="63">
        <f t="shared" si="9"/>
        <v>42401</v>
      </c>
    </row>
    <row r="295" spans="2:12">
      <c r="B295" s="65">
        <v>42409</v>
      </c>
      <c r="C295" s="60">
        <v>8055.5</v>
      </c>
      <c r="D295" s="61">
        <v>439068</v>
      </c>
      <c r="E295" s="61">
        <v>200706</v>
      </c>
      <c r="F295" s="61">
        <f t="shared" si="8"/>
        <v>238362</v>
      </c>
      <c r="G295" s="62">
        <v>22484</v>
      </c>
      <c r="H295" s="60">
        <v>4514</v>
      </c>
      <c r="I295" s="60">
        <v>206.35</v>
      </c>
      <c r="J295" s="60">
        <f>Table48[[#This Row],[Comex Cu future]]/100/0.454*1000</f>
        <v>4545.1541850220265</v>
      </c>
      <c r="K295" s="60">
        <v>1480</v>
      </c>
      <c r="L295" s="63">
        <f t="shared" si="9"/>
        <v>42401</v>
      </c>
    </row>
    <row r="296" spans="2:12">
      <c r="B296" s="65">
        <v>42410</v>
      </c>
      <c r="C296" s="60">
        <v>7845</v>
      </c>
      <c r="D296" s="61">
        <v>439068</v>
      </c>
      <c r="E296" s="61">
        <v>200706</v>
      </c>
      <c r="F296" s="61">
        <f t="shared" si="8"/>
        <v>238362</v>
      </c>
      <c r="G296" s="62">
        <v>22384.5</v>
      </c>
      <c r="H296" s="60">
        <v>4450</v>
      </c>
      <c r="I296" s="60">
        <v>205</v>
      </c>
      <c r="J296" s="60">
        <f>Table48[[#This Row],[Comex Cu future]]/100/0.454*1000</f>
        <v>4515.4185022026422</v>
      </c>
      <c r="K296" s="60">
        <v>1481.5</v>
      </c>
      <c r="L296" s="63">
        <f t="shared" si="9"/>
        <v>42401</v>
      </c>
    </row>
    <row r="297" spans="2:12">
      <c r="B297" s="65">
        <v>42411</v>
      </c>
      <c r="C297" s="60">
        <v>7561.5</v>
      </c>
      <c r="D297" s="61">
        <v>438738</v>
      </c>
      <c r="E297" s="61">
        <v>200706</v>
      </c>
      <c r="F297" s="61">
        <f t="shared" si="8"/>
        <v>238032</v>
      </c>
      <c r="G297" s="62">
        <v>22092.5</v>
      </c>
      <c r="H297" s="60">
        <v>4454.25</v>
      </c>
      <c r="I297" s="60">
        <v>203.15</v>
      </c>
      <c r="J297" s="60">
        <f>Table48[[#This Row],[Comex Cu future]]/100/0.454*1000</f>
        <v>4474.6696035242285</v>
      </c>
      <c r="K297" s="60">
        <v>1484.5</v>
      </c>
      <c r="L297" s="63">
        <f t="shared" si="9"/>
        <v>42401</v>
      </c>
    </row>
    <row r="298" spans="2:12">
      <c r="B298" s="65">
        <v>42412</v>
      </c>
      <c r="C298" s="60">
        <v>7789.5</v>
      </c>
      <c r="D298" s="61">
        <v>439104</v>
      </c>
      <c r="E298" s="61">
        <v>201930</v>
      </c>
      <c r="F298" s="61">
        <f t="shared" si="8"/>
        <v>237174</v>
      </c>
      <c r="G298" s="62">
        <v>22090.5</v>
      </c>
      <c r="H298" s="60">
        <v>4506.75</v>
      </c>
      <c r="I298" s="60">
        <v>205.15</v>
      </c>
      <c r="J298" s="60">
        <f>Table48[[#This Row],[Comex Cu future]]/100/0.454*1000</f>
        <v>4518.722466960352</v>
      </c>
      <c r="K298" s="60">
        <v>1502.5</v>
      </c>
      <c r="L298" s="63">
        <f t="shared" si="9"/>
        <v>42401</v>
      </c>
    </row>
    <row r="299" spans="2:12">
      <c r="B299" s="65">
        <v>42415</v>
      </c>
      <c r="C299" s="60">
        <v>8246.5</v>
      </c>
      <c r="D299" s="61">
        <v>439116</v>
      </c>
      <c r="E299" s="61">
        <v>201972</v>
      </c>
      <c r="F299" s="61">
        <f t="shared" si="8"/>
        <v>237144</v>
      </c>
      <c r="G299" s="62">
        <v>21887</v>
      </c>
      <c r="H299" s="60">
        <v>4572.5</v>
      </c>
      <c r="I299" s="60">
        <v>205.15</v>
      </c>
      <c r="J299" s="60">
        <f>Table48[[#This Row],[Comex Cu future]]/100/0.454*1000</f>
        <v>4518.722466960352</v>
      </c>
      <c r="K299" s="60">
        <v>1514</v>
      </c>
      <c r="L299" s="63">
        <f t="shared" si="9"/>
        <v>42401</v>
      </c>
    </row>
    <row r="300" spans="2:12">
      <c r="B300" s="65">
        <v>42416</v>
      </c>
      <c r="C300" s="60">
        <v>8327</v>
      </c>
      <c r="D300" s="61">
        <v>438402</v>
      </c>
      <c r="E300" s="61">
        <v>201006</v>
      </c>
      <c r="F300" s="61">
        <f t="shared" si="8"/>
        <v>237396</v>
      </c>
      <c r="G300" s="62">
        <v>22339</v>
      </c>
      <c r="H300" s="60">
        <v>4561</v>
      </c>
      <c r="I300" s="60">
        <v>208.35</v>
      </c>
      <c r="J300" s="60">
        <f>Table48[[#This Row],[Comex Cu future]]/100/0.454*1000</f>
        <v>4589.2070484581491</v>
      </c>
      <c r="K300" s="60">
        <v>1524</v>
      </c>
      <c r="L300" s="63">
        <f t="shared" si="9"/>
        <v>42401</v>
      </c>
    </row>
    <row r="301" spans="2:12">
      <c r="B301" s="65">
        <v>42417</v>
      </c>
      <c r="C301" s="60">
        <v>8381</v>
      </c>
      <c r="D301" s="61">
        <v>437442</v>
      </c>
      <c r="E301" s="61">
        <v>200250</v>
      </c>
      <c r="F301" s="61">
        <f t="shared" si="8"/>
        <v>237192</v>
      </c>
      <c r="G301" s="62">
        <v>22439</v>
      </c>
      <c r="H301" s="60">
        <v>4588.5</v>
      </c>
      <c r="I301" s="60">
        <v>210.95</v>
      </c>
      <c r="J301" s="60">
        <f>Table48[[#This Row],[Comex Cu future]]/100/0.454*1000</f>
        <v>4646.4757709251089</v>
      </c>
      <c r="K301" s="60">
        <v>1523.25</v>
      </c>
      <c r="L301" s="63">
        <f t="shared" si="9"/>
        <v>42401</v>
      </c>
    </row>
    <row r="302" spans="2:12">
      <c r="B302" s="65">
        <v>42418</v>
      </c>
      <c r="C302" s="60">
        <v>8326.5</v>
      </c>
      <c r="D302" s="61">
        <v>438306</v>
      </c>
      <c r="E302" s="61">
        <v>201924</v>
      </c>
      <c r="F302" s="61">
        <f t="shared" si="8"/>
        <v>236382</v>
      </c>
      <c r="G302" s="62">
        <v>22542</v>
      </c>
      <c r="H302" s="60">
        <v>4575.75</v>
      </c>
      <c r="I302" s="60">
        <v>210.5</v>
      </c>
      <c r="J302" s="60">
        <f>Table48[[#This Row],[Comex Cu future]]/100/0.454*1000</f>
        <v>4636.5638766519814</v>
      </c>
      <c r="K302" s="60">
        <v>1528.5</v>
      </c>
      <c r="L302" s="63">
        <f t="shared" si="9"/>
        <v>42401</v>
      </c>
    </row>
    <row r="303" spans="2:12">
      <c r="B303" s="65">
        <v>42419</v>
      </c>
      <c r="C303" s="60">
        <v>8557.5</v>
      </c>
      <c r="D303" s="61">
        <v>435378</v>
      </c>
      <c r="E303" s="61">
        <v>199224</v>
      </c>
      <c r="F303" s="61">
        <f t="shared" si="8"/>
        <v>236154</v>
      </c>
      <c r="G303" s="62">
        <v>22591</v>
      </c>
      <c r="H303" s="60">
        <v>4624.25</v>
      </c>
      <c r="I303" s="60">
        <v>211</v>
      </c>
      <c r="J303" s="60">
        <f>Table48[[#This Row],[Comex Cu future]]/100/0.454*1000</f>
        <v>4647.5770925110128</v>
      </c>
      <c r="K303" s="60">
        <v>1562.75</v>
      </c>
      <c r="L303" s="63">
        <f t="shared" si="9"/>
        <v>42401</v>
      </c>
    </row>
    <row r="304" spans="2:12">
      <c r="B304" s="65">
        <v>42422</v>
      </c>
      <c r="C304" s="60">
        <v>8752</v>
      </c>
      <c r="D304" s="61">
        <v>435762</v>
      </c>
      <c r="E304" s="61">
        <v>199836</v>
      </c>
      <c r="F304" s="61">
        <f t="shared" si="8"/>
        <v>235926</v>
      </c>
      <c r="G304" s="62">
        <v>22086</v>
      </c>
      <c r="H304" s="60">
        <v>4697.5</v>
      </c>
      <c r="I304" s="60">
        <v>214.3</v>
      </c>
      <c r="J304" s="60">
        <f>Table48[[#This Row],[Comex Cu future]]/100/0.454*1000</f>
        <v>4720.2643171806167</v>
      </c>
      <c r="K304" s="60">
        <v>1587.25</v>
      </c>
      <c r="L304" s="63">
        <f t="shared" si="9"/>
        <v>42401</v>
      </c>
    </row>
    <row r="305" spans="2:12">
      <c r="B305" s="65">
        <v>42423</v>
      </c>
      <c r="C305" s="60">
        <v>8588.5</v>
      </c>
      <c r="D305" s="61">
        <v>435396</v>
      </c>
      <c r="E305" s="61">
        <v>199344</v>
      </c>
      <c r="F305" s="61">
        <f t="shared" si="8"/>
        <v>236052</v>
      </c>
      <c r="G305" s="62">
        <v>22088</v>
      </c>
      <c r="H305" s="60">
        <v>4647.75</v>
      </c>
      <c r="I305" s="60">
        <v>213.3</v>
      </c>
      <c r="J305" s="60">
        <f>Table48[[#This Row],[Comex Cu future]]/100/0.454*1000</f>
        <v>4698.2378854625549</v>
      </c>
      <c r="K305" s="60">
        <v>1557.5</v>
      </c>
      <c r="L305" s="63">
        <f t="shared" si="9"/>
        <v>42401</v>
      </c>
    </row>
    <row r="306" spans="2:12">
      <c r="B306" s="65">
        <v>42424</v>
      </c>
      <c r="C306" s="60">
        <v>8496</v>
      </c>
      <c r="D306" s="61">
        <v>445260</v>
      </c>
      <c r="E306" s="61">
        <v>209388</v>
      </c>
      <c r="F306" s="61">
        <f t="shared" si="8"/>
        <v>235872</v>
      </c>
      <c r="G306" s="62">
        <v>21838</v>
      </c>
      <c r="H306" s="60">
        <v>4647</v>
      </c>
      <c r="I306" s="60">
        <v>212.6</v>
      </c>
      <c r="J306" s="60">
        <f>Table48[[#This Row],[Comex Cu future]]/100/0.454*1000</f>
        <v>4682.8193832599109</v>
      </c>
      <c r="K306" s="60">
        <v>1577.25</v>
      </c>
      <c r="L306" s="63">
        <f t="shared" si="9"/>
        <v>42401</v>
      </c>
    </row>
    <row r="307" spans="2:12">
      <c r="B307" s="65">
        <v>42425</v>
      </c>
      <c r="C307" s="60">
        <v>8318</v>
      </c>
      <c r="D307" s="61">
        <v>443010</v>
      </c>
      <c r="E307" s="61">
        <v>208506</v>
      </c>
      <c r="F307" s="61">
        <f t="shared" si="8"/>
        <v>234504</v>
      </c>
      <c r="G307" s="62">
        <v>21991</v>
      </c>
      <c r="H307" s="60">
        <v>4609.25</v>
      </c>
      <c r="I307" s="60">
        <v>209.75</v>
      </c>
      <c r="J307" s="60">
        <f>Table48[[#This Row],[Comex Cu future]]/100/0.454*1000</f>
        <v>4620.0440528634363</v>
      </c>
      <c r="K307" s="60">
        <v>1574.75</v>
      </c>
      <c r="L307" s="63">
        <f t="shared" si="9"/>
        <v>42401</v>
      </c>
    </row>
    <row r="308" spans="2:12">
      <c r="B308" s="65">
        <v>42426</v>
      </c>
      <c r="C308" s="60">
        <v>8465</v>
      </c>
      <c r="D308" s="61">
        <v>441966</v>
      </c>
      <c r="E308" s="61">
        <v>209766</v>
      </c>
      <c r="F308" s="61">
        <f t="shared" si="8"/>
        <v>232200</v>
      </c>
      <c r="G308" s="62">
        <v>22191</v>
      </c>
      <c r="H308" s="60">
        <v>4714.75</v>
      </c>
      <c r="I308" s="60">
        <v>215.05</v>
      </c>
      <c r="J308" s="60">
        <f>Table48[[#This Row],[Comex Cu future]]/100/0.454*1000</f>
        <v>4736.7841409691628</v>
      </c>
      <c r="K308" s="60">
        <v>1577</v>
      </c>
      <c r="L308" s="63">
        <f t="shared" si="9"/>
        <v>42401</v>
      </c>
    </row>
    <row r="309" spans="2:12">
      <c r="B309" s="65">
        <v>42429</v>
      </c>
      <c r="C309" s="60">
        <v>8491</v>
      </c>
      <c r="D309" s="61">
        <v>441912</v>
      </c>
      <c r="E309" s="61">
        <v>210234</v>
      </c>
      <c r="F309" s="61">
        <f t="shared" si="8"/>
        <v>231678</v>
      </c>
      <c r="G309" s="62">
        <v>22584.5</v>
      </c>
      <c r="H309" s="60">
        <v>4705.5</v>
      </c>
      <c r="I309" s="60">
        <v>215.85</v>
      </c>
      <c r="J309" s="60">
        <f>Table48[[#This Row],[Comex Cu future]]/100/0.454*1000</f>
        <v>4754.4052863436118</v>
      </c>
      <c r="K309" s="60">
        <v>1596.25</v>
      </c>
      <c r="L309" s="63">
        <f t="shared" si="9"/>
        <v>42401</v>
      </c>
    </row>
    <row r="310" spans="2:12">
      <c r="B310" s="65">
        <v>42430</v>
      </c>
      <c r="C310" s="60">
        <v>8653.5</v>
      </c>
      <c r="D310" s="61">
        <v>439932</v>
      </c>
      <c r="E310" s="61">
        <v>210246</v>
      </c>
      <c r="F310" s="61">
        <f t="shared" si="8"/>
        <v>229686</v>
      </c>
      <c r="G310" s="62">
        <v>23085</v>
      </c>
      <c r="H310" s="60">
        <v>4728</v>
      </c>
      <c r="I310" s="60">
        <v>217</v>
      </c>
      <c r="J310" s="60">
        <f>Table48[[#This Row],[Comex Cu future]]/100/0.454*1000</f>
        <v>4779.7356828193833</v>
      </c>
      <c r="K310" s="60">
        <v>1587.25</v>
      </c>
      <c r="L310" s="63">
        <f t="shared" si="9"/>
        <v>42430</v>
      </c>
    </row>
    <row r="311" spans="2:12">
      <c r="B311" s="65">
        <v>42431</v>
      </c>
      <c r="C311" s="60">
        <v>8697.5</v>
      </c>
      <c r="D311" s="61">
        <v>440502</v>
      </c>
      <c r="E311" s="61">
        <v>211428</v>
      </c>
      <c r="F311" s="61">
        <f t="shared" si="8"/>
        <v>229074</v>
      </c>
      <c r="G311" s="62">
        <v>23335</v>
      </c>
      <c r="H311" s="60">
        <v>4797.5</v>
      </c>
      <c r="I311" s="60">
        <v>220</v>
      </c>
      <c r="J311" s="60">
        <f>Table48[[#This Row],[Comex Cu future]]/100/0.454*1000</f>
        <v>4845.8149779735686</v>
      </c>
      <c r="K311" s="60">
        <v>1605.5</v>
      </c>
      <c r="L311" s="63">
        <f t="shared" si="9"/>
        <v>42430</v>
      </c>
    </row>
    <row r="312" spans="2:12">
      <c r="B312" s="65">
        <v>42432</v>
      </c>
      <c r="C312" s="60">
        <v>8972.75</v>
      </c>
      <c r="D312" s="61">
        <v>438138</v>
      </c>
      <c r="E312" s="61">
        <v>211050</v>
      </c>
      <c r="F312" s="61">
        <f t="shared" si="8"/>
        <v>227088</v>
      </c>
      <c r="G312" s="62">
        <v>23338.5</v>
      </c>
      <c r="H312" s="60">
        <v>4864.5</v>
      </c>
      <c r="I312" s="60">
        <v>221.75</v>
      </c>
      <c r="J312" s="60">
        <f>Table48[[#This Row],[Comex Cu future]]/100/0.454*1000</f>
        <v>4884.3612334801755</v>
      </c>
      <c r="K312" s="60">
        <v>1598.25</v>
      </c>
      <c r="L312" s="63">
        <f t="shared" si="9"/>
        <v>42430</v>
      </c>
    </row>
    <row r="313" spans="2:12">
      <c r="B313" s="65">
        <v>42433</v>
      </c>
      <c r="C313" s="60">
        <v>9316.5</v>
      </c>
      <c r="D313" s="61">
        <v>431874</v>
      </c>
      <c r="E313" s="61">
        <v>210876</v>
      </c>
      <c r="F313" s="61">
        <f t="shared" si="8"/>
        <v>220998</v>
      </c>
      <c r="G313" s="62">
        <v>23340.5</v>
      </c>
      <c r="H313" s="60">
        <v>5036.75</v>
      </c>
      <c r="I313" s="60">
        <v>228</v>
      </c>
      <c r="J313" s="60">
        <f>Table48[[#This Row],[Comex Cu future]]/100/0.454*1000</f>
        <v>5022.0264317180608</v>
      </c>
      <c r="K313" s="60">
        <v>1604.75</v>
      </c>
      <c r="L313" s="63">
        <f t="shared" si="9"/>
        <v>42430</v>
      </c>
    </row>
    <row r="314" spans="2:12">
      <c r="B314" s="65">
        <v>42436</v>
      </c>
      <c r="C314" s="60">
        <v>9359</v>
      </c>
      <c r="D314" s="61">
        <v>430602</v>
      </c>
      <c r="E314" s="61">
        <v>211344</v>
      </c>
      <c r="F314" s="61">
        <f t="shared" si="8"/>
        <v>219258</v>
      </c>
      <c r="G314" s="62">
        <v>23336</v>
      </c>
      <c r="H314" s="60">
        <v>5007.75</v>
      </c>
      <c r="I314" s="60">
        <v>229.75</v>
      </c>
      <c r="J314" s="60">
        <f>Table48[[#This Row],[Comex Cu future]]/100/0.454*1000</f>
        <v>5060.5726872246687</v>
      </c>
      <c r="K314" s="60">
        <v>1604</v>
      </c>
      <c r="L314" s="63">
        <f t="shared" si="9"/>
        <v>42430</v>
      </c>
    </row>
    <row r="315" spans="2:12">
      <c r="B315" s="65">
        <v>42437</v>
      </c>
      <c r="C315" s="60">
        <v>8556</v>
      </c>
      <c r="D315" s="61">
        <v>427248</v>
      </c>
      <c r="E315" s="61">
        <v>210168</v>
      </c>
      <c r="F315" s="61">
        <f t="shared" si="8"/>
        <v>217080</v>
      </c>
      <c r="G315" s="62">
        <v>23336</v>
      </c>
      <c r="H315" s="60">
        <v>4878.25</v>
      </c>
      <c r="I315" s="60">
        <v>223.9</v>
      </c>
      <c r="J315" s="60">
        <f>Table48[[#This Row],[Comex Cu future]]/100/0.454*1000</f>
        <v>4931.7180616740079</v>
      </c>
      <c r="K315" s="60">
        <v>1569.25</v>
      </c>
      <c r="L315" s="63">
        <f t="shared" si="9"/>
        <v>42430</v>
      </c>
    </row>
    <row r="316" spans="2:12">
      <c r="B316" s="65">
        <v>42438</v>
      </c>
      <c r="C316" s="60">
        <v>8858</v>
      </c>
      <c r="D316" s="61">
        <v>428664</v>
      </c>
      <c r="E316" s="61">
        <v>213654</v>
      </c>
      <c r="F316" s="61">
        <f t="shared" si="8"/>
        <v>215010</v>
      </c>
      <c r="G316" s="62">
        <v>22786</v>
      </c>
      <c r="H316" s="60">
        <v>4945</v>
      </c>
      <c r="I316" s="60">
        <v>224.9</v>
      </c>
      <c r="J316" s="60">
        <f>Table48[[#This Row],[Comex Cu future]]/100/0.454*1000</f>
        <v>4953.7444933920706</v>
      </c>
      <c r="K316" s="60">
        <v>1579.25</v>
      </c>
      <c r="L316" s="63">
        <f t="shared" si="9"/>
        <v>42430</v>
      </c>
    </row>
    <row r="317" spans="2:12">
      <c r="B317" s="65">
        <v>42439</v>
      </c>
      <c r="C317" s="60">
        <v>8725</v>
      </c>
      <c r="D317" s="61">
        <v>426798</v>
      </c>
      <c r="E317" s="61">
        <v>213660</v>
      </c>
      <c r="F317" s="61">
        <f t="shared" si="8"/>
        <v>213138</v>
      </c>
      <c r="G317" s="62">
        <v>22789</v>
      </c>
      <c r="H317" s="60">
        <v>4901.5</v>
      </c>
      <c r="I317" s="60">
        <v>223.8</v>
      </c>
      <c r="J317" s="60">
        <f>Table48[[#This Row],[Comex Cu future]]/100/0.454*1000</f>
        <v>4929.515418502202</v>
      </c>
      <c r="K317" s="60">
        <v>1550.75</v>
      </c>
      <c r="L317" s="63">
        <f t="shared" si="9"/>
        <v>42430</v>
      </c>
    </row>
    <row r="318" spans="2:12">
      <c r="B318" s="65">
        <v>42440</v>
      </c>
      <c r="C318" s="60">
        <v>8797.5</v>
      </c>
      <c r="D318" s="61">
        <v>424854</v>
      </c>
      <c r="E318" s="61">
        <v>214380</v>
      </c>
      <c r="F318" s="61">
        <f t="shared" si="8"/>
        <v>210474</v>
      </c>
      <c r="G318" s="62">
        <v>23090.5</v>
      </c>
      <c r="H318" s="60">
        <v>4986.5</v>
      </c>
      <c r="I318" s="60">
        <v>225.1</v>
      </c>
      <c r="J318" s="60">
        <f>Table48[[#This Row],[Comex Cu future]]/100/0.454*1000</f>
        <v>4958.1497797356824</v>
      </c>
      <c r="K318" s="60">
        <v>1551.75</v>
      </c>
      <c r="L318" s="63">
        <f t="shared" si="9"/>
        <v>42430</v>
      </c>
    </row>
    <row r="319" spans="2:12">
      <c r="B319" s="65">
        <v>42443</v>
      </c>
      <c r="C319" s="60">
        <v>8574</v>
      </c>
      <c r="D319" s="61">
        <v>422730</v>
      </c>
      <c r="E319" s="61">
        <v>214362</v>
      </c>
      <c r="F319" s="61">
        <f t="shared" si="8"/>
        <v>208368</v>
      </c>
      <c r="G319" s="62">
        <v>22736</v>
      </c>
      <c r="H319" s="60">
        <v>4971.5</v>
      </c>
      <c r="I319" s="60">
        <v>225.3</v>
      </c>
      <c r="J319" s="60">
        <f>Table48[[#This Row],[Comex Cu future]]/100/0.454*1000</f>
        <v>4962.5550660792951</v>
      </c>
      <c r="K319" s="60">
        <v>1528.5</v>
      </c>
      <c r="L319" s="63">
        <f t="shared" si="9"/>
        <v>42430</v>
      </c>
    </row>
    <row r="320" spans="2:12">
      <c r="B320" s="65">
        <v>42444</v>
      </c>
      <c r="C320" s="60">
        <v>8518.5</v>
      </c>
      <c r="D320" s="61">
        <v>434028</v>
      </c>
      <c r="E320" s="61">
        <v>227646</v>
      </c>
      <c r="F320" s="61">
        <f t="shared" si="8"/>
        <v>206382</v>
      </c>
      <c r="G320" s="62">
        <v>23037</v>
      </c>
      <c r="H320" s="60">
        <v>4965.5</v>
      </c>
      <c r="I320" s="60">
        <v>225.2</v>
      </c>
      <c r="J320" s="60">
        <f>Table48[[#This Row],[Comex Cu future]]/100/0.454*1000</f>
        <v>4960.3524229074883</v>
      </c>
      <c r="K320" s="60">
        <v>1504.75</v>
      </c>
      <c r="L320" s="63">
        <f t="shared" si="9"/>
        <v>42430</v>
      </c>
    </row>
    <row r="321" spans="2:12">
      <c r="B321" s="65">
        <v>42445</v>
      </c>
      <c r="C321" s="60">
        <v>8563</v>
      </c>
      <c r="D321" s="61">
        <v>435702</v>
      </c>
      <c r="E321" s="61">
        <v>227754</v>
      </c>
      <c r="F321" s="61">
        <f t="shared" si="8"/>
        <v>207948</v>
      </c>
      <c r="G321" s="62">
        <v>22888</v>
      </c>
      <c r="H321" s="60">
        <v>4950</v>
      </c>
      <c r="I321" s="60">
        <v>225.6</v>
      </c>
      <c r="J321" s="60">
        <f>Table48[[#This Row],[Comex Cu future]]/100/0.454*1000</f>
        <v>4969.1629955947128</v>
      </c>
      <c r="K321" s="60">
        <v>1489</v>
      </c>
      <c r="L321" s="63">
        <f t="shared" si="9"/>
        <v>42430</v>
      </c>
    </row>
    <row r="322" spans="2:12">
      <c r="B322" s="65">
        <v>42446</v>
      </c>
      <c r="C322" s="60">
        <v>8857.5</v>
      </c>
      <c r="D322" s="61">
        <v>434838</v>
      </c>
      <c r="E322" s="61">
        <v>227616</v>
      </c>
      <c r="F322" s="61">
        <f t="shared" si="8"/>
        <v>207222</v>
      </c>
      <c r="G322" s="62">
        <v>23042</v>
      </c>
      <c r="H322" s="60">
        <v>5096</v>
      </c>
      <c r="I322" s="60">
        <v>231.35</v>
      </c>
      <c r="J322" s="60">
        <f>Table48[[#This Row],[Comex Cu future]]/100/0.454*1000</f>
        <v>5095.8149779735677</v>
      </c>
      <c r="K322" s="60">
        <v>1508</v>
      </c>
      <c r="L322" s="63">
        <f t="shared" si="9"/>
        <v>42430</v>
      </c>
    </row>
    <row r="323" spans="2:12">
      <c r="B323" s="65">
        <v>42447</v>
      </c>
      <c r="C323" s="60">
        <v>8621.5</v>
      </c>
      <c r="D323" s="61">
        <v>434508</v>
      </c>
      <c r="E323" s="61">
        <v>227214</v>
      </c>
      <c r="F323" s="61">
        <f t="shared" si="8"/>
        <v>207294</v>
      </c>
      <c r="G323" s="62">
        <v>23018</v>
      </c>
      <c r="H323" s="60">
        <v>5074.5</v>
      </c>
      <c r="I323" s="60">
        <v>230.3</v>
      </c>
      <c r="J323" s="60">
        <f>Table48[[#This Row],[Comex Cu future]]/100/0.454*1000</f>
        <v>5072.687224669603</v>
      </c>
      <c r="K323" s="60">
        <v>1496.5</v>
      </c>
      <c r="L323" s="63">
        <f t="shared" si="9"/>
        <v>42430</v>
      </c>
    </row>
    <row r="324" spans="2:12">
      <c r="B324" s="65">
        <v>42450</v>
      </c>
      <c r="C324" s="60">
        <v>8729</v>
      </c>
      <c r="D324" s="61">
        <v>432324</v>
      </c>
      <c r="E324" s="61">
        <v>225582</v>
      </c>
      <c r="F324" s="61">
        <f t="shared" si="8"/>
        <v>206742</v>
      </c>
      <c r="G324" s="62">
        <v>23039.5</v>
      </c>
      <c r="H324" s="60">
        <v>5089</v>
      </c>
      <c r="I324" s="60">
        <v>231.45</v>
      </c>
      <c r="J324" s="60">
        <f>Table48[[#This Row],[Comex Cu future]]/100/0.454*1000</f>
        <v>5098.0176211453736</v>
      </c>
      <c r="K324" s="60">
        <v>1487.5</v>
      </c>
      <c r="L324" s="63">
        <f t="shared" si="9"/>
        <v>42430</v>
      </c>
    </row>
    <row r="325" spans="2:12">
      <c r="B325" s="65">
        <v>42451</v>
      </c>
      <c r="C325" s="60">
        <v>8749.5</v>
      </c>
      <c r="D325" s="61">
        <v>431148</v>
      </c>
      <c r="E325" s="61">
        <v>224436</v>
      </c>
      <c r="F325" s="61">
        <f t="shared" si="8"/>
        <v>206712</v>
      </c>
      <c r="G325" s="62">
        <v>23015</v>
      </c>
      <c r="H325" s="60">
        <v>5087</v>
      </c>
      <c r="I325" s="60">
        <v>231.15</v>
      </c>
      <c r="J325" s="60">
        <f>Table48[[#This Row],[Comex Cu future]]/100/0.454*1000</f>
        <v>5091.4096916299559</v>
      </c>
      <c r="K325" s="60">
        <v>1479.25</v>
      </c>
      <c r="L325" s="63">
        <f t="shared" si="9"/>
        <v>42430</v>
      </c>
    </row>
    <row r="326" spans="2:12">
      <c r="B326" s="65">
        <v>42452</v>
      </c>
      <c r="C326" s="60">
        <v>8658.5</v>
      </c>
      <c r="D326" s="61">
        <v>433110</v>
      </c>
      <c r="E326" s="61">
        <v>225210</v>
      </c>
      <c r="F326" s="61">
        <f t="shared" si="8"/>
        <v>207900</v>
      </c>
      <c r="G326" s="62">
        <v>22900</v>
      </c>
      <c r="H326" s="60">
        <v>4971.5</v>
      </c>
      <c r="I326" s="60">
        <v>226.2</v>
      </c>
      <c r="J326" s="60">
        <f>Table48[[#This Row],[Comex Cu future]]/100/0.454*1000</f>
        <v>4982.378854625551</v>
      </c>
      <c r="K326" s="60">
        <v>1467</v>
      </c>
      <c r="L326" s="63">
        <f t="shared" si="9"/>
        <v>42430</v>
      </c>
    </row>
    <row r="327" spans="2:12">
      <c r="B327" s="65">
        <v>42453</v>
      </c>
      <c r="C327" s="60">
        <v>8612.25</v>
      </c>
      <c r="D327" s="61">
        <v>432672</v>
      </c>
      <c r="E327" s="61">
        <v>223914</v>
      </c>
      <c r="F327" s="61">
        <f t="shared" ref="F327:F390" si="10">D327-E327</f>
        <v>208758</v>
      </c>
      <c r="G327" s="62">
        <v>22876</v>
      </c>
      <c r="H327" s="60">
        <v>4977</v>
      </c>
      <c r="I327" s="60">
        <v>225.4</v>
      </c>
      <c r="J327" s="60">
        <f>Table48[[#This Row],[Comex Cu future]]/100/0.454*1000</f>
        <v>4964.757709251101</v>
      </c>
      <c r="K327" s="60">
        <v>1467.25</v>
      </c>
      <c r="L327" s="63">
        <f t="shared" si="9"/>
        <v>42430</v>
      </c>
    </row>
    <row r="328" spans="2:12">
      <c r="B328" s="65">
        <v>42454</v>
      </c>
      <c r="C328" s="60">
        <v>8612.25</v>
      </c>
      <c r="D328" s="61">
        <v>432672</v>
      </c>
      <c r="E328" s="61">
        <v>223914</v>
      </c>
      <c r="F328" s="61">
        <f t="shared" si="10"/>
        <v>208758</v>
      </c>
      <c r="G328" s="62">
        <v>22876</v>
      </c>
      <c r="H328" s="60">
        <v>4977</v>
      </c>
      <c r="I328" s="60">
        <v>225.4</v>
      </c>
      <c r="J328" s="60">
        <f>Table48[[#This Row],[Comex Cu future]]/100/0.454*1000</f>
        <v>4964.757709251101</v>
      </c>
      <c r="K328" s="60">
        <v>1467.25</v>
      </c>
      <c r="L328" s="63">
        <f t="shared" ref="L328:L391" si="11">DATE(YEAR(B328),MONTH(B328),1)</f>
        <v>42430</v>
      </c>
    </row>
    <row r="329" spans="2:12">
      <c r="B329" s="65">
        <v>42457</v>
      </c>
      <c r="C329" s="60">
        <v>8612.25</v>
      </c>
      <c r="D329" s="61">
        <v>432672</v>
      </c>
      <c r="E329" s="61">
        <v>223914</v>
      </c>
      <c r="F329" s="61">
        <f t="shared" si="10"/>
        <v>208758</v>
      </c>
      <c r="G329" s="62">
        <v>22876</v>
      </c>
      <c r="H329" s="60">
        <v>4977</v>
      </c>
      <c r="I329" s="60">
        <v>227.2</v>
      </c>
      <c r="J329" s="60">
        <f>Table48[[#This Row],[Comex Cu future]]/100/0.454*1000</f>
        <v>5004.4052863436118</v>
      </c>
      <c r="K329" s="60">
        <v>1467.25</v>
      </c>
      <c r="L329" s="63">
        <f t="shared" si="11"/>
        <v>42430</v>
      </c>
    </row>
    <row r="330" spans="2:12">
      <c r="B330" s="65">
        <v>42458</v>
      </c>
      <c r="C330" s="60">
        <v>8408</v>
      </c>
      <c r="D330" s="61">
        <v>434850</v>
      </c>
      <c r="E330" s="61">
        <v>223428</v>
      </c>
      <c r="F330" s="61">
        <f t="shared" si="10"/>
        <v>211422</v>
      </c>
      <c r="G330" s="62">
        <v>22846</v>
      </c>
      <c r="H330" s="60">
        <v>4918.5</v>
      </c>
      <c r="I330" s="60">
        <v>224.8</v>
      </c>
      <c r="J330" s="60">
        <f>Table48[[#This Row],[Comex Cu future]]/100/0.454*1000</f>
        <v>4951.5418502202647</v>
      </c>
      <c r="K330" s="60">
        <v>1477.25</v>
      </c>
      <c r="L330" s="63">
        <f t="shared" si="11"/>
        <v>42430</v>
      </c>
    </row>
    <row r="331" spans="2:12">
      <c r="B331" s="65">
        <v>42459</v>
      </c>
      <c r="C331" s="60">
        <v>8386.25</v>
      </c>
      <c r="D331" s="61">
        <v>432672</v>
      </c>
      <c r="E331" s="61">
        <v>220410</v>
      </c>
      <c r="F331" s="61">
        <f t="shared" si="10"/>
        <v>212262</v>
      </c>
      <c r="G331" s="62">
        <v>22847</v>
      </c>
      <c r="H331" s="60">
        <v>4903</v>
      </c>
      <c r="I331" s="60">
        <v>222.85</v>
      </c>
      <c r="J331" s="60">
        <f>Table48[[#This Row],[Comex Cu future]]/100/0.454*1000</f>
        <v>4908.5903083700432</v>
      </c>
      <c r="K331" s="60">
        <v>1484.75</v>
      </c>
      <c r="L331" s="63">
        <f t="shared" si="11"/>
        <v>42430</v>
      </c>
    </row>
    <row r="332" spans="2:12">
      <c r="B332" s="65">
        <v>42460</v>
      </c>
      <c r="C332" s="60">
        <v>8448.5</v>
      </c>
      <c r="D332" s="61">
        <v>431652</v>
      </c>
      <c r="E332" s="61">
        <v>220062</v>
      </c>
      <c r="F332" s="61">
        <f t="shared" si="10"/>
        <v>211590</v>
      </c>
      <c r="G332" s="62">
        <v>21952</v>
      </c>
      <c r="H332" s="60">
        <v>4880.5</v>
      </c>
      <c r="I332" s="60">
        <v>221.9</v>
      </c>
      <c r="J332" s="60">
        <f>Table48[[#This Row],[Comex Cu future]]/100/0.454*1000</f>
        <v>4887.6651982378853</v>
      </c>
      <c r="K332" s="60">
        <v>1510.75</v>
      </c>
      <c r="L332" s="63">
        <f t="shared" si="11"/>
        <v>42430</v>
      </c>
    </row>
    <row r="333" spans="2:12">
      <c r="B333" s="65">
        <v>42461</v>
      </c>
      <c r="C333" s="60">
        <v>8278</v>
      </c>
      <c r="D333" s="61">
        <v>431802</v>
      </c>
      <c r="E333" s="61">
        <v>221292</v>
      </c>
      <c r="F333" s="61">
        <f t="shared" si="10"/>
        <v>210510</v>
      </c>
      <c r="G333" s="62">
        <v>22603</v>
      </c>
      <c r="H333" s="60">
        <v>4859.75</v>
      </c>
      <c r="I333" s="60">
        <v>220.15</v>
      </c>
      <c r="J333" s="60">
        <f>Table48[[#This Row],[Comex Cu future]]/100/0.454*1000</f>
        <v>4849.1189427312775</v>
      </c>
      <c r="K333" s="60">
        <v>1523.25</v>
      </c>
      <c r="L333" s="63">
        <f t="shared" si="11"/>
        <v>42461</v>
      </c>
    </row>
    <row r="334" spans="2:12">
      <c r="B334" s="65">
        <v>42464</v>
      </c>
      <c r="C334" s="60">
        <v>8323.5</v>
      </c>
      <c r="D334" s="61">
        <v>431856</v>
      </c>
      <c r="E334" s="61">
        <v>221658</v>
      </c>
      <c r="F334" s="61">
        <f t="shared" si="10"/>
        <v>210198</v>
      </c>
      <c r="G334" s="62">
        <v>22349</v>
      </c>
      <c r="H334" s="60">
        <v>4779.25</v>
      </c>
      <c r="I334" s="60">
        <v>218.4</v>
      </c>
      <c r="J334" s="60">
        <f>Table48[[#This Row],[Comex Cu future]]/100/0.454*1000</f>
        <v>4810.5726872246696</v>
      </c>
      <c r="K334" s="60">
        <v>1516.5</v>
      </c>
      <c r="L334" s="63">
        <f t="shared" si="11"/>
        <v>42461</v>
      </c>
    </row>
    <row r="335" spans="2:12">
      <c r="B335" s="65">
        <v>42465</v>
      </c>
      <c r="C335" s="60">
        <v>8442</v>
      </c>
      <c r="D335" s="61">
        <v>430506</v>
      </c>
      <c r="E335" s="61">
        <v>221496</v>
      </c>
      <c r="F335" s="61">
        <f t="shared" si="10"/>
        <v>209010</v>
      </c>
      <c r="G335" s="62">
        <v>22851</v>
      </c>
      <c r="H335" s="60">
        <v>4792.75</v>
      </c>
      <c r="I335" s="60">
        <v>218.5</v>
      </c>
      <c r="J335" s="60">
        <f>Table48[[#This Row],[Comex Cu future]]/100/0.454*1000</f>
        <v>4812.7753303964755</v>
      </c>
      <c r="K335" s="60">
        <v>1499</v>
      </c>
      <c r="L335" s="63">
        <f t="shared" si="11"/>
        <v>42461</v>
      </c>
    </row>
    <row r="336" spans="2:12">
      <c r="B336" s="65">
        <v>42466</v>
      </c>
      <c r="C336" s="60">
        <v>8549.5</v>
      </c>
      <c r="D336" s="61">
        <v>432024</v>
      </c>
      <c r="E336" s="61">
        <v>222696</v>
      </c>
      <c r="F336" s="61">
        <f t="shared" si="10"/>
        <v>209328</v>
      </c>
      <c r="G336" s="62">
        <v>23102</v>
      </c>
      <c r="H336" s="60">
        <v>4804.5</v>
      </c>
      <c r="I336" s="60">
        <v>219.2</v>
      </c>
      <c r="J336" s="60">
        <f>Table48[[#This Row],[Comex Cu future]]/100/0.454*1000</f>
        <v>4828.1938325991187</v>
      </c>
      <c r="K336" s="60">
        <v>1494.25</v>
      </c>
      <c r="L336" s="63">
        <f t="shared" si="11"/>
        <v>42461</v>
      </c>
    </row>
    <row r="337" spans="2:12">
      <c r="B337" s="65">
        <v>42467</v>
      </c>
      <c r="C337" s="60">
        <v>8350.5</v>
      </c>
      <c r="D337" s="61">
        <v>431136</v>
      </c>
      <c r="E337" s="61">
        <v>222990</v>
      </c>
      <c r="F337" s="61">
        <f t="shared" si="10"/>
        <v>208146</v>
      </c>
      <c r="G337" s="62">
        <v>22855</v>
      </c>
      <c r="H337" s="60">
        <v>4665.5</v>
      </c>
      <c r="I337" s="60">
        <v>213</v>
      </c>
      <c r="J337" s="60">
        <f>Table48[[#This Row],[Comex Cu future]]/100/0.454*1000</f>
        <v>4691.6299559471363</v>
      </c>
      <c r="K337" s="60">
        <v>1484.25</v>
      </c>
      <c r="L337" s="63">
        <f t="shared" si="11"/>
        <v>42461</v>
      </c>
    </row>
    <row r="338" spans="2:12">
      <c r="B338" s="65">
        <v>42468</v>
      </c>
      <c r="C338" s="60">
        <v>8510.5</v>
      </c>
      <c r="D338" s="61">
        <v>428676</v>
      </c>
      <c r="E338" s="61">
        <v>222306</v>
      </c>
      <c r="F338" s="61">
        <f t="shared" si="10"/>
        <v>206370</v>
      </c>
      <c r="G338" s="62">
        <v>22856</v>
      </c>
      <c r="H338" s="60">
        <v>4663.75</v>
      </c>
      <c r="I338" s="60">
        <v>213.5</v>
      </c>
      <c r="J338" s="60">
        <f>Table48[[#This Row],[Comex Cu future]]/100/0.454*1000</f>
        <v>4702.6431718061667</v>
      </c>
      <c r="K338" s="60">
        <v>1503.5</v>
      </c>
      <c r="L338" s="63">
        <f t="shared" si="11"/>
        <v>42461</v>
      </c>
    </row>
    <row r="339" spans="2:12">
      <c r="B339" s="65">
        <v>42471</v>
      </c>
      <c r="C339" s="60">
        <v>8524.5</v>
      </c>
      <c r="D339" s="61">
        <v>428442</v>
      </c>
      <c r="E339" s="61">
        <v>222912</v>
      </c>
      <c r="F339" s="61">
        <f t="shared" si="10"/>
        <v>205530</v>
      </c>
      <c r="G339" s="62">
        <v>23103</v>
      </c>
      <c r="H339" s="60">
        <v>4678.5</v>
      </c>
      <c r="I339" s="60">
        <v>213.6</v>
      </c>
      <c r="J339" s="60">
        <f>Table48[[#This Row],[Comex Cu future]]/100/0.454*1000</f>
        <v>4704.8458149779735</v>
      </c>
      <c r="K339" s="60">
        <v>1494.75</v>
      </c>
      <c r="L339" s="63">
        <f t="shared" si="11"/>
        <v>42461</v>
      </c>
    </row>
    <row r="340" spans="2:12">
      <c r="B340" s="65">
        <v>42472</v>
      </c>
      <c r="C340" s="60">
        <v>8829.75</v>
      </c>
      <c r="D340" s="61">
        <v>428640</v>
      </c>
      <c r="E340" s="61">
        <v>223356</v>
      </c>
      <c r="F340" s="61">
        <f t="shared" si="10"/>
        <v>205284</v>
      </c>
      <c r="G340" s="62">
        <v>23188</v>
      </c>
      <c r="H340" s="60">
        <v>4788.5</v>
      </c>
      <c r="I340" s="60">
        <v>218.9</v>
      </c>
      <c r="J340" s="60">
        <f>Table48[[#This Row],[Comex Cu future]]/100/0.454*1000</f>
        <v>4821.5859030837</v>
      </c>
      <c r="K340" s="60">
        <v>1523.5</v>
      </c>
      <c r="L340" s="63">
        <f t="shared" si="11"/>
        <v>42461</v>
      </c>
    </row>
    <row r="341" spans="2:12">
      <c r="B341" s="65">
        <v>42473</v>
      </c>
      <c r="C341" s="60">
        <v>8953</v>
      </c>
      <c r="D341" s="61">
        <v>428712</v>
      </c>
      <c r="E341" s="61">
        <v>223584</v>
      </c>
      <c r="F341" s="61">
        <f t="shared" si="10"/>
        <v>205128</v>
      </c>
      <c r="G341" s="62">
        <v>23190</v>
      </c>
      <c r="H341" s="60">
        <v>4848.5</v>
      </c>
      <c r="I341" s="60">
        <v>221.55</v>
      </c>
      <c r="J341" s="60">
        <f>Table48[[#This Row],[Comex Cu future]]/100/0.454*1000</f>
        <v>4879.9559471365637</v>
      </c>
      <c r="K341" s="60">
        <v>1547</v>
      </c>
      <c r="L341" s="63">
        <f t="shared" si="11"/>
        <v>42461</v>
      </c>
    </row>
    <row r="342" spans="2:12">
      <c r="B342" s="65">
        <v>42474</v>
      </c>
      <c r="C342" s="60">
        <v>8960.5</v>
      </c>
      <c r="D342" s="61">
        <v>427182</v>
      </c>
      <c r="E342" s="61">
        <v>223056</v>
      </c>
      <c r="F342" s="61">
        <f t="shared" si="10"/>
        <v>204126</v>
      </c>
      <c r="G342" s="62">
        <v>22696</v>
      </c>
      <c r="H342" s="60">
        <v>4848</v>
      </c>
      <c r="I342" s="60">
        <v>221.9</v>
      </c>
      <c r="J342" s="60">
        <f>Table48[[#This Row],[Comex Cu future]]/100/0.454*1000</f>
        <v>4887.6651982378853</v>
      </c>
      <c r="K342" s="60">
        <v>1547.25</v>
      </c>
      <c r="L342" s="63">
        <f t="shared" si="11"/>
        <v>42461</v>
      </c>
    </row>
    <row r="343" spans="2:12">
      <c r="B343" s="65">
        <v>42475</v>
      </c>
      <c r="C343" s="60">
        <v>8881</v>
      </c>
      <c r="D343" s="61">
        <v>424212</v>
      </c>
      <c r="E343" s="61">
        <v>221922</v>
      </c>
      <c r="F343" s="61">
        <f t="shared" si="10"/>
        <v>202290</v>
      </c>
      <c r="G343" s="62">
        <v>22698</v>
      </c>
      <c r="H343" s="60">
        <v>4828.25</v>
      </c>
      <c r="I343" s="60">
        <v>219.95</v>
      </c>
      <c r="J343" s="60">
        <f>Table48[[#This Row],[Comex Cu future]]/100/0.454*1000</f>
        <v>4844.7136563876647</v>
      </c>
      <c r="K343" s="60">
        <v>1544.5</v>
      </c>
      <c r="L343" s="63">
        <f t="shared" si="11"/>
        <v>42461</v>
      </c>
    </row>
    <row r="344" spans="2:12">
      <c r="B344" s="65">
        <v>42478</v>
      </c>
      <c r="C344" s="60">
        <v>9105</v>
      </c>
      <c r="D344" s="61">
        <v>423690</v>
      </c>
      <c r="E344" s="61">
        <v>221358</v>
      </c>
      <c r="F344" s="61">
        <f t="shared" si="10"/>
        <v>202332</v>
      </c>
      <c r="G344" s="62">
        <v>22700</v>
      </c>
      <c r="H344" s="60">
        <v>4850</v>
      </c>
      <c r="I344" s="60">
        <v>221.1</v>
      </c>
      <c r="J344" s="60">
        <f>Table48[[#This Row],[Comex Cu future]]/100/0.454*1000</f>
        <v>4870.0440528634354</v>
      </c>
      <c r="K344" s="60">
        <v>1582</v>
      </c>
      <c r="L344" s="63">
        <f t="shared" si="11"/>
        <v>42461</v>
      </c>
    </row>
    <row r="345" spans="2:12">
      <c r="B345" s="65">
        <v>42479</v>
      </c>
      <c r="C345" s="60">
        <v>9237.5</v>
      </c>
      <c r="D345" s="61">
        <v>424080</v>
      </c>
      <c r="E345" s="61">
        <v>222102</v>
      </c>
      <c r="F345" s="61">
        <f t="shared" si="10"/>
        <v>201978</v>
      </c>
      <c r="G345" s="62">
        <v>22701</v>
      </c>
      <c r="H345" s="60">
        <v>4954.75</v>
      </c>
      <c r="I345" s="60">
        <v>226.85</v>
      </c>
      <c r="J345" s="60">
        <f>Table48[[#This Row],[Comex Cu future]]/100/0.454*1000</f>
        <v>4996.6960352422911</v>
      </c>
      <c r="K345" s="60">
        <v>1587</v>
      </c>
      <c r="L345" s="63">
        <f t="shared" si="11"/>
        <v>42461</v>
      </c>
    </row>
    <row r="346" spans="2:12">
      <c r="B346" s="65">
        <v>42480</v>
      </c>
      <c r="C346" s="60">
        <v>9295.5</v>
      </c>
      <c r="D346" s="61">
        <v>425220</v>
      </c>
      <c r="E346" s="61">
        <v>223320</v>
      </c>
      <c r="F346" s="61">
        <f t="shared" si="10"/>
        <v>201900</v>
      </c>
      <c r="G346" s="62">
        <v>23202</v>
      </c>
      <c r="H346" s="60">
        <v>4994.5</v>
      </c>
      <c r="I346" s="60">
        <v>228.1</v>
      </c>
      <c r="J346" s="60">
        <f>Table48[[#This Row],[Comex Cu future]]/100/0.454*1000</f>
        <v>5024.2290748898677</v>
      </c>
      <c r="K346" s="60">
        <v>1617</v>
      </c>
      <c r="L346" s="63">
        <f t="shared" si="11"/>
        <v>42461</v>
      </c>
    </row>
    <row r="347" spans="2:12">
      <c r="B347" s="65">
        <v>42481</v>
      </c>
      <c r="C347" s="60">
        <v>9068.5</v>
      </c>
      <c r="D347" s="61">
        <v>423552</v>
      </c>
      <c r="E347" s="61">
        <v>223524</v>
      </c>
      <c r="F347" s="61">
        <f t="shared" si="10"/>
        <v>200028</v>
      </c>
      <c r="G347" s="62">
        <v>23204</v>
      </c>
      <c r="H347" s="60">
        <v>5014.25</v>
      </c>
      <c r="I347" s="60">
        <v>229</v>
      </c>
      <c r="J347" s="60">
        <f>Table48[[#This Row],[Comex Cu future]]/100/0.454*1000</f>
        <v>5044.0528634361235</v>
      </c>
      <c r="K347" s="60">
        <v>1626.25</v>
      </c>
      <c r="L347" s="63">
        <f t="shared" si="11"/>
        <v>42461</v>
      </c>
    </row>
    <row r="348" spans="2:12">
      <c r="B348" s="65">
        <v>42482</v>
      </c>
      <c r="C348" s="60">
        <v>9059</v>
      </c>
      <c r="D348" s="61">
        <v>420924</v>
      </c>
      <c r="E348" s="61">
        <v>223074</v>
      </c>
      <c r="F348" s="61">
        <f t="shared" si="10"/>
        <v>197850</v>
      </c>
      <c r="G348" s="62">
        <v>23203.5</v>
      </c>
      <c r="H348" s="60">
        <v>5043.25</v>
      </c>
      <c r="I348" s="60">
        <v>230.15</v>
      </c>
      <c r="J348" s="60">
        <f>Table48[[#This Row],[Comex Cu future]]/100/0.454*1000</f>
        <v>5069.3832599118941</v>
      </c>
      <c r="K348" s="60">
        <v>1643.75</v>
      </c>
      <c r="L348" s="63">
        <f t="shared" si="11"/>
        <v>42461</v>
      </c>
    </row>
    <row r="349" spans="2:12">
      <c r="B349" s="65">
        <v>42485</v>
      </c>
      <c r="C349" s="60">
        <v>9095.75</v>
      </c>
      <c r="D349" s="61">
        <v>418998</v>
      </c>
      <c r="E349" s="61">
        <v>222186</v>
      </c>
      <c r="F349" s="61">
        <f t="shared" si="10"/>
        <v>196812</v>
      </c>
      <c r="G349" s="62">
        <v>23200</v>
      </c>
      <c r="H349" s="60">
        <v>5006.25</v>
      </c>
      <c r="I349" s="60">
        <v>229.25</v>
      </c>
      <c r="J349" s="60">
        <f>Table48[[#This Row],[Comex Cu future]]/100/0.454*1000</f>
        <v>5049.5594713656383</v>
      </c>
      <c r="K349" s="60">
        <v>1645.25</v>
      </c>
      <c r="L349" s="63">
        <f t="shared" si="11"/>
        <v>42461</v>
      </c>
    </row>
    <row r="350" spans="2:12">
      <c r="B350" s="65">
        <v>42486</v>
      </c>
      <c r="C350" s="60">
        <v>9156</v>
      </c>
      <c r="D350" s="61">
        <v>418056</v>
      </c>
      <c r="E350" s="61">
        <v>222222</v>
      </c>
      <c r="F350" s="61">
        <f t="shared" si="10"/>
        <v>195834</v>
      </c>
      <c r="G350" s="62">
        <v>22950</v>
      </c>
      <c r="H350" s="60">
        <v>4973.5</v>
      </c>
      <c r="I350" s="60">
        <v>228.3</v>
      </c>
      <c r="J350" s="60">
        <f>Table48[[#This Row],[Comex Cu future]]/100/0.454*1000</f>
        <v>5028.6343612334795</v>
      </c>
      <c r="K350" s="60">
        <v>1642</v>
      </c>
      <c r="L350" s="63">
        <f t="shared" si="11"/>
        <v>42461</v>
      </c>
    </row>
    <row r="351" spans="2:12">
      <c r="B351" s="65">
        <v>42487</v>
      </c>
      <c r="C351" s="60">
        <v>9166</v>
      </c>
      <c r="D351" s="61">
        <v>416352</v>
      </c>
      <c r="E351" s="61">
        <v>222498</v>
      </c>
      <c r="F351" s="61">
        <f t="shared" si="10"/>
        <v>193854</v>
      </c>
      <c r="G351" s="62">
        <v>23200</v>
      </c>
      <c r="H351" s="60">
        <v>4913.5</v>
      </c>
      <c r="I351" s="60">
        <v>226.1</v>
      </c>
      <c r="J351" s="60">
        <f>Table48[[#This Row],[Comex Cu future]]/100/0.454*1000</f>
        <v>4980.1762114537441</v>
      </c>
      <c r="K351" s="60">
        <v>1641.25</v>
      </c>
      <c r="L351" s="63">
        <f t="shared" si="11"/>
        <v>42461</v>
      </c>
    </row>
    <row r="352" spans="2:12">
      <c r="B352" s="65">
        <v>42488</v>
      </c>
      <c r="C352" s="60">
        <v>9261</v>
      </c>
      <c r="D352" s="61">
        <v>415752</v>
      </c>
      <c r="E352" s="61">
        <v>222414</v>
      </c>
      <c r="F352" s="61">
        <f t="shared" si="10"/>
        <v>193338</v>
      </c>
      <c r="G352" s="62">
        <v>23454.5</v>
      </c>
      <c r="H352" s="60">
        <v>4956.25</v>
      </c>
      <c r="I352" s="60">
        <v>226.85</v>
      </c>
      <c r="J352" s="60">
        <f>Table48[[#This Row],[Comex Cu future]]/100/0.454*1000</f>
        <v>4996.6960352422911</v>
      </c>
      <c r="K352" s="60">
        <v>1663.75</v>
      </c>
      <c r="L352" s="63">
        <f t="shared" si="11"/>
        <v>42461</v>
      </c>
    </row>
    <row r="353" spans="2:12">
      <c r="B353" s="65">
        <v>42489</v>
      </c>
      <c r="C353" s="60">
        <v>9409</v>
      </c>
      <c r="D353" s="61">
        <v>417438</v>
      </c>
      <c r="E353" s="61">
        <v>225240</v>
      </c>
      <c r="F353" s="61">
        <f t="shared" si="10"/>
        <v>192198</v>
      </c>
      <c r="G353" s="62">
        <v>23704.5</v>
      </c>
      <c r="H353" s="60">
        <v>5064</v>
      </c>
      <c r="I353" s="60">
        <v>231.6</v>
      </c>
      <c r="J353" s="60">
        <f>Table48[[#This Row],[Comex Cu future]]/100/0.454*1000</f>
        <v>5101.3215859030834</v>
      </c>
      <c r="K353" s="60">
        <v>1669.75</v>
      </c>
      <c r="L353" s="63">
        <f t="shared" si="11"/>
        <v>42461</v>
      </c>
    </row>
    <row r="354" spans="2:12">
      <c r="B354" s="65">
        <v>42492</v>
      </c>
      <c r="C354" s="60">
        <v>9409</v>
      </c>
      <c r="D354" s="61">
        <v>417438</v>
      </c>
      <c r="E354" s="61">
        <v>225240</v>
      </c>
      <c r="F354" s="61">
        <f t="shared" si="10"/>
        <v>192198</v>
      </c>
      <c r="G354" s="62">
        <v>23704.5</v>
      </c>
      <c r="H354" s="60">
        <v>5064</v>
      </c>
      <c r="I354" s="60">
        <v>230.05</v>
      </c>
      <c r="J354" s="60">
        <f>Table48[[#This Row],[Comex Cu future]]/100/0.454*1000</f>
        <v>5067.1806167400882</v>
      </c>
      <c r="K354" s="60">
        <v>1669.75</v>
      </c>
      <c r="L354" s="63">
        <f t="shared" si="11"/>
        <v>42491</v>
      </c>
    </row>
    <row r="355" spans="2:12">
      <c r="B355" s="65">
        <v>42493</v>
      </c>
      <c r="C355" s="60">
        <v>9478.75</v>
      </c>
      <c r="D355" s="61">
        <v>417504</v>
      </c>
      <c r="E355" s="61">
        <v>225594</v>
      </c>
      <c r="F355" s="61">
        <f t="shared" si="10"/>
        <v>191910</v>
      </c>
      <c r="G355" s="62">
        <v>23197</v>
      </c>
      <c r="H355" s="60">
        <v>4928.25</v>
      </c>
      <c r="I355" s="60">
        <v>225.6</v>
      </c>
      <c r="J355" s="60">
        <f>Table48[[#This Row],[Comex Cu future]]/100/0.454*1000</f>
        <v>4969.1629955947128</v>
      </c>
      <c r="K355" s="60">
        <v>1616.25</v>
      </c>
      <c r="L355" s="63">
        <f t="shared" si="11"/>
        <v>42491</v>
      </c>
    </row>
    <row r="356" spans="2:12">
      <c r="B356" s="65">
        <v>42494</v>
      </c>
      <c r="C356" s="60">
        <v>9402.5</v>
      </c>
      <c r="D356" s="61">
        <v>416442</v>
      </c>
      <c r="E356" s="61">
        <v>225564</v>
      </c>
      <c r="F356" s="61">
        <f t="shared" si="10"/>
        <v>190878</v>
      </c>
      <c r="G356" s="62">
        <v>23698</v>
      </c>
      <c r="H356" s="60">
        <v>4879.5</v>
      </c>
      <c r="I356" s="60">
        <v>222.5</v>
      </c>
      <c r="J356" s="60">
        <f>Table48[[#This Row],[Comex Cu future]]/100/0.454*1000</f>
        <v>4900.8810572687225</v>
      </c>
      <c r="K356" s="60">
        <v>1615</v>
      </c>
      <c r="L356" s="63">
        <f t="shared" si="11"/>
        <v>42491</v>
      </c>
    </row>
    <row r="357" spans="2:12">
      <c r="B357" s="65">
        <v>42495</v>
      </c>
      <c r="C357" s="60">
        <v>8979</v>
      </c>
      <c r="D357" s="61">
        <v>415134</v>
      </c>
      <c r="E357" s="61">
        <v>225690</v>
      </c>
      <c r="F357" s="61">
        <f t="shared" si="10"/>
        <v>189444</v>
      </c>
      <c r="G357" s="62">
        <v>23701</v>
      </c>
      <c r="H357" s="60">
        <v>4802.25</v>
      </c>
      <c r="I357" s="60">
        <v>219.3</v>
      </c>
      <c r="J357" s="60">
        <f>Table48[[#This Row],[Comex Cu future]]/100/0.454*1000</f>
        <v>4830.3964757709255</v>
      </c>
      <c r="K357" s="60">
        <v>1592.25</v>
      </c>
      <c r="L357" s="63">
        <f t="shared" si="11"/>
        <v>42491</v>
      </c>
    </row>
    <row r="358" spans="2:12">
      <c r="B358" s="65">
        <v>42496</v>
      </c>
      <c r="C358" s="60">
        <v>9024.5</v>
      </c>
      <c r="D358" s="61">
        <v>415284</v>
      </c>
      <c r="E358" s="61">
        <v>225690</v>
      </c>
      <c r="F358" s="61">
        <f t="shared" si="10"/>
        <v>189594</v>
      </c>
      <c r="G358" s="62">
        <v>23702.5</v>
      </c>
      <c r="H358" s="60">
        <v>4825.5</v>
      </c>
      <c r="I358" s="60">
        <v>219.4</v>
      </c>
      <c r="J358" s="60">
        <f>Table48[[#This Row],[Comex Cu future]]/100/0.454*1000</f>
        <v>4832.5991189427314</v>
      </c>
      <c r="K358" s="60">
        <v>1581.75</v>
      </c>
      <c r="L358" s="63">
        <f t="shared" si="11"/>
        <v>42491</v>
      </c>
    </row>
    <row r="359" spans="2:12">
      <c r="B359" s="65">
        <v>42499</v>
      </c>
      <c r="C359" s="60">
        <v>8561.75</v>
      </c>
      <c r="D359" s="61">
        <v>414690</v>
      </c>
      <c r="E359" s="61">
        <v>226314</v>
      </c>
      <c r="F359" s="61">
        <f t="shared" si="10"/>
        <v>188376</v>
      </c>
      <c r="G359" s="62">
        <v>23197.5</v>
      </c>
      <c r="H359" s="60">
        <v>4698.5</v>
      </c>
      <c r="I359" s="60">
        <v>215.35</v>
      </c>
      <c r="J359" s="60">
        <f>Table48[[#This Row],[Comex Cu future]]/100/0.454*1000</f>
        <v>4743.3920704845805</v>
      </c>
      <c r="K359" s="60">
        <v>1542.75</v>
      </c>
      <c r="L359" s="63">
        <f t="shared" si="11"/>
        <v>42491</v>
      </c>
    </row>
    <row r="360" spans="2:12">
      <c r="B360" s="65">
        <v>42500</v>
      </c>
      <c r="C360" s="60">
        <v>8667.75</v>
      </c>
      <c r="D360" s="61">
        <v>414714</v>
      </c>
      <c r="E360" s="61">
        <v>226308</v>
      </c>
      <c r="F360" s="61">
        <f t="shared" si="10"/>
        <v>188406</v>
      </c>
      <c r="G360" s="62">
        <v>23197.5</v>
      </c>
      <c r="H360" s="60">
        <v>4691.25</v>
      </c>
      <c r="I360" s="60">
        <v>214.3</v>
      </c>
      <c r="J360" s="60">
        <f>Table48[[#This Row],[Comex Cu future]]/100/0.454*1000</f>
        <v>4720.2643171806167</v>
      </c>
      <c r="K360" s="60">
        <v>1536</v>
      </c>
      <c r="L360" s="63">
        <f t="shared" si="11"/>
        <v>42491</v>
      </c>
    </row>
    <row r="361" spans="2:12">
      <c r="B361" s="65">
        <v>42501</v>
      </c>
      <c r="C361" s="60">
        <v>8843</v>
      </c>
      <c r="D361" s="61">
        <v>414024</v>
      </c>
      <c r="E361" s="61">
        <v>225774</v>
      </c>
      <c r="F361" s="61">
        <f t="shared" si="10"/>
        <v>188250</v>
      </c>
      <c r="G361" s="62">
        <v>23197.5</v>
      </c>
      <c r="H361" s="60">
        <v>4717.75</v>
      </c>
      <c r="I361" s="60">
        <v>215.35</v>
      </c>
      <c r="J361" s="60">
        <f>Table48[[#This Row],[Comex Cu future]]/100/0.454*1000</f>
        <v>4743.3920704845805</v>
      </c>
      <c r="K361" s="60">
        <v>1547.25</v>
      </c>
      <c r="L361" s="63">
        <f t="shared" si="11"/>
        <v>42491</v>
      </c>
    </row>
    <row r="362" spans="2:12">
      <c r="B362" s="65">
        <v>42502</v>
      </c>
      <c r="C362" s="60">
        <v>8589</v>
      </c>
      <c r="D362" s="61">
        <v>414018</v>
      </c>
      <c r="E362" s="61">
        <v>225846</v>
      </c>
      <c r="F362" s="61">
        <f t="shared" si="10"/>
        <v>188172</v>
      </c>
      <c r="G362" s="62">
        <v>23700.5</v>
      </c>
      <c r="H362" s="60">
        <v>4627.25</v>
      </c>
      <c r="I362" s="60">
        <v>212.2</v>
      </c>
      <c r="J362" s="60">
        <f>Table48[[#This Row],[Comex Cu future]]/100/0.454*1000</f>
        <v>4674.0088105726873</v>
      </c>
      <c r="K362" s="60">
        <v>1528.75</v>
      </c>
      <c r="L362" s="63">
        <f t="shared" si="11"/>
        <v>42491</v>
      </c>
    </row>
    <row r="363" spans="2:12">
      <c r="B363" s="65">
        <v>42503</v>
      </c>
      <c r="C363" s="60">
        <v>8598.5</v>
      </c>
      <c r="D363" s="61">
        <v>412344</v>
      </c>
      <c r="E363" s="61">
        <v>225114</v>
      </c>
      <c r="F363" s="61">
        <f t="shared" si="10"/>
        <v>187230</v>
      </c>
      <c r="G363" s="62">
        <v>23452</v>
      </c>
      <c r="H363" s="60">
        <v>4636</v>
      </c>
      <c r="I363" s="60">
        <v>212.1</v>
      </c>
      <c r="J363" s="60">
        <f>Table48[[#This Row],[Comex Cu future]]/100/0.454*1000</f>
        <v>4671.8061674008804</v>
      </c>
      <c r="K363" s="60">
        <v>1516.75</v>
      </c>
      <c r="L363" s="63">
        <f t="shared" si="11"/>
        <v>42491</v>
      </c>
    </row>
    <row r="364" spans="2:12">
      <c r="B364" s="65">
        <v>42506</v>
      </c>
      <c r="C364" s="60">
        <v>8680.5</v>
      </c>
      <c r="D364" s="61">
        <v>406464</v>
      </c>
      <c r="E364" s="61">
        <v>223620</v>
      </c>
      <c r="F364" s="61">
        <f t="shared" si="10"/>
        <v>182844</v>
      </c>
      <c r="G364" s="62">
        <v>23447</v>
      </c>
      <c r="H364" s="60">
        <v>4649.5</v>
      </c>
      <c r="I364" s="60">
        <v>213.5</v>
      </c>
      <c r="J364" s="60">
        <f>Table48[[#This Row],[Comex Cu future]]/100/0.454*1000</f>
        <v>4702.6431718061667</v>
      </c>
      <c r="K364" s="60">
        <v>1532</v>
      </c>
      <c r="L364" s="63">
        <f t="shared" si="11"/>
        <v>42491</v>
      </c>
    </row>
    <row r="365" spans="2:12">
      <c r="B365" s="65">
        <v>42507</v>
      </c>
      <c r="C365" s="60">
        <v>8755.25</v>
      </c>
      <c r="D365" s="61">
        <v>405858</v>
      </c>
      <c r="E365" s="61">
        <v>223788</v>
      </c>
      <c r="F365" s="61">
        <f t="shared" si="10"/>
        <v>182070</v>
      </c>
      <c r="G365" s="62">
        <v>23196</v>
      </c>
      <c r="H365" s="60">
        <v>4659</v>
      </c>
      <c r="I365" s="60">
        <v>213.45</v>
      </c>
      <c r="J365" s="60">
        <f>Table48[[#This Row],[Comex Cu future]]/100/0.454*1000</f>
        <v>4701.5418502202647</v>
      </c>
      <c r="K365" s="60">
        <v>1531.25</v>
      </c>
      <c r="L365" s="63">
        <f t="shared" si="11"/>
        <v>42491</v>
      </c>
    </row>
    <row r="366" spans="2:12">
      <c r="B366" s="65">
        <v>42508</v>
      </c>
      <c r="C366" s="60">
        <v>8592.75</v>
      </c>
      <c r="D366" s="61">
        <v>404178</v>
      </c>
      <c r="E366" s="61">
        <v>222906</v>
      </c>
      <c r="F366" s="61">
        <f t="shared" si="10"/>
        <v>181272</v>
      </c>
      <c r="G366" s="62">
        <v>23195</v>
      </c>
      <c r="H366" s="60">
        <v>4623.25</v>
      </c>
      <c r="I366" s="60">
        <v>212.05</v>
      </c>
      <c r="J366" s="60">
        <f>Table48[[#This Row],[Comex Cu future]]/100/0.454*1000</f>
        <v>4670.7048458149784</v>
      </c>
      <c r="K366" s="60">
        <v>1539.25</v>
      </c>
      <c r="L366" s="63">
        <f t="shared" si="11"/>
        <v>42491</v>
      </c>
    </row>
    <row r="367" spans="2:12">
      <c r="B367" s="65">
        <v>42509</v>
      </c>
      <c r="C367" s="60">
        <v>8510.5</v>
      </c>
      <c r="D367" s="61">
        <v>405660</v>
      </c>
      <c r="E367" s="61">
        <v>223968</v>
      </c>
      <c r="F367" s="61">
        <f t="shared" si="10"/>
        <v>181692</v>
      </c>
      <c r="G367" s="62">
        <v>23194.5</v>
      </c>
      <c r="H367" s="60">
        <v>4593.75</v>
      </c>
      <c r="I367" s="60">
        <v>210.5</v>
      </c>
      <c r="J367" s="60">
        <f>Table48[[#This Row],[Comex Cu future]]/100/0.454*1000</f>
        <v>4636.5638766519814</v>
      </c>
      <c r="K367" s="60">
        <v>1533</v>
      </c>
      <c r="L367" s="63">
        <f t="shared" si="11"/>
        <v>42491</v>
      </c>
    </row>
    <row r="368" spans="2:12">
      <c r="B368" s="65">
        <v>42510</v>
      </c>
      <c r="C368" s="60">
        <v>8457.25</v>
      </c>
      <c r="D368" s="61">
        <v>404556</v>
      </c>
      <c r="E368" s="61">
        <v>222942</v>
      </c>
      <c r="F368" s="61">
        <f t="shared" si="10"/>
        <v>181614</v>
      </c>
      <c r="G368" s="62">
        <v>23819.5</v>
      </c>
      <c r="H368" s="60">
        <v>4588.5</v>
      </c>
      <c r="I368" s="60">
        <v>210.2</v>
      </c>
      <c r="J368" s="60">
        <f>Table48[[#This Row],[Comex Cu future]]/100/0.454*1000</f>
        <v>4629.9559471365637</v>
      </c>
      <c r="K368" s="60">
        <v>1535.5</v>
      </c>
      <c r="L368" s="63">
        <f t="shared" si="11"/>
        <v>42491</v>
      </c>
    </row>
    <row r="369" spans="2:12">
      <c r="B369" s="65">
        <v>42513</v>
      </c>
      <c r="C369" s="60">
        <v>8286</v>
      </c>
      <c r="D369" s="61">
        <v>402888</v>
      </c>
      <c r="E369" s="61">
        <v>222978</v>
      </c>
      <c r="F369" s="61">
        <f t="shared" si="10"/>
        <v>179910</v>
      </c>
      <c r="G369" s="62">
        <v>23190</v>
      </c>
      <c r="H369" s="60">
        <v>4577.5</v>
      </c>
      <c r="I369" s="60">
        <v>210.1</v>
      </c>
      <c r="J369" s="60">
        <f>Table48[[#This Row],[Comex Cu future]]/100/0.454*1000</f>
        <v>4627.7533039647578</v>
      </c>
      <c r="K369" s="60">
        <v>1543.75</v>
      </c>
      <c r="L369" s="63">
        <f t="shared" si="11"/>
        <v>42491</v>
      </c>
    </row>
    <row r="370" spans="2:12">
      <c r="B370" s="65">
        <v>42514</v>
      </c>
      <c r="C370" s="60">
        <v>8354.5</v>
      </c>
      <c r="D370" s="61">
        <v>402504</v>
      </c>
      <c r="E370" s="61">
        <v>222756</v>
      </c>
      <c r="F370" s="61">
        <f t="shared" si="10"/>
        <v>179748</v>
      </c>
      <c r="G370" s="62">
        <v>23189</v>
      </c>
      <c r="H370" s="60">
        <v>4622</v>
      </c>
      <c r="I370" s="60">
        <v>211.25</v>
      </c>
      <c r="J370" s="60">
        <f>Table48[[#This Row],[Comex Cu future]]/100/0.454*1000</f>
        <v>4653.0837004405284</v>
      </c>
      <c r="K370" s="60">
        <v>1548</v>
      </c>
      <c r="L370" s="63">
        <f t="shared" si="11"/>
        <v>42491</v>
      </c>
    </row>
    <row r="371" spans="2:12">
      <c r="B371" s="65">
        <v>42515</v>
      </c>
      <c r="C371" s="60">
        <v>8305</v>
      </c>
      <c r="D371" s="61">
        <v>401874</v>
      </c>
      <c r="E371" s="61">
        <v>222726</v>
      </c>
      <c r="F371" s="61">
        <f t="shared" si="10"/>
        <v>179148</v>
      </c>
      <c r="G371" s="62">
        <v>23438</v>
      </c>
      <c r="H371" s="60">
        <v>4671.75</v>
      </c>
      <c r="I371" s="60">
        <v>214.85</v>
      </c>
      <c r="J371" s="60">
        <f>Table48[[#This Row],[Comex Cu future]]/100/0.454*1000</f>
        <v>4732.378854625551</v>
      </c>
      <c r="K371" s="60">
        <v>1536.25</v>
      </c>
      <c r="L371" s="63">
        <f t="shared" si="11"/>
        <v>42491</v>
      </c>
    </row>
    <row r="372" spans="2:12">
      <c r="B372" s="65">
        <v>42516</v>
      </c>
      <c r="C372" s="60">
        <v>8353</v>
      </c>
      <c r="D372" s="61">
        <v>400896</v>
      </c>
      <c r="E372" s="61">
        <v>222642</v>
      </c>
      <c r="F372" s="61">
        <f t="shared" si="10"/>
        <v>178254</v>
      </c>
      <c r="G372" s="62">
        <v>23188.5</v>
      </c>
      <c r="H372" s="60">
        <v>4682</v>
      </c>
      <c r="I372" s="60">
        <v>215.15</v>
      </c>
      <c r="J372" s="60">
        <f>Table48[[#This Row],[Comex Cu future]]/100/0.454*1000</f>
        <v>4738.9867841409687</v>
      </c>
      <c r="K372" s="60">
        <v>1547</v>
      </c>
      <c r="L372" s="63">
        <f t="shared" si="11"/>
        <v>42491</v>
      </c>
    </row>
    <row r="373" spans="2:12">
      <c r="B373" s="65">
        <v>42517</v>
      </c>
      <c r="C373" s="60">
        <v>8379</v>
      </c>
      <c r="D373" s="61">
        <v>402744</v>
      </c>
      <c r="E373" s="61">
        <v>226248</v>
      </c>
      <c r="F373" s="61">
        <f t="shared" si="10"/>
        <v>176496</v>
      </c>
      <c r="G373" s="62">
        <v>23689</v>
      </c>
      <c r="H373" s="60">
        <v>4720.5</v>
      </c>
      <c r="I373" s="60">
        <v>216.25</v>
      </c>
      <c r="J373" s="60">
        <f>Table48[[#This Row],[Comex Cu future]]/100/0.454*1000</f>
        <v>4763.2158590308372</v>
      </c>
      <c r="K373" s="60">
        <v>1546</v>
      </c>
      <c r="L373" s="63">
        <f t="shared" si="11"/>
        <v>42491</v>
      </c>
    </row>
    <row r="374" spans="2:12">
      <c r="B374" s="65">
        <v>42520</v>
      </c>
      <c r="C374" s="60">
        <v>8379</v>
      </c>
      <c r="D374" s="61">
        <v>402744</v>
      </c>
      <c r="E374" s="61">
        <v>226248</v>
      </c>
      <c r="F374" s="61">
        <f t="shared" si="10"/>
        <v>176496</v>
      </c>
      <c r="G374" s="62">
        <v>23689</v>
      </c>
      <c r="H374" s="60">
        <v>4720.5</v>
      </c>
      <c r="I374" s="60">
        <v>216.25</v>
      </c>
      <c r="J374" s="60">
        <f>Table48[[#This Row],[Comex Cu future]]/100/0.454*1000</f>
        <v>4763.2158590308372</v>
      </c>
      <c r="K374" s="60">
        <v>1546</v>
      </c>
      <c r="L374" s="63">
        <f t="shared" si="11"/>
        <v>42491</v>
      </c>
    </row>
    <row r="375" spans="2:12">
      <c r="B375" s="65">
        <v>42521</v>
      </c>
      <c r="C375" s="60">
        <v>8388.5</v>
      </c>
      <c r="D375" s="61">
        <v>401766</v>
      </c>
      <c r="E375" s="61">
        <v>225978</v>
      </c>
      <c r="F375" s="61">
        <f t="shared" si="10"/>
        <v>175788</v>
      </c>
      <c r="G375" s="62">
        <v>23682.5</v>
      </c>
      <c r="H375" s="60">
        <v>4696.75</v>
      </c>
      <c r="I375" s="60">
        <v>214.4</v>
      </c>
      <c r="J375" s="60">
        <f>Table48[[#This Row],[Comex Cu future]]/100/0.454*1000</f>
        <v>4722.4669603524235</v>
      </c>
      <c r="K375" s="60">
        <v>1543.75</v>
      </c>
      <c r="L375" s="63">
        <f t="shared" si="11"/>
        <v>42491</v>
      </c>
    </row>
    <row r="376" spans="2:12">
      <c r="B376" s="65">
        <v>42522</v>
      </c>
      <c r="C376" s="60">
        <v>8432.25</v>
      </c>
      <c r="D376" s="61">
        <v>401508</v>
      </c>
      <c r="E376" s="61">
        <v>227226</v>
      </c>
      <c r="F376" s="61">
        <f t="shared" si="10"/>
        <v>174282</v>
      </c>
      <c r="G376" s="62">
        <v>23681.5</v>
      </c>
      <c r="H376" s="60">
        <v>4632</v>
      </c>
      <c r="I376" s="60">
        <v>212.15</v>
      </c>
      <c r="J376" s="60">
        <f>Table48[[#This Row],[Comex Cu future]]/100/0.454*1000</f>
        <v>4672.9074889867852</v>
      </c>
      <c r="K376" s="60">
        <v>1556.5</v>
      </c>
      <c r="L376" s="63">
        <f t="shared" si="11"/>
        <v>42522</v>
      </c>
    </row>
    <row r="377" spans="2:12">
      <c r="B377" s="65">
        <v>42523</v>
      </c>
      <c r="C377" s="60">
        <v>8428.75</v>
      </c>
      <c r="D377" s="61">
        <v>400008</v>
      </c>
      <c r="E377" s="61">
        <v>226530</v>
      </c>
      <c r="F377" s="61">
        <f t="shared" si="10"/>
        <v>173478</v>
      </c>
      <c r="G377" s="62">
        <v>23681</v>
      </c>
      <c r="H377" s="60">
        <v>4617</v>
      </c>
      <c r="I377" s="60">
        <v>211.7</v>
      </c>
      <c r="J377" s="60">
        <f>Table48[[#This Row],[Comex Cu future]]/100/0.454*1000</f>
        <v>4662.9955947136568</v>
      </c>
      <c r="K377" s="60">
        <v>1528</v>
      </c>
      <c r="L377" s="63">
        <f t="shared" si="11"/>
        <v>42522</v>
      </c>
    </row>
    <row r="378" spans="2:12">
      <c r="B378" s="65">
        <v>42524</v>
      </c>
      <c r="C378" s="60">
        <v>8455.25</v>
      </c>
      <c r="D378" s="61">
        <v>397116</v>
      </c>
      <c r="E378" s="61">
        <v>225060</v>
      </c>
      <c r="F378" s="61">
        <f t="shared" si="10"/>
        <v>172056</v>
      </c>
      <c r="G378" s="62">
        <v>23431.5</v>
      </c>
      <c r="H378" s="60">
        <v>4696.5</v>
      </c>
      <c r="I378" s="60">
        <v>215.7</v>
      </c>
      <c r="J378" s="60">
        <f>Table48[[#This Row],[Comex Cu future]]/100/0.454*1000</f>
        <v>4751.101321585903</v>
      </c>
      <c r="K378" s="60">
        <v>1534.75</v>
      </c>
      <c r="L378" s="63">
        <f t="shared" si="11"/>
        <v>42522</v>
      </c>
    </row>
    <row r="379" spans="2:12">
      <c r="B379" s="65">
        <v>42527</v>
      </c>
      <c r="C379" s="60">
        <v>8620.5</v>
      </c>
      <c r="D379" s="61">
        <v>395760</v>
      </c>
      <c r="E379" s="61">
        <v>223770</v>
      </c>
      <c r="F379" s="61">
        <f t="shared" si="10"/>
        <v>171990</v>
      </c>
      <c r="G379" s="62">
        <v>23676.25</v>
      </c>
      <c r="H379" s="60">
        <v>4688.5</v>
      </c>
      <c r="I379" s="60">
        <v>216.5</v>
      </c>
      <c r="J379" s="60">
        <f>Table48[[#This Row],[Comex Cu future]]/100/0.454*1000</f>
        <v>4768.7224669603529</v>
      </c>
      <c r="K379" s="60">
        <v>1542.75</v>
      </c>
      <c r="L379" s="63">
        <f t="shared" si="11"/>
        <v>42522</v>
      </c>
    </row>
    <row r="380" spans="2:12">
      <c r="B380" s="65">
        <v>42528</v>
      </c>
      <c r="C380" s="60">
        <v>8540.5</v>
      </c>
      <c r="D380" s="61">
        <v>396498</v>
      </c>
      <c r="E380" s="61">
        <v>224310</v>
      </c>
      <c r="F380" s="61">
        <f t="shared" si="10"/>
        <v>172188</v>
      </c>
      <c r="G380" s="62">
        <v>23750</v>
      </c>
      <c r="H380" s="60">
        <v>4563</v>
      </c>
      <c r="I380" s="60">
        <v>210.35</v>
      </c>
      <c r="J380" s="60">
        <f>Table48[[#This Row],[Comex Cu future]]/100/0.454*1000</f>
        <v>4633.2599118942726</v>
      </c>
      <c r="K380" s="60">
        <v>1553.5</v>
      </c>
      <c r="L380" s="63">
        <f t="shared" si="11"/>
        <v>42522</v>
      </c>
    </row>
    <row r="381" spans="2:12">
      <c r="B381" s="65">
        <v>42529</v>
      </c>
      <c r="C381" s="60">
        <v>8917.75</v>
      </c>
      <c r="D381" s="61">
        <v>395514</v>
      </c>
      <c r="E381" s="61">
        <v>223536</v>
      </c>
      <c r="F381" s="61">
        <f t="shared" si="10"/>
        <v>171978</v>
      </c>
      <c r="G381" s="62">
        <v>23924</v>
      </c>
      <c r="H381" s="60">
        <v>4567.25</v>
      </c>
      <c r="I381" s="60">
        <v>211.35</v>
      </c>
      <c r="J381" s="60">
        <f>Table48[[#This Row],[Comex Cu future]]/100/0.454*1000</f>
        <v>4655.2863436123353</v>
      </c>
      <c r="K381" s="60">
        <v>1594.75</v>
      </c>
      <c r="L381" s="63">
        <f t="shared" si="11"/>
        <v>42522</v>
      </c>
    </row>
    <row r="382" spans="2:12">
      <c r="B382" s="65">
        <v>42530</v>
      </c>
      <c r="C382" s="60">
        <v>8893</v>
      </c>
      <c r="D382" s="61">
        <v>394746</v>
      </c>
      <c r="E382" s="61">
        <v>222792</v>
      </c>
      <c r="F382" s="61">
        <f t="shared" si="10"/>
        <v>171954</v>
      </c>
      <c r="G382" s="62">
        <v>23923.5</v>
      </c>
      <c r="H382" s="60">
        <v>4500.5</v>
      </c>
      <c r="I382" s="60">
        <v>209.3</v>
      </c>
      <c r="J382" s="60">
        <f>Table48[[#This Row],[Comex Cu future]]/100/0.454*1000</f>
        <v>4610.1321585903079</v>
      </c>
      <c r="K382" s="60">
        <v>1569.75</v>
      </c>
      <c r="L382" s="63">
        <f t="shared" si="11"/>
        <v>42522</v>
      </c>
    </row>
    <row r="383" spans="2:12">
      <c r="B383" s="65">
        <v>42531</v>
      </c>
      <c r="C383" s="60">
        <v>8881.25</v>
      </c>
      <c r="D383" s="61">
        <v>394662</v>
      </c>
      <c r="E383" s="61">
        <v>222906</v>
      </c>
      <c r="F383" s="61">
        <f t="shared" si="10"/>
        <v>171756</v>
      </c>
      <c r="G383" s="62">
        <v>23923.75</v>
      </c>
      <c r="H383" s="60">
        <v>4496</v>
      </c>
      <c r="I383" s="60">
        <v>208.3</v>
      </c>
      <c r="J383" s="60">
        <f>Table48[[#This Row],[Comex Cu future]]/100/0.454*1000</f>
        <v>4588.105726872247</v>
      </c>
      <c r="K383" s="60">
        <v>1568.75</v>
      </c>
      <c r="L383" s="63">
        <f t="shared" si="11"/>
        <v>42522</v>
      </c>
    </row>
    <row r="384" spans="2:12">
      <c r="B384" s="65">
        <v>42534</v>
      </c>
      <c r="C384" s="60">
        <v>8839.5</v>
      </c>
      <c r="D384" s="61">
        <v>393732</v>
      </c>
      <c r="E384" s="61">
        <v>222336</v>
      </c>
      <c r="F384" s="61">
        <f t="shared" si="10"/>
        <v>171396</v>
      </c>
      <c r="G384" s="62">
        <v>23669</v>
      </c>
      <c r="H384" s="60">
        <v>4540.5</v>
      </c>
      <c r="I384" s="60">
        <v>210.5</v>
      </c>
      <c r="J384" s="60">
        <f>Table48[[#This Row],[Comex Cu future]]/100/0.454*1000</f>
        <v>4636.5638766519814</v>
      </c>
      <c r="K384" s="60">
        <v>1603</v>
      </c>
      <c r="L384" s="63">
        <f t="shared" si="11"/>
        <v>42522</v>
      </c>
    </row>
    <row r="385" spans="2:12">
      <c r="B385" s="65">
        <v>42535</v>
      </c>
      <c r="C385" s="60">
        <v>8836.75</v>
      </c>
      <c r="D385" s="61">
        <v>390660</v>
      </c>
      <c r="E385" s="61">
        <v>220416</v>
      </c>
      <c r="F385" s="61">
        <f t="shared" si="10"/>
        <v>170244</v>
      </c>
      <c r="G385" s="62">
        <v>23667.5</v>
      </c>
      <c r="H385" s="60">
        <v>4495.75</v>
      </c>
      <c r="I385" s="60">
        <v>209.1</v>
      </c>
      <c r="J385" s="60">
        <f>Table48[[#This Row],[Comex Cu future]]/100/0.454*1000</f>
        <v>4605.7268722466952</v>
      </c>
      <c r="K385" s="60">
        <v>1605.25</v>
      </c>
      <c r="L385" s="63">
        <f t="shared" si="11"/>
        <v>42522</v>
      </c>
    </row>
    <row r="386" spans="2:12">
      <c r="B386" s="65">
        <v>42536</v>
      </c>
      <c r="C386" s="60">
        <v>8997</v>
      </c>
      <c r="D386" s="61">
        <v>389136</v>
      </c>
      <c r="E386" s="61">
        <v>219270</v>
      </c>
      <c r="F386" s="61">
        <f t="shared" si="10"/>
        <v>169866</v>
      </c>
      <c r="G386" s="62">
        <v>23666.5</v>
      </c>
      <c r="H386" s="60">
        <v>4627.25</v>
      </c>
      <c r="I386" s="60">
        <v>213.85</v>
      </c>
      <c r="J386" s="60">
        <f>Table48[[#This Row],[Comex Cu future]]/100/0.454*1000</f>
        <v>4710.3524229074892</v>
      </c>
      <c r="K386" s="60">
        <v>1613.75</v>
      </c>
      <c r="L386" s="63">
        <f t="shared" si="11"/>
        <v>42522</v>
      </c>
    </row>
    <row r="387" spans="2:12">
      <c r="B387" s="65">
        <v>42537</v>
      </c>
      <c r="C387" s="60">
        <v>8823</v>
      </c>
      <c r="D387" s="61">
        <v>388620</v>
      </c>
      <c r="E387" s="61">
        <v>219192</v>
      </c>
      <c r="F387" s="61">
        <f t="shared" si="10"/>
        <v>169428</v>
      </c>
      <c r="G387" s="62">
        <v>23665</v>
      </c>
      <c r="H387" s="60">
        <v>4528.5</v>
      </c>
      <c r="I387" s="60">
        <v>209.8</v>
      </c>
      <c r="J387" s="60">
        <f>Table48[[#This Row],[Comex Cu future]]/100/0.454*1000</f>
        <v>4621.1453744493392</v>
      </c>
      <c r="K387" s="60">
        <v>1592.5</v>
      </c>
      <c r="L387" s="63">
        <f t="shared" si="11"/>
        <v>42522</v>
      </c>
    </row>
    <row r="388" spans="2:12">
      <c r="B388" s="65">
        <v>42538</v>
      </c>
      <c r="C388" s="60">
        <v>9018</v>
      </c>
      <c r="D388" s="61">
        <v>386238</v>
      </c>
      <c r="E388" s="61">
        <v>217326</v>
      </c>
      <c r="F388" s="61">
        <f t="shared" si="10"/>
        <v>168912</v>
      </c>
      <c r="G388" s="62">
        <v>23665</v>
      </c>
      <c r="H388" s="60">
        <v>4541.5</v>
      </c>
      <c r="I388" s="60">
        <v>210.1</v>
      </c>
      <c r="J388" s="60">
        <f>Table48[[#This Row],[Comex Cu future]]/100/0.454*1000</f>
        <v>4627.7533039647578</v>
      </c>
      <c r="K388" s="60">
        <v>1608</v>
      </c>
      <c r="L388" s="63">
        <f t="shared" si="11"/>
        <v>42522</v>
      </c>
    </row>
    <row r="389" spans="2:12">
      <c r="B389" s="65">
        <v>42541</v>
      </c>
      <c r="C389" s="60">
        <v>9238.5</v>
      </c>
      <c r="D389" s="61">
        <v>385908</v>
      </c>
      <c r="E389" s="61">
        <v>217380</v>
      </c>
      <c r="F389" s="61">
        <f t="shared" si="10"/>
        <v>168528</v>
      </c>
      <c r="G389" s="62">
        <v>23659.5</v>
      </c>
      <c r="H389" s="60">
        <v>4633.25</v>
      </c>
      <c r="I389" s="60">
        <v>213.75</v>
      </c>
      <c r="J389" s="60">
        <f>Table48[[#This Row],[Comex Cu future]]/100/0.454*1000</f>
        <v>4708.1497797356824</v>
      </c>
      <c r="K389" s="60">
        <v>1623.9</v>
      </c>
      <c r="L389" s="63">
        <f t="shared" si="11"/>
        <v>42522</v>
      </c>
    </row>
    <row r="390" spans="2:12">
      <c r="B390" s="65">
        <v>42542</v>
      </c>
      <c r="C390" s="60">
        <v>9144.5</v>
      </c>
      <c r="D390" s="61">
        <v>386064</v>
      </c>
      <c r="E390" s="61">
        <v>217140</v>
      </c>
      <c r="F390" s="61">
        <f t="shared" si="10"/>
        <v>168924</v>
      </c>
      <c r="G390" s="62">
        <v>23658.5</v>
      </c>
      <c r="H390" s="60">
        <v>4658.75</v>
      </c>
      <c r="I390" s="60">
        <v>215.85</v>
      </c>
      <c r="J390" s="60">
        <f>Table48[[#This Row],[Comex Cu future]]/100/0.454*1000</f>
        <v>4754.4052863436118</v>
      </c>
      <c r="K390" s="60">
        <v>1625.75</v>
      </c>
      <c r="L390" s="63">
        <f t="shared" si="11"/>
        <v>42522</v>
      </c>
    </row>
    <row r="391" spans="2:12">
      <c r="B391" s="65">
        <v>42543</v>
      </c>
      <c r="C391" s="60">
        <v>9183.25</v>
      </c>
      <c r="D391" s="61">
        <v>385566</v>
      </c>
      <c r="E391" s="61">
        <v>217140</v>
      </c>
      <c r="F391" s="61">
        <f t="shared" ref="F391:F454" si="12">D391-E391</f>
        <v>168426</v>
      </c>
      <c r="G391" s="62">
        <v>23656.5</v>
      </c>
      <c r="H391" s="60">
        <v>4692.5</v>
      </c>
      <c r="I391" s="60">
        <v>217.55</v>
      </c>
      <c r="J391" s="60">
        <f>Table48[[#This Row],[Comex Cu future]]/100/0.454*1000</f>
        <v>4791.8502202643176</v>
      </c>
      <c r="K391" s="60">
        <v>1625.75</v>
      </c>
      <c r="L391" s="63">
        <f t="shared" si="11"/>
        <v>42522</v>
      </c>
    </row>
    <row r="392" spans="2:12">
      <c r="B392" s="65">
        <v>42544</v>
      </c>
      <c r="C392" s="60">
        <v>9179</v>
      </c>
      <c r="D392" s="61">
        <v>383502</v>
      </c>
      <c r="E392" s="61">
        <v>216306</v>
      </c>
      <c r="F392" s="61">
        <f t="shared" si="12"/>
        <v>167196</v>
      </c>
      <c r="G392" s="62">
        <v>23654.5</v>
      </c>
      <c r="H392" s="60">
        <v>4776.5</v>
      </c>
      <c r="I392" s="60">
        <v>220.65</v>
      </c>
      <c r="J392" s="60">
        <f>Table48[[#This Row],[Comex Cu future]]/100/0.454*1000</f>
        <v>4860.1321585903079</v>
      </c>
      <c r="K392" s="60">
        <v>1633.25</v>
      </c>
      <c r="L392" s="63">
        <f t="shared" ref="L392:L455" si="13">DATE(YEAR(B392),MONTH(B392),1)</f>
        <v>42522</v>
      </c>
    </row>
    <row r="393" spans="2:12">
      <c r="B393" s="65">
        <v>42545</v>
      </c>
      <c r="C393" s="60">
        <v>8973</v>
      </c>
      <c r="D393" s="61">
        <v>382104</v>
      </c>
      <c r="E393" s="61">
        <v>215748</v>
      </c>
      <c r="F393" s="61">
        <f t="shared" si="12"/>
        <v>166356</v>
      </c>
      <c r="G393" s="62">
        <v>23654.5</v>
      </c>
      <c r="H393" s="60">
        <v>4690</v>
      </c>
      <c r="I393" s="60">
        <v>215.9</v>
      </c>
      <c r="J393" s="60">
        <f>Table48[[#This Row],[Comex Cu future]]/100/0.454*1000</f>
        <v>4755.5066079295157</v>
      </c>
      <c r="K393" s="60">
        <v>1608.25</v>
      </c>
      <c r="L393" s="63">
        <f t="shared" si="13"/>
        <v>42522</v>
      </c>
    </row>
    <row r="394" spans="2:12">
      <c r="B394" s="65">
        <v>42548</v>
      </c>
      <c r="C394" s="60">
        <v>8933</v>
      </c>
      <c r="D394" s="61">
        <v>381792</v>
      </c>
      <c r="E394" s="61">
        <v>215508</v>
      </c>
      <c r="F394" s="61">
        <f t="shared" si="12"/>
        <v>166284</v>
      </c>
      <c r="G394" s="62">
        <v>23648</v>
      </c>
      <c r="H394" s="60">
        <v>4698.5</v>
      </c>
      <c r="I394" s="60">
        <v>217.5</v>
      </c>
      <c r="J394" s="60">
        <f>Table48[[#This Row],[Comex Cu future]]/100/0.454*1000</f>
        <v>4790.7488986784128</v>
      </c>
      <c r="K394" s="60">
        <v>1585.75</v>
      </c>
      <c r="L394" s="63">
        <f t="shared" si="13"/>
        <v>42522</v>
      </c>
    </row>
    <row r="395" spans="2:12">
      <c r="B395" s="65">
        <v>42549</v>
      </c>
      <c r="C395" s="60">
        <v>9293.5</v>
      </c>
      <c r="D395" s="61">
        <v>381084</v>
      </c>
      <c r="E395" s="61">
        <v>214998</v>
      </c>
      <c r="F395" s="61">
        <f t="shared" si="12"/>
        <v>166086</v>
      </c>
      <c r="G395" s="62">
        <v>23646.5</v>
      </c>
      <c r="H395" s="60">
        <v>4809.25</v>
      </c>
      <c r="I395" s="60">
        <v>222.3</v>
      </c>
      <c r="J395" s="60">
        <f>Table48[[#This Row],[Comex Cu future]]/100/0.454*1000</f>
        <v>4896.4757709251107</v>
      </c>
      <c r="K395" s="60">
        <v>1613.5</v>
      </c>
      <c r="L395" s="63">
        <f t="shared" si="13"/>
        <v>42522</v>
      </c>
    </row>
    <row r="396" spans="2:12">
      <c r="B396" s="65">
        <v>42550</v>
      </c>
      <c r="C396" s="60">
        <v>9394.5</v>
      </c>
      <c r="D396" s="61">
        <v>380286</v>
      </c>
      <c r="E396" s="61">
        <v>214392</v>
      </c>
      <c r="F396" s="61">
        <f t="shared" si="12"/>
        <v>165894</v>
      </c>
      <c r="G396" s="62">
        <v>23644.5</v>
      </c>
      <c r="H396" s="60">
        <v>4830.25</v>
      </c>
      <c r="I396" s="60">
        <v>223.15</v>
      </c>
      <c r="J396" s="60">
        <f>Table48[[#This Row],[Comex Cu future]]/100/0.454*1000</f>
        <v>4915.1982378854627</v>
      </c>
      <c r="K396" s="60">
        <v>1626.75</v>
      </c>
      <c r="L396" s="63">
        <f t="shared" si="13"/>
        <v>42522</v>
      </c>
    </row>
    <row r="397" spans="2:12">
      <c r="B397" s="65">
        <v>42551</v>
      </c>
      <c r="C397" s="60">
        <v>9401</v>
      </c>
      <c r="D397" s="61">
        <v>379338</v>
      </c>
      <c r="E397" s="61">
        <v>213888</v>
      </c>
      <c r="F397" s="61">
        <f t="shared" si="12"/>
        <v>165450</v>
      </c>
      <c r="G397" s="62">
        <v>23693</v>
      </c>
      <c r="H397" s="60">
        <v>4840</v>
      </c>
      <c r="I397" s="60">
        <v>224.05</v>
      </c>
      <c r="J397" s="60">
        <f>Table48[[#This Row],[Comex Cu future]]/100/0.454*1000</f>
        <v>4935.0220264317186</v>
      </c>
      <c r="K397" s="60">
        <v>1643</v>
      </c>
      <c r="L397" s="63">
        <f t="shared" si="13"/>
        <v>42522</v>
      </c>
    </row>
    <row r="398" spans="2:12">
      <c r="B398" s="65">
        <v>42552</v>
      </c>
      <c r="C398" s="60">
        <v>9926.5</v>
      </c>
      <c r="D398" s="61">
        <v>379566</v>
      </c>
      <c r="E398" s="61">
        <v>214830</v>
      </c>
      <c r="F398" s="61">
        <f t="shared" si="12"/>
        <v>164736</v>
      </c>
      <c r="G398" s="62">
        <v>24143</v>
      </c>
      <c r="H398" s="60">
        <v>4899.5</v>
      </c>
      <c r="I398" s="60">
        <v>225.9</v>
      </c>
      <c r="J398" s="60">
        <f>Table48[[#This Row],[Comex Cu future]]/100/0.454*1000</f>
        <v>4975.7709251101314</v>
      </c>
      <c r="K398" s="60">
        <v>1655.25</v>
      </c>
      <c r="L398" s="63">
        <f t="shared" si="13"/>
        <v>42552</v>
      </c>
    </row>
    <row r="399" spans="2:12">
      <c r="B399" s="65">
        <v>42555</v>
      </c>
      <c r="C399" s="60">
        <v>10150.5</v>
      </c>
      <c r="D399" s="61">
        <v>378114</v>
      </c>
      <c r="E399" s="61">
        <v>214170</v>
      </c>
      <c r="F399" s="61">
        <f t="shared" si="12"/>
        <v>163944</v>
      </c>
      <c r="G399" s="62">
        <v>24136.5</v>
      </c>
      <c r="H399" s="60">
        <v>4879.75</v>
      </c>
      <c r="I399" s="60">
        <v>225.9</v>
      </c>
      <c r="J399" s="60">
        <f>Table48[[#This Row],[Comex Cu future]]/100/0.454*1000</f>
        <v>4975.7709251101314</v>
      </c>
      <c r="K399" s="60">
        <v>1640.5</v>
      </c>
      <c r="L399" s="63">
        <f t="shared" si="13"/>
        <v>42552</v>
      </c>
    </row>
    <row r="400" spans="2:12">
      <c r="B400" s="65">
        <v>42556</v>
      </c>
      <c r="C400" s="60">
        <v>9659</v>
      </c>
      <c r="D400" s="61">
        <v>376848</v>
      </c>
      <c r="E400" s="61">
        <v>214122</v>
      </c>
      <c r="F400" s="61">
        <f t="shared" si="12"/>
        <v>162726</v>
      </c>
      <c r="G400" s="62">
        <v>24135</v>
      </c>
      <c r="H400" s="60">
        <v>4797.75</v>
      </c>
      <c r="I400" s="60">
        <v>222.9</v>
      </c>
      <c r="J400" s="60">
        <f>Table48[[#This Row],[Comex Cu future]]/100/0.454*1000</f>
        <v>4909.6916299559471</v>
      </c>
      <c r="K400" s="60">
        <v>1644.25</v>
      </c>
      <c r="L400" s="63">
        <f t="shared" si="13"/>
        <v>42552</v>
      </c>
    </row>
    <row r="401" spans="2:12">
      <c r="B401" s="65">
        <v>42557</v>
      </c>
      <c r="C401" s="60">
        <v>9939</v>
      </c>
      <c r="D401" s="61">
        <v>377628</v>
      </c>
      <c r="E401" s="61">
        <v>215028</v>
      </c>
      <c r="F401" s="61">
        <f t="shared" si="12"/>
        <v>162600</v>
      </c>
      <c r="G401" s="62">
        <v>24133.5</v>
      </c>
      <c r="H401" s="60">
        <v>4731.5</v>
      </c>
      <c r="I401" s="60">
        <v>220.1</v>
      </c>
      <c r="J401" s="60">
        <f>Table48[[#This Row],[Comex Cu future]]/100/0.454*1000</f>
        <v>4848.0176211453745</v>
      </c>
      <c r="K401" s="60">
        <v>1641</v>
      </c>
      <c r="L401" s="63">
        <f t="shared" si="13"/>
        <v>42552</v>
      </c>
    </row>
    <row r="402" spans="2:12">
      <c r="B402" s="65">
        <v>42558</v>
      </c>
      <c r="C402" s="60">
        <v>9706.25</v>
      </c>
      <c r="D402" s="61">
        <v>378264</v>
      </c>
      <c r="E402" s="61">
        <v>215004</v>
      </c>
      <c r="F402" s="61">
        <f t="shared" si="12"/>
        <v>163260</v>
      </c>
      <c r="G402" s="62">
        <v>24450</v>
      </c>
      <c r="H402" s="60">
        <v>4673</v>
      </c>
      <c r="I402" s="60">
        <v>217.1</v>
      </c>
      <c r="J402" s="60">
        <f>Table48[[#This Row],[Comex Cu future]]/100/0.454*1000</f>
        <v>4781.9383259911892</v>
      </c>
      <c r="K402" s="60">
        <v>1629.5</v>
      </c>
      <c r="L402" s="63">
        <f t="shared" si="13"/>
        <v>42552</v>
      </c>
    </row>
    <row r="403" spans="2:12">
      <c r="B403" s="65">
        <v>42559</v>
      </c>
      <c r="C403" s="60">
        <v>9839.5</v>
      </c>
      <c r="D403" s="61">
        <v>377328</v>
      </c>
      <c r="E403" s="61">
        <v>214272</v>
      </c>
      <c r="F403" s="61">
        <f t="shared" si="12"/>
        <v>163056</v>
      </c>
      <c r="G403" s="62">
        <v>24750</v>
      </c>
      <c r="H403" s="60">
        <v>4697.75</v>
      </c>
      <c r="I403" s="60">
        <v>216.8</v>
      </c>
      <c r="J403" s="60">
        <f>Table48[[#This Row],[Comex Cu future]]/100/0.454*1000</f>
        <v>4775.3303964757706</v>
      </c>
      <c r="K403" s="60">
        <v>1653.75</v>
      </c>
      <c r="L403" s="63">
        <f t="shared" si="13"/>
        <v>42552</v>
      </c>
    </row>
    <row r="404" spans="2:12">
      <c r="B404" s="65">
        <v>42562</v>
      </c>
      <c r="C404" s="60">
        <v>10005</v>
      </c>
      <c r="D404" s="61">
        <v>377736</v>
      </c>
      <c r="E404" s="61">
        <v>214932</v>
      </c>
      <c r="F404" s="61">
        <f t="shared" si="12"/>
        <v>162804</v>
      </c>
      <c r="G404" s="62">
        <v>24750</v>
      </c>
      <c r="H404" s="60">
        <v>4729</v>
      </c>
      <c r="I404" s="60">
        <v>219.8</v>
      </c>
      <c r="J404" s="60">
        <f>Table48[[#This Row],[Comex Cu future]]/100/0.454*1000</f>
        <v>4841.4096916299559</v>
      </c>
      <c r="K404" s="60">
        <v>1640.25</v>
      </c>
      <c r="L404" s="63">
        <f t="shared" si="13"/>
        <v>42552</v>
      </c>
    </row>
    <row r="405" spans="2:12">
      <c r="B405" s="65">
        <v>42563</v>
      </c>
      <c r="C405" s="60">
        <v>10448</v>
      </c>
      <c r="D405" s="61">
        <v>378120</v>
      </c>
      <c r="E405" s="61">
        <v>215316</v>
      </c>
      <c r="F405" s="61">
        <f t="shared" si="12"/>
        <v>162804</v>
      </c>
      <c r="G405" s="62">
        <v>24750</v>
      </c>
      <c r="H405" s="60">
        <v>4850</v>
      </c>
      <c r="I405" s="60">
        <v>226.2</v>
      </c>
      <c r="J405" s="60">
        <f>Table48[[#This Row],[Comex Cu future]]/100/0.454*1000</f>
        <v>4982.378854625551</v>
      </c>
      <c r="K405" s="60">
        <v>1662</v>
      </c>
      <c r="L405" s="63">
        <f t="shared" si="13"/>
        <v>42552</v>
      </c>
    </row>
    <row r="406" spans="2:12">
      <c r="B406" s="65">
        <v>42564</v>
      </c>
      <c r="C406" s="60">
        <v>10307.5</v>
      </c>
      <c r="D406" s="61">
        <v>378402</v>
      </c>
      <c r="E406" s="61">
        <v>215622</v>
      </c>
      <c r="F406" s="61">
        <f t="shared" si="12"/>
        <v>162780</v>
      </c>
      <c r="G406" s="62">
        <v>25250</v>
      </c>
      <c r="H406" s="60">
        <v>4918.25</v>
      </c>
      <c r="I406" s="60">
        <v>228.25</v>
      </c>
      <c r="J406" s="60">
        <f>Table48[[#This Row],[Comex Cu future]]/100/0.454*1000</f>
        <v>5027.5330396475774</v>
      </c>
      <c r="K406" s="60">
        <v>1659</v>
      </c>
      <c r="L406" s="63">
        <f t="shared" si="13"/>
        <v>42552</v>
      </c>
    </row>
    <row r="407" spans="2:12">
      <c r="B407" s="65">
        <v>42565</v>
      </c>
      <c r="C407" s="60">
        <v>10319.5</v>
      </c>
      <c r="D407" s="61">
        <v>378816</v>
      </c>
      <c r="E407" s="61">
        <v>215394</v>
      </c>
      <c r="F407" s="61">
        <f t="shared" si="12"/>
        <v>163422</v>
      </c>
      <c r="G407" s="62">
        <v>25250</v>
      </c>
      <c r="H407" s="60">
        <v>4922</v>
      </c>
      <c r="I407" s="60">
        <v>228.45</v>
      </c>
      <c r="J407" s="60">
        <f>Table48[[#This Row],[Comex Cu future]]/100/0.454*1000</f>
        <v>5031.9383259911892</v>
      </c>
      <c r="K407" s="60">
        <v>1670.75</v>
      </c>
      <c r="L407" s="63">
        <f t="shared" si="13"/>
        <v>42552</v>
      </c>
    </row>
    <row r="408" spans="2:12">
      <c r="B408" s="65">
        <v>42566</v>
      </c>
      <c r="C408" s="60">
        <v>10238.75</v>
      </c>
      <c r="D408" s="61">
        <v>377586</v>
      </c>
      <c r="E408" s="61">
        <v>214410</v>
      </c>
      <c r="F408" s="61">
        <f t="shared" si="12"/>
        <v>163176</v>
      </c>
      <c r="G408" s="62">
        <v>25750</v>
      </c>
      <c r="H408" s="60">
        <v>4900.5</v>
      </c>
      <c r="I408" s="60">
        <v>227.1</v>
      </c>
      <c r="J408" s="60">
        <f>Table48[[#This Row],[Comex Cu future]]/100/0.454*1000</f>
        <v>5002.2026431718059</v>
      </c>
      <c r="K408" s="60">
        <v>1654.75</v>
      </c>
      <c r="L408" s="63">
        <f t="shared" si="13"/>
        <v>42552</v>
      </c>
    </row>
    <row r="409" spans="2:12">
      <c r="B409" s="65">
        <v>42569</v>
      </c>
      <c r="C409" s="60">
        <v>10505</v>
      </c>
      <c r="D409" s="61">
        <v>376980</v>
      </c>
      <c r="E409" s="61">
        <v>213930</v>
      </c>
      <c r="F409" s="61">
        <f t="shared" si="12"/>
        <v>163050</v>
      </c>
      <c r="G409" s="62">
        <v>25250</v>
      </c>
      <c r="H409" s="60">
        <v>4922</v>
      </c>
      <c r="I409" s="60">
        <v>227.6</v>
      </c>
      <c r="J409" s="60">
        <f>Table48[[#This Row],[Comex Cu future]]/100/0.454*1000</f>
        <v>5013.2158590308363</v>
      </c>
      <c r="K409" s="60">
        <v>1644.75</v>
      </c>
      <c r="L409" s="63">
        <f t="shared" si="13"/>
        <v>42552</v>
      </c>
    </row>
    <row r="410" spans="2:12">
      <c r="B410" s="65">
        <v>42570</v>
      </c>
      <c r="C410" s="60">
        <v>10528.5</v>
      </c>
      <c r="D410" s="61">
        <v>377748</v>
      </c>
      <c r="E410" s="61">
        <v>215028</v>
      </c>
      <c r="F410" s="61">
        <f t="shared" si="12"/>
        <v>162720</v>
      </c>
      <c r="G410" s="62">
        <v>25250</v>
      </c>
      <c r="H410" s="60">
        <v>4967.75</v>
      </c>
      <c r="I410" s="60">
        <v>229.95</v>
      </c>
      <c r="J410" s="60">
        <f>Table48[[#This Row],[Comex Cu future]]/100/0.454*1000</f>
        <v>5064.9779735682814</v>
      </c>
      <c r="K410" s="60">
        <v>1631</v>
      </c>
      <c r="L410" s="63">
        <f t="shared" si="13"/>
        <v>42552</v>
      </c>
    </row>
    <row r="411" spans="2:12">
      <c r="B411" s="65">
        <v>42571</v>
      </c>
      <c r="C411" s="60">
        <v>10548.5</v>
      </c>
      <c r="D411" s="61">
        <v>377202</v>
      </c>
      <c r="E411" s="61">
        <v>214644</v>
      </c>
      <c r="F411" s="61">
        <f t="shared" si="12"/>
        <v>162558</v>
      </c>
      <c r="G411" s="62">
        <v>25248</v>
      </c>
      <c r="H411" s="60">
        <v>4953.75</v>
      </c>
      <c r="I411" s="60">
        <v>229.45</v>
      </c>
      <c r="J411" s="60">
        <f>Table48[[#This Row],[Comex Cu future]]/100/0.454*1000</f>
        <v>5053.964757709251</v>
      </c>
      <c r="K411" s="60">
        <v>1609.75</v>
      </c>
      <c r="L411" s="63">
        <f t="shared" si="13"/>
        <v>42552</v>
      </c>
    </row>
    <row r="412" spans="2:12">
      <c r="B412" s="65">
        <v>42572</v>
      </c>
      <c r="C412" s="60">
        <v>10726.5</v>
      </c>
      <c r="D412" s="61">
        <v>375546</v>
      </c>
      <c r="E412" s="61">
        <v>213414</v>
      </c>
      <c r="F412" s="61">
        <f t="shared" si="12"/>
        <v>162132</v>
      </c>
      <c r="G412" s="62">
        <v>25250</v>
      </c>
      <c r="H412" s="60">
        <v>4966.5</v>
      </c>
      <c r="I412" s="60">
        <v>229.55</v>
      </c>
      <c r="J412" s="60">
        <f>Table48[[#This Row],[Comex Cu future]]/100/0.454*1000</f>
        <v>5056.1674008810578</v>
      </c>
      <c r="K412" s="60">
        <v>1586</v>
      </c>
      <c r="L412" s="63">
        <f t="shared" si="13"/>
        <v>42552</v>
      </c>
    </row>
    <row r="413" spans="2:12">
      <c r="B413" s="65">
        <v>42573</v>
      </c>
      <c r="C413" s="60">
        <v>10374.5</v>
      </c>
      <c r="D413" s="61">
        <v>375360</v>
      </c>
      <c r="E413" s="61">
        <v>213558</v>
      </c>
      <c r="F413" s="61">
        <f t="shared" si="12"/>
        <v>161802</v>
      </c>
      <c r="G413" s="62">
        <v>25500</v>
      </c>
      <c r="H413" s="60">
        <v>4911</v>
      </c>
      <c r="I413" s="60">
        <v>227.4</v>
      </c>
      <c r="J413" s="60">
        <f>Table48[[#This Row],[Comex Cu future]]/100/0.454*1000</f>
        <v>5008.8105726872245</v>
      </c>
      <c r="K413" s="60">
        <v>1596</v>
      </c>
      <c r="L413" s="63">
        <f t="shared" si="13"/>
        <v>42552</v>
      </c>
    </row>
    <row r="414" spans="2:12">
      <c r="B414" s="65">
        <v>42576</v>
      </c>
      <c r="C414" s="60">
        <v>10436.5</v>
      </c>
      <c r="D414" s="61">
        <v>373608</v>
      </c>
      <c r="E414" s="61">
        <v>212004</v>
      </c>
      <c r="F414" s="61">
        <f t="shared" si="12"/>
        <v>161604</v>
      </c>
      <c r="G414" s="62">
        <v>25600</v>
      </c>
      <c r="H414" s="60">
        <v>4886.75</v>
      </c>
      <c r="I414" s="60">
        <v>226.05</v>
      </c>
      <c r="J414" s="60">
        <f>Table48[[#This Row],[Comex Cu future]]/100/0.454*1000</f>
        <v>4979.0748898678412</v>
      </c>
      <c r="K414" s="60">
        <v>1593.25</v>
      </c>
      <c r="L414" s="63">
        <f t="shared" si="13"/>
        <v>42552</v>
      </c>
    </row>
    <row r="415" spans="2:12">
      <c r="B415" s="65">
        <v>42577</v>
      </c>
      <c r="C415" s="60">
        <v>10310</v>
      </c>
      <c r="D415" s="61">
        <v>373614</v>
      </c>
      <c r="E415" s="61">
        <v>212034</v>
      </c>
      <c r="F415" s="61">
        <f t="shared" si="12"/>
        <v>161580</v>
      </c>
      <c r="G415" s="62">
        <v>25650</v>
      </c>
      <c r="H415" s="60">
        <v>4917.25</v>
      </c>
      <c r="I415" s="60">
        <v>227.45</v>
      </c>
      <c r="J415" s="60">
        <f>Table48[[#This Row],[Comex Cu future]]/100/0.454*1000</f>
        <v>5009.9118942731275</v>
      </c>
      <c r="K415" s="60">
        <v>1581.5</v>
      </c>
      <c r="L415" s="63">
        <f t="shared" si="13"/>
        <v>42552</v>
      </c>
    </row>
    <row r="416" spans="2:12">
      <c r="B416" s="65">
        <v>42578</v>
      </c>
      <c r="C416" s="60">
        <v>10312</v>
      </c>
      <c r="D416" s="61">
        <v>374652</v>
      </c>
      <c r="E416" s="61">
        <v>213108</v>
      </c>
      <c r="F416" s="61">
        <f t="shared" si="12"/>
        <v>161544</v>
      </c>
      <c r="G416" s="62">
        <v>25500</v>
      </c>
      <c r="H416" s="60">
        <v>4839</v>
      </c>
      <c r="I416" s="60">
        <v>223.35</v>
      </c>
      <c r="J416" s="60">
        <f>Table48[[#This Row],[Comex Cu future]]/100/0.454*1000</f>
        <v>4919.6035242290745</v>
      </c>
      <c r="K416" s="60">
        <v>1581.5</v>
      </c>
      <c r="L416" s="63">
        <f t="shared" si="13"/>
        <v>42552</v>
      </c>
    </row>
    <row r="417" spans="2:12">
      <c r="B417" s="65">
        <v>42579</v>
      </c>
      <c r="C417" s="60">
        <v>10651.75</v>
      </c>
      <c r="D417" s="61">
        <v>374598</v>
      </c>
      <c r="E417" s="61">
        <v>213120</v>
      </c>
      <c r="F417" s="61">
        <f t="shared" si="12"/>
        <v>161478</v>
      </c>
      <c r="G417" s="62">
        <v>25800</v>
      </c>
      <c r="H417" s="60">
        <v>4884.75</v>
      </c>
      <c r="I417" s="60">
        <v>225.5</v>
      </c>
      <c r="J417" s="60">
        <f>Table48[[#This Row],[Comex Cu future]]/100/0.454*1000</f>
        <v>4966.9603524229069</v>
      </c>
      <c r="K417" s="60">
        <v>1599</v>
      </c>
      <c r="L417" s="63">
        <f t="shared" si="13"/>
        <v>42552</v>
      </c>
    </row>
    <row r="418" spans="2:12">
      <c r="B418" s="65">
        <v>42580</v>
      </c>
      <c r="C418" s="60">
        <v>10587.25</v>
      </c>
      <c r="D418" s="61">
        <v>373074</v>
      </c>
      <c r="E418" s="61">
        <v>213642</v>
      </c>
      <c r="F418" s="61">
        <f t="shared" si="12"/>
        <v>159432</v>
      </c>
      <c r="G418" s="62">
        <v>26250</v>
      </c>
      <c r="H418" s="60">
        <v>4915.25</v>
      </c>
      <c r="I418" s="60">
        <v>227</v>
      </c>
      <c r="J418" s="60">
        <f>Table48[[#This Row],[Comex Cu future]]/100/0.454*1000</f>
        <v>5000</v>
      </c>
      <c r="K418" s="60">
        <v>1636.25</v>
      </c>
      <c r="L418" s="63">
        <f t="shared" si="13"/>
        <v>42552</v>
      </c>
    </row>
    <row r="419" spans="2:12">
      <c r="B419" s="65">
        <v>42583</v>
      </c>
      <c r="C419" s="60">
        <v>10692.5</v>
      </c>
      <c r="D419" s="61">
        <v>372954</v>
      </c>
      <c r="E419" s="61">
        <v>213816</v>
      </c>
      <c r="F419" s="61">
        <f t="shared" si="12"/>
        <v>159138</v>
      </c>
      <c r="G419" s="62">
        <v>26250</v>
      </c>
      <c r="H419" s="60">
        <v>4868.5</v>
      </c>
      <c r="I419" s="60">
        <v>225.15</v>
      </c>
      <c r="J419" s="60">
        <f>Table48[[#This Row],[Comex Cu future]]/100/0.454*1000</f>
        <v>4959.2511013215862</v>
      </c>
      <c r="K419" s="60">
        <v>1625.5</v>
      </c>
      <c r="L419" s="63">
        <f t="shared" si="13"/>
        <v>42583</v>
      </c>
    </row>
    <row r="420" spans="2:12">
      <c r="B420" s="65">
        <v>42584</v>
      </c>
      <c r="C420" s="60">
        <v>10684</v>
      </c>
      <c r="D420" s="61">
        <v>372750</v>
      </c>
      <c r="E420" s="61">
        <v>213810</v>
      </c>
      <c r="F420" s="61">
        <f t="shared" si="12"/>
        <v>158940</v>
      </c>
      <c r="G420" s="62">
        <v>26500</v>
      </c>
      <c r="H420" s="60">
        <v>4880.75</v>
      </c>
      <c r="I420" s="60">
        <v>226.05</v>
      </c>
      <c r="J420" s="60">
        <f>Table48[[#This Row],[Comex Cu future]]/100/0.454*1000</f>
        <v>4979.0748898678412</v>
      </c>
      <c r="K420" s="60">
        <v>1615.25</v>
      </c>
      <c r="L420" s="63">
        <f t="shared" si="13"/>
        <v>42583</v>
      </c>
    </row>
    <row r="421" spans="2:12">
      <c r="B421" s="65">
        <v>42585</v>
      </c>
      <c r="C421" s="60">
        <v>10693</v>
      </c>
      <c r="D421" s="61">
        <v>372378</v>
      </c>
      <c r="E421" s="61">
        <v>213798</v>
      </c>
      <c r="F421" s="61">
        <f t="shared" si="12"/>
        <v>158580</v>
      </c>
      <c r="G421" s="62">
        <v>26500</v>
      </c>
      <c r="H421" s="60">
        <v>4859.5</v>
      </c>
      <c r="I421" s="60">
        <v>225.1</v>
      </c>
      <c r="J421" s="60">
        <f>Table48[[#This Row],[Comex Cu future]]/100/0.454*1000</f>
        <v>4958.1497797356824</v>
      </c>
      <c r="K421" s="60">
        <v>1629.5</v>
      </c>
      <c r="L421" s="63">
        <f t="shared" si="13"/>
        <v>42583</v>
      </c>
    </row>
    <row r="422" spans="2:12">
      <c r="B422" s="65">
        <v>42586</v>
      </c>
      <c r="C422" s="60">
        <v>10565.75</v>
      </c>
      <c r="D422" s="61">
        <v>371748</v>
      </c>
      <c r="E422" s="61">
        <v>213006</v>
      </c>
      <c r="F422" s="61">
        <f t="shared" si="12"/>
        <v>158742</v>
      </c>
      <c r="G422" s="62">
        <v>26250</v>
      </c>
      <c r="H422" s="60">
        <v>4815</v>
      </c>
      <c r="I422" s="60">
        <v>223.1</v>
      </c>
      <c r="J422" s="60">
        <f>Table48[[#This Row],[Comex Cu future]]/100/0.454*1000</f>
        <v>4914.0969162995589</v>
      </c>
      <c r="K422" s="60">
        <v>1611.75</v>
      </c>
      <c r="L422" s="63">
        <f t="shared" si="13"/>
        <v>42583</v>
      </c>
    </row>
    <row r="423" spans="2:12">
      <c r="B423" s="65">
        <v>42587</v>
      </c>
      <c r="C423" s="60">
        <v>10676</v>
      </c>
      <c r="D423" s="61">
        <v>369492</v>
      </c>
      <c r="E423" s="61">
        <v>211014</v>
      </c>
      <c r="F423" s="61">
        <f t="shared" si="12"/>
        <v>158478</v>
      </c>
      <c r="G423" s="62">
        <v>26250</v>
      </c>
      <c r="H423" s="60">
        <v>4779.25</v>
      </c>
      <c r="I423" s="60">
        <v>221.2</v>
      </c>
      <c r="J423" s="60">
        <f>Table48[[#This Row],[Comex Cu future]]/100/0.454*1000</f>
        <v>4872.2466960352413</v>
      </c>
      <c r="K423" s="60">
        <v>1633.5</v>
      </c>
      <c r="L423" s="63">
        <f t="shared" si="13"/>
        <v>42583</v>
      </c>
    </row>
    <row r="424" spans="2:12">
      <c r="B424" s="65">
        <v>42590</v>
      </c>
      <c r="C424" s="60">
        <v>10726.5</v>
      </c>
      <c r="D424" s="61">
        <v>369228</v>
      </c>
      <c r="E424" s="61">
        <v>210912</v>
      </c>
      <c r="F424" s="61">
        <f t="shared" si="12"/>
        <v>158316</v>
      </c>
      <c r="G424" s="62">
        <v>26575</v>
      </c>
      <c r="H424" s="60">
        <v>4799.5</v>
      </c>
      <c r="I424" s="60">
        <v>222.1</v>
      </c>
      <c r="J424" s="60">
        <f>Table48[[#This Row],[Comex Cu future]]/100/0.454*1000</f>
        <v>4892.070484581498</v>
      </c>
      <c r="K424" s="60">
        <v>1630.5</v>
      </c>
      <c r="L424" s="63">
        <f t="shared" si="13"/>
        <v>42583</v>
      </c>
    </row>
    <row r="425" spans="2:12">
      <c r="B425" s="65">
        <v>42591</v>
      </c>
      <c r="C425" s="60">
        <v>10734.5</v>
      </c>
      <c r="D425" s="61">
        <v>371154</v>
      </c>
      <c r="E425" s="61">
        <v>212838</v>
      </c>
      <c r="F425" s="61">
        <f t="shared" si="12"/>
        <v>158316</v>
      </c>
      <c r="G425" s="62">
        <v>26200</v>
      </c>
      <c r="H425" s="60">
        <v>4769.25</v>
      </c>
      <c r="I425" s="60">
        <v>220.65</v>
      </c>
      <c r="J425" s="60">
        <f>Table48[[#This Row],[Comex Cu future]]/100/0.454*1000</f>
        <v>4860.1321585903079</v>
      </c>
      <c r="K425" s="60">
        <v>1629</v>
      </c>
      <c r="L425" s="63">
        <f t="shared" si="13"/>
        <v>42583</v>
      </c>
    </row>
    <row r="426" spans="2:12">
      <c r="B426" s="65">
        <v>42592</v>
      </c>
      <c r="C426" s="60">
        <v>10815</v>
      </c>
      <c r="D426" s="61">
        <v>370392</v>
      </c>
      <c r="E426" s="61">
        <v>212070</v>
      </c>
      <c r="F426" s="61">
        <f t="shared" si="12"/>
        <v>158322</v>
      </c>
      <c r="G426" s="62">
        <v>26500</v>
      </c>
      <c r="H426" s="60">
        <v>4816.25</v>
      </c>
      <c r="I426" s="60">
        <v>222.15</v>
      </c>
      <c r="J426" s="60">
        <f>Table48[[#This Row],[Comex Cu future]]/100/0.454*1000</f>
        <v>4893.171806167401</v>
      </c>
      <c r="K426" s="60">
        <v>1634.25</v>
      </c>
      <c r="L426" s="63">
        <f t="shared" si="13"/>
        <v>42583</v>
      </c>
    </row>
    <row r="427" spans="2:12">
      <c r="B427" s="65">
        <v>42593</v>
      </c>
      <c r="C427" s="60">
        <v>10690.5</v>
      </c>
      <c r="D427" s="61">
        <v>369492</v>
      </c>
      <c r="E427" s="61">
        <v>211926</v>
      </c>
      <c r="F427" s="61">
        <f t="shared" si="12"/>
        <v>157566</v>
      </c>
      <c r="G427" s="62">
        <v>26500</v>
      </c>
      <c r="H427" s="60">
        <v>4840</v>
      </c>
      <c r="I427" s="60">
        <v>224.05</v>
      </c>
      <c r="J427" s="60">
        <f>Table48[[#This Row],[Comex Cu future]]/100/0.454*1000</f>
        <v>4935.0220264317186</v>
      </c>
      <c r="K427" s="60">
        <v>1642.5</v>
      </c>
      <c r="L427" s="63">
        <f t="shared" si="13"/>
        <v>42583</v>
      </c>
    </row>
    <row r="428" spans="2:12">
      <c r="B428" s="65">
        <v>42594</v>
      </c>
      <c r="C428" s="60">
        <v>10260.75</v>
      </c>
      <c r="D428" s="61">
        <v>369222</v>
      </c>
      <c r="E428" s="61">
        <v>211662</v>
      </c>
      <c r="F428" s="61">
        <f t="shared" si="12"/>
        <v>157560</v>
      </c>
      <c r="G428" s="62">
        <v>26250</v>
      </c>
      <c r="H428" s="60">
        <v>4749</v>
      </c>
      <c r="I428" s="60">
        <v>219.55</v>
      </c>
      <c r="J428" s="60">
        <f>Table48[[#This Row],[Comex Cu future]]/100/0.454*1000</f>
        <v>4835.9030837004402</v>
      </c>
      <c r="K428" s="60">
        <v>1643</v>
      </c>
      <c r="L428" s="63">
        <f t="shared" si="13"/>
        <v>42583</v>
      </c>
    </row>
    <row r="429" spans="2:12">
      <c r="B429" s="65">
        <v>42597</v>
      </c>
      <c r="C429" s="60">
        <v>10467.25</v>
      </c>
      <c r="D429" s="61">
        <v>369048</v>
      </c>
      <c r="E429" s="61">
        <v>211638</v>
      </c>
      <c r="F429" s="61">
        <f t="shared" si="12"/>
        <v>157410</v>
      </c>
      <c r="G429" s="62">
        <v>26250</v>
      </c>
      <c r="H429" s="60">
        <v>4759.75</v>
      </c>
      <c r="I429" s="60">
        <v>220.6</v>
      </c>
      <c r="J429" s="60">
        <f>Table48[[#This Row],[Comex Cu future]]/100/0.454*1000</f>
        <v>4859.0308370044049</v>
      </c>
      <c r="K429" s="60">
        <v>1665.75</v>
      </c>
      <c r="L429" s="63">
        <f t="shared" si="13"/>
        <v>42583</v>
      </c>
    </row>
    <row r="430" spans="2:12">
      <c r="B430" s="65">
        <v>42598</v>
      </c>
      <c r="C430" s="60">
        <v>10208.5</v>
      </c>
      <c r="D430" s="61">
        <v>373992</v>
      </c>
      <c r="E430" s="61">
        <v>216240</v>
      </c>
      <c r="F430" s="61">
        <f t="shared" si="12"/>
        <v>157752</v>
      </c>
      <c r="G430" s="62">
        <v>26500</v>
      </c>
      <c r="H430" s="60">
        <v>4800</v>
      </c>
      <c r="I430" s="60">
        <v>222.5</v>
      </c>
      <c r="J430" s="60">
        <f>Table48[[#This Row],[Comex Cu future]]/100/0.454*1000</f>
        <v>4900.8810572687225</v>
      </c>
      <c r="K430" s="60">
        <v>1683.25</v>
      </c>
      <c r="L430" s="63">
        <f t="shared" si="13"/>
        <v>42583</v>
      </c>
    </row>
    <row r="431" spans="2:12">
      <c r="B431" s="65">
        <v>42599</v>
      </c>
      <c r="C431" s="60">
        <v>10169.5</v>
      </c>
      <c r="D431" s="61">
        <v>373578</v>
      </c>
      <c r="E431" s="61">
        <v>215826</v>
      </c>
      <c r="F431" s="61">
        <f t="shared" si="12"/>
        <v>157752</v>
      </c>
      <c r="G431" s="62">
        <v>26500</v>
      </c>
      <c r="H431" s="60">
        <v>4759</v>
      </c>
      <c r="I431" s="60">
        <v>220.7</v>
      </c>
      <c r="J431" s="60">
        <f>Table48[[#This Row],[Comex Cu future]]/100/0.454*1000</f>
        <v>4861.2334801762108</v>
      </c>
      <c r="K431" s="60">
        <v>1683.5</v>
      </c>
      <c r="L431" s="63">
        <f t="shared" si="13"/>
        <v>42583</v>
      </c>
    </row>
    <row r="432" spans="2:12">
      <c r="B432" s="65">
        <v>42600</v>
      </c>
      <c r="C432" s="60">
        <v>10300.5</v>
      </c>
      <c r="D432" s="61">
        <v>373572</v>
      </c>
      <c r="E432" s="61">
        <v>215820</v>
      </c>
      <c r="F432" s="61">
        <f t="shared" si="12"/>
        <v>157752</v>
      </c>
      <c r="G432" s="62">
        <v>26500</v>
      </c>
      <c r="H432" s="60">
        <v>4793</v>
      </c>
      <c r="I432" s="60">
        <v>222.2</v>
      </c>
      <c r="J432" s="60">
        <f>Table48[[#This Row],[Comex Cu future]]/100/0.454*1000</f>
        <v>4894.2731277533039</v>
      </c>
      <c r="K432" s="60">
        <v>1670</v>
      </c>
      <c r="L432" s="63">
        <f t="shared" si="13"/>
        <v>42583</v>
      </c>
    </row>
    <row r="433" spans="2:12">
      <c r="B433" s="65">
        <v>42601</v>
      </c>
      <c r="C433" s="60">
        <v>10307</v>
      </c>
      <c r="D433" s="61">
        <v>373512</v>
      </c>
      <c r="E433" s="61">
        <v>216288</v>
      </c>
      <c r="F433" s="61">
        <f t="shared" si="12"/>
        <v>157224</v>
      </c>
      <c r="G433" s="62">
        <v>26500</v>
      </c>
      <c r="H433" s="60">
        <v>4785.75</v>
      </c>
      <c r="I433" s="60">
        <v>222.05</v>
      </c>
      <c r="J433" s="60">
        <f>Table48[[#This Row],[Comex Cu future]]/100/0.454*1000</f>
        <v>4890.9691629955942</v>
      </c>
      <c r="K433" s="60">
        <v>1654.75</v>
      </c>
      <c r="L433" s="63">
        <f t="shared" si="13"/>
        <v>42583</v>
      </c>
    </row>
    <row r="434" spans="2:12">
      <c r="B434" s="65">
        <v>42604</v>
      </c>
      <c r="C434" s="60">
        <v>10214.5</v>
      </c>
      <c r="D434" s="61">
        <v>373692</v>
      </c>
      <c r="E434" s="61">
        <v>216636</v>
      </c>
      <c r="F434" s="61">
        <f t="shared" si="12"/>
        <v>157056</v>
      </c>
      <c r="G434" s="62">
        <v>26250</v>
      </c>
      <c r="H434" s="60">
        <v>4733.5</v>
      </c>
      <c r="I434" s="60">
        <v>219.75</v>
      </c>
      <c r="J434" s="60">
        <f>Table48[[#This Row],[Comex Cu future]]/100/0.454*1000</f>
        <v>4840.3083700440529</v>
      </c>
      <c r="K434" s="60">
        <v>1655.75</v>
      </c>
      <c r="L434" s="63">
        <f t="shared" si="13"/>
        <v>42583</v>
      </c>
    </row>
    <row r="435" spans="2:12">
      <c r="B435" s="65">
        <v>42605</v>
      </c>
      <c r="C435" s="60">
        <v>10213.75</v>
      </c>
      <c r="D435" s="61">
        <v>373548</v>
      </c>
      <c r="E435" s="61">
        <v>216528</v>
      </c>
      <c r="F435" s="61">
        <f t="shared" si="12"/>
        <v>157020</v>
      </c>
      <c r="G435" s="62">
        <v>26000</v>
      </c>
      <c r="H435" s="60">
        <v>4692.5</v>
      </c>
      <c r="I435" s="60">
        <v>217.15</v>
      </c>
      <c r="J435" s="60">
        <f>Table48[[#This Row],[Comex Cu future]]/100/0.454*1000</f>
        <v>4783.0396475770922</v>
      </c>
      <c r="K435" s="60">
        <v>1657</v>
      </c>
      <c r="L435" s="63">
        <f t="shared" si="13"/>
        <v>42583</v>
      </c>
    </row>
    <row r="436" spans="2:12">
      <c r="B436" s="65">
        <v>42606</v>
      </c>
      <c r="C436" s="60">
        <v>9940.5</v>
      </c>
      <c r="D436" s="61">
        <v>373206</v>
      </c>
      <c r="E436" s="61">
        <v>216336</v>
      </c>
      <c r="F436" s="61">
        <f t="shared" si="12"/>
        <v>156870</v>
      </c>
      <c r="G436" s="62">
        <v>26000</v>
      </c>
      <c r="H436" s="60">
        <v>4615</v>
      </c>
      <c r="I436" s="60">
        <v>213.25</v>
      </c>
      <c r="J436" s="60">
        <f>Table48[[#This Row],[Comex Cu future]]/100/0.454*1000</f>
        <v>4697.136563876652</v>
      </c>
      <c r="K436" s="60">
        <v>1633.25</v>
      </c>
      <c r="L436" s="63">
        <f t="shared" si="13"/>
        <v>42583</v>
      </c>
    </row>
    <row r="437" spans="2:12">
      <c r="B437" s="65">
        <v>42607</v>
      </c>
      <c r="C437" s="60">
        <v>9791.75</v>
      </c>
      <c r="D437" s="61">
        <v>372414</v>
      </c>
      <c r="E437" s="61">
        <v>215544</v>
      </c>
      <c r="F437" s="61">
        <f t="shared" si="12"/>
        <v>156870</v>
      </c>
      <c r="G437" s="62">
        <v>26000</v>
      </c>
      <c r="H437" s="60">
        <v>4617</v>
      </c>
      <c r="I437" s="60">
        <v>213</v>
      </c>
      <c r="J437" s="60">
        <f>Table48[[#This Row],[Comex Cu future]]/100/0.454*1000</f>
        <v>4691.6299559471363</v>
      </c>
      <c r="K437" s="60">
        <v>1631.25</v>
      </c>
      <c r="L437" s="63">
        <f t="shared" si="13"/>
        <v>42583</v>
      </c>
    </row>
    <row r="438" spans="2:12">
      <c r="B438" s="65">
        <v>42608</v>
      </c>
      <c r="C438" s="60">
        <v>9757.25</v>
      </c>
      <c r="D438" s="61">
        <v>370566</v>
      </c>
      <c r="E438" s="61">
        <v>214374</v>
      </c>
      <c r="F438" s="61">
        <f t="shared" si="12"/>
        <v>156192</v>
      </c>
      <c r="G438" s="62">
        <v>26000</v>
      </c>
      <c r="H438" s="60">
        <v>4603.5</v>
      </c>
      <c r="I438" s="60">
        <v>213.2</v>
      </c>
      <c r="J438" s="60">
        <f>Table48[[#This Row],[Comex Cu future]]/100/0.454*1000</f>
        <v>4696.0352422907472</v>
      </c>
      <c r="K438" s="60">
        <v>1628.25</v>
      </c>
      <c r="L438" s="63">
        <f t="shared" si="13"/>
        <v>42583</v>
      </c>
    </row>
    <row r="439" spans="2:12">
      <c r="B439" s="65">
        <v>42611</v>
      </c>
      <c r="C439" s="60">
        <v>9757.25</v>
      </c>
      <c r="D439" s="61">
        <v>370566</v>
      </c>
      <c r="E439" s="61">
        <v>214374</v>
      </c>
      <c r="F439" s="61">
        <f t="shared" si="12"/>
        <v>156192</v>
      </c>
      <c r="G439" s="62">
        <v>26000</v>
      </c>
      <c r="H439" s="60">
        <v>4603.5</v>
      </c>
      <c r="I439" s="60">
        <v>212.7</v>
      </c>
      <c r="J439" s="60">
        <f>Table48[[#This Row],[Comex Cu future]]/100/0.454*1000</f>
        <v>4685.0220264317177</v>
      </c>
      <c r="K439" s="60">
        <v>1628.25</v>
      </c>
      <c r="L439" s="63">
        <f t="shared" si="13"/>
        <v>42583</v>
      </c>
    </row>
    <row r="440" spans="2:12">
      <c r="B440" s="65">
        <v>42612</v>
      </c>
      <c r="C440" s="60">
        <v>9775.25</v>
      </c>
      <c r="D440" s="61">
        <v>370860</v>
      </c>
      <c r="E440" s="61">
        <v>214704</v>
      </c>
      <c r="F440" s="61">
        <f t="shared" si="12"/>
        <v>156156</v>
      </c>
      <c r="G440" s="62">
        <v>26000</v>
      </c>
      <c r="H440" s="60">
        <v>4595</v>
      </c>
      <c r="I440" s="60">
        <v>212.65</v>
      </c>
      <c r="J440" s="60">
        <f>Table48[[#This Row],[Comex Cu future]]/100/0.454*1000</f>
        <v>4683.9207048458147</v>
      </c>
      <c r="K440" s="60">
        <v>1611.5</v>
      </c>
      <c r="L440" s="63">
        <f t="shared" si="13"/>
        <v>42583</v>
      </c>
    </row>
    <row r="441" spans="2:12">
      <c r="B441" s="65">
        <v>42613</v>
      </c>
      <c r="C441" s="60">
        <v>9707.5</v>
      </c>
      <c r="D441" s="61">
        <v>370116</v>
      </c>
      <c r="E441" s="61">
        <v>214104</v>
      </c>
      <c r="F441" s="61">
        <f t="shared" si="12"/>
        <v>156012</v>
      </c>
      <c r="G441" s="62">
        <v>26250</v>
      </c>
      <c r="H441" s="60">
        <v>4605.75</v>
      </c>
      <c r="I441" s="60">
        <v>212.6</v>
      </c>
      <c r="J441" s="60">
        <f>Table48[[#This Row],[Comex Cu future]]/100/0.454*1000</f>
        <v>4682.8193832599109</v>
      </c>
      <c r="K441" s="60">
        <v>1595.25</v>
      </c>
      <c r="L441" s="63">
        <f t="shared" si="13"/>
        <v>42583</v>
      </c>
    </row>
    <row r="442" spans="2:12">
      <c r="B442" s="65">
        <v>42614</v>
      </c>
      <c r="C442" s="60">
        <v>9854</v>
      </c>
      <c r="D442" s="61">
        <v>369096</v>
      </c>
      <c r="E442" s="61">
        <v>213384</v>
      </c>
      <c r="F442" s="61">
        <f t="shared" si="12"/>
        <v>155712</v>
      </c>
      <c r="G442" s="62">
        <v>25250</v>
      </c>
      <c r="H442" s="60">
        <v>4620</v>
      </c>
      <c r="I442" s="60">
        <v>212.5</v>
      </c>
      <c r="J442" s="60">
        <f>Table48[[#This Row],[Comex Cu future]]/100/0.454*1000</f>
        <v>4680.616740088105</v>
      </c>
      <c r="K442" s="60">
        <v>1596.25</v>
      </c>
      <c r="L442" s="63">
        <f t="shared" si="13"/>
        <v>42614</v>
      </c>
    </row>
    <row r="443" spans="2:12">
      <c r="B443" s="65">
        <v>42615</v>
      </c>
      <c r="C443" s="60">
        <v>10004</v>
      </c>
      <c r="D443" s="61">
        <v>368430</v>
      </c>
      <c r="E443" s="61">
        <v>212862</v>
      </c>
      <c r="F443" s="61">
        <f t="shared" si="12"/>
        <v>155568</v>
      </c>
      <c r="G443" s="62">
        <v>25750</v>
      </c>
      <c r="H443" s="60">
        <v>4616.5</v>
      </c>
      <c r="I443" s="60">
        <v>212.65</v>
      </c>
      <c r="J443" s="60">
        <f>Table48[[#This Row],[Comex Cu future]]/100/0.454*1000</f>
        <v>4683.9207048458147</v>
      </c>
      <c r="K443" s="60">
        <v>1575.75</v>
      </c>
      <c r="L443" s="63">
        <f t="shared" si="13"/>
        <v>42614</v>
      </c>
    </row>
    <row r="444" spans="2:12">
      <c r="B444" s="65">
        <v>42618</v>
      </c>
      <c r="C444" s="60">
        <v>10015</v>
      </c>
      <c r="D444" s="61">
        <v>367758</v>
      </c>
      <c r="E444" s="61">
        <v>212412</v>
      </c>
      <c r="F444" s="61">
        <f t="shared" si="12"/>
        <v>155346</v>
      </c>
      <c r="G444" s="62">
        <v>25750</v>
      </c>
      <c r="H444" s="60">
        <v>4611.25</v>
      </c>
      <c r="I444" s="60">
        <v>212.65</v>
      </c>
      <c r="J444" s="60">
        <f>Table48[[#This Row],[Comex Cu future]]/100/0.454*1000</f>
        <v>4683.9207048458147</v>
      </c>
      <c r="K444" s="60">
        <v>1564.25</v>
      </c>
      <c r="L444" s="63">
        <f t="shared" si="13"/>
        <v>42614</v>
      </c>
    </row>
    <row r="445" spans="2:12">
      <c r="B445" s="65">
        <v>42619</v>
      </c>
      <c r="C445" s="60">
        <v>10057.75</v>
      </c>
      <c r="D445" s="61">
        <v>367896</v>
      </c>
      <c r="E445" s="61">
        <v>212808</v>
      </c>
      <c r="F445" s="61">
        <f t="shared" si="12"/>
        <v>155088</v>
      </c>
      <c r="G445" s="62">
        <v>25500</v>
      </c>
      <c r="H445" s="60">
        <v>4603</v>
      </c>
      <c r="I445" s="60">
        <v>213.6</v>
      </c>
      <c r="J445" s="60">
        <f>Table48[[#This Row],[Comex Cu future]]/100/0.454*1000</f>
        <v>4704.8458149779735</v>
      </c>
      <c r="K445" s="60">
        <v>1573</v>
      </c>
      <c r="L445" s="63">
        <f t="shared" si="13"/>
        <v>42614</v>
      </c>
    </row>
    <row r="446" spans="2:12">
      <c r="B446" s="65">
        <v>42620</v>
      </c>
      <c r="C446" s="60">
        <v>10161.5</v>
      </c>
      <c r="D446" s="61">
        <v>367752</v>
      </c>
      <c r="E446" s="61">
        <v>212796</v>
      </c>
      <c r="F446" s="61">
        <f t="shared" si="12"/>
        <v>154956</v>
      </c>
      <c r="G446" s="62">
        <v>26000</v>
      </c>
      <c r="H446" s="60">
        <v>4631.75</v>
      </c>
      <c r="I446" s="60">
        <v>214.4</v>
      </c>
      <c r="J446" s="60">
        <f>Table48[[#This Row],[Comex Cu future]]/100/0.454*1000</f>
        <v>4722.4669603524235</v>
      </c>
      <c r="K446" s="60">
        <v>1575.75</v>
      </c>
      <c r="L446" s="63">
        <f t="shared" si="13"/>
        <v>42614</v>
      </c>
    </row>
    <row r="447" spans="2:12">
      <c r="B447" s="65">
        <v>42621</v>
      </c>
      <c r="C447" s="60">
        <v>10299.5</v>
      </c>
      <c r="D447" s="61">
        <v>367854</v>
      </c>
      <c r="E447" s="61">
        <v>212898</v>
      </c>
      <c r="F447" s="61">
        <f t="shared" si="12"/>
        <v>154956</v>
      </c>
      <c r="G447" s="62">
        <v>26250</v>
      </c>
      <c r="H447" s="60">
        <v>4646.5</v>
      </c>
      <c r="I447" s="60">
        <v>214.55</v>
      </c>
      <c r="J447" s="60">
        <f>Table48[[#This Row],[Comex Cu future]]/100/0.454*1000</f>
        <v>4725.7709251101323</v>
      </c>
      <c r="K447" s="60">
        <v>1573</v>
      </c>
      <c r="L447" s="63">
        <f t="shared" si="13"/>
        <v>42614</v>
      </c>
    </row>
    <row r="448" spans="2:12">
      <c r="B448" s="65">
        <v>42622</v>
      </c>
      <c r="C448" s="60">
        <v>10325.75</v>
      </c>
      <c r="D448" s="61">
        <v>367932</v>
      </c>
      <c r="E448" s="61">
        <v>212964</v>
      </c>
      <c r="F448" s="61">
        <f t="shared" si="12"/>
        <v>154968</v>
      </c>
      <c r="G448" s="62">
        <v>26500</v>
      </c>
      <c r="H448" s="60">
        <v>4614.5</v>
      </c>
      <c r="I448" s="60">
        <v>213.8</v>
      </c>
      <c r="J448" s="60">
        <f>Table48[[#This Row],[Comex Cu future]]/100/0.454*1000</f>
        <v>4709.2511013215862</v>
      </c>
      <c r="K448" s="60">
        <v>1559.5</v>
      </c>
      <c r="L448" s="63">
        <f t="shared" si="13"/>
        <v>42614</v>
      </c>
    </row>
    <row r="449" spans="2:12">
      <c r="B449" s="65">
        <v>42625</v>
      </c>
      <c r="C449" s="60">
        <v>10033.25</v>
      </c>
      <c r="D449" s="61">
        <v>367752</v>
      </c>
      <c r="E449" s="61">
        <v>212784</v>
      </c>
      <c r="F449" s="61">
        <f t="shared" si="12"/>
        <v>154968</v>
      </c>
      <c r="G449" s="62">
        <v>26750</v>
      </c>
      <c r="H449" s="60">
        <v>4628.75</v>
      </c>
      <c r="I449" s="60">
        <v>214.55</v>
      </c>
      <c r="J449" s="60">
        <f>Table48[[#This Row],[Comex Cu future]]/100/0.454*1000</f>
        <v>4725.7709251101323</v>
      </c>
      <c r="K449" s="60">
        <v>1549.5</v>
      </c>
      <c r="L449" s="63">
        <f t="shared" si="13"/>
        <v>42614</v>
      </c>
    </row>
    <row r="450" spans="2:12">
      <c r="B450" s="65">
        <v>42626</v>
      </c>
      <c r="C450" s="60">
        <v>9809.25</v>
      </c>
      <c r="D450" s="61">
        <v>367728</v>
      </c>
      <c r="E450" s="61">
        <v>212760</v>
      </c>
      <c r="F450" s="61">
        <f t="shared" si="12"/>
        <v>154968</v>
      </c>
      <c r="G450" s="62">
        <v>26750</v>
      </c>
      <c r="H450" s="60">
        <v>4633.25</v>
      </c>
      <c r="I450" s="60">
        <v>214.45</v>
      </c>
      <c r="J450" s="60">
        <f>Table48[[#This Row],[Comex Cu future]]/100/0.454*1000</f>
        <v>4723.5682819383255</v>
      </c>
      <c r="K450" s="60">
        <v>1548.25</v>
      </c>
      <c r="L450" s="63">
        <f t="shared" si="13"/>
        <v>42614</v>
      </c>
    </row>
    <row r="451" spans="2:12">
      <c r="B451" s="65">
        <v>42627</v>
      </c>
      <c r="C451" s="60">
        <v>9788</v>
      </c>
      <c r="D451" s="61">
        <v>367812</v>
      </c>
      <c r="E451" s="61">
        <v>212844</v>
      </c>
      <c r="F451" s="61">
        <f t="shared" si="12"/>
        <v>154968</v>
      </c>
      <c r="G451" s="62">
        <v>26750</v>
      </c>
      <c r="H451" s="60">
        <v>4754.5</v>
      </c>
      <c r="I451" s="60">
        <v>219.8</v>
      </c>
      <c r="J451" s="60">
        <f>Table48[[#This Row],[Comex Cu future]]/100/0.454*1000</f>
        <v>4841.4096916299559</v>
      </c>
      <c r="K451" s="60">
        <v>1569.25</v>
      </c>
      <c r="L451" s="63">
        <f t="shared" si="13"/>
        <v>42614</v>
      </c>
    </row>
    <row r="452" spans="2:12">
      <c r="B452" s="65">
        <v>42628</v>
      </c>
      <c r="C452" s="60">
        <v>9662.5</v>
      </c>
      <c r="D452" s="61">
        <v>367806</v>
      </c>
      <c r="E452" s="61">
        <v>212838</v>
      </c>
      <c r="F452" s="61">
        <f t="shared" si="12"/>
        <v>154968</v>
      </c>
      <c r="G452" s="62">
        <v>26750</v>
      </c>
      <c r="H452" s="60">
        <v>4764.5</v>
      </c>
      <c r="I452" s="60">
        <v>220.4</v>
      </c>
      <c r="J452" s="60">
        <f>Table48[[#This Row],[Comex Cu future]]/100/0.454*1000</f>
        <v>4854.6255506607931</v>
      </c>
      <c r="K452" s="60">
        <v>1559</v>
      </c>
      <c r="L452" s="63">
        <f t="shared" si="13"/>
        <v>42614</v>
      </c>
    </row>
    <row r="453" spans="2:12">
      <c r="B453" s="65">
        <v>42629</v>
      </c>
      <c r="C453" s="60">
        <v>9674</v>
      </c>
      <c r="D453" s="61">
        <v>366966</v>
      </c>
      <c r="E453" s="61">
        <v>212580</v>
      </c>
      <c r="F453" s="61">
        <f t="shared" si="12"/>
        <v>154386</v>
      </c>
      <c r="G453" s="62">
        <v>26750</v>
      </c>
      <c r="H453" s="60">
        <v>4771.5</v>
      </c>
      <c r="I453" s="60">
        <v>220.5</v>
      </c>
      <c r="J453" s="60">
        <f>Table48[[#This Row],[Comex Cu future]]/100/0.454*1000</f>
        <v>4856.828193832599</v>
      </c>
      <c r="K453" s="60">
        <v>1563</v>
      </c>
      <c r="L453" s="63">
        <f t="shared" si="13"/>
        <v>42614</v>
      </c>
    </row>
    <row r="454" spans="2:12">
      <c r="B454" s="65">
        <v>42632</v>
      </c>
      <c r="C454" s="60">
        <v>10101.5</v>
      </c>
      <c r="D454" s="61">
        <v>366858</v>
      </c>
      <c r="E454" s="61">
        <v>212496</v>
      </c>
      <c r="F454" s="61">
        <f t="shared" si="12"/>
        <v>154362</v>
      </c>
      <c r="G454" s="62">
        <v>26750</v>
      </c>
      <c r="H454" s="60">
        <v>4753.25</v>
      </c>
      <c r="I454" s="60">
        <v>220.3</v>
      </c>
      <c r="J454" s="60">
        <f>Table48[[#This Row],[Comex Cu future]]/100/0.454*1000</f>
        <v>4852.4229074889872</v>
      </c>
      <c r="K454" s="60">
        <v>1568.5</v>
      </c>
      <c r="L454" s="63">
        <f t="shared" si="13"/>
        <v>42614</v>
      </c>
    </row>
    <row r="455" spans="2:12">
      <c r="B455" s="65">
        <v>42633</v>
      </c>
      <c r="C455" s="60">
        <v>10261.5</v>
      </c>
      <c r="D455" s="61">
        <v>365784</v>
      </c>
      <c r="E455" s="61">
        <v>211632</v>
      </c>
      <c r="F455" s="61">
        <f t="shared" ref="F455:F518" si="14">D455-E455</f>
        <v>154152</v>
      </c>
      <c r="G455" s="62">
        <v>26750</v>
      </c>
      <c r="H455" s="60">
        <v>4769.25</v>
      </c>
      <c r="I455" s="60">
        <v>221.35</v>
      </c>
      <c r="J455" s="60">
        <f>Table48[[#This Row],[Comex Cu future]]/100/0.454*1000</f>
        <v>4875.550660792951</v>
      </c>
      <c r="K455" s="60">
        <v>1563.5</v>
      </c>
      <c r="L455" s="63">
        <f t="shared" si="13"/>
        <v>42614</v>
      </c>
    </row>
    <row r="456" spans="2:12">
      <c r="B456" s="65">
        <v>42634</v>
      </c>
      <c r="C456" s="60">
        <v>10301</v>
      </c>
      <c r="D456" s="61">
        <v>364782</v>
      </c>
      <c r="E456" s="61">
        <v>211398</v>
      </c>
      <c r="F456" s="61">
        <f t="shared" si="14"/>
        <v>153384</v>
      </c>
      <c r="G456" s="62">
        <v>27000</v>
      </c>
      <c r="H456" s="60">
        <v>4739.75</v>
      </c>
      <c r="I456" s="60">
        <v>220.4</v>
      </c>
      <c r="J456" s="60">
        <f>Table48[[#This Row],[Comex Cu future]]/100/0.454*1000</f>
        <v>4854.6255506607931</v>
      </c>
      <c r="K456" s="60">
        <v>1574</v>
      </c>
      <c r="L456" s="63">
        <f t="shared" ref="L456:L519" si="15">DATE(YEAR(B456),MONTH(B456),1)</f>
        <v>42614</v>
      </c>
    </row>
    <row r="457" spans="2:12">
      <c r="B457" s="65">
        <v>42635</v>
      </c>
      <c r="C457" s="60">
        <v>10615.5</v>
      </c>
      <c r="D457" s="61">
        <v>364902</v>
      </c>
      <c r="E457" s="61">
        <v>211758</v>
      </c>
      <c r="F457" s="61">
        <f t="shared" si="14"/>
        <v>153144</v>
      </c>
      <c r="G457" s="62">
        <v>26750</v>
      </c>
      <c r="H457" s="60">
        <v>4835</v>
      </c>
      <c r="I457" s="60">
        <v>224.05</v>
      </c>
      <c r="J457" s="60">
        <f>Table48[[#This Row],[Comex Cu future]]/100/0.454*1000</f>
        <v>4935.0220264317186</v>
      </c>
      <c r="K457" s="60">
        <v>1626.75</v>
      </c>
      <c r="L457" s="63">
        <f t="shared" si="15"/>
        <v>42614</v>
      </c>
    </row>
    <row r="458" spans="2:12">
      <c r="B458" s="65">
        <v>42636</v>
      </c>
      <c r="C458" s="60">
        <v>10615.5</v>
      </c>
      <c r="D458" s="61">
        <v>363216</v>
      </c>
      <c r="E458" s="61">
        <v>210558</v>
      </c>
      <c r="F458" s="61">
        <f t="shared" si="14"/>
        <v>152658</v>
      </c>
      <c r="G458" s="62">
        <v>27250</v>
      </c>
      <c r="H458" s="60">
        <v>4833</v>
      </c>
      <c r="I458" s="60">
        <v>225</v>
      </c>
      <c r="J458" s="60">
        <f>Table48[[#This Row],[Comex Cu future]]/100/0.454*1000</f>
        <v>4955.9471365638765</v>
      </c>
      <c r="K458" s="60">
        <v>1629.25</v>
      </c>
      <c r="L458" s="63">
        <f t="shared" si="15"/>
        <v>42614</v>
      </c>
    </row>
    <row r="459" spans="2:12">
      <c r="B459" s="65">
        <v>42639</v>
      </c>
      <c r="C459" s="60">
        <v>10485</v>
      </c>
      <c r="D459" s="61">
        <v>362364</v>
      </c>
      <c r="E459" s="61">
        <v>209802</v>
      </c>
      <c r="F459" s="61">
        <f t="shared" si="14"/>
        <v>152562</v>
      </c>
      <c r="G459" s="62">
        <v>27250</v>
      </c>
      <c r="H459" s="60">
        <v>4819.25</v>
      </c>
      <c r="I459" s="60">
        <v>224.8</v>
      </c>
      <c r="J459" s="60">
        <f>Table48[[#This Row],[Comex Cu future]]/100/0.454*1000</f>
        <v>4951.5418502202647</v>
      </c>
      <c r="K459" s="60">
        <v>1647.5</v>
      </c>
      <c r="L459" s="63">
        <f t="shared" si="15"/>
        <v>42614</v>
      </c>
    </row>
    <row r="460" spans="2:12">
      <c r="B460" s="65">
        <v>42640</v>
      </c>
      <c r="C460" s="60">
        <v>10585</v>
      </c>
      <c r="D460" s="61">
        <v>361860</v>
      </c>
      <c r="E460" s="61">
        <v>209298</v>
      </c>
      <c r="F460" s="61">
        <f t="shared" si="14"/>
        <v>152562</v>
      </c>
      <c r="G460" s="62">
        <v>27250</v>
      </c>
      <c r="H460" s="60">
        <v>4768.75</v>
      </c>
      <c r="I460" s="60">
        <v>222.05</v>
      </c>
      <c r="J460" s="60">
        <f>Table48[[#This Row],[Comex Cu future]]/100/0.454*1000</f>
        <v>4890.9691629955942</v>
      </c>
      <c r="K460" s="60">
        <v>1637.75</v>
      </c>
      <c r="L460" s="63">
        <f t="shared" si="15"/>
        <v>42614</v>
      </c>
    </row>
    <row r="461" spans="2:12">
      <c r="B461" s="65">
        <v>42641</v>
      </c>
      <c r="C461" s="60">
        <v>10651</v>
      </c>
      <c r="D461" s="61">
        <v>361884</v>
      </c>
      <c r="E461" s="61">
        <v>209322</v>
      </c>
      <c r="F461" s="61">
        <f t="shared" si="14"/>
        <v>152562</v>
      </c>
      <c r="G461" s="62">
        <v>27250</v>
      </c>
      <c r="H461" s="60">
        <v>4801</v>
      </c>
      <c r="I461" s="60">
        <v>223.55</v>
      </c>
      <c r="J461" s="60">
        <f>Table48[[#This Row],[Comex Cu future]]/100/0.454*1000</f>
        <v>4924.0088105726873</v>
      </c>
      <c r="K461" s="60">
        <v>1653</v>
      </c>
      <c r="L461" s="63">
        <f t="shared" si="15"/>
        <v>42614</v>
      </c>
    </row>
    <row r="462" spans="2:12">
      <c r="B462" s="65">
        <v>42642</v>
      </c>
      <c r="C462" s="60">
        <v>10390.75</v>
      </c>
      <c r="D462" s="61">
        <v>362448</v>
      </c>
      <c r="E462" s="61">
        <v>209322</v>
      </c>
      <c r="F462" s="61">
        <f t="shared" si="14"/>
        <v>153126</v>
      </c>
      <c r="G462" s="62">
        <v>27250</v>
      </c>
      <c r="H462" s="60">
        <v>4825.25</v>
      </c>
      <c r="I462" s="60">
        <v>224</v>
      </c>
      <c r="J462" s="60">
        <f>Table48[[#This Row],[Comex Cu future]]/100/0.454*1000</f>
        <v>4933.9207048458147</v>
      </c>
      <c r="K462" s="60">
        <v>1660.5</v>
      </c>
      <c r="L462" s="63">
        <f t="shared" si="15"/>
        <v>42614</v>
      </c>
    </row>
    <row r="463" spans="2:12">
      <c r="B463" s="65">
        <v>42643</v>
      </c>
      <c r="C463" s="60">
        <v>10528</v>
      </c>
      <c r="D463" s="61">
        <v>361794</v>
      </c>
      <c r="E463" s="61">
        <v>209124</v>
      </c>
      <c r="F463" s="61">
        <f t="shared" si="14"/>
        <v>152670</v>
      </c>
      <c r="G463" s="62">
        <v>27500</v>
      </c>
      <c r="H463" s="60">
        <v>4848</v>
      </c>
      <c r="I463" s="60">
        <v>225.7</v>
      </c>
      <c r="J463" s="60">
        <f>Table48[[#This Row],[Comex Cu future]]/100/0.454*1000</f>
        <v>4971.3656387665196</v>
      </c>
      <c r="K463" s="60">
        <v>1664.75</v>
      </c>
      <c r="L463" s="63">
        <f t="shared" si="15"/>
        <v>42614</v>
      </c>
    </row>
    <row r="464" spans="2:12">
      <c r="B464" s="65">
        <v>42646</v>
      </c>
      <c r="C464" s="60">
        <v>10299.5</v>
      </c>
      <c r="D464" s="61">
        <v>362004</v>
      </c>
      <c r="E464" s="61">
        <v>209046</v>
      </c>
      <c r="F464" s="61">
        <f t="shared" si="14"/>
        <v>152958</v>
      </c>
      <c r="G464" s="62">
        <v>27250</v>
      </c>
      <c r="H464" s="60">
        <v>4800.5</v>
      </c>
      <c r="I464" s="60">
        <v>224.05</v>
      </c>
      <c r="J464" s="60">
        <f>Table48[[#This Row],[Comex Cu future]]/100/0.454*1000</f>
        <v>4935.0220264317186</v>
      </c>
      <c r="K464" s="60">
        <v>1668.5</v>
      </c>
      <c r="L464" s="63">
        <f t="shared" si="15"/>
        <v>42644</v>
      </c>
    </row>
    <row r="465" spans="2:12">
      <c r="B465" s="65">
        <v>42647</v>
      </c>
      <c r="C465" s="60">
        <v>10030.5</v>
      </c>
      <c r="D465" s="61">
        <v>361464</v>
      </c>
      <c r="E465" s="61">
        <v>208476</v>
      </c>
      <c r="F465" s="61">
        <f t="shared" si="14"/>
        <v>152988</v>
      </c>
      <c r="G465" s="62">
        <v>27750</v>
      </c>
      <c r="H465" s="60">
        <v>4785.5</v>
      </c>
      <c r="I465" s="60">
        <v>221.7</v>
      </c>
      <c r="J465" s="60">
        <f>Table48[[#This Row],[Comex Cu future]]/100/0.454*1000</f>
        <v>4883.2599118942726</v>
      </c>
      <c r="K465" s="60">
        <v>1662.75</v>
      </c>
      <c r="L465" s="63">
        <f t="shared" si="15"/>
        <v>42644</v>
      </c>
    </row>
    <row r="466" spans="2:12">
      <c r="B466" s="65">
        <v>42648</v>
      </c>
      <c r="C466" s="60">
        <v>10031</v>
      </c>
      <c r="D466" s="61">
        <v>360558</v>
      </c>
      <c r="E466" s="61">
        <v>207600</v>
      </c>
      <c r="F466" s="61">
        <f t="shared" si="14"/>
        <v>152958</v>
      </c>
      <c r="G466" s="62">
        <v>27750</v>
      </c>
      <c r="H466" s="60">
        <v>4778.25</v>
      </c>
      <c r="I466" s="60">
        <v>221.45</v>
      </c>
      <c r="J466" s="60">
        <f>Table48[[#This Row],[Comex Cu future]]/100/0.454*1000</f>
        <v>4877.7533039647569</v>
      </c>
      <c r="K466" s="60">
        <v>1668.25</v>
      </c>
      <c r="L466" s="63">
        <f t="shared" si="15"/>
        <v>42644</v>
      </c>
    </row>
    <row r="467" spans="2:12">
      <c r="B467" s="65">
        <v>42649</v>
      </c>
      <c r="C467" s="60">
        <v>10204.5</v>
      </c>
      <c r="D467" s="61">
        <v>360282</v>
      </c>
      <c r="E467" s="61">
        <v>207324</v>
      </c>
      <c r="F467" s="61">
        <f t="shared" si="14"/>
        <v>152958</v>
      </c>
      <c r="G467" s="62">
        <v>28250</v>
      </c>
      <c r="H467" s="60">
        <v>4737.5</v>
      </c>
      <c r="I467" s="60">
        <v>220.5</v>
      </c>
      <c r="J467" s="60">
        <f>Table48[[#This Row],[Comex Cu future]]/100/0.454*1000</f>
        <v>4856.828193832599</v>
      </c>
      <c r="K467" s="60">
        <v>1670</v>
      </c>
      <c r="L467" s="63">
        <f t="shared" si="15"/>
        <v>42644</v>
      </c>
    </row>
    <row r="468" spans="2:12">
      <c r="B468" s="65">
        <v>42650</v>
      </c>
      <c r="C468" s="60">
        <v>10150.25</v>
      </c>
      <c r="D468" s="61">
        <v>360282</v>
      </c>
      <c r="E468" s="61">
        <v>207324</v>
      </c>
      <c r="F468" s="61">
        <f t="shared" si="14"/>
        <v>152958</v>
      </c>
      <c r="G468" s="62">
        <v>28250</v>
      </c>
      <c r="H468" s="60">
        <v>4758.25</v>
      </c>
      <c r="I468" s="60">
        <v>221.35</v>
      </c>
      <c r="J468" s="60">
        <f>Table48[[#This Row],[Comex Cu future]]/100/0.454*1000</f>
        <v>4875.550660792951</v>
      </c>
      <c r="K468" s="60">
        <v>1670.25</v>
      </c>
      <c r="L468" s="63">
        <f t="shared" si="15"/>
        <v>42644</v>
      </c>
    </row>
    <row r="469" spans="2:12">
      <c r="B469" s="65">
        <v>42653</v>
      </c>
      <c r="C469" s="60">
        <v>10473.5</v>
      </c>
      <c r="D469" s="61">
        <v>360828</v>
      </c>
      <c r="E469" s="61">
        <v>207870</v>
      </c>
      <c r="F469" s="61">
        <f t="shared" si="14"/>
        <v>152958</v>
      </c>
      <c r="G469" s="62">
        <v>28250</v>
      </c>
      <c r="H469" s="60">
        <v>4829.25</v>
      </c>
      <c r="I469" s="60">
        <v>224.85</v>
      </c>
      <c r="J469" s="60">
        <f>Table48[[#This Row],[Comex Cu future]]/100/0.454*1000</f>
        <v>4952.6431718061667</v>
      </c>
      <c r="K469" s="60">
        <v>1686.5</v>
      </c>
      <c r="L469" s="63">
        <f t="shared" si="15"/>
        <v>42644</v>
      </c>
    </row>
    <row r="470" spans="2:12">
      <c r="B470" s="65">
        <v>42654</v>
      </c>
      <c r="C470" s="60">
        <v>10378.5</v>
      </c>
      <c r="D470" s="61">
        <v>360792</v>
      </c>
      <c r="E470" s="61">
        <v>207870</v>
      </c>
      <c r="F470" s="61">
        <f t="shared" si="14"/>
        <v>152922</v>
      </c>
      <c r="G470" s="62">
        <v>28500</v>
      </c>
      <c r="H470" s="60">
        <v>4791.5</v>
      </c>
      <c r="I470" s="60">
        <v>223.65</v>
      </c>
      <c r="J470" s="60">
        <f>Table48[[#This Row],[Comex Cu future]]/100/0.454*1000</f>
        <v>4926.2114537444932</v>
      </c>
      <c r="K470" s="60">
        <v>1675.5</v>
      </c>
      <c r="L470" s="63">
        <f t="shared" si="15"/>
        <v>42644</v>
      </c>
    </row>
    <row r="471" spans="2:12">
      <c r="B471" s="65">
        <v>42655</v>
      </c>
      <c r="C471" s="60">
        <v>10521</v>
      </c>
      <c r="D471" s="61">
        <v>360540</v>
      </c>
      <c r="E471" s="61">
        <v>207618</v>
      </c>
      <c r="F471" s="61">
        <f t="shared" si="14"/>
        <v>152922</v>
      </c>
      <c r="G471" s="62">
        <v>28500</v>
      </c>
      <c r="H471" s="60">
        <v>4791.25</v>
      </c>
      <c r="I471" s="60">
        <v>222.7</v>
      </c>
      <c r="J471" s="60">
        <f>Table48[[#This Row],[Comex Cu future]]/100/0.454*1000</f>
        <v>4905.2863436123343</v>
      </c>
      <c r="K471" s="60">
        <v>1680.75</v>
      </c>
      <c r="L471" s="63">
        <f t="shared" si="15"/>
        <v>42644</v>
      </c>
    </row>
    <row r="472" spans="2:12">
      <c r="B472" s="65">
        <v>42656</v>
      </c>
      <c r="C472" s="60">
        <v>10387.25</v>
      </c>
      <c r="D472" s="61">
        <v>360096</v>
      </c>
      <c r="E472" s="61">
        <v>207270</v>
      </c>
      <c r="F472" s="61">
        <f t="shared" si="14"/>
        <v>152826</v>
      </c>
      <c r="G472" s="62">
        <v>28250</v>
      </c>
      <c r="H472" s="60">
        <v>4691.5</v>
      </c>
      <c r="I472" s="60">
        <v>217.35</v>
      </c>
      <c r="J472" s="60">
        <f>Table48[[#This Row],[Comex Cu future]]/100/0.454*1000</f>
        <v>4787.444933920704</v>
      </c>
      <c r="K472" s="60">
        <v>1689</v>
      </c>
      <c r="L472" s="63">
        <f t="shared" si="15"/>
        <v>42644</v>
      </c>
    </row>
    <row r="473" spans="2:12">
      <c r="B473" s="65">
        <v>42657</v>
      </c>
      <c r="C473" s="60">
        <v>10447</v>
      </c>
      <c r="D473" s="61">
        <v>360708</v>
      </c>
      <c r="E473" s="61">
        <v>207954</v>
      </c>
      <c r="F473" s="61">
        <f t="shared" si="14"/>
        <v>152754</v>
      </c>
      <c r="G473" s="62">
        <v>28250</v>
      </c>
      <c r="H473" s="60">
        <v>4655.25</v>
      </c>
      <c r="I473" s="60">
        <v>216.15</v>
      </c>
      <c r="J473" s="60">
        <f>Table48[[#This Row],[Comex Cu future]]/100/0.454*1000</f>
        <v>4761.0132158590313</v>
      </c>
      <c r="K473" s="60">
        <v>1671.5</v>
      </c>
      <c r="L473" s="63">
        <f t="shared" si="15"/>
        <v>42644</v>
      </c>
    </row>
    <row r="474" spans="2:12">
      <c r="B474" s="65">
        <v>42660</v>
      </c>
      <c r="C474" s="60">
        <v>10251</v>
      </c>
      <c r="D474" s="61">
        <v>362478</v>
      </c>
      <c r="E474" s="61">
        <v>209748</v>
      </c>
      <c r="F474" s="61">
        <f t="shared" si="14"/>
        <v>152730</v>
      </c>
      <c r="G474" s="62">
        <v>28000</v>
      </c>
      <c r="H474" s="60">
        <v>4653.5</v>
      </c>
      <c r="I474" s="60">
        <v>215.6</v>
      </c>
      <c r="J474" s="60">
        <f>Table48[[#This Row],[Comex Cu future]]/100/0.454*1000</f>
        <v>4748.898678414097</v>
      </c>
      <c r="K474" s="60">
        <v>1655.75</v>
      </c>
      <c r="L474" s="63">
        <f t="shared" si="15"/>
        <v>42644</v>
      </c>
    </row>
    <row r="475" spans="2:12">
      <c r="B475" s="65">
        <v>42661</v>
      </c>
      <c r="C475" s="60">
        <v>10366.75</v>
      </c>
      <c r="D475" s="61">
        <v>361284</v>
      </c>
      <c r="E475" s="61">
        <v>208554</v>
      </c>
      <c r="F475" s="61">
        <f t="shared" si="14"/>
        <v>152730</v>
      </c>
      <c r="G475" s="62">
        <v>28250</v>
      </c>
      <c r="H475" s="60">
        <v>4659.75</v>
      </c>
      <c r="I475" s="60">
        <v>215.75</v>
      </c>
      <c r="J475" s="60">
        <f>Table48[[#This Row],[Comex Cu future]]/100/0.454*1000</f>
        <v>4752.2026431718059</v>
      </c>
      <c r="K475" s="60">
        <v>1631.75</v>
      </c>
      <c r="L475" s="63">
        <f t="shared" si="15"/>
        <v>42644</v>
      </c>
    </row>
    <row r="476" spans="2:12">
      <c r="B476" s="65">
        <v>42662</v>
      </c>
      <c r="C476" s="60">
        <v>10265.5</v>
      </c>
      <c r="D476" s="61">
        <v>361278</v>
      </c>
      <c r="E476" s="61">
        <v>208554</v>
      </c>
      <c r="F476" s="61">
        <f t="shared" si="14"/>
        <v>152724</v>
      </c>
      <c r="G476" s="62">
        <v>28250</v>
      </c>
      <c r="H476" s="60">
        <v>4650</v>
      </c>
      <c r="I476" s="60">
        <v>215.6</v>
      </c>
      <c r="J476" s="60">
        <f>Table48[[#This Row],[Comex Cu future]]/100/0.454*1000</f>
        <v>4748.898678414097</v>
      </c>
      <c r="K476" s="60">
        <v>1622.5</v>
      </c>
      <c r="L476" s="63">
        <f t="shared" si="15"/>
        <v>42644</v>
      </c>
    </row>
    <row r="477" spans="2:12">
      <c r="B477" s="65">
        <v>42663</v>
      </c>
      <c r="C477" s="60">
        <v>10086.5</v>
      </c>
      <c r="D477" s="61">
        <v>362826</v>
      </c>
      <c r="E477" s="61">
        <v>210102</v>
      </c>
      <c r="F477" s="61">
        <f t="shared" si="14"/>
        <v>152724</v>
      </c>
      <c r="G477" s="62">
        <v>28250</v>
      </c>
      <c r="H477" s="60">
        <v>4632.5</v>
      </c>
      <c r="I477" s="60">
        <v>214.8</v>
      </c>
      <c r="J477" s="60">
        <f>Table48[[#This Row],[Comex Cu future]]/100/0.454*1000</f>
        <v>4731.2775330396471</v>
      </c>
      <c r="K477" s="60">
        <v>1605.75</v>
      </c>
      <c r="L477" s="63">
        <f t="shared" si="15"/>
        <v>42644</v>
      </c>
    </row>
    <row r="478" spans="2:12">
      <c r="B478" s="65">
        <v>42664</v>
      </c>
      <c r="C478" s="60">
        <v>9918</v>
      </c>
      <c r="D478" s="61">
        <v>363408</v>
      </c>
      <c r="E478" s="61">
        <v>210708</v>
      </c>
      <c r="F478" s="61">
        <f t="shared" si="14"/>
        <v>152700</v>
      </c>
      <c r="G478" s="62">
        <v>28000</v>
      </c>
      <c r="H478" s="60">
        <v>4614.25</v>
      </c>
      <c r="I478" s="60">
        <v>214.25</v>
      </c>
      <c r="J478" s="60">
        <f>Table48[[#This Row],[Comex Cu future]]/100/0.454*1000</f>
        <v>4719.1629955947137</v>
      </c>
      <c r="K478" s="60">
        <v>1619.5</v>
      </c>
      <c r="L478" s="63">
        <f t="shared" si="15"/>
        <v>42644</v>
      </c>
    </row>
    <row r="479" spans="2:12">
      <c r="B479" s="65">
        <v>42667</v>
      </c>
      <c r="C479" s="60">
        <v>10067.5</v>
      </c>
      <c r="D479" s="61">
        <v>363288</v>
      </c>
      <c r="E479" s="61">
        <v>210588</v>
      </c>
      <c r="F479" s="61">
        <f t="shared" si="14"/>
        <v>152700</v>
      </c>
      <c r="G479" s="62">
        <v>28500</v>
      </c>
      <c r="H479" s="60">
        <v>4618.75</v>
      </c>
      <c r="I479" s="60">
        <v>214.4</v>
      </c>
      <c r="J479" s="60">
        <f>Table48[[#This Row],[Comex Cu future]]/100/0.454*1000</f>
        <v>4722.4669603524235</v>
      </c>
      <c r="K479" s="60">
        <v>1624.25</v>
      </c>
      <c r="L479" s="63">
        <f t="shared" si="15"/>
        <v>42644</v>
      </c>
    </row>
    <row r="480" spans="2:12">
      <c r="B480" s="65">
        <v>42668</v>
      </c>
      <c r="C480" s="60">
        <v>10189</v>
      </c>
      <c r="D480" s="61">
        <v>362424</v>
      </c>
      <c r="E480" s="61">
        <v>209988</v>
      </c>
      <c r="F480" s="61">
        <f t="shared" si="14"/>
        <v>152436</v>
      </c>
      <c r="G480" s="62">
        <v>28648</v>
      </c>
      <c r="H480" s="60">
        <v>4722.25</v>
      </c>
      <c r="I480" s="60">
        <v>218.75</v>
      </c>
      <c r="J480" s="60">
        <f>Table48[[#This Row],[Comex Cu future]]/100/0.454*1000</f>
        <v>4818.2819383259912</v>
      </c>
      <c r="K480" s="60">
        <v>1661</v>
      </c>
      <c r="L480" s="63">
        <f t="shared" si="15"/>
        <v>42644</v>
      </c>
    </row>
    <row r="481" spans="2:12">
      <c r="B481" s="65">
        <v>42669</v>
      </c>
      <c r="C481" s="60">
        <v>10224</v>
      </c>
      <c r="D481" s="61">
        <v>362484</v>
      </c>
      <c r="E481" s="61">
        <v>210210</v>
      </c>
      <c r="F481" s="61">
        <f t="shared" si="14"/>
        <v>152274</v>
      </c>
      <c r="G481" s="62">
        <v>28146</v>
      </c>
      <c r="H481" s="60">
        <v>4732.75</v>
      </c>
      <c r="I481" s="60">
        <v>219.5</v>
      </c>
      <c r="J481" s="60">
        <f>Table48[[#This Row],[Comex Cu future]]/100/0.454*1000</f>
        <v>4834.8017621145364</v>
      </c>
      <c r="K481" s="60">
        <v>1671.75</v>
      </c>
      <c r="L481" s="63">
        <f t="shared" si="15"/>
        <v>42644</v>
      </c>
    </row>
    <row r="482" spans="2:12">
      <c r="B482" s="65">
        <v>42670</v>
      </c>
      <c r="C482" s="60">
        <v>10330</v>
      </c>
      <c r="D482" s="61">
        <v>362250</v>
      </c>
      <c r="E482" s="61">
        <v>210210</v>
      </c>
      <c r="F482" s="61">
        <f t="shared" si="14"/>
        <v>152040</v>
      </c>
      <c r="G482" s="62">
        <v>28494</v>
      </c>
      <c r="H482" s="60">
        <v>4781.5</v>
      </c>
      <c r="I482" s="60">
        <v>221.4</v>
      </c>
      <c r="J482" s="60">
        <f>Table48[[#This Row],[Comex Cu future]]/100/0.454*1000</f>
        <v>4876.6519823788549</v>
      </c>
      <c r="K482" s="60">
        <v>1696</v>
      </c>
      <c r="L482" s="63">
        <f t="shared" si="15"/>
        <v>42644</v>
      </c>
    </row>
    <row r="483" spans="2:12">
      <c r="B483" s="65">
        <v>42671</v>
      </c>
      <c r="C483" s="60">
        <v>10396.25</v>
      </c>
      <c r="D483" s="61">
        <v>361710</v>
      </c>
      <c r="E483" s="61">
        <v>209670</v>
      </c>
      <c r="F483" s="61">
        <f t="shared" si="14"/>
        <v>152040</v>
      </c>
      <c r="G483" s="62">
        <v>28244</v>
      </c>
      <c r="H483" s="60">
        <v>4831.5</v>
      </c>
      <c r="I483" s="60">
        <v>224</v>
      </c>
      <c r="J483" s="60">
        <f>Table48[[#This Row],[Comex Cu future]]/100/0.454*1000</f>
        <v>4933.9207048458147</v>
      </c>
      <c r="K483" s="60">
        <v>1718.75</v>
      </c>
      <c r="L483" s="63">
        <f t="shared" si="15"/>
        <v>42644</v>
      </c>
    </row>
    <row r="484" spans="2:12">
      <c r="B484" s="65">
        <v>42674</v>
      </c>
      <c r="C484" s="60">
        <v>10437</v>
      </c>
      <c r="D484" s="61">
        <v>363558</v>
      </c>
      <c r="E484" s="61">
        <v>211254</v>
      </c>
      <c r="F484" s="61">
        <f t="shared" si="14"/>
        <v>152304</v>
      </c>
      <c r="G484" s="62">
        <v>28537</v>
      </c>
      <c r="H484" s="60">
        <v>4841</v>
      </c>
      <c r="I484" s="60">
        <v>225</v>
      </c>
      <c r="J484" s="60">
        <f>Table48[[#This Row],[Comex Cu future]]/100/0.454*1000</f>
        <v>4955.9471365638765</v>
      </c>
      <c r="K484" s="60">
        <v>1734</v>
      </c>
      <c r="L484" s="63">
        <f t="shared" si="15"/>
        <v>42644</v>
      </c>
    </row>
    <row r="485" spans="2:12">
      <c r="B485" s="65">
        <v>42675</v>
      </c>
      <c r="C485" s="60">
        <v>10367</v>
      </c>
      <c r="D485" s="61">
        <v>363024</v>
      </c>
      <c r="E485" s="61">
        <v>211254</v>
      </c>
      <c r="F485" s="61">
        <f t="shared" si="14"/>
        <v>151770</v>
      </c>
      <c r="G485" s="62">
        <v>28235</v>
      </c>
      <c r="H485" s="60">
        <v>4907.75</v>
      </c>
      <c r="I485" s="60">
        <v>227.5</v>
      </c>
      <c r="J485" s="60">
        <f>Table48[[#This Row],[Comex Cu future]]/100/0.454*1000</f>
        <v>5011.0132158590304</v>
      </c>
      <c r="K485" s="60">
        <v>1734.25</v>
      </c>
      <c r="L485" s="63">
        <f t="shared" si="15"/>
        <v>42675</v>
      </c>
    </row>
    <row r="486" spans="2:12">
      <c r="B486" s="65">
        <v>42676</v>
      </c>
      <c r="C486" s="60">
        <v>10279</v>
      </c>
      <c r="D486" s="61">
        <v>362922</v>
      </c>
      <c r="E486" s="61">
        <v>211224</v>
      </c>
      <c r="F486" s="61">
        <f t="shared" si="14"/>
        <v>151698</v>
      </c>
      <c r="G486" s="62">
        <v>28250</v>
      </c>
      <c r="H486" s="60">
        <v>4906.25</v>
      </c>
      <c r="I486" s="60">
        <v>227.7</v>
      </c>
      <c r="J486" s="60">
        <f>Table48[[#This Row],[Comex Cu future]]/100/0.454*1000</f>
        <v>5015.4185022026422</v>
      </c>
      <c r="K486" s="60">
        <v>1723.5</v>
      </c>
      <c r="L486" s="63">
        <f t="shared" si="15"/>
        <v>42675</v>
      </c>
    </row>
    <row r="487" spans="2:12">
      <c r="B487" s="65">
        <v>42677</v>
      </c>
      <c r="C487" s="60">
        <v>10439.5</v>
      </c>
      <c r="D487" s="61">
        <v>363096</v>
      </c>
      <c r="E487" s="61">
        <v>211398</v>
      </c>
      <c r="F487" s="61">
        <f t="shared" si="14"/>
        <v>151698</v>
      </c>
      <c r="G487" s="62">
        <v>28550</v>
      </c>
      <c r="H487" s="60">
        <v>4947</v>
      </c>
      <c r="I487" s="60">
        <v>229.15</v>
      </c>
      <c r="J487" s="60">
        <f>Table48[[#This Row],[Comex Cu future]]/100/0.454*1000</f>
        <v>5047.3568281938324</v>
      </c>
      <c r="K487" s="60">
        <v>1727.5</v>
      </c>
      <c r="L487" s="63">
        <f t="shared" si="15"/>
        <v>42675</v>
      </c>
    </row>
    <row r="488" spans="2:12">
      <c r="B488" s="65">
        <v>42678</v>
      </c>
      <c r="C488" s="60">
        <v>10418.5</v>
      </c>
      <c r="D488" s="61">
        <v>363708</v>
      </c>
      <c r="E488" s="61">
        <v>212106</v>
      </c>
      <c r="F488" s="61">
        <f t="shared" si="14"/>
        <v>151602</v>
      </c>
      <c r="G488" s="62">
        <v>28750</v>
      </c>
      <c r="H488" s="60">
        <v>4977.5</v>
      </c>
      <c r="I488" s="60">
        <v>230.7</v>
      </c>
      <c r="J488" s="60">
        <f>Table48[[#This Row],[Comex Cu future]]/100/0.454*1000</f>
        <v>5081.4977973568284</v>
      </c>
      <c r="K488" s="60">
        <v>1715.75</v>
      </c>
      <c r="L488" s="63">
        <f t="shared" si="15"/>
        <v>42675</v>
      </c>
    </row>
    <row r="489" spans="2:12">
      <c r="B489" s="65">
        <v>42681</v>
      </c>
      <c r="C489" s="60">
        <v>11088</v>
      </c>
      <c r="D489" s="61">
        <v>363162</v>
      </c>
      <c r="E489" s="61">
        <v>212082</v>
      </c>
      <c r="F489" s="61">
        <f t="shared" si="14"/>
        <v>151080</v>
      </c>
      <c r="G489" s="62">
        <v>28750</v>
      </c>
      <c r="H489" s="60">
        <v>5079.75</v>
      </c>
      <c r="I489" s="60">
        <v>235.4</v>
      </c>
      <c r="J489" s="60">
        <f>Table48[[#This Row],[Comex Cu future]]/100/0.454*1000</f>
        <v>5185.0220264317186</v>
      </c>
      <c r="K489" s="60">
        <v>1720.5</v>
      </c>
      <c r="L489" s="63">
        <f t="shared" si="15"/>
        <v>42675</v>
      </c>
    </row>
    <row r="490" spans="2:12">
      <c r="B490" s="65">
        <v>42682</v>
      </c>
      <c r="C490" s="60">
        <v>11217.5</v>
      </c>
      <c r="D490" s="61">
        <v>362970</v>
      </c>
      <c r="E490" s="61">
        <v>212058</v>
      </c>
      <c r="F490" s="61">
        <f t="shared" si="14"/>
        <v>150912</v>
      </c>
      <c r="G490" s="62">
        <v>28900</v>
      </c>
      <c r="H490" s="60">
        <v>5218.75</v>
      </c>
      <c r="I490" s="60">
        <v>242.6</v>
      </c>
      <c r="J490" s="60">
        <f>Table48[[#This Row],[Comex Cu future]]/100/0.454*1000</f>
        <v>5343.6123348017627</v>
      </c>
      <c r="K490" s="60">
        <v>1725.5</v>
      </c>
      <c r="L490" s="63">
        <f t="shared" si="15"/>
        <v>42675</v>
      </c>
    </row>
    <row r="491" spans="2:12">
      <c r="B491" s="65">
        <v>42683</v>
      </c>
      <c r="C491" s="60">
        <v>11532.5</v>
      </c>
      <c r="D491" s="61">
        <v>363162</v>
      </c>
      <c r="E491" s="61">
        <v>212058</v>
      </c>
      <c r="F491" s="61">
        <f t="shared" si="14"/>
        <v>151104</v>
      </c>
      <c r="G491" s="62">
        <v>29000</v>
      </c>
      <c r="H491" s="60">
        <v>5399</v>
      </c>
      <c r="I491" s="60">
        <v>250.35</v>
      </c>
      <c r="J491" s="60">
        <f>Table48[[#This Row],[Comex Cu future]]/100/0.454*1000</f>
        <v>5514.3171806167393</v>
      </c>
      <c r="K491" s="60">
        <v>1752.75</v>
      </c>
      <c r="L491" s="63">
        <f t="shared" si="15"/>
        <v>42675</v>
      </c>
    </row>
    <row r="492" spans="2:12">
      <c r="B492" s="65">
        <v>42684</v>
      </c>
      <c r="C492" s="60">
        <v>11495</v>
      </c>
      <c r="D492" s="61">
        <v>364410</v>
      </c>
      <c r="E492" s="61">
        <v>213306</v>
      </c>
      <c r="F492" s="61">
        <f t="shared" si="14"/>
        <v>151104</v>
      </c>
      <c r="G492" s="62">
        <v>29050</v>
      </c>
      <c r="H492" s="60">
        <v>5587.5</v>
      </c>
      <c r="I492" s="60">
        <v>259.25</v>
      </c>
      <c r="J492" s="60">
        <f>Table48[[#This Row],[Comex Cu future]]/100/0.454*1000</f>
        <v>5710.3524229074883</v>
      </c>
      <c r="K492" s="60">
        <v>1770</v>
      </c>
      <c r="L492" s="63">
        <f t="shared" si="15"/>
        <v>42675</v>
      </c>
    </row>
    <row r="493" spans="2:12">
      <c r="B493" s="65">
        <v>42685</v>
      </c>
      <c r="C493" s="60">
        <v>11164.5</v>
      </c>
      <c r="D493" s="61">
        <v>364410</v>
      </c>
      <c r="E493" s="61">
        <v>213306</v>
      </c>
      <c r="F493" s="61">
        <f t="shared" si="14"/>
        <v>151104</v>
      </c>
      <c r="G493" s="62">
        <v>29250</v>
      </c>
      <c r="H493" s="60">
        <v>5540.75</v>
      </c>
      <c r="I493" s="60">
        <v>255</v>
      </c>
      <c r="J493" s="60">
        <f>Table48[[#This Row],[Comex Cu future]]/100/0.454*1000</f>
        <v>5616.7400881057265</v>
      </c>
      <c r="K493" s="60">
        <v>1744.5</v>
      </c>
      <c r="L493" s="63">
        <f t="shared" si="15"/>
        <v>42675</v>
      </c>
    </row>
    <row r="494" spans="2:12">
      <c r="B494" s="65">
        <v>42688</v>
      </c>
      <c r="C494" s="60">
        <v>11215</v>
      </c>
      <c r="D494" s="61">
        <v>365502</v>
      </c>
      <c r="E494" s="61">
        <v>214398</v>
      </c>
      <c r="F494" s="61">
        <f t="shared" si="14"/>
        <v>151104</v>
      </c>
      <c r="G494" s="62">
        <v>29250</v>
      </c>
      <c r="H494" s="60">
        <v>5552.5</v>
      </c>
      <c r="I494" s="60">
        <v>255.7</v>
      </c>
      <c r="J494" s="60">
        <f>Table48[[#This Row],[Comex Cu future]]/100/0.454*1000</f>
        <v>5632.1585903083696</v>
      </c>
      <c r="K494" s="60">
        <v>1745</v>
      </c>
      <c r="L494" s="63">
        <f t="shared" si="15"/>
        <v>42675</v>
      </c>
    </row>
    <row r="495" spans="2:12">
      <c r="B495" s="65">
        <v>42689</v>
      </c>
      <c r="C495" s="60">
        <v>11250</v>
      </c>
      <c r="D495" s="61">
        <v>365358</v>
      </c>
      <c r="E495" s="61">
        <v>214272</v>
      </c>
      <c r="F495" s="61">
        <f t="shared" si="14"/>
        <v>151086</v>
      </c>
      <c r="G495" s="62">
        <v>29250</v>
      </c>
      <c r="H495" s="60">
        <v>5530</v>
      </c>
      <c r="I495" s="60">
        <v>254.1</v>
      </c>
      <c r="J495" s="60">
        <f>Table48[[#This Row],[Comex Cu future]]/100/0.454*1000</f>
        <v>5596.9162995594706</v>
      </c>
      <c r="K495" s="60">
        <v>1742</v>
      </c>
      <c r="L495" s="63">
        <f t="shared" si="15"/>
        <v>42675</v>
      </c>
    </row>
    <row r="496" spans="2:12">
      <c r="B496" s="65">
        <v>42690</v>
      </c>
      <c r="C496" s="60">
        <v>11284</v>
      </c>
      <c r="D496" s="61">
        <v>365826</v>
      </c>
      <c r="E496" s="61">
        <v>214740</v>
      </c>
      <c r="F496" s="61">
        <f t="shared" si="14"/>
        <v>151086</v>
      </c>
      <c r="G496" s="62">
        <v>29250</v>
      </c>
      <c r="H496" s="60">
        <v>5424.5</v>
      </c>
      <c r="I496" s="60">
        <v>250.8</v>
      </c>
      <c r="J496" s="60">
        <f>Table48[[#This Row],[Comex Cu future]]/100/0.454*1000</f>
        <v>5524.2290748898677</v>
      </c>
      <c r="K496" s="60">
        <v>1708.25</v>
      </c>
      <c r="L496" s="63">
        <f t="shared" si="15"/>
        <v>42675</v>
      </c>
    </row>
    <row r="497" spans="2:12">
      <c r="B497" s="65">
        <v>42691</v>
      </c>
      <c r="C497" s="60">
        <v>11200</v>
      </c>
      <c r="D497" s="61">
        <v>365874</v>
      </c>
      <c r="E497" s="61">
        <v>214740</v>
      </c>
      <c r="F497" s="61">
        <f t="shared" si="14"/>
        <v>151134</v>
      </c>
      <c r="G497" s="62">
        <v>29500</v>
      </c>
      <c r="H497" s="60">
        <v>5485.25</v>
      </c>
      <c r="I497" s="60">
        <v>253.15</v>
      </c>
      <c r="J497" s="60">
        <f>Table48[[#This Row],[Comex Cu future]]/100/0.454*1000</f>
        <v>5575.9911894273118</v>
      </c>
      <c r="K497" s="60">
        <v>1695.5</v>
      </c>
      <c r="L497" s="63">
        <f t="shared" si="15"/>
        <v>42675</v>
      </c>
    </row>
    <row r="498" spans="2:12">
      <c r="B498" s="65">
        <v>42692</v>
      </c>
      <c r="C498" s="60">
        <v>10800.25</v>
      </c>
      <c r="D498" s="61">
        <v>365874</v>
      </c>
      <c r="E498" s="61">
        <v>214740</v>
      </c>
      <c r="F498" s="61">
        <f t="shared" si="14"/>
        <v>151134</v>
      </c>
      <c r="G498" s="62">
        <v>29750</v>
      </c>
      <c r="H498" s="60">
        <v>5412</v>
      </c>
      <c r="I498" s="60">
        <v>250.75</v>
      </c>
      <c r="J498" s="60">
        <f>Table48[[#This Row],[Comex Cu future]]/100/0.454*1000</f>
        <v>5523.1277533039647</v>
      </c>
      <c r="K498" s="60">
        <v>1707.75</v>
      </c>
      <c r="L498" s="63">
        <f t="shared" si="15"/>
        <v>42675</v>
      </c>
    </row>
    <row r="499" spans="2:12">
      <c r="B499" s="65">
        <v>42695</v>
      </c>
      <c r="C499" s="60">
        <v>11353.5</v>
      </c>
      <c r="D499" s="61">
        <v>366456</v>
      </c>
      <c r="E499" s="61">
        <v>215130</v>
      </c>
      <c r="F499" s="61">
        <f t="shared" si="14"/>
        <v>151326</v>
      </c>
      <c r="G499" s="62">
        <v>30000</v>
      </c>
      <c r="H499" s="60">
        <v>5543.5</v>
      </c>
      <c r="I499" s="60">
        <v>255.95</v>
      </c>
      <c r="J499" s="60">
        <f>Table48[[#This Row],[Comex Cu future]]/100/0.454*1000</f>
        <v>5637.6651982378853</v>
      </c>
      <c r="K499" s="60">
        <v>1733.25</v>
      </c>
      <c r="L499" s="63">
        <f t="shared" si="15"/>
        <v>42675</v>
      </c>
    </row>
    <row r="500" spans="2:12">
      <c r="B500" s="65">
        <v>42696</v>
      </c>
      <c r="C500" s="60">
        <v>11325.75</v>
      </c>
      <c r="D500" s="61">
        <v>367482</v>
      </c>
      <c r="E500" s="61">
        <v>216156</v>
      </c>
      <c r="F500" s="61">
        <f t="shared" si="14"/>
        <v>151326</v>
      </c>
      <c r="G500" s="62">
        <v>30000</v>
      </c>
      <c r="H500" s="60">
        <v>5597</v>
      </c>
      <c r="I500" s="60">
        <v>258.64999999999998</v>
      </c>
      <c r="J500" s="60">
        <f>Table48[[#This Row],[Comex Cu future]]/100/0.454*1000</f>
        <v>5697.1365638766511</v>
      </c>
      <c r="K500" s="60">
        <v>1766.25</v>
      </c>
      <c r="L500" s="63">
        <f t="shared" si="15"/>
        <v>42675</v>
      </c>
    </row>
    <row r="501" spans="2:12">
      <c r="B501" s="65">
        <v>42697</v>
      </c>
      <c r="C501" s="60">
        <v>11553.5</v>
      </c>
      <c r="D501" s="61">
        <v>367950</v>
      </c>
      <c r="E501" s="61">
        <v>216624</v>
      </c>
      <c r="F501" s="61">
        <f t="shared" si="14"/>
        <v>151326</v>
      </c>
      <c r="G501" s="62">
        <v>30000</v>
      </c>
      <c r="H501" s="60">
        <v>5724.5</v>
      </c>
      <c r="I501" s="60">
        <v>263.7</v>
      </c>
      <c r="J501" s="60">
        <f>Table48[[#This Row],[Comex Cu future]]/100/0.454*1000</f>
        <v>5808.3700440528637</v>
      </c>
      <c r="K501" s="60">
        <v>1779.5</v>
      </c>
      <c r="L501" s="63">
        <f t="shared" si="15"/>
        <v>42675</v>
      </c>
    </row>
    <row r="502" spans="2:12">
      <c r="B502" s="65">
        <v>42698</v>
      </c>
      <c r="C502" s="60">
        <v>11533</v>
      </c>
      <c r="D502" s="61">
        <v>367728</v>
      </c>
      <c r="E502" s="61">
        <v>216690</v>
      </c>
      <c r="F502" s="61">
        <f t="shared" si="14"/>
        <v>151038</v>
      </c>
      <c r="G502" s="62">
        <v>29250</v>
      </c>
      <c r="H502" s="60">
        <v>5853.5</v>
      </c>
      <c r="I502" s="60">
        <v>263.7</v>
      </c>
      <c r="J502" s="60">
        <f>Table48[[#This Row],[Comex Cu future]]/100/0.454*1000</f>
        <v>5808.3700440528637</v>
      </c>
      <c r="K502" s="60">
        <v>1772.5</v>
      </c>
      <c r="L502" s="63">
        <f t="shared" si="15"/>
        <v>42675</v>
      </c>
    </row>
    <row r="503" spans="2:12">
      <c r="B503" s="65">
        <v>42699</v>
      </c>
      <c r="C503" s="60">
        <v>11513.5</v>
      </c>
      <c r="D503" s="61">
        <v>367722</v>
      </c>
      <c r="E503" s="61">
        <v>216684</v>
      </c>
      <c r="F503" s="61">
        <f t="shared" si="14"/>
        <v>151038</v>
      </c>
      <c r="G503" s="62">
        <v>29750</v>
      </c>
      <c r="H503" s="60">
        <v>5864.5</v>
      </c>
      <c r="I503" s="60">
        <v>269.75</v>
      </c>
      <c r="J503" s="60">
        <f>Table48[[#This Row],[Comex Cu future]]/100/0.454*1000</f>
        <v>5941.6299559471354</v>
      </c>
      <c r="K503" s="60">
        <v>1757.25</v>
      </c>
      <c r="L503" s="63">
        <f t="shared" si="15"/>
        <v>42675</v>
      </c>
    </row>
    <row r="504" spans="2:12">
      <c r="B504" s="65">
        <v>42702</v>
      </c>
      <c r="C504" s="60">
        <v>11582.5</v>
      </c>
      <c r="D504" s="61">
        <v>367008</v>
      </c>
      <c r="E504" s="61">
        <v>216684</v>
      </c>
      <c r="F504" s="61">
        <f t="shared" si="14"/>
        <v>150324</v>
      </c>
      <c r="G504" s="62">
        <v>29500</v>
      </c>
      <c r="H504" s="60">
        <v>5865.75</v>
      </c>
      <c r="I504" s="60">
        <v>268.39999999999998</v>
      </c>
      <c r="J504" s="60">
        <f>Table48[[#This Row],[Comex Cu future]]/100/0.454*1000</f>
        <v>5911.894273127753</v>
      </c>
      <c r="K504" s="60">
        <v>1745</v>
      </c>
      <c r="L504" s="63">
        <f t="shared" si="15"/>
        <v>42675</v>
      </c>
    </row>
    <row r="505" spans="2:12">
      <c r="B505" s="65">
        <v>42703</v>
      </c>
      <c r="C505" s="60">
        <v>11027.75</v>
      </c>
      <c r="D505" s="61">
        <v>367050</v>
      </c>
      <c r="E505" s="61">
        <v>216684</v>
      </c>
      <c r="F505" s="61">
        <f t="shared" si="14"/>
        <v>150366</v>
      </c>
      <c r="G505" s="62">
        <v>29700</v>
      </c>
      <c r="H505" s="60">
        <v>5690</v>
      </c>
      <c r="I505" s="60">
        <v>262.39999999999998</v>
      </c>
      <c r="J505" s="60">
        <f>Table48[[#This Row],[Comex Cu future]]/100/0.454*1000</f>
        <v>5779.7356828193824</v>
      </c>
      <c r="K505" s="60">
        <v>1718.75</v>
      </c>
      <c r="L505" s="63">
        <f t="shared" si="15"/>
        <v>42675</v>
      </c>
    </row>
    <row r="506" spans="2:12">
      <c r="B506" s="65">
        <v>42704</v>
      </c>
      <c r="C506" s="60">
        <v>11195.75</v>
      </c>
      <c r="D506" s="61">
        <v>366834</v>
      </c>
      <c r="E506" s="61">
        <v>216612</v>
      </c>
      <c r="F506" s="61">
        <f t="shared" si="14"/>
        <v>150222</v>
      </c>
      <c r="G506" s="62">
        <v>29750</v>
      </c>
      <c r="H506" s="60">
        <v>5813.25</v>
      </c>
      <c r="I506" s="60">
        <v>264</v>
      </c>
      <c r="J506" s="60">
        <f>Table48[[#This Row],[Comex Cu future]]/100/0.454*1000</f>
        <v>5814.9779735682814</v>
      </c>
      <c r="K506" s="60">
        <v>1731.25</v>
      </c>
      <c r="L506" s="63">
        <f t="shared" si="15"/>
        <v>42675</v>
      </c>
    </row>
    <row r="507" spans="2:12">
      <c r="B507" s="65">
        <v>42705</v>
      </c>
      <c r="C507" s="60">
        <v>11156.5</v>
      </c>
      <c r="D507" s="61">
        <v>367008</v>
      </c>
      <c r="E507" s="61">
        <v>216612</v>
      </c>
      <c r="F507" s="61">
        <f t="shared" si="14"/>
        <v>150396</v>
      </c>
      <c r="G507" s="62">
        <v>29750</v>
      </c>
      <c r="H507" s="60">
        <v>5788</v>
      </c>
      <c r="I507" s="60">
        <v>264.8</v>
      </c>
      <c r="J507" s="60">
        <f>Table48[[#This Row],[Comex Cu future]]/100/0.454*1000</f>
        <v>5832.5991189427314</v>
      </c>
      <c r="K507" s="60">
        <v>1720.75</v>
      </c>
      <c r="L507" s="63">
        <f t="shared" si="15"/>
        <v>42705</v>
      </c>
    </row>
    <row r="508" spans="2:12">
      <c r="B508" s="65">
        <v>42706</v>
      </c>
      <c r="C508" s="60">
        <v>11404.75</v>
      </c>
      <c r="D508" s="61">
        <v>366828</v>
      </c>
      <c r="E508" s="61">
        <v>216552</v>
      </c>
      <c r="F508" s="61">
        <f t="shared" si="14"/>
        <v>150276</v>
      </c>
      <c r="G508" s="62">
        <v>29750</v>
      </c>
      <c r="H508" s="60">
        <v>5758</v>
      </c>
      <c r="I508" s="60">
        <v>262.55</v>
      </c>
      <c r="J508" s="60">
        <f>Table48[[#This Row],[Comex Cu future]]/100/0.454*1000</f>
        <v>5783.0396475770931</v>
      </c>
      <c r="K508" s="60">
        <v>1715</v>
      </c>
      <c r="L508" s="63">
        <f t="shared" si="15"/>
        <v>42705</v>
      </c>
    </row>
    <row r="509" spans="2:12">
      <c r="B509" s="65">
        <v>42709</v>
      </c>
      <c r="C509" s="60">
        <v>11589.5</v>
      </c>
      <c r="D509" s="61">
        <v>368724</v>
      </c>
      <c r="E509" s="61">
        <v>218448</v>
      </c>
      <c r="F509" s="61">
        <f t="shared" si="14"/>
        <v>150276</v>
      </c>
      <c r="G509" s="62">
        <v>30750</v>
      </c>
      <c r="H509" s="60">
        <v>5945</v>
      </c>
      <c r="I509" s="60">
        <v>269.60000000000002</v>
      </c>
      <c r="J509" s="60">
        <f>Table48[[#This Row],[Comex Cu future]]/100/0.454*1000</f>
        <v>5938.3259911894274</v>
      </c>
      <c r="K509" s="60">
        <v>1736.25</v>
      </c>
      <c r="L509" s="63">
        <f t="shared" si="15"/>
        <v>42705</v>
      </c>
    </row>
    <row r="510" spans="2:12">
      <c r="B510" s="65">
        <v>42710</v>
      </c>
      <c r="C510" s="60">
        <v>11566</v>
      </c>
      <c r="D510" s="61">
        <v>368910</v>
      </c>
      <c r="E510" s="61">
        <v>218910</v>
      </c>
      <c r="F510" s="61">
        <f t="shared" si="14"/>
        <v>150000</v>
      </c>
      <c r="G510" s="62">
        <v>30500</v>
      </c>
      <c r="H510" s="60">
        <v>5875.75</v>
      </c>
      <c r="I510" s="60">
        <v>268.3</v>
      </c>
      <c r="J510" s="60">
        <f>Table48[[#This Row],[Comex Cu future]]/100/0.454*1000</f>
        <v>5909.6916299559471</v>
      </c>
      <c r="K510" s="60">
        <v>1711.5</v>
      </c>
      <c r="L510" s="63">
        <f t="shared" si="15"/>
        <v>42705</v>
      </c>
    </row>
    <row r="511" spans="2:12">
      <c r="B511" s="65">
        <v>42711</v>
      </c>
      <c r="C511" s="60">
        <v>11361.5</v>
      </c>
      <c r="D511" s="61">
        <v>368850</v>
      </c>
      <c r="E511" s="61">
        <v>218898</v>
      </c>
      <c r="F511" s="61">
        <f t="shared" si="14"/>
        <v>149952</v>
      </c>
      <c r="G511" s="62">
        <v>30700</v>
      </c>
      <c r="H511" s="60">
        <v>5779.25</v>
      </c>
      <c r="I511" s="60">
        <v>265.10000000000002</v>
      </c>
      <c r="J511" s="60">
        <f>Table48[[#This Row],[Comex Cu future]]/100/0.454*1000</f>
        <v>5839.20704845815</v>
      </c>
      <c r="K511" s="60">
        <v>1711.25</v>
      </c>
      <c r="L511" s="63">
        <f t="shared" si="15"/>
        <v>42705</v>
      </c>
    </row>
    <row r="512" spans="2:12">
      <c r="B512" s="65">
        <v>42712</v>
      </c>
      <c r="C512" s="60">
        <v>11058</v>
      </c>
      <c r="D512" s="61">
        <v>368850</v>
      </c>
      <c r="E512" s="61">
        <v>218898</v>
      </c>
      <c r="F512" s="61">
        <f t="shared" si="14"/>
        <v>149952</v>
      </c>
      <c r="G512" s="62">
        <v>30704</v>
      </c>
      <c r="H512" s="60">
        <v>5781.25</v>
      </c>
      <c r="I512" s="60">
        <v>263.2</v>
      </c>
      <c r="J512" s="60">
        <f>Table48[[#This Row],[Comex Cu future]]/100/0.454*1000</f>
        <v>5797.3568281938315</v>
      </c>
      <c r="K512" s="60">
        <v>1730.5</v>
      </c>
      <c r="L512" s="63">
        <f t="shared" si="15"/>
        <v>42705</v>
      </c>
    </row>
    <row r="513" spans="2:12">
      <c r="B513" s="65">
        <v>42713</v>
      </c>
      <c r="C513" s="60">
        <v>11422</v>
      </c>
      <c r="D513" s="61">
        <v>368772</v>
      </c>
      <c r="E513" s="61">
        <v>218898</v>
      </c>
      <c r="F513" s="61">
        <f t="shared" si="14"/>
        <v>149874</v>
      </c>
      <c r="G513" s="62">
        <v>31455</v>
      </c>
      <c r="H513" s="60">
        <v>5822</v>
      </c>
      <c r="I513" s="60">
        <v>265.35000000000002</v>
      </c>
      <c r="J513" s="60">
        <f>Table48[[#This Row],[Comex Cu future]]/100/0.454*1000</f>
        <v>5844.7136563876657</v>
      </c>
      <c r="K513" s="60">
        <v>1754.75</v>
      </c>
      <c r="L513" s="63">
        <f t="shared" si="15"/>
        <v>42705</v>
      </c>
    </row>
    <row r="514" spans="2:12">
      <c r="B514" s="65">
        <v>42716</v>
      </c>
      <c r="C514" s="60">
        <v>11251.25</v>
      </c>
      <c r="D514" s="61">
        <v>368670</v>
      </c>
      <c r="E514" s="61">
        <v>219264</v>
      </c>
      <c r="F514" s="61">
        <f t="shared" si="14"/>
        <v>149406</v>
      </c>
      <c r="G514" s="62">
        <v>31456</v>
      </c>
      <c r="H514" s="60">
        <v>5751</v>
      </c>
      <c r="I514" s="60">
        <v>263.10000000000002</v>
      </c>
      <c r="J514" s="60">
        <f>Table48[[#This Row],[Comex Cu future]]/100/0.454*1000</f>
        <v>5795.1541850220274</v>
      </c>
      <c r="K514" s="60">
        <v>1735.75</v>
      </c>
      <c r="L514" s="63">
        <f t="shared" si="15"/>
        <v>42705</v>
      </c>
    </row>
    <row r="515" spans="2:12">
      <c r="B515" s="65">
        <v>42717</v>
      </c>
      <c r="C515" s="60">
        <v>11337</v>
      </c>
      <c r="D515" s="61">
        <v>368598</v>
      </c>
      <c r="E515" s="61">
        <v>219264</v>
      </c>
      <c r="F515" s="61">
        <f t="shared" si="14"/>
        <v>149334</v>
      </c>
      <c r="G515" s="62">
        <v>31207</v>
      </c>
      <c r="H515" s="60">
        <v>5677.5</v>
      </c>
      <c r="I515" s="60">
        <v>261.14999999999998</v>
      </c>
      <c r="J515" s="60">
        <f>Table48[[#This Row],[Comex Cu future]]/100/0.454*1000</f>
        <v>5752.2026431718059</v>
      </c>
      <c r="K515" s="60">
        <v>1748.25</v>
      </c>
      <c r="L515" s="63">
        <f t="shared" si="15"/>
        <v>42705</v>
      </c>
    </row>
    <row r="516" spans="2:12">
      <c r="B516" s="65">
        <v>42718</v>
      </c>
      <c r="C516" s="60">
        <v>11367.5</v>
      </c>
      <c r="D516" s="61">
        <v>369738</v>
      </c>
      <c r="E516" s="61">
        <v>220104</v>
      </c>
      <c r="F516" s="61">
        <f t="shared" si="14"/>
        <v>149634</v>
      </c>
      <c r="G516" s="62">
        <v>31833</v>
      </c>
      <c r="H516" s="60">
        <v>5715.75</v>
      </c>
      <c r="I516" s="60">
        <v>261.35000000000002</v>
      </c>
      <c r="J516" s="60">
        <f>Table48[[#This Row],[Comex Cu future]]/100/0.454*1000</f>
        <v>5756.6079295154186</v>
      </c>
      <c r="K516" s="60">
        <v>1752.75</v>
      </c>
      <c r="L516" s="63">
        <f t="shared" si="15"/>
        <v>42705</v>
      </c>
    </row>
    <row r="517" spans="2:12">
      <c r="B517" s="65">
        <v>42719</v>
      </c>
      <c r="C517" s="60">
        <v>11249.5</v>
      </c>
      <c r="D517" s="61">
        <v>371406</v>
      </c>
      <c r="E517" s="61">
        <v>222126</v>
      </c>
      <c r="F517" s="61">
        <f t="shared" si="14"/>
        <v>149280</v>
      </c>
      <c r="G517" s="62">
        <v>31962</v>
      </c>
      <c r="H517" s="60">
        <v>5723.5</v>
      </c>
      <c r="I517" s="60">
        <v>260.5</v>
      </c>
      <c r="J517" s="60">
        <f>Table48[[#This Row],[Comex Cu future]]/100/0.454*1000</f>
        <v>5737.8854625550657</v>
      </c>
      <c r="K517" s="60">
        <v>1742.5</v>
      </c>
      <c r="L517" s="63">
        <f t="shared" si="15"/>
        <v>42705</v>
      </c>
    </row>
    <row r="518" spans="2:12">
      <c r="B518" s="65">
        <v>42720</v>
      </c>
      <c r="C518" s="60">
        <v>11119.5</v>
      </c>
      <c r="D518" s="61">
        <v>371286</v>
      </c>
      <c r="E518" s="61">
        <v>222006</v>
      </c>
      <c r="F518" s="61">
        <f t="shared" si="14"/>
        <v>149280</v>
      </c>
      <c r="G518" s="62">
        <v>32163.5</v>
      </c>
      <c r="H518" s="60">
        <v>5629.75</v>
      </c>
      <c r="I518" s="60">
        <v>257.5</v>
      </c>
      <c r="J518" s="60">
        <f>Table48[[#This Row],[Comex Cu future]]/100/0.454*1000</f>
        <v>5671.8061674008804</v>
      </c>
      <c r="K518" s="60">
        <v>1724.25</v>
      </c>
      <c r="L518" s="63">
        <f t="shared" si="15"/>
        <v>42705</v>
      </c>
    </row>
    <row r="519" spans="2:12">
      <c r="B519" s="65">
        <v>42723</v>
      </c>
      <c r="C519" s="60">
        <v>10825.5</v>
      </c>
      <c r="D519" s="61">
        <v>371400</v>
      </c>
      <c r="E519" s="61">
        <v>222120</v>
      </c>
      <c r="F519" s="61">
        <f t="shared" ref="F519:F582" si="16">D519-E519</f>
        <v>149280</v>
      </c>
      <c r="G519" s="62">
        <v>32215</v>
      </c>
      <c r="H519" s="60">
        <v>5486.5</v>
      </c>
      <c r="I519" s="60">
        <v>251.4</v>
      </c>
      <c r="J519" s="60">
        <f>Table48[[#This Row],[Comex Cu future]]/100/0.454*1000</f>
        <v>5537.4449339207049</v>
      </c>
      <c r="K519" s="60">
        <v>1720.75</v>
      </c>
      <c r="L519" s="63">
        <f t="shared" si="15"/>
        <v>42705</v>
      </c>
    </row>
    <row r="520" spans="2:12">
      <c r="B520" s="65">
        <v>42724</v>
      </c>
      <c r="C520" s="60">
        <v>10868</v>
      </c>
      <c r="D520" s="61">
        <v>371616</v>
      </c>
      <c r="E520" s="61">
        <v>222672</v>
      </c>
      <c r="F520" s="61">
        <f t="shared" si="16"/>
        <v>148944</v>
      </c>
      <c r="G520" s="62">
        <v>31970</v>
      </c>
      <c r="H520" s="60">
        <v>5488.5</v>
      </c>
      <c r="I520" s="60">
        <v>251.85</v>
      </c>
      <c r="J520" s="60">
        <f>Table48[[#This Row],[Comex Cu future]]/100/0.454*1000</f>
        <v>5547.3568281938324</v>
      </c>
      <c r="K520" s="60">
        <v>1729.25</v>
      </c>
      <c r="L520" s="63">
        <f t="shared" ref="L520:L583" si="17">DATE(YEAR(B520),MONTH(B520),1)</f>
        <v>42705</v>
      </c>
    </row>
    <row r="521" spans="2:12">
      <c r="B521" s="65">
        <v>42725</v>
      </c>
      <c r="C521" s="60">
        <v>10772</v>
      </c>
      <c r="D521" s="61">
        <v>371712</v>
      </c>
      <c r="E521" s="61">
        <v>223224</v>
      </c>
      <c r="F521" s="61">
        <f t="shared" si="16"/>
        <v>148488</v>
      </c>
      <c r="G521" s="62">
        <v>32221</v>
      </c>
      <c r="H521" s="60">
        <v>5500.75</v>
      </c>
      <c r="I521" s="60">
        <v>251.2</v>
      </c>
      <c r="J521" s="60">
        <f>Table48[[#This Row],[Comex Cu future]]/100/0.454*1000</f>
        <v>5533.0396475770922</v>
      </c>
      <c r="K521" s="60">
        <v>1737.5</v>
      </c>
      <c r="L521" s="63">
        <f t="shared" si="17"/>
        <v>42705</v>
      </c>
    </row>
    <row r="522" spans="2:12">
      <c r="B522" s="65">
        <v>42726</v>
      </c>
      <c r="C522" s="60">
        <v>10674.25</v>
      </c>
      <c r="D522" s="61">
        <v>371712</v>
      </c>
      <c r="E522" s="61">
        <v>223224</v>
      </c>
      <c r="F522" s="61">
        <f t="shared" si="16"/>
        <v>148488</v>
      </c>
      <c r="G522" s="62">
        <v>32477</v>
      </c>
      <c r="H522" s="60">
        <v>5504</v>
      </c>
      <c r="I522" s="60">
        <v>251.6</v>
      </c>
      <c r="J522" s="60">
        <f>Table48[[#This Row],[Comex Cu future]]/100/0.454*1000</f>
        <v>5541.8502202643176</v>
      </c>
      <c r="K522" s="60">
        <v>1737.75</v>
      </c>
      <c r="L522" s="63">
        <f t="shared" si="17"/>
        <v>42705</v>
      </c>
    </row>
    <row r="523" spans="2:12">
      <c r="B523" s="65">
        <v>42727</v>
      </c>
      <c r="C523" s="60">
        <v>10353.75</v>
      </c>
      <c r="D523" s="61">
        <v>371568</v>
      </c>
      <c r="E523" s="61">
        <v>223152</v>
      </c>
      <c r="F523" s="61">
        <f t="shared" si="16"/>
        <v>148416</v>
      </c>
      <c r="G523" s="62">
        <v>32728</v>
      </c>
      <c r="H523" s="60">
        <v>5455.75</v>
      </c>
      <c r="I523" s="60">
        <v>249.6</v>
      </c>
      <c r="J523" s="60">
        <f>Table48[[#This Row],[Comex Cu future]]/100/0.454*1000</f>
        <v>5497.7973568281941</v>
      </c>
      <c r="K523" s="60">
        <v>1733.25</v>
      </c>
      <c r="L523" s="63">
        <f t="shared" si="17"/>
        <v>42705</v>
      </c>
    </row>
    <row r="524" spans="2:12">
      <c r="B524" s="65">
        <v>42730</v>
      </c>
      <c r="C524" s="60">
        <v>10353.75</v>
      </c>
      <c r="D524" s="61">
        <v>371568</v>
      </c>
      <c r="E524" s="61">
        <v>223152</v>
      </c>
      <c r="F524" s="61">
        <f t="shared" si="16"/>
        <v>148416</v>
      </c>
      <c r="G524" s="62">
        <v>32728</v>
      </c>
      <c r="H524" s="60">
        <v>5455.75</v>
      </c>
      <c r="I524" s="60">
        <v>249.6</v>
      </c>
      <c r="J524" s="60">
        <f>Table48[[#This Row],[Comex Cu future]]/100/0.454*1000</f>
        <v>5497.7973568281941</v>
      </c>
      <c r="K524" s="60">
        <v>1733.25</v>
      </c>
      <c r="L524" s="63">
        <f t="shared" si="17"/>
        <v>42705</v>
      </c>
    </row>
    <row r="525" spans="2:12">
      <c r="B525" s="65">
        <v>42731</v>
      </c>
      <c r="C525" s="60">
        <v>10353.75</v>
      </c>
      <c r="D525" s="61">
        <v>371568</v>
      </c>
      <c r="E525" s="61">
        <v>223152</v>
      </c>
      <c r="F525" s="61">
        <f t="shared" si="16"/>
        <v>148416</v>
      </c>
      <c r="G525" s="62">
        <v>32728</v>
      </c>
      <c r="H525" s="60">
        <v>5455.75</v>
      </c>
      <c r="I525" s="60">
        <v>253.3</v>
      </c>
      <c r="J525" s="60">
        <f>Table48[[#This Row],[Comex Cu future]]/100/0.454*1000</f>
        <v>5579.2951541850216</v>
      </c>
      <c r="K525" s="60">
        <v>1733.25</v>
      </c>
      <c r="L525" s="63">
        <f t="shared" si="17"/>
        <v>42705</v>
      </c>
    </row>
    <row r="526" spans="2:12">
      <c r="B526" s="65">
        <v>42732</v>
      </c>
      <c r="C526" s="60">
        <v>10038.5</v>
      </c>
      <c r="D526" s="61">
        <v>371406</v>
      </c>
      <c r="E526" s="61">
        <v>222990</v>
      </c>
      <c r="F526" s="61">
        <f t="shared" si="16"/>
        <v>148416</v>
      </c>
      <c r="G526" s="62">
        <v>32729</v>
      </c>
      <c r="H526" s="60">
        <v>5531.75</v>
      </c>
      <c r="I526" s="60">
        <v>251.75</v>
      </c>
      <c r="J526" s="60">
        <f>Table48[[#This Row],[Comex Cu future]]/100/0.454*1000</f>
        <v>5545.1541850220265</v>
      </c>
      <c r="K526" s="60">
        <v>1716.25</v>
      </c>
      <c r="L526" s="63">
        <f t="shared" si="17"/>
        <v>42705</v>
      </c>
    </row>
    <row r="527" spans="2:12">
      <c r="B527" s="65">
        <v>42733</v>
      </c>
      <c r="C527" s="60">
        <v>10066.5</v>
      </c>
      <c r="D527" s="61">
        <v>371280</v>
      </c>
      <c r="E527" s="61">
        <v>222912</v>
      </c>
      <c r="F527" s="61">
        <f t="shared" si="16"/>
        <v>148368</v>
      </c>
      <c r="G527" s="62">
        <v>32483</v>
      </c>
      <c r="H527" s="60">
        <v>5470</v>
      </c>
      <c r="I527" s="60">
        <v>250.65</v>
      </c>
      <c r="J527" s="60">
        <f>Table48[[#This Row],[Comex Cu future]]/100/0.454*1000</f>
        <v>5520.9251101321588</v>
      </c>
      <c r="K527" s="60">
        <v>1692.5</v>
      </c>
      <c r="L527" s="63">
        <f t="shared" si="17"/>
        <v>42705</v>
      </c>
    </row>
    <row r="528" spans="2:12">
      <c r="B528" s="65">
        <v>42734</v>
      </c>
      <c r="C528" s="60">
        <v>9964</v>
      </c>
      <c r="D528" s="61">
        <v>371280</v>
      </c>
      <c r="E528" s="61">
        <v>222912</v>
      </c>
      <c r="F528" s="61">
        <f t="shared" si="16"/>
        <v>148368</v>
      </c>
      <c r="G528" s="62">
        <v>32734</v>
      </c>
      <c r="H528" s="60">
        <v>5523</v>
      </c>
      <c r="I528" s="60">
        <v>252.55</v>
      </c>
      <c r="J528" s="60">
        <f>Table48[[#This Row],[Comex Cu future]]/100/0.454*1000</f>
        <v>5562.7753303964755</v>
      </c>
      <c r="K528" s="60">
        <v>1704</v>
      </c>
      <c r="L528" s="63">
        <f t="shared" si="17"/>
        <v>42705</v>
      </c>
    </row>
    <row r="529" spans="2:12">
      <c r="B529" s="65">
        <v>42737</v>
      </c>
      <c r="C529" s="60">
        <v>9964</v>
      </c>
      <c r="D529" s="61">
        <v>371280</v>
      </c>
      <c r="E529" s="61">
        <v>222912</v>
      </c>
      <c r="F529" s="61">
        <f t="shared" si="16"/>
        <v>148368</v>
      </c>
      <c r="G529" s="62">
        <v>32734</v>
      </c>
      <c r="H529" s="60">
        <v>5523</v>
      </c>
      <c r="I529" s="60">
        <v>252.55</v>
      </c>
      <c r="J529" s="60">
        <f>Table48[[#This Row],[Comex Cu future]]/100/0.454*1000</f>
        <v>5562.7753303964755</v>
      </c>
      <c r="K529" s="60">
        <v>1704</v>
      </c>
      <c r="L529" s="63">
        <f t="shared" si="17"/>
        <v>42736</v>
      </c>
    </row>
    <row r="530" spans="2:12">
      <c r="B530" s="65">
        <v>42738</v>
      </c>
      <c r="C530" s="60">
        <v>9854.5</v>
      </c>
      <c r="D530" s="61">
        <v>372066</v>
      </c>
      <c r="E530" s="61">
        <v>223068</v>
      </c>
      <c r="F530" s="61">
        <f t="shared" si="16"/>
        <v>148998</v>
      </c>
      <c r="G530" s="62">
        <v>32735</v>
      </c>
      <c r="H530" s="60">
        <v>5486.5</v>
      </c>
      <c r="I530" s="60">
        <v>251.05</v>
      </c>
      <c r="J530" s="60">
        <f>Table48[[#This Row],[Comex Cu future]]/100/0.454*1000</f>
        <v>5529.7356828193833</v>
      </c>
      <c r="K530" s="60">
        <v>1698</v>
      </c>
      <c r="L530" s="63">
        <f t="shared" si="17"/>
        <v>42736</v>
      </c>
    </row>
    <row r="531" spans="2:12">
      <c r="B531" s="65">
        <v>42739</v>
      </c>
      <c r="C531" s="60">
        <v>10164.5</v>
      </c>
      <c r="D531" s="61">
        <v>371724</v>
      </c>
      <c r="E531" s="61">
        <v>223032</v>
      </c>
      <c r="F531" s="61">
        <f t="shared" si="16"/>
        <v>148692</v>
      </c>
      <c r="G531" s="62">
        <v>32736</v>
      </c>
      <c r="H531" s="60">
        <v>5629</v>
      </c>
      <c r="I531" s="60">
        <v>257.64999999999998</v>
      </c>
      <c r="J531" s="60">
        <f>Table48[[#This Row],[Comex Cu future]]/100/0.454*1000</f>
        <v>5675.1101321585902</v>
      </c>
      <c r="K531" s="60">
        <v>1696</v>
      </c>
      <c r="L531" s="63">
        <f t="shared" si="17"/>
        <v>42736</v>
      </c>
    </row>
    <row r="532" spans="2:12">
      <c r="B532" s="65">
        <v>42740</v>
      </c>
      <c r="C532" s="60">
        <v>10241</v>
      </c>
      <c r="D532" s="61">
        <v>370920</v>
      </c>
      <c r="E532" s="61">
        <v>222252</v>
      </c>
      <c r="F532" s="61">
        <f t="shared" si="16"/>
        <v>148668</v>
      </c>
      <c r="G532" s="62">
        <v>32739.5</v>
      </c>
      <c r="H532" s="60">
        <v>5560.5</v>
      </c>
      <c r="I532" s="60">
        <v>256.25</v>
      </c>
      <c r="J532" s="60">
        <f>Table48[[#This Row],[Comex Cu future]]/100/0.454*1000</f>
        <v>5644.2731277533039</v>
      </c>
      <c r="K532" s="60">
        <v>1709.75</v>
      </c>
      <c r="L532" s="63">
        <f t="shared" si="17"/>
        <v>42736</v>
      </c>
    </row>
    <row r="533" spans="2:12">
      <c r="B533" s="65">
        <v>42741</v>
      </c>
      <c r="C533" s="60">
        <v>10191.25</v>
      </c>
      <c r="D533" s="61">
        <v>370920</v>
      </c>
      <c r="E533" s="61">
        <v>222252</v>
      </c>
      <c r="F533" s="61">
        <f t="shared" si="16"/>
        <v>148668</v>
      </c>
      <c r="G533" s="62">
        <v>32740.5</v>
      </c>
      <c r="H533" s="60">
        <v>5569.25</v>
      </c>
      <c r="I533" s="60">
        <v>257.39999999999998</v>
      </c>
      <c r="J533" s="60">
        <f>Table48[[#This Row],[Comex Cu future]]/100/0.454*1000</f>
        <v>5669.6035242290745</v>
      </c>
      <c r="K533" s="60">
        <v>1721</v>
      </c>
      <c r="L533" s="63">
        <f t="shared" si="17"/>
        <v>42736</v>
      </c>
    </row>
    <row r="534" spans="2:12">
      <c r="B534" s="65">
        <v>42744</v>
      </c>
      <c r="C534" s="60">
        <v>10337.75</v>
      </c>
      <c r="D534" s="61">
        <v>372012</v>
      </c>
      <c r="E534" s="61">
        <v>223344</v>
      </c>
      <c r="F534" s="61">
        <f t="shared" si="16"/>
        <v>148668</v>
      </c>
      <c r="G534" s="62">
        <v>32742</v>
      </c>
      <c r="H534" s="60">
        <v>5570</v>
      </c>
      <c r="I534" s="60">
        <v>256.8</v>
      </c>
      <c r="J534" s="60">
        <f>Table48[[#This Row],[Comex Cu future]]/100/0.454*1000</f>
        <v>5656.3876651982373</v>
      </c>
      <c r="K534" s="60">
        <v>1735.25</v>
      </c>
      <c r="L534" s="63">
        <f t="shared" si="17"/>
        <v>42736</v>
      </c>
    </row>
    <row r="535" spans="2:12">
      <c r="B535" s="65">
        <v>42745</v>
      </c>
      <c r="C535" s="60">
        <v>10562</v>
      </c>
      <c r="D535" s="61">
        <v>371964</v>
      </c>
      <c r="E535" s="61">
        <v>223344</v>
      </c>
      <c r="F535" s="61">
        <f t="shared" si="16"/>
        <v>148620</v>
      </c>
      <c r="G535" s="62">
        <v>32993</v>
      </c>
      <c r="H535" s="60">
        <v>5736</v>
      </c>
      <c r="I535" s="60">
        <v>263.95</v>
      </c>
      <c r="J535" s="60">
        <f>Table48[[#This Row],[Comex Cu future]]/100/0.454*1000</f>
        <v>5813.8766519823785</v>
      </c>
      <c r="K535" s="60">
        <v>1757.5</v>
      </c>
      <c r="L535" s="63">
        <f t="shared" si="17"/>
        <v>42736</v>
      </c>
    </row>
    <row r="536" spans="2:12">
      <c r="B536" s="65">
        <v>42746</v>
      </c>
      <c r="C536" s="60">
        <v>10127</v>
      </c>
      <c r="D536" s="61">
        <v>371928</v>
      </c>
      <c r="E536" s="61">
        <v>223368</v>
      </c>
      <c r="F536" s="61">
        <f t="shared" si="16"/>
        <v>148560</v>
      </c>
      <c r="G536" s="62">
        <v>33244</v>
      </c>
      <c r="H536" s="60">
        <v>5689.75</v>
      </c>
      <c r="I536" s="60">
        <v>264.3</v>
      </c>
      <c r="J536" s="60">
        <f>Table48[[#This Row],[Comex Cu future]]/100/0.454*1000</f>
        <v>5821.5859030837009</v>
      </c>
      <c r="K536" s="60">
        <v>1762.5</v>
      </c>
      <c r="L536" s="63">
        <f t="shared" si="17"/>
        <v>42736</v>
      </c>
    </row>
    <row r="537" spans="2:12">
      <c r="B537" s="65">
        <v>42747</v>
      </c>
      <c r="C537" s="60">
        <v>10224.25</v>
      </c>
      <c r="D537" s="61">
        <v>371820</v>
      </c>
      <c r="E537" s="61">
        <v>223356</v>
      </c>
      <c r="F537" s="61">
        <f t="shared" si="16"/>
        <v>148464</v>
      </c>
      <c r="G537" s="62">
        <v>33499</v>
      </c>
      <c r="H537" s="60">
        <v>5813.75</v>
      </c>
      <c r="I537" s="60">
        <v>270.85000000000002</v>
      </c>
      <c r="J537" s="60">
        <f>Table48[[#This Row],[Comex Cu future]]/100/0.454*1000</f>
        <v>5965.8590308370049</v>
      </c>
      <c r="K537" s="60">
        <v>1791</v>
      </c>
      <c r="L537" s="63">
        <f t="shared" si="17"/>
        <v>42736</v>
      </c>
    </row>
    <row r="538" spans="2:12">
      <c r="B538" s="65">
        <v>42748</v>
      </c>
      <c r="C538" s="60">
        <v>10399.5</v>
      </c>
      <c r="D538" s="61">
        <v>370866</v>
      </c>
      <c r="E538" s="61">
        <v>223038</v>
      </c>
      <c r="F538" s="61">
        <f t="shared" si="16"/>
        <v>147828</v>
      </c>
      <c r="G538" s="62">
        <v>34449</v>
      </c>
      <c r="H538" s="60">
        <v>5883.75</v>
      </c>
      <c r="I538" s="60">
        <v>272.3</v>
      </c>
      <c r="J538" s="60">
        <f>Table48[[#This Row],[Comex Cu future]]/100/0.454*1000</f>
        <v>5997.7973568281941</v>
      </c>
      <c r="K538" s="60">
        <v>1811</v>
      </c>
      <c r="L538" s="63">
        <f t="shared" si="17"/>
        <v>42736</v>
      </c>
    </row>
    <row r="539" spans="2:12">
      <c r="B539" s="65">
        <v>42751</v>
      </c>
      <c r="C539" s="60">
        <v>10212</v>
      </c>
      <c r="D539" s="61">
        <v>369732</v>
      </c>
      <c r="E539" s="61">
        <v>222396</v>
      </c>
      <c r="F539" s="61">
        <f t="shared" si="16"/>
        <v>147336</v>
      </c>
      <c r="G539" s="62">
        <v>34750</v>
      </c>
      <c r="H539" s="60">
        <v>5843.5</v>
      </c>
      <c r="I539" s="60">
        <v>272.3</v>
      </c>
      <c r="J539" s="60">
        <f>Table48[[#This Row],[Comex Cu future]]/100/0.454*1000</f>
        <v>5997.7973568281941</v>
      </c>
      <c r="K539" s="60">
        <v>1797.5</v>
      </c>
      <c r="L539" s="63">
        <f t="shared" si="17"/>
        <v>42736</v>
      </c>
    </row>
    <row r="540" spans="2:12">
      <c r="B540" s="65">
        <v>42752</v>
      </c>
      <c r="C540" s="60">
        <v>10111.5</v>
      </c>
      <c r="D540" s="61">
        <v>372114</v>
      </c>
      <c r="E540" s="61">
        <v>225114</v>
      </c>
      <c r="F540" s="61">
        <f t="shared" si="16"/>
        <v>147000</v>
      </c>
      <c r="G540" s="62">
        <v>35000</v>
      </c>
      <c r="H540" s="60">
        <v>5731.25</v>
      </c>
      <c r="I540" s="60">
        <v>265.89999999999998</v>
      </c>
      <c r="J540" s="60">
        <f>Table48[[#This Row],[Comex Cu future]]/100/0.454*1000</f>
        <v>5856.8281938325981</v>
      </c>
      <c r="K540" s="60">
        <v>1802.25</v>
      </c>
      <c r="L540" s="63">
        <f t="shared" si="17"/>
        <v>42736</v>
      </c>
    </row>
    <row r="541" spans="2:12">
      <c r="B541" s="65">
        <v>42753</v>
      </c>
      <c r="C541" s="60">
        <v>10123</v>
      </c>
      <c r="D541" s="61">
        <v>371256</v>
      </c>
      <c r="E541" s="61">
        <v>224262</v>
      </c>
      <c r="F541" s="61">
        <f t="shared" si="16"/>
        <v>146994</v>
      </c>
      <c r="G541" s="62">
        <v>35250</v>
      </c>
      <c r="H541" s="60">
        <v>5740.5</v>
      </c>
      <c r="I541" s="60">
        <v>265.75</v>
      </c>
      <c r="J541" s="60">
        <f>Table48[[#This Row],[Comex Cu future]]/100/0.454*1000</f>
        <v>5853.5242290748902</v>
      </c>
      <c r="K541" s="60">
        <v>1839</v>
      </c>
      <c r="L541" s="63">
        <f t="shared" si="17"/>
        <v>42736</v>
      </c>
    </row>
    <row r="542" spans="2:12">
      <c r="B542" s="65">
        <v>42754</v>
      </c>
      <c r="C542" s="60">
        <v>9873.5</v>
      </c>
      <c r="D542" s="61">
        <v>371028</v>
      </c>
      <c r="E542" s="61">
        <v>224034</v>
      </c>
      <c r="F542" s="61">
        <f t="shared" si="16"/>
        <v>146994</v>
      </c>
      <c r="G542" s="62">
        <v>35250</v>
      </c>
      <c r="H542" s="60">
        <v>5713.5</v>
      </c>
      <c r="I542" s="60">
        <v>265.05</v>
      </c>
      <c r="J542" s="60">
        <f>Table48[[#This Row],[Comex Cu future]]/100/0.454*1000</f>
        <v>5838.1057268722461</v>
      </c>
      <c r="K542" s="60">
        <v>1834</v>
      </c>
      <c r="L542" s="63">
        <f t="shared" si="17"/>
        <v>42736</v>
      </c>
    </row>
    <row r="543" spans="2:12">
      <c r="B543" s="65">
        <v>42755</v>
      </c>
      <c r="C543" s="60">
        <v>9648.5</v>
      </c>
      <c r="D543" s="61">
        <v>372006</v>
      </c>
      <c r="E543" s="61">
        <v>224034</v>
      </c>
      <c r="F543" s="61">
        <f t="shared" si="16"/>
        <v>147972</v>
      </c>
      <c r="G543" s="62">
        <v>35750</v>
      </c>
      <c r="H543" s="60">
        <v>5730</v>
      </c>
      <c r="I543" s="60">
        <v>266.25</v>
      </c>
      <c r="J543" s="60">
        <f>Table48[[#This Row],[Comex Cu future]]/100/0.454*1000</f>
        <v>5864.5374449339215</v>
      </c>
      <c r="K543" s="60">
        <v>1852.75</v>
      </c>
      <c r="L543" s="63">
        <f t="shared" si="17"/>
        <v>42736</v>
      </c>
    </row>
    <row r="544" spans="2:12">
      <c r="B544" s="65">
        <v>42758</v>
      </c>
      <c r="C544" s="60">
        <v>9655</v>
      </c>
      <c r="D544" s="61">
        <v>371970</v>
      </c>
      <c r="E544" s="61">
        <v>223986</v>
      </c>
      <c r="F544" s="61">
        <f t="shared" si="16"/>
        <v>147984</v>
      </c>
      <c r="G544" s="62">
        <v>35750</v>
      </c>
      <c r="H544" s="60">
        <v>5773.5</v>
      </c>
      <c r="I544" s="60">
        <v>268.7</v>
      </c>
      <c r="J544" s="60">
        <f>Table48[[#This Row],[Comex Cu future]]/100/0.454*1000</f>
        <v>5918.5022026431707</v>
      </c>
      <c r="K544" s="60">
        <v>1854.75</v>
      </c>
      <c r="L544" s="63">
        <f t="shared" si="17"/>
        <v>42736</v>
      </c>
    </row>
    <row r="545" spans="2:12">
      <c r="B545" s="65">
        <v>42759</v>
      </c>
      <c r="C545" s="60">
        <v>9741</v>
      </c>
      <c r="D545" s="61">
        <v>375504</v>
      </c>
      <c r="E545" s="61">
        <v>227148</v>
      </c>
      <c r="F545" s="61">
        <f t="shared" si="16"/>
        <v>148356</v>
      </c>
      <c r="G545" s="62">
        <v>36000</v>
      </c>
      <c r="H545" s="60">
        <v>5926</v>
      </c>
      <c r="I545" s="60">
        <v>274.5</v>
      </c>
      <c r="J545" s="60">
        <f>Table48[[#This Row],[Comex Cu future]]/100/0.454*1000</f>
        <v>6046.2555066079294</v>
      </c>
      <c r="K545" s="60">
        <v>1870.75</v>
      </c>
      <c r="L545" s="63">
        <f t="shared" si="17"/>
        <v>42736</v>
      </c>
    </row>
    <row r="546" spans="2:12">
      <c r="B546" s="65">
        <v>42760</v>
      </c>
      <c r="C546" s="60">
        <v>9639.5</v>
      </c>
      <c r="D546" s="61">
        <v>380154</v>
      </c>
      <c r="E546" s="61">
        <v>231978</v>
      </c>
      <c r="F546" s="61">
        <f t="shared" si="16"/>
        <v>148176</v>
      </c>
      <c r="G546" s="62">
        <v>36000</v>
      </c>
      <c r="H546" s="60">
        <v>5922.25</v>
      </c>
      <c r="I546" s="60">
        <v>274.55</v>
      </c>
      <c r="J546" s="60">
        <f>Table48[[#This Row],[Comex Cu future]]/100/0.454*1000</f>
        <v>6047.3568281938333</v>
      </c>
      <c r="K546" s="60">
        <v>1836.75</v>
      </c>
      <c r="L546" s="63">
        <f t="shared" si="17"/>
        <v>42736</v>
      </c>
    </row>
    <row r="547" spans="2:12">
      <c r="B547" s="65">
        <v>42761</v>
      </c>
      <c r="C547" s="60">
        <v>9352.5</v>
      </c>
      <c r="D547" s="61">
        <v>382002</v>
      </c>
      <c r="E547" s="61">
        <v>233934</v>
      </c>
      <c r="F547" s="61">
        <f t="shared" si="16"/>
        <v>148068</v>
      </c>
      <c r="G547" s="62">
        <v>36500</v>
      </c>
      <c r="H547" s="60">
        <v>5838</v>
      </c>
      <c r="I547" s="60">
        <v>270.89999999999998</v>
      </c>
      <c r="J547" s="60">
        <f>Table48[[#This Row],[Comex Cu future]]/100/0.454*1000</f>
        <v>5966.960352422906</v>
      </c>
      <c r="K547" s="60">
        <v>1819.25</v>
      </c>
      <c r="L547" s="63">
        <f t="shared" si="17"/>
        <v>42736</v>
      </c>
    </row>
    <row r="548" spans="2:12">
      <c r="B548" s="65">
        <v>42762</v>
      </c>
      <c r="C548" s="60">
        <v>9420.5</v>
      </c>
      <c r="D548" s="61">
        <v>381714</v>
      </c>
      <c r="E548" s="61">
        <v>233916</v>
      </c>
      <c r="F548" s="61">
        <f t="shared" si="16"/>
        <v>147798</v>
      </c>
      <c r="G548" s="62">
        <v>37000</v>
      </c>
      <c r="H548" s="60">
        <v>5883.5</v>
      </c>
      <c r="I548" s="60">
        <v>272.64999999999998</v>
      </c>
      <c r="J548" s="60">
        <f>Table48[[#This Row],[Comex Cu future]]/100/0.454*1000</f>
        <v>6005.5066079295138</v>
      </c>
      <c r="K548" s="60">
        <v>1815.25</v>
      </c>
      <c r="L548" s="63">
        <f t="shared" si="17"/>
        <v>42736</v>
      </c>
    </row>
    <row r="549" spans="2:12">
      <c r="B549" s="65">
        <v>42765</v>
      </c>
      <c r="C549" s="60">
        <v>9622.5</v>
      </c>
      <c r="D549" s="61">
        <v>381006</v>
      </c>
      <c r="E549" s="61">
        <v>233916</v>
      </c>
      <c r="F549" s="61">
        <f t="shared" si="16"/>
        <v>147090</v>
      </c>
      <c r="G549" s="62">
        <v>37000</v>
      </c>
      <c r="H549" s="60">
        <v>5811</v>
      </c>
      <c r="I549" s="60">
        <v>269.64999999999998</v>
      </c>
      <c r="J549" s="60">
        <f>Table48[[#This Row],[Comex Cu future]]/100/0.454*1000</f>
        <v>5939.4273127753304</v>
      </c>
      <c r="K549" s="60">
        <v>1796.75</v>
      </c>
      <c r="L549" s="63">
        <f t="shared" si="17"/>
        <v>42736</v>
      </c>
    </row>
    <row r="550" spans="2:12">
      <c r="B550" s="65">
        <v>42766</v>
      </c>
      <c r="C550" s="60">
        <v>9899.5</v>
      </c>
      <c r="D550" s="61">
        <v>382290</v>
      </c>
      <c r="E550" s="61">
        <v>235584</v>
      </c>
      <c r="F550" s="61">
        <f t="shared" si="16"/>
        <v>146706</v>
      </c>
      <c r="G550" s="62">
        <v>37000</v>
      </c>
      <c r="H550" s="60">
        <v>5994.25</v>
      </c>
      <c r="I550" s="60">
        <v>277</v>
      </c>
      <c r="J550" s="60">
        <f>Table48[[#This Row],[Comex Cu future]]/100/0.454*1000</f>
        <v>6101.3215859030843</v>
      </c>
      <c r="K550" s="60">
        <v>1815</v>
      </c>
      <c r="L550" s="63">
        <f t="shared" si="17"/>
        <v>42736</v>
      </c>
    </row>
    <row r="551" spans="2:12">
      <c r="B551" s="65">
        <v>42767</v>
      </c>
      <c r="C551" s="60">
        <v>10193.25</v>
      </c>
      <c r="D551" s="61">
        <v>382620</v>
      </c>
      <c r="E551" s="61">
        <v>235584</v>
      </c>
      <c r="F551" s="61">
        <f t="shared" si="16"/>
        <v>147036</v>
      </c>
      <c r="G551" s="62">
        <v>37500</v>
      </c>
      <c r="H551" s="60">
        <v>5936</v>
      </c>
      <c r="I551" s="60">
        <v>275.85000000000002</v>
      </c>
      <c r="J551" s="60">
        <f>Table48[[#This Row],[Comex Cu future]]/100/0.454*1000</f>
        <v>6075.9911894273127</v>
      </c>
      <c r="K551" s="60">
        <v>1811</v>
      </c>
      <c r="L551" s="63">
        <f t="shared" si="17"/>
        <v>42767</v>
      </c>
    </row>
    <row r="552" spans="2:12">
      <c r="B552" s="65">
        <v>42768</v>
      </c>
      <c r="C552" s="60">
        <v>10341</v>
      </c>
      <c r="D552" s="61">
        <v>382098</v>
      </c>
      <c r="E552" s="61">
        <v>235554</v>
      </c>
      <c r="F552" s="61">
        <f t="shared" si="16"/>
        <v>146544</v>
      </c>
      <c r="G552" s="62">
        <v>37500</v>
      </c>
      <c r="H552" s="60">
        <v>5870.5</v>
      </c>
      <c r="I552" s="60">
        <v>273.89999999999998</v>
      </c>
      <c r="J552" s="60">
        <f>Table48[[#This Row],[Comex Cu future]]/100/0.454*1000</f>
        <v>6033.0396475770922</v>
      </c>
      <c r="K552" s="60">
        <v>1817.75</v>
      </c>
      <c r="L552" s="63">
        <f t="shared" si="17"/>
        <v>42767</v>
      </c>
    </row>
    <row r="553" spans="2:12">
      <c r="B553" s="65">
        <v>42769</v>
      </c>
      <c r="C553" s="60">
        <v>10171</v>
      </c>
      <c r="D553" s="61">
        <v>382074</v>
      </c>
      <c r="E553" s="61">
        <v>235554</v>
      </c>
      <c r="F553" s="61">
        <f t="shared" si="16"/>
        <v>146520</v>
      </c>
      <c r="G553" s="62">
        <v>37500</v>
      </c>
      <c r="H553" s="60">
        <v>5763.75</v>
      </c>
      <c r="I553" s="60">
        <v>267.25</v>
      </c>
      <c r="J553" s="60">
        <f>Table48[[#This Row],[Comex Cu future]]/100/0.454*1000</f>
        <v>5886.5638766519814</v>
      </c>
      <c r="K553" s="60">
        <v>1821.75</v>
      </c>
      <c r="L553" s="63">
        <f t="shared" si="17"/>
        <v>42767</v>
      </c>
    </row>
    <row r="554" spans="2:12">
      <c r="B554" s="65">
        <v>42772</v>
      </c>
      <c r="C554" s="60">
        <v>10396.5</v>
      </c>
      <c r="D554" s="61">
        <v>382176</v>
      </c>
      <c r="E554" s="61">
        <v>236010</v>
      </c>
      <c r="F554" s="61">
        <f t="shared" si="16"/>
        <v>146166</v>
      </c>
      <c r="G554" s="62">
        <v>37750</v>
      </c>
      <c r="H554" s="60">
        <v>5835.75</v>
      </c>
      <c r="I554" s="60">
        <v>271.5</v>
      </c>
      <c r="J554" s="60">
        <f>Table48[[#This Row],[Comex Cu future]]/100/0.454*1000</f>
        <v>5980.1762114537432</v>
      </c>
      <c r="K554" s="60">
        <v>1820.5</v>
      </c>
      <c r="L554" s="63">
        <f t="shared" si="17"/>
        <v>42767</v>
      </c>
    </row>
    <row r="555" spans="2:12">
      <c r="B555" s="65">
        <v>42773</v>
      </c>
      <c r="C555" s="60">
        <v>10299.75</v>
      </c>
      <c r="D555" s="61">
        <v>383292</v>
      </c>
      <c r="E555" s="61">
        <v>236400</v>
      </c>
      <c r="F555" s="61">
        <f t="shared" si="16"/>
        <v>146892</v>
      </c>
      <c r="G555" s="62">
        <v>38250</v>
      </c>
      <c r="H555" s="60">
        <v>5779.5</v>
      </c>
      <c r="I555" s="60">
        <v>270</v>
      </c>
      <c r="J555" s="60">
        <f>Table48[[#This Row],[Comex Cu future]]/100/0.454*1000</f>
        <v>5947.1365638766529</v>
      </c>
      <c r="K555" s="60">
        <v>1813</v>
      </c>
      <c r="L555" s="63">
        <f t="shared" si="17"/>
        <v>42767</v>
      </c>
    </row>
    <row r="556" spans="2:12">
      <c r="B556" s="65">
        <v>42774</v>
      </c>
      <c r="C556" s="60">
        <v>10443</v>
      </c>
      <c r="D556" s="61">
        <v>383244</v>
      </c>
      <c r="E556" s="61">
        <v>236412</v>
      </c>
      <c r="F556" s="61">
        <f t="shared" si="16"/>
        <v>146832</v>
      </c>
      <c r="G556" s="62">
        <v>38750</v>
      </c>
      <c r="H556" s="60">
        <v>5878</v>
      </c>
      <c r="I556" s="60">
        <v>273.25</v>
      </c>
      <c r="J556" s="60">
        <f>Table48[[#This Row],[Comex Cu future]]/100/0.454*1000</f>
        <v>6018.7224669603529</v>
      </c>
      <c r="K556" s="60">
        <v>1830</v>
      </c>
      <c r="L556" s="63">
        <f t="shared" si="17"/>
        <v>42767</v>
      </c>
    </row>
    <row r="557" spans="2:12">
      <c r="B557" s="65">
        <v>42775</v>
      </c>
      <c r="C557" s="60">
        <v>10232.5</v>
      </c>
      <c r="D557" s="61">
        <v>382584</v>
      </c>
      <c r="E557" s="61">
        <v>236028</v>
      </c>
      <c r="F557" s="61">
        <f t="shared" si="16"/>
        <v>146556</v>
      </c>
      <c r="G557" s="62">
        <v>39500</v>
      </c>
      <c r="H557" s="60">
        <v>5808.75</v>
      </c>
      <c r="I557" s="60">
        <v>271.85000000000002</v>
      </c>
      <c r="J557" s="60">
        <f>Table48[[#This Row],[Comex Cu future]]/100/0.454*1000</f>
        <v>5987.8854625550666</v>
      </c>
      <c r="K557" s="60">
        <v>1835</v>
      </c>
      <c r="L557" s="63">
        <f t="shared" si="17"/>
        <v>42767</v>
      </c>
    </row>
    <row r="558" spans="2:12">
      <c r="B558" s="65">
        <v>42776</v>
      </c>
      <c r="C558" s="60">
        <v>10614.75</v>
      </c>
      <c r="D558" s="61">
        <v>381864</v>
      </c>
      <c r="E558" s="61">
        <v>235344</v>
      </c>
      <c r="F558" s="61">
        <f t="shared" si="16"/>
        <v>146520</v>
      </c>
      <c r="G558" s="62">
        <v>39850</v>
      </c>
      <c r="H558" s="60">
        <v>6082.5</v>
      </c>
      <c r="I558" s="60">
        <v>282.8</v>
      </c>
      <c r="J558" s="60">
        <f>Table48[[#This Row],[Comex Cu future]]/100/0.454*1000</f>
        <v>6229.0748898678412</v>
      </c>
      <c r="K558" s="60">
        <v>1866.25</v>
      </c>
      <c r="L558" s="63">
        <f t="shared" si="17"/>
        <v>42767</v>
      </c>
    </row>
    <row r="559" spans="2:12">
      <c r="B559" s="65">
        <v>42779</v>
      </c>
      <c r="C559" s="60">
        <v>10680</v>
      </c>
      <c r="D559" s="61">
        <v>383040</v>
      </c>
      <c r="E559" s="61">
        <v>236778</v>
      </c>
      <c r="F559" s="61">
        <f t="shared" si="16"/>
        <v>146262</v>
      </c>
      <c r="G559" s="62">
        <v>42250</v>
      </c>
      <c r="H559" s="60">
        <v>6103.5</v>
      </c>
      <c r="I559" s="60">
        <v>284.45</v>
      </c>
      <c r="J559" s="60">
        <f>Table48[[#This Row],[Comex Cu future]]/100/0.454*1000</f>
        <v>6265.4185022026431</v>
      </c>
      <c r="K559" s="60">
        <v>1868</v>
      </c>
      <c r="L559" s="63">
        <f t="shared" si="17"/>
        <v>42767</v>
      </c>
    </row>
    <row r="560" spans="2:12">
      <c r="B560" s="65">
        <v>42780</v>
      </c>
      <c r="C560" s="60">
        <v>10715</v>
      </c>
      <c r="D560" s="61">
        <v>381546</v>
      </c>
      <c r="E560" s="61">
        <v>235494</v>
      </c>
      <c r="F560" s="61">
        <f t="shared" si="16"/>
        <v>146052</v>
      </c>
      <c r="G560" s="62">
        <v>42500</v>
      </c>
      <c r="H560" s="60">
        <v>6004.25</v>
      </c>
      <c r="I560" s="60">
        <v>281.55</v>
      </c>
      <c r="J560" s="60">
        <f>Table48[[#This Row],[Comex Cu future]]/100/0.454*1000</f>
        <v>6201.5418502202647</v>
      </c>
      <c r="K560" s="60">
        <v>1875</v>
      </c>
      <c r="L560" s="63">
        <f t="shared" si="17"/>
        <v>42767</v>
      </c>
    </row>
    <row r="561" spans="2:12">
      <c r="B561" s="65">
        <v>42781</v>
      </c>
      <c r="C561" s="60">
        <v>10873.5</v>
      </c>
      <c r="D561" s="61">
        <v>380610</v>
      </c>
      <c r="E561" s="61">
        <v>235356</v>
      </c>
      <c r="F561" s="61">
        <f t="shared" si="16"/>
        <v>145254</v>
      </c>
      <c r="G561" s="62">
        <v>43000</v>
      </c>
      <c r="H561" s="60">
        <v>6048</v>
      </c>
      <c r="I561" s="60">
        <v>282.60000000000002</v>
      </c>
      <c r="J561" s="60">
        <f>Table48[[#This Row],[Comex Cu future]]/100/0.454*1000</f>
        <v>6224.6696035242294</v>
      </c>
      <c r="K561" s="60">
        <v>1899.5</v>
      </c>
      <c r="L561" s="63">
        <f t="shared" si="17"/>
        <v>42767</v>
      </c>
    </row>
    <row r="562" spans="2:12">
      <c r="B562" s="65">
        <v>42782</v>
      </c>
      <c r="C562" s="60">
        <v>11011.75</v>
      </c>
      <c r="D562" s="61">
        <v>380100</v>
      </c>
      <c r="E562" s="61">
        <v>235320</v>
      </c>
      <c r="F562" s="61">
        <f t="shared" si="16"/>
        <v>144780</v>
      </c>
      <c r="G562" s="62">
        <v>43250</v>
      </c>
      <c r="H562" s="60">
        <v>5983</v>
      </c>
      <c r="I562" s="60">
        <v>280.14999999999998</v>
      </c>
      <c r="J562" s="60">
        <f>Table48[[#This Row],[Comex Cu future]]/100/0.454*1000</f>
        <v>6170.7048458149775</v>
      </c>
      <c r="K562" s="60">
        <v>1883.75</v>
      </c>
      <c r="L562" s="63">
        <f t="shared" si="17"/>
        <v>42767</v>
      </c>
    </row>
    <row r="563" spans="2:12">
      <c r="B563" s="65">
        <v>42783</v>
      </c>
      <c r="C563" s="60">
        <v>10993.75</v>
      </c>
      <c r="D563" s="61">
        <v>379494</v>
      </c>
      <c r="E563" s="61">
        <v>235320</v>
      </c>
      <c r="F563" s="61">
        <f t="shared" si="16"/>
        <v>144174</v>
      </c>
      <c r="G563" s="62">
        <v>44250</v>
      </c>
      <c r="H563" s="60">
        <v>5945</v>
      </c>
      <c r="I563" s="60">
        <v>277.85000000000002</v>
      </c>
      <c r="J563" s="60">
        <f>Table48[[#This Row],[Comex Cu future]]/100/0.454*1000</f>
        <v>6120.0440528634363</v>
      </c>
      <c r="K563" s="60">
        <v>1868.25</v>
      </c>
      <c r="L563" s="63">
        <f t="shared" si="17"/>
        <v>42767</v>
      </c>
    </row>
    <row r="564" spans="2:12">
      <c r="B564" s="65">
        <v>42786</v>
      </c>
      <c r="C564" s="60">
        <v>11094.25</v>
      </c>
      <c r="D564" s="61">
        <v>383784</v>
      </c>
      <c r="E564" s="61">
        <v>240006</v>
      </c>
      <c r="F564" s="61">
        <f t="shared" si="16"/>
        <v>143778</v>
      </c>
      <c r="G564" s="62">
        <v>47750</v>
      </c>
      <c r="H564" s="60">
        <v>6058.25</v>
      </c>
      <c r="I564" s="60">
        <v>277.85000000000002</v>
      </c>
      <c r="J564" s="60">
        <f>Table48[[#This Row],[Comex Cu future]]/100/0.454*1000</f>
        <v>6120.0440528634363</v>
      </c>
      <c r="K564" s="60">
        <v>1889</v>
      </c>
      <c r="L564" s="63">
        <f t="shared" si="17"/>
        <v>42767</v>
      </c>
    </row>
    <row r="565" spans="2:12">
      <c r="B565" s="65">
        <v>42787</v>
      </c>
      <c r="C565" s="60">
        <v>10798.5</v>
      </c>
      <c r="D565" s="61">
        <v>384900</v>
      </c>
      <c r="E565" s="61">
        <v>241122</v>
      </c>
      <c r="F565" s="61">
        <f t="shared" si="16"/>
        <v>143778</v>
      </c>
      <c r="G565" s="62">
        <v>47750</v>
      </c>
      <c r="H565" s="60">
        <v>6045.5</v>
      </c>
      <c r="I565" s="60">
        <v>281.7</v>
      </c>
      <c r="J565" s="60">
        <f>Table48[[#This Row],[Comex Cu future]]/100/0.454*1000</f>
        <v>6204.8458149779726</v>
      </c>
      <c r="K565" s="60">
        <v>1875.25</v>
      </c>
      <c r="L565" s="63">
        <f t="shared" si="17"/>
        <v>42767</v>
      </c>
    </row>
    <row r="566" spans="2:12">
      <c r="B566" s="65">
        <v>42788</v>
      </c>
      <c r="C566" s="60">
        <v>10753.5</v>
      </c>
      <c r="D566" s="61">
        <v>384000</v>
      </c>
      <c r="E566" s="61">
        <v>240414</v>
      </c>
      <c r="F566" s="61">
        <f t="shared" si="16"/>
        <v>143586</v>
      </c>
      <c r="G566" s="62">
        <v>47750</v>
      </c>
      <c r="H566" s="60">
        <v>6025.75</v>
      </c>
      <c r="I566" s="60">
        <v>280.39999999999998</v>
      </c>
      <c r="J566" s="60">
        <f>Table48[[#This Row],[Comex Cu future]]/100/0.454*1000</f>
        <v>6176.2114537444932</v>
      </c>
      <c r="K566" s="60">
        <v>1875.5</v>
      </c>
      <c r="L566" s="63">
        <f t="shared" si="17"/>
        <v>42767</v>
      </c>
    </row>
    <row r="567" spans="2:12">
      <c r="B567" s="65">
        <v>42789</v>
      </c>
      <c r="C567" s="60">
        <v>10526</v>
      </c>
      <c r="D567" s="61">
        <v>381720</v>
      </c>
      <c r="E567" s="61">
        <v>238572</v>
      </c>
      <c r="F567" s="61">
        <f t="shared" si="16"/>
        <v>143148</v>
      </c>
      <c r="G567" s="62">
        <v>47750</v>
      </c>
      <c r="H567" s="60">
        <v>5844.75</v>
      </c>
      <c r="I567" s="60">
        <v>271.7</v>
      </c>
      <c r="J567" s="60">
        <f>Table48[[#This Row],[Comex Cu future]]/100/0.454*1000</f>
        <v>5984.5814977973569</v>
      </c>
      <c r="K567" s="60">
        <v>1860.5</v>
      </c>
      <c r="L567" s="63">
        <f t="shared" si="17"/>
        <v>42767</v>
      </c>
    </row>
    <row r="568" spans="2:12">
      <c r="B568" s="65">
        <v>42790</v>
      </c>
      <c r="C568" s="60">
        <v>10808.5</v>
      </c>
      <c r="D568" s="61">
        <v>379680</v>
      </c>
      <c r="E568" s="61">
        <v>237132</v>
      </c>
      <c r="F568" s="61">
        <f t="shared" si="16"/>
        <v>142548</v>
      </c>
      <c r="G568" s="62">
        <v>47750</v>
      </c>
      <c r="H568" s="60">
        <v>5915</v>
      </c>
      <c r="I568" s="60">
        <v>275.55</v>
      </c>
      <c r="J568" s="60">
        <f>Table48[[#This Row],[Comex Cu future]]/100/0.454*1000</f>
        <v>6069.3832599118941</v>
      </c>
      <c r="K568" s="60">
        <v>1885.75</v>
      </c>
      <c r="L568" s="63">
        <f t="shared" si="17"/>
        <v>42767</v>
      </c>
    </row>
    <row r="569" spans="2:12">
      <c r="B569" s="65">
        <v>42793</v>
      </c>
      <c r="C569" s="60">
        <v>10993</v>
      </c>
      <c r="D569" s="61">
        <v>378612</v>
      </c>
      <c r="E569" s="61">
        <v>237414</v>
      </c>
      <c r="F569" s="61">
        <f t="shared" si="16"/>
        <v>141198</v>
      </c>
      <c r="G569" s="62">
        <v>49250</v>
      </c>
      <c r="H569" s="60">
        <v>5924</v>
      </c>
      <c r="I569" s="60">
        <v>275.5</v>
      </c>
      <c r="J569" s="60">
        <f>Table48[[#This Row],[Comex Cu future]]/100/0.454*1000</f>
        <v>6068.2819383259912</v>
      </c>
      <c r="K569" s="60">
        <v>1899.5</v>
      </c>
      <c r="L569" s="63">
        <f t="shared" si="17"/>
        <v>42767</v>
      </c>
    </row>
    <row r="570" spans="2:12">
      <c r="B570" s="65">
        <v>42794</v>
      </c>
      <c r="C570" s="60">
        <v>10926.5</v>
      </c>
      <c r="D570" s="61">
        <v>377466</v>
      </c>
      <c r="E570" s="61">
        <v>237036</v>
      </c>
      <c r="F570" s="61">
        <f t="shared" si="16"/>
        <v>140430</v>
      </c>
      <c r="G570" s="62">
        <v>50250</v>
      </c>
      <c r="H570" s="60">
        <v>5966.5</v>
      </c>
      <c r="I570" s="60">
        <v>277.14999999999998</v>
      </c>
      <c r="J570" s="60">
        <f>Table48[[#This Row],[Comex Cu future]]/100/0.454*1000</f>
        <v>6104.6255506607922</v>
      </c>
      <c r="K570" s="60">
        <v>1919.75</v>
      </c>
      <c r="L570" s="63">
        <f t="shared" si="17"/>
        <v>42767</v>
      </c>
    </row>
    <row r="571" spans="2:12">
      <c r="B571" s="65">
        <v>42795</v>
      </c>
      <c r="C571" s="60">
        <v>10974.5</v>
      </c>
      <c r="D571" s="61">
        <v>377778</v>
      </c>
      <c r="E571" s="61">
        <v>237186</v>
      </c>
      <c r="F571" s="61">
        <f t="shared" si="16"/>
        <v>140592</v>
      </c>
      <c r="G571" s="62">
        <v>51250</v>
      </c>
      <c r="H571" s="60">
        <v>6003</v>
      </c>
      <c r="I571" s="60">
        <v>279.3</v>
      </c>
      <c r="J571" s="60">
        <f>Table48[[#This Row],[Comex Cu future]]/100/0.454*1000</f>
        <v>6151.9823788546255</v>
      </c>
      <c r="K571" s="60">
        <v>1942.5</v>
      </c>
      <c r="L571" s="63">
        <f t="shared" si="17"/>
        <v>42795</v>
      </c>
    </row>
    <row r="572" spans="2:12">
      <c r="B572" s="65">
        <v>42796</v>
      </c>
      <c r="C572" s="60">
        <v>10725.25</v>
      </c>
      <c r="D572" s="61">
        <v>378444</v>
      </c>
      <c r="E572" s="61">
        <v>238224</v>
      </c>
      <c r="F572" s="61">
        <f t="shared" si="16"/>
        <v>140220</v>
      </c>
      <c r="G572" s="62">
        <v>51250</v>
      </c>
      <c r="H572" s="60">
        <v>5918</v>
      </c>
      <c r="I572" s="60">
        <v>275.14999999999998</v>
      </c>
      <c r="J572" s="60">
        <f>Table48[[#This Row],[Comex Cu future]]/100/0.454*1000</f>
        <v>6060.5726872246687</v>
      </c>
      <c r="K572" s="60">
        <v>1902.75</v>
      </c>
      <c r="L572" s="63">
        <f t="shared" si="17"/>
        <v>42795</v>
      </c>
    </row>
    <row r="573" spans="2:12">
      <c r="B573" s="65">
        <v>42797</v>
      </c>
      <c r="C573" s="60">
        <v>10936</v>
      </c>
      <c r="D573" s="61">
        <v>377730</v>
      </c>
      <c r="E573" s="61">
        <v>238296</v>
      </c>
      <c r="F573" s="61">
        <f t="shared" si="16"/>
        <v>139434</v>
      </c>
      <c r="G573" s="62">
        <v>51000</v>
      </c>
      <c r="H573" s="60">
        <v>5905.75</v>
      </c>
      <c r="I573" s="60">
        <v>275.85000000000002</v>
      </c>
      <c r="J573" s="60">
        <f>Table48[[#This Row],[Comex Cu future]]/100/0.454*1000</f>
        <v>6075.9911894273127</v>
      </c>
      <c r="K573" s="60">
        <v>1883.75</v>
      </c>
      <c r="L573" s="63">
        <f t="shared" si="17"/>
        <v>42795</v>
      </c>
    </row>
    <row r="574" spans="2:12">
      <c r="B574" s="65">
        <v>42800</v>
      </c>
      <c r="C574" s="60">
        <v>11039.75</v>
      </c>
      <c r="D574" s="61">
        <v>377280</v>
      </c>
      <c r="E574" s="61">
        <v>238104</v>
      </c>
      <c r="F574" s="61">
        <f t="shared" si="16"/>
        <v>139176</v>
      </c>
      <c r="G574" s="62">
        <v>50850</v>
      </c>
      <c r="H574" s="60">
        <v>5843.75</v>
      </c>
      <c r="I574" s="60">
        <v>271.85000000000002</v>
      </c>
      <c r="J574" s="60">
        <f>Table48[[#This Row],[Comex Cu future]]/100/0.454*1000</f>
        <v>5987.8854625550666</v>
      </c>
      <c r="K574" s="60">
        <v>1865.75</v>
      </c>
      <c r="L574" s="63">
        <f t="shared" si="17"/>
        <v>42795</v>
      </c>
    </row>
    <row r="575" spans="2:12">
      <c r="B575" s="65">
        <v>42801</v>
      </c>
      <c r="C575" s="60">
        <v>10588.75</v>
      </c>
      <c r="D575" s="61">
        <v>381096</v>
      </c>
      <c r="E575" s="61">
        <v>241902</v>
      </c>
      <c r="F575" s="61">
        <f t="shared" si="16"/>
        <v>139194</v>
      </c>
      <c r="G575" s="62">
        <v>50750</v>
      </c>
      <c r="H575" s="60">
        <v>5754.75</v>
      </c>
      <c r="I575" s="60">
        <v>268.89999999999998</v>
      </c>
      <c r="J575" s="60">
        <f>Table48[[#This Row],[Comex Cu future]]/100/0.454*1000</f>
        <v>5922.9074889867834</v>
      </c>
      <c r="K575" s="60">
        <v>1865.75</v>
      </c>
      <c r="L575" s="63">
        <f t="shared" si="17"/>
        <v>42795</v>
      </c>
    </row>
    <row r="576" spans="2:12">
      <c r="B576" s="65">
        <v>42802</v>
      </c>
      <c r="C576" s="60">
        <v>10142</v>
      </c>
      <c r="D576" s="61">
        <v>386118</v>
      </c>
      <c r="E576" s="61">
        <v>242166</v>
      </c>
      <c r="F576" s="61">
        <f t="shared" si="16"/>
        <v>143952</v>
      </c>
      <c r="G576" s="62">
        <v>50750</v>
      </c>
      <c r="H576" s="60">
        <v>5747.25</v>
      </c>
      <c r="I576" s="60">
        <v>267.2</v>
      </c>
      <c r="J576" s="60">
        <f>Table48[[#This Row],[Comex Cu future]]/100/0.454*1000</f>
        <v>5885.4625550660785</v>
      </c>
      <c r="K576" s="60">
        <v>1867.75</v>
      </c>
      <c r="L576" s="63">
        <f t="shared" si="17"/>
        <v>42795</v>
      </c>
    </row>
    <row r="577" spans="2:12">
      <c r="B577" s="65">
        <v>42803</v>
      </c>
      <c r="C577" s="60">
        <v>10092</v>
      </c>
      <c r="D577" s="61">
        <v>385830</v>
      </c>
      <c r="E577" s="61">
        <v>242166</v>
      </c>
      <c r="F577" s="61">
        <f t="shared" si="16"/>
        <v>143664</v>
      </c>
      <c r="G577" s="62">
        <v>52250</v>
      </c>
      <c r="H577" s="60">
        <v>5672.5</v>
      </c>
      <c r="I577" s="60">
        <v>265.60000000000002</v>
      </c>
      <c r="J577" s="60">
        <f>Table48[[#This Row],[Comex Cu future]]/100/0.454*1000</f>
        <v>5850.2202643171804</v>
      </c>
      <c r="K577" s="60">
        <v>1855.25</v>
      </c>
      <c r="L577" s="63">
        <f t="shared" si="17"/>
        <v>42795</v>
      </c>
    </row>
    <row r="578" spans="2:12">
      <c r="B578" s="65">
        <v>42804</v>
      </c>
      <c r="C578" s="60">
        <v>9840</v>
      </c>
      <c r="D578" s="61">
        <v>384978</v>
      </c>
      <c r="E578" s="61">
        <v>241434</v>
      </c>
      <c r="F578" s="61">
        <f t="shared" si="16"/>
        <v>143544</v>
      </c>
      <c r="G578" s="62">
        <v>52250</v>
      </c>
      <c r="H578" s="60">
        <v>5716.25</v>
      </c>
      <c r="I578" s="60">
        <v>267</v>
      </c>
      <c r="J578" s="60">
        <f>Table48[[#This Row],[Comex Cu future]]/100/0.454*1000</f>
        <v>5881.0572687224667</v>
      </c>
      <c r="K578" s="60">
        <v>1867.75</v>
      </c>
      <c r="L578" s="63">
        <f t="shared" si="17"/>
        <v>42795</v>
      </c>
    </row>
    <row r="579" spans="2:12">
      <c r="B579" s="65">
        <v>42807</v>
      </c>
      <c r="C579" s="60">
        <v>10113.5</v>
      </c>
      <c r="D579" s="61">
        <v>383910</v>
      </c>
      <c r="E579" s="61">
        <v>240852</v>
      </c>
      <c r="F579" s="61">
        <f t="shared" si="16"/>
        <v>143058</v>
      </c>
      <c r="G579" s="62">
        <v>52250</v>
      </c>
      <c r="H579" s="60">
        <v>5776.5</v>
      </c>
      <c r="I579" s="60">
        <v>269.64999999999998</v>
      </c>
      <c r="J579" s="60">
        <f>Table48[[#This Row],[Comex Cu future]]/100/0.454*1000</f>
        <v>5939.4273127753304</v>
      </c>
      <c r="K579" s="60">
        <v>1865.5</v>
      </c>
      <c r="L579" s="63">
        <f t="shared" si="17"/>
        <v>42795</v>
      </c>
    </row>
    <row r="580" spans="2:12">
      <c r="B580" s="65">
        <v>42808</v>
      </c>
      <c r="C580" s="60">
        <v>10170.5</v>
      </c>
      <c r="D580" s="61">
        <v>384522</v>
      </c>
      <c r="E580" s="61">
        <v>241614</v>
      </c>
      <c r="F580" s="61">
        <f t="shared" si="16"/>
        <v>142908</v>
      </c>
      <c r="G580" s="62">
        <v>53000</v>
      </c>
      <c r="H580" s="60">
        <v>5798.25</v>
      </c>
      <c r="I580" s="60">
        <v>270.8</v>
      </c>
      <c r="J580" s="60">
        <f>Table48[[#This Row],[Comex Cu future]]/100/0.454*1000</f>
        <v>5964.7577092511019</v>
      </c>
      <c r="K580" s="60">
        <v>1845</v>
      </c>
      <c r="L580" s="63">
        <f t="shared" si="17"/>
        <v>42795</v>
      </c>
    </row>
    <row r="581" spans="2:12">
      <c r="B581" s="65">
        <v>42809</v>
      </c>
      <c r="C581" s="60">
        <v>10143.5</v>
      </c>
      <c r="D581" s="61">
        <v>386400</v>
      </c>
      <c r="E581" s="61">
        <v>243282</v>
      </c>
      <c r="F581" s="61">
        <f t="shared" si="16"/>
        <v>143118</v>
      </c>
      <c r="G581" s="62">
        <v>53250</v>
      </c>
      <c r="H581" s="60">
        <v>5843</v>
      </c>
      <c r="I581" s="60">
        <v>273</v>
      </c>
      <c r="J581" s="60">
        <f>Table48[[#This Row],[Comex Cu future]]/100/0.454*1000</f>
        <v>6013.2158590308363</v>
      </c>
      <c r="K581" s="60">
        <v>1873.5</v>
      </c>
      <c r="L581" s="63">
        <f t="shared" si="17"/>
        <v>42795</v>
      </c>
    </row>
    <row r="582" spans="2:12">
      <c r="B582" s="65">
        <v>42810</v>
      </c>
      <c r="C582" s="60">
        <v>10162</v>
      </c>
      <c r="D582" s="61">
        <v>384924</v>
      </c>
      <c r="E582" s="61">
        <v>241806</v>
      </c>
      <c r="F582" s="61">
        <f t="shared" si="16"/>
        <v>143118</v>
      </c>
      <c r="G582" s="62">
        <v>53250</v>
      </c>
      <c r="H582" s="60">
        <v>5890.25</v>
      </c>
      <c r="I582" s="60">
        <v>275.05</v>
      </c>
      <c r="J582" s="60">
        <f>Table48[[#This Row],[Comex Cu future]]/100/0.454*1000</f>
        <v>6058.3700440528637</v>
      </c>
      <c r="K582" s="60">
        <v>1886.5</v>
      </c>
      <c r="L582" s="63">
        <f t="shared" si="17"/>
        <v>42795</v>
      </c>
    </row>
    <row r="583" spans="2:12">
      <c r="B583" s="65">
        <v>42811</v>
      </c>
      <c r="C583" s="60">
        <v>10202.5</v>
      </c>
      <c r="D583" s="61">
        <v>384258</v>
      </c>
      <c r="E583" s="61">
        <v>241386</v>
      </c>
      <c r="F583" s="61">
        <f t="shared" ref="F583:F646" si="18">D583-E583</f>
        <v>142872</v>
      </c>
      <c r="G583" s="62">
        <v>52750</v>
      </c>
      <c r="H583" s="60">
        <v>5916.5</v>
      </c>
      <c r="I583" s="60">
        <v>276.45</v>
      </c>
      <c r="J583" s="60">
        <f>Table48[[#This Row],[Comex Cu future]]/100/0.454*1000</f>
        <v>6089.2070484581491</v>
      </c>
      <c r="K583" s="60">
        <v>1901.5</v>
      </c>
      <c r="L583" s="63">
        <f t="shared" si="17"/>
        <v>42795</v>
      </c>
    </row>
    <row r="584" spans="2:12">
      <c r="B584" s="65">
        <v>42814</v>
      </c>
      <c r="C584" s="60">
        <v>10104.25</v>
      </c>
      <c r="D584" s="61">
        <v>382824</v>
      </c>
      <c r="E584" s="61">
        <v>239952</v>
      </c>
      <c r="F584" s="61">
        <f t="shared" si="18"/>
        <v>142872</v>
      </c>
      <c r="G584" s="62">
        <v>52750</v>
      </c>
      <c r="H584" s="60">
        <v>5855</v>
      </c>
      <c r="I584" s="60">
        <v>274.55</v>
      </c>
      <c r="J584" s="60">
        <f>Table48[[#This Row],[Comex Cu future]]/100/0.454*1000</f>
        <v>6047.3568281938333</v>
      </c>
      <c r="K584" s="60">
        <v>1909.75</v>
      </c>
      <c r="L584" s="63">
        <f t="shared" ref="L584:L647" si="19">DATE(YEAR(B584),MONTH(B584),1)</f>
        <v>42795</v>
      </c>
    </row>
    <row r="585" spans="2:12">
      <c r="B585" s="65">
        <v>42815</v>
      </c>
      <c r="C585" s="60">
        <v>10097</v>
      </c>
      <c r="D585" s="61">
        <v>381948</v>
      </c>
      <c r="E585" s="61">
        <v>239328</v>
      </c>
      <c r="F585" s="61">
        <f t="shared" si="18"/>
        <v>142620</v>
      </c>
      <c r="G585" s="62">
        <v>52750</v>
      </c>
      <c r="H585" s="60">
        <v>5747.5</v>
      </c>
      <c r="I585" s="60">
        <v>270.25</v>
      </c>
      <c r="J585" s="60">
        <f>Table48[[#This Row],[Comex Cu future]]/100/0.454*1000</f>
        <v>5952.6431718061676</v>
      </c>
      <c r="K585" s="60">
        <v>1913.75</v>
      </c>
      <c r="L585" s="63">
        <f t="shared" si="19"/>
        <v>42795</v>
      </c>
    </row>
    <row r="586" spans="2:12">
      <c r="B586" s="65">
        <v>42816</v>
      </c>
      <c r="C586" s="60">
        <v>9955.5</v>
      </c>
      <c r="D586" s="61">
        <v>381714</v>
      </c>
      <c r="E586" s="61">
        <v>240120</v>
      </c>
      <c r="F586" s="61">
        <f t="shared" si="18"/>
        <v>141594</v>
      </c>
      <c r="G586" s="62">
        <v>54000</v>
      </c>
      <c r="H586" s="60">
        <v>5780</v>
      </c>
      <c r="I586" s="60">
        <v>271.39999999999998</v>
      </c>
      <c r="J586" s="60">
        <f>Table48[[#This Row],[Comex Cu future]]/100/0.454*1000</f>
        <v>5977.9735682819382</v>
      </c>
      <c r="K586" s="60">
        <v>1911.75</v>
      </c>
      <c r="L586" s="63">
        <f t="shared" si="19"/>
        <v>42795</v>
      </c>
    </row>
    <row r="587" spans="2:12">
      <c r="B587" s="65">
        <v>42817</v>
      </c>
      <c r="C587" s="60">
        <v>9967.75</v>
      </c>
      <c r="D587" s="61">
        <v>382176</v>
      </c>
      <c r="E587" s="61">
        <v>240756</v>
      </c>
      <c r="F587" s="61">
        <f t="shared" si="18"/>
        <v>141420</v>
      </c>
      <c r="G587" s="62">
        <v>54000</v>
      </c>
      <c r="H587" s="60">
        <v>5797.5</v>
      </c>
      <c r="I587" s="60">
        <v>272.7</v>
      </c>
      <c r="J587" s="60">
        <f>Table48[[#This Row],[Comex Cu future]]/100/0.454*1000</f>
        <v>6006.6079295154186</v>
      </c>
      <c r="K587" s="60">
        <v>1922.75</v>
      </c>
      <c r="L587" s="63">
        <f t="shared" si="19"/>
        <v>42795</v>
      </c>
    </row>
    <row r="588" spans="2:12">
      <c r="B588" s="65">
        <v>42818</v>
      </c>
      <c r="C588" s="60">
        <v>9807.5</v>
      </c>
      <c r="D588" s="61">
        <v>382266</v>
      </c>
      <c r="E588" s="61">
        <v>241836</v>
      </c>
      <c r="F588" s="61">
        <f t="shared" si="18"/>
        <v>140430</v>
      </c>
      <c r="G588" s="62">
        <v>53750</v>
      </c>
      <c r="H588" s="60">
        <v>5777</v>
      </c>
      <c r="I588" s="60">
        <v>271.45</v>
      </c>
      <c r="J588" s="60">
        <f>Table48[[#This Row],[Comex Cu future]]/100/0.454*1000</f>
        <v>5979.0748898678403</v>
      </c>
      <c r="K588" s="60">
        <v>1928.75</v>
      </c>
      <c r="L588" s="63">
        <f t="shared" si="19"/>
        <v>42795</v>
      </c>
    </row>
    <row r="589" spans="2:12">
      <c r="B589" s="65">
        <v>42821</v>
      </c>
      <c r="C589" s="60">
        <v>9703</v>
      </c>
      <c r="D589" s="61">
        <v>382158</v>
      </c>
      <c r="E589" s="61">
        <v>241794</v>
      </c>
      <c r="F589" s="61">
        <f t="shared" si="18"/>
        <v>140364</v>
      </c>
      <c r="G589" s="62">
        <v>53750</v>
      </c>
      <c r="H589" s="60">
        <v>5736.5</v>
      </c>
      <c r="I589" s="60">
        <v>271.7</v>
      </c>
      <c r="J589" s="60">
        <f>Table48[[#This Row],[Comex Cu future]]/100/0.454*1000</f>
        <v>5984.5814977973569</v>
      </c>
      <c r="K589" s="60">
        <v>1921</v>
      </c>
      <c r="L589" s="63">
        <f t="shared" si="19"/>
        <v>42795</v>
      </c>
    </row>
    <row r="590" spans="2:12">
      <c r="B590" s="65">
        <v>42822</v>
      </c>
      <c r="C590" s="60">
        <v>9928</v>
      </c>
      <c r="D590" s="61">
        <v>381180</v>
      </c>
      <c r="E590" s="61">
        <v>241848</v>
      </c>
      <c r="F590" s="61">
        <f t="shared" si="18"/>
        <v>139332</v>
      </c>
      <c r="G590" s="62">
        <v>53750</v>
      </c>
      <c r="H590" s="60">
        <v>5849.25</v>
      </c>
      <c r="I590" s="60">
        <v>275.8</v>
      </c>
      <c r="J590" s="60">
        <f>Table48[[#This Row],[Comex Cu future]]/100/0.454*1000</f>
        <v>6074.8898678414089</v>
      </c>
      <c r="K590" s="60">
        <v>1935.5</v>
      </c>
      <c r="L590" s="63">
        <f t="shared" si="19"/>
        <v>42795</v>
      </c>
    </row>
    <row r="591" spans="2:12">
      <c r="B591" s="65">
        <v>42823</v>
      </c>
      <c r="C591" s="60">
        <v>9977.5</v>
      </c>
      <c r="D591" s="61">
        <v>379866</v>
      </c>
      <c r="E591" s="61">
        <v>241584</v>
      </c>
      <c r="F591" s="61">
        <f t="shared" si="18"/>
        <v>138282</v>
      </c>
      <c r="G591" s="62">
        <v>54750</v>
      </c>
      <c r="H591" s="60">
        <v>5884</v>
      </c>
      <c r="I591" s="60">
        <v>275.89999999999998</v>
      </c>
      <c r="J591" s="60">
        <f>Table48[[#This Row],[Comex Cu future]]/100/0.454*1000</f>
        <v>6077.0925110132148</v>
      </c>
      <c r="K591" s="60">
        <v>1953</v>
      </c>
      <c r="L591" s="63">
        <f t="shared" si="19"/>
        <v>42795</v>
      </c>
    </row>
    <row r="592" spans="2:12">
      <c r="B592" s="65">
        <v>42824</v>
      </c>
      <c r="C592" s="60">
        <v>10074</v>
      </c>
      <c r="D592" s="61">
        <v>378402</v>
      </c>
      <c r="E592" s="61">
        <v>240726</v>
      </c>
      <c r="F592" s="61">
        <f t="shared" si="18"/>
        <v>137676</v>
      </c>
      <c r="G592" s="62">
        <v>54750</v>
      </c>
      <c r="H592" s="60">
        <v>5938</v>
      </c>
      <c r="I592" s="60">
        <v>275.2</v>
      </c>
      <c r="J592" s="60">
        <f>Table48[[#This Row],[Comex Cu future]]/100/0.454*1000</f>
        <v>6061.6740088105716</v>
      </c>
      <c r="K592" s="60">
        <v>1962</v>
      </c>
      <c r="L592" s="63">
        <f t="shared" si="19"/>
        <v>42795</v>
      </c>
    </row>
    <row r="593" spans="2:12">
      <c r="B593" s="65">
        <v>42825</v>
      </c>
      <c r="C593" s="60">
        <v>9962.5</v>
      </c>
      <c r="D593" s="61">
        <v>377514</v>
      </c>
      <c r="E593" s="61">
        <v>239940</v>
      </c>
      <c r="F593" s="61">
        <f t="shared" si="18"/>
        <v>137574</v>
      </c>
      <c r="G593" s="62">
        <v>54500</v>
      </c>
      <c r="H593" s="60">
        <v>5816</v>
      </c>
      <c r="I593" s="60">
        <v>273.75</v>
      </c>
      <c r="J593" s="60">
        <f>Table48[[#This Row],[Comex Cu future]]/100/0.454*1000</f>
        <v>6029.7356828193833</v>
      </c>
      <c r="K593" s="60">
        <v>1952.25</v>
      </c>
      <c r="L593" s="63">
        <f t="shared" si="19"/>
        <v>42795</v>
      </c>
    </row>
    <row r="594" spans="2:12">
      <c r="B594" s="65">
        <v>42828</v>
      </c>
      <c r="C594" s="60">
        <v>9785</v>
      </c>
      <c r="D594" s="61">
        <v>376476</v>
      </c>
      <c r="E594" s="61">
        <v>238926</v>
      </c>
      <c r="F594" s="61">
        <f t="shared" si="18"/>
        <v>137550</v>
      </c>
      <c r="G594" s="62">
        <v>55750</v>
      </c>
      <c r="H594" s="60">
        <v>5728.75</v>
      </c>
      <c r="I594" s="60">
        <v>269.5</v>
      </c>
      <c r="J594" s="60">
        <f>Table48[[#This Row],[Comex Cu future]]/100/0.454*1000</f>
        <v>5936.1233480176206</v>
      </c>
      <c r="K594" s="60">
        <v>1940.25</v>
      </c>
      <c r="L594" s="63">
        <f t="shared" si="19"/>
        <v>42826</v>
      </c>
    </row>
    <row r="595" spans="2:12">
      <c r="B595" s="65">
        <v>42829</v>
      </c>
      <c r="C595" s="60">
        <v>9914.75</v>
      </c>
      <c r="D595" s="61">
        <v>374964</v>
      </c>
      <c r="E595" s="61">
        <v>237822</v>
      </c>
      <c r="F595" s="61">
        <f t="shared" si="18"/>
        <v>137142</v>
      </c>
      <c r="G595" s="62">
        <v>55750</v>
      </c>
      <c r="H595" s="60">
        <v>5752.75</v>
      </c>
      <c r="I595" s="60">
        <v>270.55</v>
      </c>
      <c r="J595" s="60">
        <f>Table48[[#This Row],[Comex Cu future]]/100/0.454*1000</f>
        <v>5959.2511013215862</v>
      </c>
      <c r="K595" s="60">
        <v>1925.5</v>
      </c>
      <c r="L595" s="63">
        <f t="shared" si="19"/>
        <v>42826</v>
      </c>
    </row>
    <row r="596" spans="2:12">
      <c r="B596" s="65">
        <v>42830</v>
      </c>
      <c r="C596" s="60">
        <v>10230.25</v>
      </c>
      <c r="D596" s="61">
        <v>376872</v>
      </c>
      <c r="E596" s="61">
        <v>239850</v>
      </c>
      <c r="F596" s="61">
        <f t="shared" si="18"/>
        <v>137022</v>
      </c>
      <c r="G596" s="62">
        <v>56250</v>
      </c>
      <c r="H596" s="60">
        <v>5865.25</v>
      </c>
      <c r="I596" s="60">
        <v>277.25</v>
      </c>
      <c r="J596" s="60">
        <f>Table48[[#This Row],[Comex Cu future]]/100/0.454*1000</f>
        <v>6106.828193832599</v>
      </c>
      <c r="K596" s="60">
        <v>1948</v>
      </c>
      <c r="L596" s="63">
        <f t="shared" si="19"/>
        <v>42826</v>
      </c>
    </row>
    <row r="597" spans="2:12">
      <c r="B597" s="65">
        <v>42831</v>
      </c>
      <c r="C597" s="60">
        <v>10019</v>
      </c>
      <c r="D597" s="61">
        <v>376566</v>
      </c>
      <c r="E597" s="61">
        <v>239544</v>
      </c>
      <c r="F597" s="61">
        <f t="shared" si="18"/>
        <v>137022</v>
      </c>
      <c r="G597" s="62">
        <v>55750</v>
      </c>
      <c r="H597" s="60">
        <v>5826.5</v>
      </c>
      <c r="I597" s="60">
        <v>275.5</v>
      </c>
      <c r="J597" s="60">
        <f>Table48[[#This Row],[Comex Cu future]]/100/0.454*1000</f>
        <v>6068.2819383259912</v>
      </c>
      <c r="K597" s="60">
        <v>1939.75</v>
      </c>
      <c r="L597" s="63">
        <f t="shared" si="19"/>
        <v>42826</v>
      </c>
    </row>
    <row r="598" spans="2:12">
      <c r="B598" s="65">
        <v>42832</v>
      </c>
      <c r="C598" s="60">
        <v>10123</v>
      </c>
      <c r="D598" s="61">
        <v>375702</v>
      </c>
      <c r="E598" s="61">
        <v>239184</v>
      </c>
      <c r="F598" s="61">
        <f t="shared" si="18"/>
        <v>136518</v>
      </c>
      <c r="G598" s="62">
        <v>55500</v>
      </c>
      <c r="H598" s="60">
        <v>5798.75</v>
      </c>
      <c r="I598" s="60">
        <v>274.3</v>
      </c>
      <c r="J598" s="60">
        <f>Table48[[#This Row],[Comex Cu future]]/100/0.454*1000</f>
        <v>6041.8502202643176</v>
      </c>
      <c r="K598" s="60">
        <v>1947</v>
      </c>
      <c r="L598" s="63">
        <f t="shared" si="19"/>
        <v>42826</v>
      </c>
    </row>
    <row r="599" spans="2:12">
      <c r="B599" s="65">
        <v>42835</v>
      </c>
      <c r="C599" s="60">
        <v>10117.5</v>
      </c>
      <c r="D599" s="61">
        <v>374532</v>
      </c>
      <c r="E599" s="61">
        <v>238998</v>
      </c>
      <c r="F599" s="61">
        <f t="shared" si="18"/>
        <v>135534</v>
      </c>
      <c r="G599" s="62">
        <v>55250</v>
      </c>
      <c r="H599" s="60">
        <v>5714.25</v>
      </c>
      <c r="I599" s="60">
        <v>269.7</v>
      </c>
      <c r="J599" s="60">
        <f>Table48[[#This Row],[Comex Cu future]]/100/0.454*1000</f>
        <v>5940.5286343612333</v>
      </c>
      <c r="K599" s="60">
        <v>1911.5</v>
      </c>
      <c r="L599" s="63">
        <f t="shared" si="19"/>
        <v>42826</v>
      </c>
    </row>
    <row r="600" spans="2:12">
      <c r="B600" s="65">
        <v>42836</v>
      </c>
      <c r="C600" s="60">
        <v>9782.5</v>
      </c>
      <c r="D600" s="61">
        <v>370872</v>
      </c>
      <c r="E600" s="61">
        <v>237264</v>
      </c>
      <c r="F600" s="61">
        <f t="shared" si="18"/>
        <v>133608</v>
      </c>
      <c r="G600" s="62">
        <v>55750</v>
      </c>
      <c r="H600" s="60">
        <v>5739.75</v>
      </c>
      <c r="I600" s="60">
        <v>270.05</v>
      </c>
      <c r="J600" s="60">
        <f>Table48[[#This Row],[Comex Cu future]]/100/0.454*1000</f>
        <v>5948.2378854625549</v>
      </c>
      <c r="K600" s="60">
        <v>1905.25</v>
      </c>
      <c r="L600" s="63">
        <f t="shared" si="19"/>
        <v>42826</v>
      </c>
    </row>
    <row r="601" spans="2:12">
      <c r="B601" s="65">
        <v>42837</v>
      </c>
      <c r="C601" s="60">
        <v>9679.5</v>
      </c>
      <c r="D601" s="61">
        <v>369678</v>
      </c>
      <c r="E601" s="61">
        <v>236352</v>
      </c>
      <c r="F601" s="61">
        <f t="shared" si="18"/>
        <v>133326</v>
      </c>
      <c r="G601" s="62">
        <v>55250</v>
      </c>
      <c r="H601" s="60">
        <v>5601.25</v>
      </c>
      <c r="I601" s="60">
        <v>264.45</v>
      </c>
      <c r="J601" s="60">
        <f>Table48[[#This Row],[Comex Cu future]]/100/0.454*1000</f>
        <v>5824.8898678414089</v>
      </c>
      <c r="K601" s="60">
        <v>1884</v>
      </c>
      <c r="L601" s="63">
        <f t="shared" si="19"/>
        <v>42826</v>
      </c>
    </row>
    <row r="602" spans="2:12">
      <c r="B602" s="65">
        <v>42838</v>
      </c>
      <c r="C602" s="60">
        <v>9695.25</v>
      </c>
      <c r="D602" s="61">
        <v>369438</v>
      </c>
      <c r="E602" s="61">
        <v>236154</v>
      </c>
      <c r="F602" s="61">
        <f t="shared" si="18"/>
        <v>133284</v>
      </c>
      <c r="G602" s="62">
        <v>55250</v>
      </c>
      <c r="H602" s="60">
        <v>5660</v>
      </c>
      <c r="I602" s="60">
        <v>266.95</v>
      </c>
      <c r="J602" s="60">
        <f>Table48[[#This Row],[Comex Cu future]]/100/0.454*1000</f>
        <v>5879.9559471365628</v>
      </c>
      <c r="K602" s="60">
        <v>1895</v>
      </c>
      <c r="L602" s="63">
        <f t="shared" si="19"/>
        <v>42826</v>
      </c>
    </row>
    <row r="603" spans="2:12">
      <c r="B603" s="65">
        <v>42839</v>
      </c>
      <c r="C603" s="60">
        <v>9695.25</v>
      </c>
      <c r="D603" s="61">
        <v>369438</v>
      </c>
      <c r="E603" s="61">
        <v>236154</v>
      </c>
      <c r="F603" s="61">
        <f t="shared" si="18"/>
        <v>133284</v>
      </c>
      <c r="G603" s="62">
        <v>55250</v>
      </c>
      <c r="H603" s="60">
        <v>5660</v>
      </c>
      <c r="I603" s="60">
        <v>266.95</v>
      </c>
      <c r="J603" s="60">
        <f>Table48[[#This Row],[Comex Cu future]]/100/0.454*1000</f>
        <v>5879.9559471365628</v>
      </c>
      <c r="K603" s="60">
        <v>1895</v>
      </c>
      <c r="L603" s="63">
        <f t="shared" si="19"/>
        <v>42826</v>
      </c>
    </row>
    <row r="604" spans="2:12">
      <c r="B604" s="65">
        <v>42842</v>
      </c>
      <c r="C604" s="60">
        <v>9695.25</v>
      </c>
      <c r="D604" s="61">
        <v>369438</v>
      </c>
      <c r="E604" s="61">
        <v>236154</v>
      </c>
      <c r="F604" s="61">
        <f t="shared" si="18"/>
        <v>133284</v>
      </c>
      <c r="G604" s="62">
        <v>55250</v>
      </c>
      <c r="H604" s="60">
        <v>5660</v>
      </c>
      <c r="I604" s="60">
        <v>269.25</v>
      </c>
      <c r="J604" s="60">
        <f>Table48[[#This Row],[Comex Cu future]]/100/0.454*1000</f>
        <v>5930.616740088105</v>
      </c>
      <c r="K604" s="60">
        <v>1895</v>
      </c>
      <c r="L604" s="63">
        <f t="shared" si="19"/>
        <v>42826</v>
      </c>
    </row>
    <row r="605" spans="2:12">
      <c r="B605" s="65">
        <v>42843</v>
      </c>
      <c r="C605" s="60">
        <v>9255.5</v>
      </c>
      <c r="D605" s="61">
        <v>369354</v>
      </c>
      <c r="E605" s="61">
        <v>236430</v>
      </c>
      <c r="F605" s="61">
        <f t="shared" si="18"/>
        <v>132924</v>
      </c>
      <c r="G605" s="62">
        <v>55250</v>
      </c>
      <c r="H605" s="60">
        <v>5539</v>
      </c>
      <c r="I605" s="60">
        <v>262.35000000000002</v>
      </c>
      <c r="J605" s="60">
        <f>Table48[[#This Row],[Comex Cu future]]/100/0.454*1000</f>
        <v>5778.6343612334804</v>
      </c>
      <c r="K605" s="60">
        <v>1875.5</v>
      </c>
      <c r="L605" s="63">
        <f t="shared" si="19"/>
        <v>42826</v>
      </c>
    </row>
    <row r="606" spans="2:12">
      <c r="B606" s="65">
        <v>42844</v>
      </c>
      <c r="C606" s="60">
        <v>9286.25</v>
      </c>
      <c r="D606" s="61">
        <v>374952</v>
      </c>
      <c r="E606" s="61">
        <v>242406</v>
      </c>
      <c r="F606" s="61">
        <f t="shared" si="18"/>
        <v>132546</v>
      </c>
      <c r="G606" s="62">
        <v>55000</v>
      </c>
      <c r="H606" s="60">
        <v>5523.25</v>
      </c>
      <c r="I606" s="60">
        <v>263.39999999999998</v>
      </c>
      <c r="J606" s="60">
        <f>Table48[[#This Row],[Comex Cu future]]/100/0.454*1000</f>
        <v>5801.7621145374442</v>
      </c>
      <c r="K606" s="60">
        <v>1888.5</v>
      </c>
      <c r="L606" s="63">
        <f t="shared" si="19"/>
        <v>42826</v>
      </c>
    </row>
    <row r="607" spans="2:12">
      <c r="B607" s="65">
        <v>42845</v>
      </c>
      <c r="C607" s="60">
        <v>9435</v>
      </c>
      <c r="D607" s="61">
        <v>375738</v>
      </c>
      <c r="E607" s="61">
        <v>243210</v>
      </c>
      <c r="F607" s="61">
        <f t="shared" si="18"/>
        <v>132528</v>
      </c>
      <c r="G607" s="62">
        <v>54750</v>
      </c>
      <c r="H607" s="60">
        <v>5596.5</v>
      </c>
      <c r="I607" s="60">
        <v>264.3</v>
      </c>
      <c r="J607" s="60">
        <f>Table48[[#This Row],[Comex Cu future]]/100/0.454*1000</f>
        <v>5821.5859030837009</v>
      </c>
      <c r="K607" s="60">
        <v>1932.25</v>
      </c>
      <c r="L607" s="63">
        <f t="shared" si="19"/>
        <v>42826</v>
      </c>
    </row>
    <row r="608" spans="2:12">
      <c r="B608" s="65">
        <v>42846</v>
      </c>
      <c r="C608" s="60">
        <v>9295</v>
      </c>
      <c r="D608" s="61">
        <v>380946</v>
      </c>
      <c r="E608" s="61">
        <v>248526</v>
      </c>
      <c r="F608" s="61">
        <f t="shared" si="18"/>
        <v>132420</v>
      </c>
      <c r="G608" s="62">
        <v>54750</v>
      </c>
      <c r="H608" s="60">
        <v>5594</v>
      </c>
      <c r="I608" s="60">
        <v>263.95</v>
      </c>
      <c r="J608" s="60">
        <f>Table48[[#This Row],[Comex Cu future]]/100/0.454*1000</f>
        <v>5813.8766519823785</v>
      </c>
      <c r="K608" s="60">
        <v>1922.75</v>
      </c>
      <c r="L608" s="63">
        <f t="shared" si="19"/>
        <v>42826</v>
      </c>
    </row>
    <row r="609" spans="2:12">
      <c r="B609" s="65">
        <v>42849</v>
      </c>
      <c r="C609" s="60">
        <v>9206.5</v>
      </c>
      <c r="D609" s="61">
        <v>380496</v>
      </c>
      <c r="E609" s="61">
        <v>248310</v>
      </c>
      <c r="F609" s="61">
        <f t="shared" si="18"/>
        <v>132186</v>
      </c>
      <c r="G609" s="62">
        <v>55000</v>
      </c>
      <c r="H609" s="60">
        <v>5624.5</v>
      </c>
      <c r="I609" s="60">
        <v>265.39999999999998</v>
      </c>
      <c r="J609" s="60">
        <f>Table48[[#This Row],[Comex Cu future]]/100/0.454*1000</f>
        <v>5845.8149779735677</v>
      </c>
      <c r="K609" s="60">
        <v>1938.25</v>
      </c>
      <c r="L609" s="63">
        <f t="shared" si="19"/>
        <v>42826</v>
      </c>
    </row>
    <row r="610" spans="2:12">
      <c r="B610" s="65">
        <v>42850</v>
      </c>
      <c r="C610" s="60">
        <v>9270.5</v>
      </c>
      <c r="D610" s="61">
        <v>380172</v>
      </c>
      <c r="E610" s="61">
        <v>247890</v>
      </c>
      <c r="F610" s="61">
        <f t="shared" si="18"/>
        <v>132282</v>
      </c>
      <c r="G610" s="62">
        <v>55000</v>
      </c>
      <c r="H610" s="60">
        <v>5677.5</v>
      </c>
      <c r="I610" s="60">
        <v>267.60000000000002</v>
      </c>
      <c r="J610" s="60">
        <f>Table48[[#This Row],[Comex Cu future]]/100/0.454*1000</f>
        <v>5894.2731277533039</v>
      </c>
      <c r="K610" s="60">
        <v>1954.75</v>
      </c>
      <c r="L610" s="63">
        <f t="shared" si="19"/>
        <v>42826</v>
      </c>
    </row>
    <row r="611" spans="2:12">
      <c r="B611" s="65">
        <v>42851</v>
      </c>
      <c r="C611" s="60">
        <v>9179.5</v>
      </c>
      <c r="D611" s="61">
        <v>379338</v>
      </c>
      <c r="E611" s="61">
        <v>246984</v>
      </c>
      <c r="F611" s="61">
        <f t="shared" si="18"/>
        <v>132354</v>
      </c>
      <c r="G611" s="62">
        <v>55000</v>
      </c>
      <c r="H611" s="60">
        <v>5689</v>
      </c>
      <c r="I611" s="60">
        <v>267.55</v>
      </c>
      <c r="J611" s="60">
        <f>Table48[[#This Row],[Comex Cu future]]/100/0.454*1000</f>
        <v>5893.171806167401</v>
      </c>
      <c r="K611" s="60">
        <v>1956</v>
      </c>
      <c r="L611" s="63">
        <f t="shared" si="19"/>
        <v>42826</v>
      </c>
    </row>
    <row r="612" spans="2:12">
      <c r="B612" s="65">
        <v>42852</v>
      </c>
      <c r="C612" s="60">
        <v>9288</v>
      </c>
      <c r="D612" s="61">
        <v>379002</v>
      </c>
      <c r="E612" s="61">
        <v>246768</v>
      </c>
      <c r="F612" s="61">
        <f t="shared" si="18"/>
        <v>132234</v>
      </c>
      <c r="G612" s="62">
        <v>55250</v>
      </c>
      <c r="H612" s="60">
        <v>5668.75</v>
      </c>
      <c r="I612" s="60">
        <v>266.8</v>
      </c>
      <c r="J612" s="60">
        <f>Table48[[#This Row],[Comex Cu future]]/100/0.454*1000</f>
        <v>5876.6519823788549</v>
      </c>
      <c r="K612" s="60">
        <v>1914.75</v>
      </c>
      <c r="L612" s="63">
        <f t="shared" si="19"/>
        <v>42826</v>
      </c>
    </row>
    <row r="613" spans="2:12">
      <c r="B613" s="65">
        <v>42853</v>
      </c>
      <c r="C613" s="60">
        <v>9404</v>
      </c>
      <c r="D613" s="61">
        <v>379644</v>
      </c>
      <c r="E613" s="61">
        <v>246738</v>
      </c>
      <c r="F613" s="61">
        <f t="shared" si="18"/>
        <v>132906</v>
      </c>
      <c r="G613" s="62">
        <v>55000</v>
      </c>
      <c r="H613" s="60">
        <v>5710.5</v>
      </c>
      <c r="I613" s="60">
        <v>267.64999999999998</v>
      </c>
      <c r="J613" s="60">
        <f>Table48[[#This Row],[Comex Cu future]]/100/0.454*1000</f>
        <v>5895.374449339206</v>
      </c>
      <c r="K613" s="60">
        <v>1903</v>
      </c>
      <c r="L613" s="63">
        <f t="shared" si="19"/>
        <v>42826</v>
      </c>
    </row>
    <row r="614" spans="2:12">
      <c r="B614" s="65">
        <v>42856</v>
      </c>
      <c r="C614" s="60">
        <v>9404</v>
      </c>
      <c r="D614" s="61">
        <v>379644</v>
      </c>
      <c r="E614" s="61">
        <v>246738</v>
      </c>
      <c r="F614" s="61">
        <f t="shared" si="18"/>
        <v>132906</v>
      </c>
      <c r="G614" s="62">
        <v>55000</v>
      </c>
      <c r="H614" s="60">
        <v>5710.5</v>
      </c>
      <c r="I614" s="60">
        <v>273.14999999999998</v>
      </c>
      <c r="J614" s="60">
        <f>Table48[[#This Row],[Comex Cu future]]/100/0.454*1000</f>
        <v>6016.5198237885452</v>
      </c>
      <c r="K614" s="60">
        <v>1903</v>
      </c>
      <c r="L614" s="63">
        <f t="shared" si="19"/>
        <v>42856</v>
      </c>
    </row>
    <row r="615" spans="2:12">
      <c r="B615" s="65">
        <v>42857</v>
      </c>
      <c r="C615" s="60">
        <v>9463</v>
      </c>
      <c r="D615" s="61">
        <v>379182</v>
      </c>
      <c r="E615" s="61">
        <v>246318</v>
      </c>
      <c r="F615" s="61">
        <f t="shared" si="18"/>
        <v>132864</v>
      </c>
      <c r="G615" s="62">
        <v>54750</v>
      </c>
      <c r="H615" s="60">
        <v>5770.5</v>
      </c>
      <c r="I615" s="60">
        <v>271</v>
      </c>
      <c r="J615" s="60">
        <f>Table48[[#This Row],[Comex Cu future]]/100/0.454*1000</f>
        <v>5969.1629955947128</v>
      </c>
      <c r="K615" s="60">
        <v>1921.75</v>
      </c>
      <c r="L615" s="63">
        <f t="shared" si="19"/>
        <v>42856</v>
      </c>
    </row>
    <row r="616" spans="2:12">
      <c r="B616" s="65">
        <v>42858</v>
      </c>
      <c r="C616" s="60">
        <v>9177</v>
      </c>
      <c r="D616" s="61">
        <v>380472</v>
      </c>
      <c r="E616" s="61">
        <v>247608</v>
      </c>
      <c r="F616" s="61">
        <f t="shared" si="18"/>
        <v>132864</v>
      </c>
      <c r="G616" s="62">
        <v>54750</v>
      </c>
      <c r="H616" s="60">
        <v>5566.75</v>
      </c>
      <c r="I616" s="60">
        <v>262.3</v>
      </c>
      <c r="J616" s="60">
        <f>Table48[[#This Row],[Comex Cu future]]/100/0.454*1000</f>
        <v>5777.5330396475774</v>
      </c>
      <c r="K616" s="60">
        <v>1915.5</v>
      </c>
      <c r="L616" s="63">
        <f t="shared" si="19"/>
        <v>42856</v>
      </c>
    </row>
    <row r="617" spans="2:12">
      <c r="B617" s="65">
        <v>42859</v>
      </c>
      <c r="C617" s="60">
        <v>8969.5</v>
      </c>
      <c r="D617" s="61">
        <v>380502</v>
      </c>
      <c r="E617" s="61">
        <v>247506</v>
      </c>
      <c r="F617" s="61">
        <f t="shared" si="18"/>
        <v>132996</v>
      </c>
      <c r="G617" s="62">
        <v>55050</v>
      </c>
      <c r="H617" s="60">
        <v>5518</v>
      </c>
      <c r="I617" s="60">
        <v>259.25</v>
      </c>
      <c r="J617" s="60">
        <f>Table48[[#This Row],[Comex Cu future]]/100/0.454*1000</f>
        <v>5710.3524229074883</v>
      </c>
      <c r="K617" s="60">
        <v>1906.5</v>
      </c>
      <c r="L617" s="63">
        <f t="shared" si="19"/>
        <v>42856</v>
      </c>
    </row>
    <row r="618" spans="2:12">
      <c r="B618" s="65">
        <v>42860</v>
      </c>
      <c r="C618" s="60">
        <v>9107.5</v>
      </c>
      <c r="D618" s="61">
        <v>380712</v>
      </c>
      <c r="E618" s="61">
        <v>247926</v>
      </c>
      <c r="F618" s="61">
        <f t="shared" si="18"/>
        <v>132786</v>
      </c>
      <c r="G618" s="62">
        <v>55050</v>
      </c>
      <c r="H618" s="60">
        <v>5563</v>
      </c>
      <c r="I618" s="60">
        <v>260.64999999999998</v>
      </c>
      <c r="J618" s="60">
        <f>Table48[[#This Row],[Comex Cu future]]/100/0.454*1000</f>
        <v>5741.1894273127737</v>
      </c>
      <c r="K618" s="60">
        <v>1895.75</v>
      </c>
      <c r="L618" s="63">
        <f t="shared" si="19"/>
        <v>42856</v>
      </c>
    </row>
    <row r="619" spans="2:12">
      <c r="B619" s="65">
        <v>42863</v>
      </c>
      <c r="C619" s="60">
        <v>9107.5</v>
      </c>
      <c r="D619" s="61">
        <v>380712</v>
      </c>
      <c r="E619" s="61">
        <v>247926</v>
      </c>
      <c r="F619" s="61">
        <f t="shared" si="18"/>
        <v>132786</v>
      </c>
      <c r="G619" s="62">
        <v>54450</v>
      </c>
      <c r="H619" s="60">
        <v>5461.75</v>
      </c>
      <c r="I619" s="60">
        <v>256.89999999999998</v>
      </c>
      <c r="J619" s="60">
        <f>Table48[[#This Row],[Comex Cu future]]/100/0.454*1000</f>
        <v>5658.5903083700432</v>
      </c>
      <c r="K619" s="60">
        <v>1873.25</v>
      </c>
      <c r="L619" s="63">
        <f t="shared" si="19"/>
        <v>42856</v>
      </c>
    </row>
    <row r="620" spans="2:12">
      <c r="B620" s="65">
        <v>42864</v>
      </c>
      <c r="C620" s="60">
        <v>9173.5</v>
      </c>
      <c r="D620" s="61">
        <v>380718</v>
      </c>
      <c r="E620" s="61">
        <v>247956</v>
      </c>
      <c r="F620" s="61">
        <f t="shared" si="18"/>
        <v>132762</v>
      </c>
      <c r="G620" s="62">
        <v>54550</v>
      </c>
      <c r="H620" s="60">
        <v>5486.25</v>
      </c>
      <c r="I620" s="60">
        <v>257.25</v>
      </c>
      <c r="J620" s="60">
        <f>Table48[[#This Row],[Comex Cu future]]/100/0.454*1000</f>
        <v>5666.2995594713648</v>
      </c>
      <c r="K620" s="60">
        <v>1864.75</v>
      </c>
      <c r="L620" s="63">
        <f t="shared" si="19"/>
        <v>42856</v>
      </c>
    </row>
    <row r="621" spans="2:12">
      <c r="B621" s="65">
        <v>42865</v>
      </c>
      <c r="C621" s="60">
        <v>9078.5</v>
      </c>
      <c r="D621" s="61">
        <v>381378</v>
      </c>
      <c r="E621" s="61">
        <v>248640</v>
      </c>
      <c r="F621" s="61">
        <f t="shared" si="18"/>
        <v>132738</v>
      </c>
      <c r="G621" s="62">
        <v>54550</v>
      </c>
      <c r="H621" s="60">
        <v>5475.25</v>
      </c>
      <c r="I621" s="60">
        <v>256.8</v>
      </c>
      <c r="J621" s="60">
        <f>Table48[[#This Row],[Comex Cu future]]/100/0.454*1000</f>
        <v>5656.3876651982373</v>
      </c>
      <c r="K621" s="60">
        <v>1859.5</v>
      </c>
      <c r="L621" s="63">
        <f t="shared" si="19"/>
        <v>42856</v>
      </c>
    </row>
    <row r="622" spans="2:12">
      <c r="B622" s="65">
        <v>42866</v>
      </c>
      <c r="C622" s="60">
        <v>9291</v>
      </c>
      <c r="D622" s="61">
        <v>381834</v>
      </c>
      <c r="E622" s="61">
        <v>249114</v>
      </c>
      <c r="F622" s="61">
        <f t="shared" si="18"/>
        <v>132720</v>
      </c>
      <c r="G622" s="62">
        <v>54550</v>
      </c>
      <c r="H622" s="60">
        <v>5521.25</v>
      </c>
      <c r="I622" s="60">
        <v>258.2</v>
      </c>
      <c r="J622" s="60">
        <f>Table48[[#This Row],[Comex Cu future]]/100/0.454*1000</f>
        <v>5687.2246696035236</v>
      </c>
      <c r="K622" s="60">
        <v>1869.5</v>
      </c>
      <c r="L622" s="63">
        <f t="shared" si="19"/>
        <v>42856</v>
      </c>
    </row>
    <row r="623" spans="2:12">
      <c r="B623" s="65">
        <v>42867</v>
      </c>
      <c r="C623" s="60">
        <v>9276</v>
      </c>
      <c r="D623" s="61">
        <v>380610</v>
      </c>
      <c r="E623" s="61">
        <v>248286</v>
      </c>
      <c r="F623" s="61">
        <f t="shared" si="18"/>
        <v>132324</v>
      </c>
      <c r="G623" s="62">
        <v>54550</v>
      </c>
      <c r="H623" s="60">
        <v>5538.75</v>
      </c>
      <c r="I623" s="60">
        <v>259.89999999999998</v>
      </c>
      <c r="J623" s="60">
        <f>Table48[[#This Row],[Comex Cu future]]/100/0.454*1000</f>
        <v>5724.6696035242285</v>
      </c>
      <c r="K623" s="60">
        <v>1885.5</v>
      </c>
      <c r="L623" s="63">
        <f t="shared" si="19"/>
        <v>42856</v>
      </c>
    </row>
    <row r="624" spans="2:12">
      <c r="B624" s="65">
        <v>42870</v>
      </c>
      <c r="C624" s="60">
        <v>9177</v>
      </c>
      <c r="D624" s="61">
        <v>379638</v>
      </c>
      <c r="E624" s="61">
        <v>247548</v>
      </c>
      <c r="F624" s="61">
        <f t="shared" si="18"/>
        <v>132090</v>
      </c>
      <c r="G624" s="62">
        <v>54550</v>
      </c>
      <c r="H624" s="60">
        <v>5593.25</v>
      </c>
      <c r="I624" s="60">
        <v>261.35000000000002</v>
      </c>
      <c r="J624" s="60">
        <f>Table48[[#This Row],[Comex Cu future]]/100/0.454*1000</f>
        <v>5756.6079295154186</v>
      </c>
      <c r="K624" s="60">
        <v>1902.25</v>
      </c>
      <c r="L624" s="63">
        <f t="shared" si="19"/>
        <v>42856</v>
      </c>
    </row>
    <row r="625" spans="2:12">
      <c r="B625" s="65">
        <v>42871</v>
      </c>
      <c r="C625" s="60">
        <v>9064.5</v>
      </c>
      <c r="D625" s="61">
        <v>380250</v>
      </c>
      <c r="E625" s="61">
        <v>248826</v>
      </c>
      <c r="F625" s="61">
        <f t="shared" si="18"/>
        <v>131424</v>
      </c>
      <c r="G625" s="62">
        <v>55543.75</v>
      </c>
      <c r="H625" s="60">
        <v>5594.75</v>
      </c>
      <c r="I625" s="60">
        <v>262.3</v>
      </c>
      <c r="J625" s="60">
        <f>Table48[[#This Row],[Comex Cu future]]/100/0.454*1000</f>
        <v>5777.5330396475774</v>
      </c>
      <c r="K625" s="60">
        <v>1920.75</v>
      </c>
      <c r="L625" s="63">
        <f t="shared" si="19"/>
        <v>42856</v>
      </c>
    </row>
    <row r="626" spans="2:12">
      <c r="B626" s="65">
        <v>42872</v>
      </c>
      <c r="C626" s="60">
        <v>9166</v>
      </c>
      <c r="D626" s="61">
        <v>380340</v>
      </c>
      <c r="E626" s="61">
        <v>249162</v>
      </c>
      <c r="F626" s="61">
        <f t="shared" si="18"/>
        <v>131178</v>
      </c>
      <c r="G626" s="62">
        <v>55537</v>
      </c>
      <c r="H626" s="60">
        <v>5592.5</v>
      </c>
      <c r="I626" s="60">
        <v>262</v>
      </c>
      <c r="J626" s="60">
        <f>Table48[[#This Row],[Comex Cu future]]/100/0.454*1000</f>
        <v>5770.9251101321588</v>
      </c>
      <c r="K626" s="60">
        <v>1921.75</v>
      </c>
      <c r="L626" s="63">
        <f t="shared" si="19"/>
        <v>42856</v>
      </c>
    </row>
    <row r="627" spans="2:12">
      <c r="B627" s="65">
        <v>42873</v>
      </c>
      <c r="C627" s="60">
        <v>9136.5</v>
      </c>
      <c r="D627" s="61">
        <v>379824</v>
      </c>
      <c r="E627" s="61">
        <v>249156</v>
      </c>
      <c r="F627" s="61">
        <f t="shared" si="18"/>
        <v>130668</v>
      </c>
      <c r="G627" s="62">
        <v>54500</v>
      </c>
      <c r="H627" s="60">
        <v>5562</v>
      </c>
      <c r="I627" s="60">
        <v>260.5</v>
      </c>
      <c r="J627" s="60">
        <f>Table48[[#This Row],[Comex Cu future]]/100/0.454*1000</f>
        <v>5737.8854625550657</v>
      </c>
      <c r="K627" s="60">
        <v>1921</v>
      </c>
      <c r="L627" s="63">
        <f t="shared" si="19"/>
        <v>42856</v>
      </c>
    </row>
    <row r="628" spans="2:12">
      <c r="B628" s="65">
        <v>42874</v>
      </c>
      <c r="C628" s="60">
        <v>9325</v>
      </c>
      <c r="D628" s="61">
        <v>378894</v>
      </c>
      <c r="E628" s="61">
        <v>248556</v>
      </c>
      <c r="F628" s="61">
        <f t="shared" si="18"/>
        <v>130338</v>
      </c>
      <c r="G628" s="62">
        <v>54250</v>
      </c>
      <c r="H628" s="60">
        <v>5665.25</v>
      </c>
      <c r="I628" s="60">
        <v>264.89999999999998</v>
      </c>
      <c r="J628" s="60">
        <f>Table48[[#This Row],[Comex Cu future]]/100/0.454*1000</f>
        <v>5834.8017621145364</v>
      </c>
      <c r="K628" s="60">
        <v>1941.75</v>
      </c>
      <c r="L628" s="63">
        <f t="shared" si="19"/>
        <v>42856</v>
      </c>
    </row>
    <row r="629" spans="2:12">
      <c r="B629" s="65">
        <v>42877</v>
      </c>
      <c r="C629" s="60">
        <v>9351.5</v>
      </c>
      <c r="D629" s="61">
        <v>378858</v>
      </c>
      <c r="E629" s="61">
        <v>248976</v>
      </c>
      <c r="F629" s="61">
        <f t="shared" si="18"/>
        <v>129882</v>
      </c>
      <c r="G629" s="62">
        <v>54500</v>
      </c>
      <c r="H629" s="60">
        <v>5689</v>
      </c>
      <c r="I629" s="60">
        <v>266.25</v>
      </c>
      <c r="J629" s="60">
        <f>Table48[[#This Row],[Comex Cu future]]/100/0.454*1000</f>
        <v>5864.5374449339215</v>
      </c>
      <c r="K629" s="60">
        <v>1935.5</v>
      </c>
      <c r="L629" s="63">
        <f t="shared" si="19"/>
        <v>42856</v>
      </c>
    </row>
    <row r="630" spans="2:12">
      <c r="B630" s="65">
        <v>42878</v>
      </c>
      <c r="C630" s="60">
        <v>9301.5</v>
      </c>
      <c r="D630" s="61">
        <v>378414</v>
      </c>
      <c r="E630" s="61">
        <v>248766</v>
      </c>
      <c r="F630" s="61">
        <f t="shared" si="18"/>
        <v>129648</v>
      </c>
      <c r="G630" s="62">
        <v>54500</v>
      </c>
      <c r="H630" s="60">
        <v>5695</v>
      </c>
      <c r="I630" s="60">
        <v>266.64999999999998</v>
      </c>
      <c r="J630" s="60">
        <f>Table48[[#This Row],[Comex Cu future]]/100/0.454*1000</f>
        <v>5873.3480176211442</v>
      </c>
      <c r="K630" s="60">
        <v>1940.5</v>
      </c>
      <c r="L630" s="63">
        <f t="shared" si="19"/>
        <v>42856</v>
      </c>
    </row>
    <row r="631" spans="2:12">
      <c r="B631" s="65">
        <v>42879</v>
      </c>
      <c r="C631" s="60">
        <v>9057.5</v>
      </c>
      <c r="D631" s="61">
        <v>384798</v>
      </c>
      <c r="E631" s="61">
        <v>255438</v>
      </c>
      <c r="F631" s="61">
        <f t="shared" si="18"/>
        <v>129360</v>
      </c>
      <c r="G631" s="62">
        <v>54500</v>
      </c>
      <c r="H631" s="60">
        <v>5662.5</v>
      </c>
      <c r="I631" s="60">
        <v>265.5</v>
      </c>
      <c r="J631" s="60">
        <f>Table48[[#This Row],[Comex Cu future]]/100/0.454*1000</f>
        <v>5848.0176211453736</v>
      </c>
      <c r="K631" s="60">
        <v>1942.5</v>
      </c>
      <c r="L631" s="63">
        <f t="shared" si="19"/>
        <v>42856</v>
      </c>
    </row>
    <row r="632" spans="2:12">
      <c r="B632" s="65">
        <v>42880</v>
      </c>
      <c r="C632" s="60">
        <v>9000.5</v>
      </c>
      <c r="D632" s="61">
        <v>383844</v>
      </c>
      <c r="E632" s="61">
        <v>254748</v>
      </c>
      <c r="F632" s="61">
        <f t="shared" si="18"/>
        <v>129096</v>
      </c>
      <c r="G632" s="62">
        <v>55350</v>
      </c>
      <c r="H632" s="60">
        <v>5706</v>
      </c>
      <c r="I632" s="60">
        <v>266.64999999999998</v>
      </c>
      <c r="J632" s="60">
        <f>Table48[[#This Row],[Comex Cu future]]/100/0.454*1000</f>
        <v>5873.3480176211442</v>
      </c>
      <c r="K632" s="60">
        <v>1958.25</v>
      </c>
      <c r="L632" s="63">
        <f t="shared" si="19"/>
        <v>42856</v>
      </c>
    </row>
    <row r="633" spans="2:12">
      <c r="B633" s="65">
        <v>42881</v>
      </c>
      <c r="C633" s="60">
        <v>9040</v>
      </c>
      <c r="D633" s="61">
        <v>382104</v>
      </c>
      <c r="E633" s="61">
        <v>253566</v>
      </c>
      <c r="F633" s="61">
        <f t="shared" si="18"/>
        <v>128538</v>
      </c>
      <c r="G633" s="62">
        <v>55850</v>
      </c>
      <c r="H633" s="60">
        <v>5638</v>
      </c>
      <c r="I633" s="60">
        <v>263.89999999999998</v>
      </c>
      <c r="J633" s="60">
        <f>Table48[[#This Row],[Comex Cu future]]/100/0.454*1000</f>
        <v>5812.7753303964746</v>
      </c>
      <c r="K633" s="60">
        <v>1948.75</v>
      </c>
      <c r="L633" s="63">
        <f t="shared" si="19"/>
        <v>42856</v>
      </c>
    </row>
    <row r="634" spans="2:12">
      <c r="B634" s="65">
        <v>42884</v>
      </c>
      <c r="C634" s="60">
        <v>9040</v>
      </c>
      <c r="D634" s="61">
        <v>382104</v>
      </c>
      <c r="E634" s="61">
        <v>253566</v>
      </c>
      <c r="F634" s="61">
        <f t="shared" si="18"/>
        <v>128538</v>
      </c>
      <c r="G634" s="62">
        <v>55850</v>
      </c>
      <c r="H634" s="60">
        <v>5638</v>
      </c>
      <c r="I634" s="60">
        <v>263.89999999999998</v>
      </c>
      <c r="J634" s="60">
        <f>Table48[[#This Row],[Comex Cu future]]/100/0.454*1000</f>
        <v>5812.7753303964746</v>
      </c>
      <c r="K634" s="60">
        <v>1948.75</v>
      </c>
      <c r="L634" s="63">
        <f t="shared" si="19"/>
        <v>42856</v>
      </c>
    </row>
    <row r="635" spans="2:12">
      <c r="B635" s="65">
        <v>42885</v>
      </c>
      <c r="C635" s="60">
        <v>9072</v>
      </c>
      <c r="D635" s="61">
        <v>380292</v>
      </c>
      <c r="E635" s="61">
        <v>252276</v>
      </c>
      <c r="F635" s="61">
        <f t="shared" si="18"/>
        <v>128016</v>
      </c>
      <c r="G635" s="62">
        <v>56100</v>
      </c>
      <c r="H635" s="60">
        <v>5633.25</v>
      </c>
      <c r="I635" s="60">
        <v>263.75</v>
      </c>
      <c r="J635" s="60">
        <f>Table48[[#This Row],[Comex Cu future]]/100/0.454*1000</f>
        <v>5809.4713656387667</v>
      </c>
      <c r="K635" s="60">
        <v>1922.75</v>
      </c>
      <c r="L635" s="63">
        <f t="shared" si="19"/>
        <v>42856</v>
      </c>
    </row>
    <row r="636" spans="2:12">
      <c r="B636" s="65">
        <v>42886</v>
      </c>
      <c r="C636" s="60">
        <v>8922</v>
      </c>
      <c r="D636" s="61">
        <v>378984</v>
      </c>
      <c r="E636" s="61">
        <v>250974</v>
      </c>
      <c r="F636" s="61">
        <f t="shared" si="18"/>
        <v>128010</v>
      </c>
      <c r="G636" s="62">
        <v>56350</v>
      </c>
      <c r="H636" s="60">
        <v>5657.75</v>
      </c>
      <c r="I636" s="60">
        <v>265.2</v>
      </c>
      <c r="J636" s="60">
        <f>Table48[[#This Row],[Comex Cu future]]/100/0.454*1000</f>
        <v>5841.409691629955</v>
      </c>
      <c r="K636" s="60">
        <v>1925.75</v>
      </c>
      <c r="L636" s="63">
        <f t="shared" si="19"/>
        <v>42856</v>
      </c>
    </row>
    <row r="637" spans="2:12">
      <c r="B637" s="65">
        <v>42887</v>
      </c>
      <c r="C637" s="60">
        <v>8793</v>
      </c>
      <c r="D637" s="61">
        <v>384966</v>
      </c>
      <c r="E637" s="61">
        <v>257256</v>
      </c>
      <c r="F637" s="61">
        <f t="shared" si="18"/>
        <v>127710</v>
      </c>
      <c r="G637" s="62">
        <v>55850</v>
      </c>
      <c r="H637" s="60">
        <v>5675</v>
      </c>
      <c r="I637" s="60">
        <v>265.45</v>
      </c>
      <c r="J637" s="60">
        <f>Table48[[#This Row],[Comex Cu future]]/100/0.454*1000</f>
        <v>5846.9162995594716</v>
      </c>
      <c r="K637" s="60">
        <v>1924</v>
      </c>
      <c r="L637" s="63">
        <f t="shared" si="19"/>
        <v>42887</v>
      </c>
    </row>
    <row r="638" spans="2:12">
      <c r="B638" s="65">
        <v>42888</v>
      </c>
      <c r="C638" s="60">
        <v>8874.25</v>
      </c>
      <c r="D638" s="61">
        <v>383292</v>
      </c>
      <c r="E638" s="61">
        <v>256650</v>
      </c>
      <c r="F638" s="61">
        <f t="shared" si="18"/>
        <v>126642</v>
      </c>
      <c r="G638" s="62">
        <v>56350</v>
      </c>
      <c r="H638" s="60">
        <v>5640</v>
      </c>
      <c r="I638" s="60">
        <v>264.5</v>
      </c>
      <c r="J638" s="60">
        <f>Table48[[#This Row],[Comex Cu future]]/100/0.454*1000</f>
        <v>5825.9911894273118</v>
      </c>
      <c r="K638" s="60">
        <v>1929.25</v>
      </c>
      <c r="L638" s="63">
        <f t="shared" si="19"/>
        <v>42887</v>
      </c>
    </row>
    <row r="639" spans="2:12">
      <c r="B639" s="65">
        <v>42891</v>
      </c>
      <c r="C639" s="60">
        <v>8866.75</v>
      </c>
      <c r="D639" s="61">
        <v>381480</v>
      </c>
      <c r="E639" s="61">
        <v>255510</v>
      </c>
      <c r="F639" s="61">
        <f t="shared" si="18"/>
        <v>125970</v>
      </c>
      <c r="G639" s="62">
        <v>56350</v>
      </c>
      <c r="H639" s="60">
        <v>5597.75</v>
      </c>
      <c r="I639" s="60">
        <v>263</v>
      </c>
      <c r="J639" s="60">
        <f>Table48[[#This Row],[Comex Cu future]]/100/0.454*1000</f>
        <v>5792.9515418502206</v>
      </c>
      <c r="K639" s="60">
        <v>1900.05</v>
      </c>
      <c r="L639" s="63">
        <f t="shared" si="19"/>
        <v>42887</v>
      </c>
    </row>
    <row r="640" spans="2:12">
      <c r="B640" s="65">
        <v>42892</v>
      </c>
      <c r="C640" s="60">
        <v>8816</v>
      </c>
      <c r="D640" s="61">
        <v>379932</v>
      </c>
      <c r="E640" s="61">
        <v>254250</v>
      </c>
      <c r="F640" s="61">
        <f t="shared" si="18"/>
        <v>125682</v>
      </c>
      <c r="G640" s="62">
        <v>56100</v>
      </c>
      <c r="H640" s="60">
        <v>5586</v>
      </c>
      <c r="I640" s="60">
        <v>261.89999999999998</v>
      </c>
      <c r="J640" s="60">
        <f>Table48[[#This Row],[Comex Cu future]]/100/0.454*1000</f>
        <v>5768.722466960352</v>
      </c>
      <c r="K640" s="60">
        <v>1898.25</v>
      </c>
      <c r="L640" s="63">
        <f t="shared" si="19"/>
        <v>42887</v>
      </c>
    </row>
    <row r="641" spans="2:12">
      <c r="B641" s="65">
        <v>42893</v>
      </c>
      <c r="C641" s="60">
        <v>8754.5</v>
      </c>
      <c r="D641" s="61">
        <v>379572</v>
      </c>
      <c r="E641" s="61">
        <v>254250</v>
      </c>
      <c r="F641" s="61">
        <f t="shared" si="18"/>
        <v>125322</v>
      </c>
      <c r="G641" s="62">
        <v>56225</v>
      </c>
      <c r="H641" s="60">
        <v>5591.75</v>
      </c>
      <c r="I641" s="60">
        <v>262.3</v>
      </c>
      <c r="J641" s="60">
        <f>Table48[[#This Row],[Comex Cu future]]/100/0.454*1000</f>
        <v>5777.5330396475774</v>
      </c>
      <c r="K641" s="60">
        <v>1902.75</v>
      </c>
      <c r="L641" s="63">
        <f t="shared" si="19"/>
        <v>42887</v>
      </c>
    </row>
    <row r="642" spans="2:12">
      <c r="B642" s="65">
        <v>42894</v>
      </c>
      <c r="C642" s="60">
        <v>8758.5</v>
      </c>
      <c r="D642" s="61">
        <v>378174</v>
      </c>
      <c r="E642" s="61">
        <v>253404</v>
      </c>
      <c r="F642" s="61">
        <f t="shared" si="18"/>
        <v>124770</v>
      </c>
      <c r="G642" s="62">
        <v>56350</v>
      </c>
      <c r="H642" s="60">
        <v>5703.75</v>
      </c>
      <c r="I642" s="60">
        <v>267.39999999999998</v>
      </c>
      <c r="J642" s="60">
        <f>Table48[[#This Row],[Comex Cu future]]/100/0.454*1000</f>
        <v>5889.8678414096912</v>
      </c>
      <c r="K642" s="60">
        <v>1898.75</v>
      </c>
      <c r="L642" s="63">
        <f t="shared" si="19"/>
        <v>42887</v>
      </c>
    </row>
    <row r="643" spans="2:12">
      <c r="B643" s="65">
        <v>42895</v>
      </c>
      <c r="C643" s="60">
        <v>8924</v>
      </c>
      <c r="D643" s="61">
        <v>376914</v>
      </c>
      <c r="E643" s="61">
        <v>252426</v>
      </c>
      <c r="F643" s="61">
        <f t="shared" si="18"/>
        <v>124488</v>
      </c>
      <c r="G643" s="62">
        <v>56000</v>
      </c>
      <c r="H643" s="60">
        <v>5779.5</v>
      </c>
      <c r="I643" s="60">
        <v>271.14999999999998</v>
      </c>
      <c r="J643" s="60">
        <f>Table48[[#This Row],[Comex Cu future]]/100/0.454*1000</f>
        <v>5972.4669603524217</v>
      </c>
      <c r="K643" s="60">
        <v>1901.25</v>
      </c>
      <c r="L643" s="63">
        <f t="shared" si="19"/>
        <v>42887</v>
      </c>
    </row>
    <row r="644" spans="2:12">
      <c r="B644" s="65">
        <v>42898</v>
      </c>
      <c r="C644" s="60">
        <v>8735.5</v>
      </c>
      <c r="D644" s="61">
        <v>375870</v>
      </c>
      <c r="E644" s="61">
        <v>251430</v>
      </c>
      <c r="F644" s="61">
        <f t="shared" si="18"/>
        <v>124440</v>
      </c>
      <c r="G644" s="62">
        <v>56350</v>
      </c>
      <c r="H644" s="60">
        <v>5743</v>
      </c>
      <c r="I644" s="60">
        <v>268.25</v>
      </c>
      <c r="J644" s="60">
        <f>Table48[[#This Row],[Comex Cu future]]/100/0.454*1000</f>
        <v>5908.5903083700441</v>
      </c>
      <c r="K644" s="60">
        <v>1879.5</v>
      </c>
      <c r="L644" s="63">
        <f t="shared" si="19"/>
        <v>42887</v>
      </c>
    </row>
    <row r="645" spans="2:12">
      <c r="B645" s="65">
        <v>42899</v>
      </c>
      <c r="C645" s="60">
        <v>8738.5</v>
      </c>
      <c r="D645" s="61">
        <v>375822</v>
      </c>
      <c r="E645" s="61">
        <v>251382</v>
      </c>
      <c r="F645" s="61">
        <f t="shared" si="18"/>
        <v>124440</v>
      </c>
      <c r="G645" s="62">
        <v>56600</v>
      </c>
      <c r="H645" s="60">
        <v>5685.5</v>
      </c>
      <c r="I645" s="60">
        <v>266.39999999999998</v>
      </c>
      <c r="J645" s="60">
        <f>Table48[[#This Row],[Comex Cu future]]/100/0.454*1000</f>
        <v>5867.8414096916295</v>
      </c>
      <c r="K645" s="60">
        <v>1878.5</v>
      </c>
      <c r="L645" s="63">
        <f t="shared" si="19"/>
        <v>42887</v>
      </c>
    </row>
    <row r="646" spans="2:12">
      <c r="B646" s="65">
        <v>42900</v>
      </c>
      <c r="C646" s="60">
        <v>8883</v>
      </c>
      <c r="D646" s="61">
        <v>376452</v>
      </c>
      <c r="E646" s="61">
        <v>252030</v>
      </c>
      <c r="F646" s="61">
        <f t="shared" si="18"/>
        <v>124422</v>
      </c>
      <c r="G646" s="62">
        <v>56600</v>
      </c>
      <c r="H646" s="60">
        <v>5668.5</v>
      </c>
      <c r="I646" s="60">
        <v>264.35000000000002</v>
      </c>
      <c r="J646" s="60">
        <f>Table48[[#This Row],[Comex Cu future]]/100/0.454*1000</f>
        <v>5822.6872246696039</v>
      </c>
      <c r="K646" s="60">
        <v>1872.5</v>
      </c>
      <c r="L646" s="63">
        <f t="shared" si="19"/>
        <v>42887</v>
      </c>
    </row>
    <row r="647" spans="2:12">
      <c r="B647" s="65">
        <v>42901</v>
      </c>
      <c r="C647" s="60">
        <v>8790</v>
      </c>
      <c r="D647" s="61">
        <v>376986</v>
      </c>
      <c r="E647" s="61">
        <v>252504</v>
      </c>
      <c r="F647" s="61">
        <f t="shared" ref="F647:F710" si="20">D647-E647</f>
        <v>124482</v>
      </c>
      <c r="G647" s="62">
        <v>56600</v>
      </c>
      <c r="H647" s="60">
        <v>5636.25</v>
      </c>
      <c r="I647" s="60">
        <v>263.7</v>
      </c>
      <c r="J647" s="60">
        <f>Table48[[#This Row],[Comex Cu future]]/100/0.454*1000</f>
        <v>5808.3700440528637</v>
      </c>
      <c r="K647" s="60">
        <v>1861.25</v>
      </c>
      <c r="L647" s="63">
        <f t="shared" si="19"/>
        <v>42887</v>
      </c>
    </row>
    <row r="648" spans="2:12">
      <c r="B648" s="65">
        <v>42902</v>
      </c>
      <c r="C648" s="60">
        <v>8882.75</v>
      </c>
      <c r="D648" s="61">
        <v>376950</v>
      </c>
      <c r="E648" s="61">
        <v>252468</v>
      </c>
      <c r="F648" s="61">
        <f t="shared" si="20"/>
        <v>124482</v>
      </c>
      <c r="G648" s="62">
        <v>57750</v>
      </c>
      <c r="H648" s="60">
        <v>5639</v>
      </c>
      <c r="I648" s="60">
        <v>263.3</v>
      </c>
      <c r="J648" s="60">
        <f>Table48[[#This Row],[Comex Cu future]]/100/0.454*1000</f>
        <v>5799.5594713656383</v>
      </c>
      <c r="K648" s="60">
        <v>1856</v>
      </c>
      <c r="L648" s="63">
        <f t="shared" ref="L648:L711" si="21">DATE(YEAR(B648),MONTH(B648),1)</f>
        <v>42887</v>
      </c>
    </row>
    <row r="649" spans="2:12">
      <c r="B649" s="65">
        <v>42905</v>
      </c>
      <c r="C649" s="60">
        <v>8952.5</v>
      </c>
      <c r="D649" s="61">
        <v>377472</v>
      </c>
      <c r="E649" s="61">
        <v>253590</v>
      </c>
      <c r="F649" s="61">
        <f t="shared" si="20"/>
        <v>123882</v>
      </c>
      <c r="G649" s="62">
        <v>57500</v>
      </c>
      <c r="H649" s="60">
        <v>5702.75</v>
      </c>
      <c r="I649" s="60">
        <v>266.05</v>
      </c>
      <c r="J649" s="60">
        <f>Table48[[#This Row],[Comex Cu future]]/100/0.454*1000</f>
        <v>5860.1321585903088</v>
      </c>
      <c r="K649" s="60">
        <v>1874.5</v>
      </c>
      <c r="L649" s="63">
        <f t="shared" si="21"/>
        <v>42887</v>
      </c>
    </row>
    <row r="650" spans="2:12">
      <c r="B650" s="65">
        <v>42906</v>
      </c>
      <c r="C650" s="60">
        <v>8768.5</v>
      </c>
      <c r="D650" s="61">
        <v>377472</v>
      </c>
      <c r="E650" s="61">
        <v>253590</v>
      </c>
      <c r="F650" s="61">
        <f t="shared" si="20"/>
        <v>123882</v>
      </c>
      <c r="G650" s="62">
        <v>58250</v>
      </c>
      <c r="H650" s="60">
        <v>5630.5</v>
      </c>
      <c r="I650" s="60">
        <v>263.05</v>
      </c>
      <c r="J650" s="60">
        <f>Table48[[#This Row],[Comex Cu future]]/100/0.454*1000</f>
        <v>5794.0528634361235</v>
      </c>
      <c r="K650" s="60">
        <v>1876.5</v>
      </c>
      <c r="L650" s="63">
        <f t="shared" si="21"/>
        <v>42887</v>
      </c>
    </row>
    <row r="651" spans="2:12">
      <c r="B651" s="65">
        <v>42907</v>
      </c>
      <c r="C651" s="60">
        <v>8952.5</v>
      </c>
      <c r="D651" s="61">
        <v>377094</v>
      </c>
      <c r="E651" s="61">
        <v>253440</v>
      </c>
      <c r="F651" s="61">
        <f t="shared" si="20"/>
        <v>123654</v>
      </c>
      <c r="G651" s="62">
        <v>58250</v>
      </c>
      <c r="H651" s="60">
        <v>5717.5</v>
      </c>
      <c r="I651" s="60">
        <v>267.35000000000002</v>
      </c>
      <c r="J651" s="60">
        <f>Table48[[#This Row],[Comex Cu future]]/100/0.454*1000</f>
        <v>5888.7665198237892</v>
      </c>
      <c r="K651" s="60">
        <v>1857.75</v>
      </c>
      <c r="L651" s="63">
        <f t="shared" si="21"/>
        <v>42887</v>
      </c>
    </row>
    <row r="652" spans="2:12">
      <c r="B652" s="65">
        <v>42908</v>
      </c>
      <c r="C652" s="60">
        <v>8967.5</v>
      </c>
      <c r="D652" s="61">
        <v>376644</v>
      </c>
      <c r="E652" s="61">
        <v>253254</v>
      </c>
      <c r="F652" s="61">
        <f t="shared" si="20"/>
        <v>123390</v>
      </c>
      <c r="G652" s="62">
        <v>58125</v>
      </c>
      <c r="H652" s="60">
        <v>5723.5</v>
      </c>
      <c r="I652" s="60">
        <v>266.89999999999998</v>
      </c>
      <c r="J652" s="60">
        <f>Table48[[#This Row],[Comex Cu future]]/100/0.454*1000</f>
        <v>5878.8546255506599</v>
      </c>
      <c r="K652" s="60">
        <v>1861.25</v>
      </c>
      <c r="L652" s="63">
        <f t="shared" si="21"/>
        <v>42887</v>
      </c>
    </row>
    <row r="653" spans="2:12">
      <c r="B653" s="65">
        <v>42909</v>
      </c>
      <c r="C653" s="60">
        <v>9031</v>
      </c>
      <c r="D653" s="61">
        <v>375852</v>
      </c>
      <c r="E653" s="61">
        <v>253116</v>
      </c>
      <c r="F653" s="61">
        <f t="shared" si="20"/>
        <v>122736</v>
      </c>
      <c r="G653" s="62">
        <v>58250</v>
      </c>
      <c r="H653" s="60">
        <v>5780.5</v>
      </c>
      <c r="I653" s="60">
        <v>269.14999999999998</v>
      </c>
      <c r="J653" s="60">
        <f>Table48[[#This Row],[Comex Cu future]]/100/0.454*1000</f>
        <v>5928.4140969162981</v>
      </c>
      <c r="K653" s="60">
        <v>1857.25</v>
      </c>
      <c r="L653" s="63">
        <f t="shared" si="21"/>
        <v>42887</v>
      </c>
    </row>
    <row r="654" spans="2:12">
      <c r="B654" s="65">
        <v>42912</v>
      </c>
      <c r="C654" s="60">
        <v>8973.5</v>
      </c>
      <c r="D654" s="61">
        <v>374952</v>
      </c>
      <c r="E654" s="61">
        <v>253272</v>
      </c>
      <c r="F654" s="61">
        <f t="shared" si="20"/>
        <v>121680</v>
      </c>
      <c r="G654" s="62">
        <v>58750</v>
      </c>
      <c r="H654" s="60">
        <v>5771.25</v>
      </c>
      <c r="I654" s="60">
        <v>269.7</v>
      </c>
      <c r="J654" s="60">
        <f>Table48[[#This Row],[Comex Cu future]]/100/0.454*1000</f>
        <v>5940.5286343612333</v>
      </c>
      <c r="K654" s="60">
        <v>1855</v>
      </c>
      <c r="L654" s="63">
        <f t="shared" si="21"/>
        <v>42887</v>
      </c>
    </row>
    <row r="655" spans="2:12">
      <c r="B655" s="65">
        <v>42913</v>
      </c>
      <c r="C655" s="60">
        <v>9212.5</v>
      </c>
      <c r="D655" s="61">
        <v>374634</v>
      </c>
      <c r="E655" s="61">
        <v>253074</v>
      </c>
      <c r="F655" s="61">
        <f t="shared" si="20"/>
        <v>121560</v>
      </c>
      <c r="G655" s="62">
        <v>58750</v>
      </c>
      <c r="H655" s="60">
        <v>5838</v>
      </c>
      <c r="I655" s="60">
        <v>272</v>
      </c>
      <c r="J655" s="60">
        <f>Table48[[#This Row],[Comex Cu future]]/100/0.454*1000</f>
        <v>5991.1894273127755</v>
      </c>
      <c r="K655" s="60">
        <v>1876.75</v>
      </c>
      <c r="L655" s="63">
        <f t="shared" si="21"/>
        <v>42887</v>
      </c>
    </row>
    <row r="656" spans="2:12">
      <c r="B656" s="65">
        <v>42914</v>
      </c>
      <c r="C656" s="60">
        <v>9225.5</v>
      </c>
      <c r="D656" s="61">
        <v>373914</v>
      </c>
      <c r="E656" s="61">
        <v>252438</v>
      </c>
      <c r="F656" s="61">
        <f t="shared" si="20"/>
        <v>121476</v>
      </c>
      <c r="G656" s="62">
        <v>59300</v>
      </c>
      <c r="H656" s="60">
        <v>5866.5</v>
      </c>
      <c r="I656" s="60">
        <v>273.45</v>
      </c>
      <c r="J656" s="60">
        <f>Table48[[#This Row],[Comex Cu future]]/100/0.454*1000</f>
        <v>6023.1277533039638</v>
      </c>
      <c r="K656" s="60">
        <v>1891</v>
      </c>
      <c r="L656" s="63">
        <f t="shared" si="21"/>
        <v>42887</v>
      </c>
    </row>
    <row r="657" spans="2:12">
      <c r="B657" s="65">
        <v>42915</v>
      </c>
      <c r="C657" s="60">
        <v>9251.5</v>
      </c>
      <c r="D657" s="61">
        <v>372870</v>
      </c>
      <c r="E657" s="61">
        <v>251370</v>
      </c>
      <c r="F657" s="61">
        <f t="shared" si="20"/>
        <v>121500</v>
      </c>
      <c r="G657" s="62">
        <v>59796</v>
      </c>
      <c r="H657" s="60">
        <v>5931.25</v>
      </c>
      <c r="I657" s="60">
        <v>275.35000000000002</v>
      </c>
      <c r="J657" s="60">
        <f>Table48[[#This Row],[Comex Cu future]]/100/0.454*1000</f>
        <v>6064.9779735682823</v>
      </c>
      <c r="K657" s="60">
        <v>1910.75</v>
      </c>
      <c r="L657" s="63">
        <f t="shared" si="21"/>
        <v>42887</v>
      </c>
    </row>
    <row r="658" spans="2:12">
      <c r="B658" s="65">
        <v>42916</v>
      </c>
      <c r="C658" s="60">
        <v>9347</v>
      </c>
      <c r="D658" s="61">
        <v>372228</v>
      </c>
      <c r="E658" s="61">
        <v>250728</v>
      </c>
      <c r="F658" s="61">
        <f t="shared" si="20"/>
        <v>121500</v>
      </c>
      <c r="G658" s="62">
        <v>59792</v>
      </c>
      <c r="H658" s="60">
        <v>5927</v>
      </c>
      <c r="I658" s="60">
        <v>276.35000000000002</v>
      </c>
      <c r="J658" s="60">
        <f>Table48[[#This Row],[Comex Cu future]]/100/0.454*1000</f>
        <v>6087.0044052863432</v>
      </c>
      <c r="K658" s="60">
        <v>1913.5</v>
      </c>
      <c r="L658" s="63">
        <f t="shared" si="21"/>
        <v>42887</v>
      </c>
    </row>
    <row r="659" spans="2:12">
      <c r="B659" s="65">
        <v>42919</v>
      </c>
      <c r="C659" s="60">
        <v>9346</v>
      </c>
      <c r="D659" s="61">
        <v>371460</v>
      </c>
      <c r="E659" s="61">
        <v>249960</v>
      </c>
      <c r="F659" s="61">
        <f t="shared" si="20"/>
        <v>121500</v>
      </c>
      <c r="G659" s="62">
        <v>59460</v>
      </c>
      <c r="H659" s="60">
        <v>5906.75</v>
      </c>
      <c r="I659" s="60">
        <v>274.8</v>
      </c>
      <c r="J659" s="60">
        <f>Table48[[#This Row],[Comex Cu future]]/100/0.454*1000</f>
        <v>6052.863436123348</v>
      </c>
      <c r="K659" s="60">
        <v>1921</v>
      </c>
      <c r="L659" s="63">
        <f t="shared" si="21"/>
        <v>42917</v>
      </c>
    </row>
    <row r="660" spans="2:12">
      <c r="B660" s="65">
        <v>42920</v>
      </c>
      <c r="C660" s="60">
        <v>9141</v>
      </c>
      <c r="D660" s="61">
        <v>370620</v>
      </c>
      <c r="E660" s="61">
        <v>249234</v>
      </c>
      <c r="F660" s="61">
        <f t="shared" si="20"/>
        <v>121386</v>
      </c>
      <c r="G660" s="62">
        <v>58709</v>
      </c>
      <c r="H660" s="60">
        <v>5867.25</v>
      </c>
      <c r="I660" s="60">
        <v>274.8</v>
      </c>
      <c r="J660" s="60">
        <f>Table48[[#This Row],[Comex Cu future]]/100/0.454*1000</f>
        <v>6052.863436123348</v>
      </c>
      <c r="K660" s="60">
        <v>1920.75</v>
      </c>
      <c r="L660" s="63">
        <f t="shared" si="21"/>
        <v>42917</v>
      </c>
    </row>
    <row r="661" spans="2:12">
      <c r="B661" s="65">
        <v>42921</v>
      </c>
      <c r="C661" s="60">
        <v>9121.5</v>
      </c>
      <c r="D661" s="61">
        <v>370284</v>
      </c>
      <c r="E661" s="61">
        <v>248898</v>
      </c>
      <c r="F661" s="61">
        <f t="shared" si="20"/>
        <v>121386</v>
      </c>
      <c r="G661" s="62">
        <v>58708</v>
      </c>
      <c r="H661" s="60">
        <v>5814</v>
      </c>
      <c r="I661" s="60">
        <v>272.14999999999998</v>
      </c>
      <c r="J661" s="60">
        <f>Table48[[#This Row],[Comex Cu future]]/100/0.454*1000</f>
        <v>5994.4933920704843</v>
      </c>
      <c r="K661" s="60">
        <v>1919.75</v>
      </c>
      <c r="L661" s="63">
        <f t="shared" si="21"/>
        <v>42917</v>
      </c>
    </row>
    <row r="662" spans="2:12">
      <c r="B662" s="65">
        <v>42922</v>
      </c>
      <c r="C662" s="60">
        <v>9037</v>
      </c>
      <c r="D662" s="61">
        <v>372642</v>
      </c>
      <c r="E662" s="61">
        <v>251178</v>
      </c>
      <c r="F662" s="61">
        <f t="shared" si="20"/>
        <v>121464</v>
      </c>
      <c r="G662" s="62">
        <v>61000</v>
      </c>
      <c r="H662" s="60">
        <v>5824</v>
      </c>
      <c r="I662" s="60">
        <v>272.3</v>
      </c>
      <c r="J662" s="60">
        <f>Table48[[#This Row],[Comex Cu future]]/100/0.454*1000</f>
        <v>5997.7973568281941</v>
      </c>
      <c r="K662" s="60">
        <v>1932.75</v>
      </c>
      <c r="L662" s="63">
        <f t="shared" si="21"/>
        <v>42917</v>
      </c>
    </row>
    <row r="663" spans="2:12">
      <c r="B663" s="65">
        <v>42923</v>
      </c>
      <c r="C663" s="60">
        <v>8879.75</v>
      </c>
      <c r="D663" s="61">
        <v>372876</v>
      </c>
      <c r="E663" s="61">
        <v>251496</v>
      </c>
      <c r="F663" s="61">
        <f t="shared" si="20"/>
        <v>121380</v>
      </c>
      <c r="G663" s="62">
        <v>60000</v>
      </c>
      <c r="H663" s="60">
        <v>5804</v>
      </c>
      <c r="I663" s="60">
        <v>270.85000000000002</v>
      </c>
      <c r="J663" s="60">
        <f>Table48[[#This Row],[Comex Cu future]]/100/0.454*1000</f>
        <v>5965.8590308370049</v>
      </c>
      <c r="K663" s="60">
        <v>1918.25</v>
      </c>
      <c r="L663" s="63">
        <f t="shared" si="21"/>
        <v>42917</v>
      </c>
    </row>
    <row r="664" spans="2:12">
      <c r="B664" s="65">
        <v>42926</v>
      </c>
      <c r="C664" s="60">
        <v>8961.5</v>
      </c>
      <c r="D664" s="61">
        <v>372876</v>
      </c>
      <c r="E664" s="61">
        <v>251496</v>
      </c>
      <c r="F664" s="61">
        <f t="shared" si="20"/>
        <v>121380</v>
      </c>
      <c r="G664" s="62">
        <v>59750</v>
      </c>
      <c r="H664" s="60">
        <v>5796</v>
      </c>
      <c r="I664" s="60">
        <v>271.7</v>
      </c>
      <c r="J664" s="60">
        <f>Table48[[#This Row],[Comex Cu future]]/100/0.454*1000</f>
        <v>5984.5814977973569</v>
      </c>
      <c r="K664" s="60">
        <v>1883</v>
      </c>
      <c r="L664" s="63">
        <f t="shared" si="21"/>
        <v>42917</v>
      </c>
    </row>
    <row r="665" spans="2:12">
      <c r="B665" s="65">
        <v>42927</v>
      </c>
      <c r="C665" s="60">
        <v>9087</v>
      </c>
      <c r="D665" s="61">
        <v>372588</v>
      </c>
      <c r="E665" s="61">
        <v>251250</v>
      </c>
      <c r="F665" s="61">
        <f t="shared" si="20"/>
        <v>121338</v>
      </c>
      <c r="G665" s="62">
        <v>59720</v>
      </c>
      <c r="H665" s="60">
        <v>5847.25</v>
      </c>
      <c r="I665" s="60">
        <v>274.2</v>
      </c>
      <c r="J665" s="60">
        <f>Table48[[#This Row],[Comex Cu future]]/100/0.454*1000</f>
        <v>6039.6475770925108</v>
      </c>
      <c r="K665" s="60">
        <v>1883.25</v>
      </c>
      <c r="L665" s="63">
        <f t="shared" si="21"/>
        <v>42917</v>
      </c>
    </row>
    <row r="666" spans="2:12">
      <c r="B666" s="65">
        <v>42928</v>
      </c>
      <c r="C666" s="60">
        <v>9159.5</v>
      </c>
      <c r="D666" s="61">
        <v>376476</v>
      </c>
      <c r="E666" s="61">
        <v>252606</v>
      </c>
      <c r="F666" s="61">
        <f t="shared" si="20"/>
        <v>123870</v>
      </c>
      <c r="G666" s="62">
        <v>59190</v>
      </c>
      <c r="H666" s="60">
        <v>5879.5</v>
      </c>
      <c r="I666" s="60">
        <v>275.05</v>
      </c>
      <c r="J666" s="60">
        <f>Table48[[#This Row],[Comex Cu future]]/100/0.454*1000</f>
        <v>6058.3700440528637</v>
      </c>
      <c r="K666" s="60">
        <v>1872</v>
      </c>
      <c r="L666" s="63">
        <f t="shared" si="21"/>
        <v>42917</v>
      </c>
    </row>
    <row r="667" spans="2:12">
      <c r="B667" s="65">
        <v>42929</v>
      </c>
      <c r="C667" s="60">
        <v>9166.5</v>
      </c>
      <c r="D667" s="61">
        <v>375648</v>
      </c>
      <c r="E667" s="61">
        <v>252282</v>
      </c>
      <c r="F667" s="61">
        <f t="shared" si="20"/>
        <v>123366</v>
      </c>
      <c r="G667" s="62">
        <v>59160</v>
      </c>
      <c r="H667" s="60">
        <v>5853.5</v>
      </c>
      <c r="I667" s="60">
        <v>273.14999999999998</v>
      </c>
      <c r="J667" s="60">
        <f>Table48[[#This Row],[Comex Cu future]]/100/0.454*1000</f>
        <v>6016.5198237885452</v>
      </c>
      <c r="K667" s="60">
        <v>1906.25</v>
      </c>
      <c r="L667" s="63">
        <f t="shared" si="21"/>
        <v>42917</v>
      </c>
    </row>
    <row r="668" spans="2:12">
      <c r="B668" s="65">
        <v>42930</v>
      </c>
      <c r="C668" s="60">
        <v>9529.5</v>
      </c>
      <c r="D668" s="61">
        <v>374544</v>
      </c>
      <c r="E668" s="61">
        <v>251646</v>
      </c>
      <c r="F668" s="61">
        <f t="shared" si="20"/>
        <v>122898</v>
      </c>
      <c r="G668" s="62">
        <v>59130</v>
      </c>
      <c r="H668" s="60">
        <v>5905.25</v>
      </c>
      <c r="I668" s="60">
        <v>276.10000000000002</v>
      </c>
      <c r="J668" s="60">
        <f>Table48[[#This Row],[Comex Cu future]]/100/0.454*1000</f>
        <v>6081.4977973568284</v>
      </c>
      <c r="K668" s="60">
        <v>1908.25</v>
      </c>
      <c r="L668" s="63">
        <f t="shared" si="21"/>
        <v>42917</v>
      </c>
    </row>
    <row r="669" spans="2:12">
      <c r="B669" s="65">
        <v>42933</v>
      </c>
      <c r="C669" s="60">
        <v>9554.5</v>
      </c>
      <c r="D669" s="61">
        <v>373206</v>
      </c>
      <c r="E669" s="61">
        <v>251460</v>
      </c>
      <c r="F669" s="61">
        <f t="shared" si="20"/>
        <v>121746</v>
      </c>
      <c r="G669" s="62">
        <v>58700</v>
      </c>
      <c r="H669" s="60">
        <v>5971</v>
      </c>
      <c r="I669" s="60">
        <v>279.35000000000002</v>
      </c>
      <c r="J669" s="60">
        <f>Table48[[#This Row],[Comex Cu future]]/100/0.454*1000</f>
        <v>6153.0837004405294</v>
      </c>
      <c r="K669" s="60">
        <v>1896.25</v>
      </c>
      <c r="L669" s="63">
        <f t="shared" si="21"/>
        <v>42917</v>
      </c>
    </row>
    <row r="670" spans="2:12">
      <c r="B670" s="65">
        <v>42934</v>
      </c>
      <c r="C670" s="60">
        <v>9733</v>
      </c>
      <c r="D670" s="61">
        <v>373968</v>
      </c>
      <c r="E670" s="61">
        <v>252540</v>
      </c>
      <c r="F670" s="61">
        <f t="shared" si="20"/>
        <v>121428</v>
      </c>
      <c r="G670" s="62">
        <v>58500</v>
      </c>
      <c r="H670" s="60">
        <v>5973.5</v>
      </c>
      <c r="I670" s="60">
        <v>280.2</v>
      </c>
      <c r="J670" s="60">
        <f>Table48[[#This Row],[Comex Cu future]]/100/0.454*1000</f>
        <v>6171.8061674008804</v>
      </c>
      <c r="K670" s="60">
        <v>1904.75</v>
      </c>
      <c r="L670" s="63">
        <f t="shared" si="21"/>
        <v>42917</v>
      </c>
    </row>
    <row r="671" spans="2:12">
      <c r="B671" s="65">
        <v>42935</v>
      </c>
      <c r="C671" s="60">
        <v>9601.5</v>
      </c>
      <c r="D671" s="61">
        <v>375384</v>
      </c>
      <c r="E671" s="61">
        <v>253956</v>
      </c>
      <c r="F671" s="61">
        <f t="shared" si="20"/>
        <v>121428</v>
      </c>
      <c r="G671" s="62">
        <v>58500</v>
      </c>
      <c r="H671" s="60">
        <v>5929.5</v>
      </c>
      <c r="I671" s="60">
        <v>278.60000000000002</v>
      </c>
      <c r="J671" s="60">
        <f>Table48[[#This Row],[Comex Cu future]]/100/0.454*1000</f>
        <v>6136.5638766519814</v>
      </c>
      <c r="K671" s="60">
        <v>1894</v>
      </c>
      <c r="L671" s="63">
        <f t="shared" si="21"/>
        <v>42917</v>
      </c>
    </row>
    <row r="672" spans="2:12">
      <c r="B672" s="65">
        <v>42936</v>
      </c>
      <c r="C672" s="60">
        <v>9445</v>
      </c>
      <c r="D672" s="61">
        <v>376566</v>
      </c>
      <c r="E672" s="61">
        <v>255186</v>
      </c>
      <c r="F672" s="61">
        <f t="shared" si="20"/>
        <v>121380</v>
      </c>
      <c r="G672" s="62">
        <v>58600</v>
      </c>
      <c r="H672" s="60">
        <v>5925.25</v>
      </c>
      <c r="I672" s="60">
        <v>279.45</v>
      </c>
      <c r="J672" s="60">
        <f>Table48[[#This Row],[Comex Cu future]]/100/0.454*1000</f>
        <v>6155.2863436123343</v>
      </c>
      <c r="K672" s="60">
        <v>1892.25</v>
      </c>
      <c r="L672" s="63">
        <f t="shared" si="21"/>
        <v>42917</v>
      </c>
    </row>
    <row r="673" spans="2:12">
      <c r="B673" s="65">
        <v>42937</v>
      </c>
      <c r="C673" s="60">
        <v>9469</v>
      </c>
      <c r="D673" s="61">
        <v>376182</v>
      </c>
      <c r="E673" s="61">
        <v>254802</v>
      </c>
      <c r="F673" s="61">
        <f t="shared" si="20"/>
        <v>121380</v>
      </c>
      <c r="G673" s="62">
        <v>58010</v>
      </c>
      <c r="H673" s="60">
        <v>5971</v>
      </c>
      <c r="I673" s="60">
        <v>280.3</v>
      </c>
      <c r="J673" s="60">
        <f>Table48[[#This Row],[Comex Cu future]]/100/0.454*1000</f>
        <v>6174.0088105726873</v>
      </c>
      <c r="K673" s="60">
        <v>1892.25</v>
      </c>
      <c r="L673" s="63">
        <f t="shared" si="21"/>
        <v>42917</v>
      </c>
    </row>
    <row r="674" spans="2:12">
      <c r="B674" s="65">
        <v>42940</v>
      </c>
      <c r="C674" s="60">
        <v>9726</v>
      </c>
      <c r="D674" s="61">
        <v>375240</v>
      </c>
      <c r="E674" s="61">
        <v>254472</v>
      </c>
      <c r="F674" s="61">
        <f t="shared" si="20"/>
        <v>120768</v>
      </c>
      <c r="G674" s="62">
        <v>57700</v>
      </c>
      <c r="H674" s="60">
        <v>5994.75</v>
      </c>
      <c r="I674" s="60">
        <v>281.64999999999998</v>
      </c>
      <c r="J674" s="60">
        <f>Table48[[#This Row],[Comex Cu future]]/100/0.454*1000</f>
        <v>6203.7444933920688</v>
      </c>
      <c r="K674" s="60">
        <v>1890.5</v>
      </c>
      <c r="L674" s="63">
        <f t="shared" si="21"/>
        <v>42917</v>
      </c>
    </row>
    <row r="675" spans="2:12">
      <c r="B675" s="65">
        <v>42941</v>
      </c>
      <c r="C675" s="60">
        <v>9955</v>
      </c>
      <c r="D675" s="61">
        <v>375138</v>
      </c>
      <c r="E675" s="61">
        <v>254424</v>
      </c>
      <c r="F675" s="61">
        <f t="shared" si="20"/>
        <v>120714</v>
      </c>
      <c r="G675" s="62">
        <v>56940</v>
      </c>
      <c r="H675" s="60">
        <v>6197.25</v>
      </c>
      <c r="I675" s="60">
        <v>292.05</v>
      </c>
      <c r="J675" s="60">
        <f>Table48[[#This Row],[Comex Cu future]]/100/0.454*1000</f>
        <v>6432.8193832599118</v>
      </c>
      <c r="K675" s="60">
        <v>1909.25</v>
      </c>
      <c r="L675" s="63">
        <f t="shared" si="21"/>
        <v>42917</v>
      </c>
    </row>
    <row r="676" spans="2:12">
      <c r="B676" s="65">
        <v>42942</v>
      </c>
      <c r="C676" s="60">
        <v>9994.5</v>
      </c>
      <c r="D676" s="61">
        <v>376038</v>
      </c>
      <c r="E676" s="61">
        <v>255324</v>
      </c>
      <c r="F676" s="61">
        <f t="shared" si="20"/>
        <v>120714</v>
      </c>
      <c r="G676" s="62">
        <v>56940</v>
      </c>
      <c r="H676" s="60">
        <v>6297.75</v>
      </c>
      <c r="I676" s="60">
        <v>294.95</v>
      </c>
      <c r="J676" s="60">
        <f>Table48[[#This Row],[Comex Cu future]]/100/0.454*1000</f>
        <v>6496.6960352422911</v>
      </c>
      <c r="K676" s="60">
        <v>1920.75</v>
      </c>
      <c r="L676" s="63">
        <f t="shared" si="21"/>
        <v>42917</v>
      </c>
    </row>
    <row r="677" spans="2:12">
      <c r="B677" s="65">
        <v>42943</v>
      </c>
      <c r="C677" s="60">
        <v>10087.5</v>
      </c>
      <c r="D677" s="61">
        <v>376080</v>
      </c>
      <c r="E677" s="61">
        <v>255366</v>
      </c>
      <c r="F677" s="61">
        <f t="shared" si="20"/>
        <v>120714</v>
      </c>
      <c r="G677" s="62">
        <v>56940</v>
      </c>
      <c r="H677" s="60">
        <v>6298.25</v>
      </c>
      <c r="I677" s="60">
        <v>295.64999999999998</v>
      </c>
      <c r="J677" s="60">
        <f>Table48[[#This Row],[Comex Cu future]]/100/0.454*1000</f>
        <v>6512.1145374449334</v>
      </c>
      <c r="K677" s="60">
        <v>1916.75</v>
      </c>
      <c r="L677" s="63">
        <f t="shared" si="21"/>
        <v>42917</v>
      </c>
    </row>
    <row r="678" spans="2:12">
      <c r="B678" s="65">
        <v>42944</v>
      </c>
      <c r="C678" s="60">
        <v>10155.5</v>
      </c>
      <c r="D678" s="61">
        <v>374478</v>
      </c>
      <c r="E678" s="61">
        <v>254190</v>
      </c>
      <c r="F678" s="61">
        <f t="shared" si="20"/>
        <v>120288</v>
      </c>
      <c r="G678" s="62">
        <v>56930</v>
      </c>
      <c r="H678" s="60">
        <v>6295.5</v>
      </c>
      <c r="I678" s="60">
        <v>295.5</v>
      </c>
      <c r="J678" s="60">
        <f>Table48[[#This Row],[Comex Cu future]]/100/0.454*1000</f>
        <v>6508.8105726872245</v>
      </c>
      <c r="K678" s="60">
        <v>1884.5</v>
      </c>
      <c r="L678" s="63">
        <f t="shared" si="21"/>
        <v>42917</v>
      </c>
    </row>
    <row r="679" spans="2:12">
      <c r="B679" s="65">
        <v>42947</v>
      </c>
      <c r="C679" s="60">
        <v>10168.5</v>
      </c>
      <c r="D679" s="61">
        <v>373032</v>
      </c>
      <c r="E679" s="61">
        <v>253326</v>
      </c>
      <c r="F679" s="61">
        <f t="shared" si="20"/>
        <v>119706</v>
      </c>
      <c r="G679" s="62">
        <v>56940</v>
      </c>
      <c r="H679" s="60">
        <v>6336.25</v>
      </c>
      <c r="I679" s="60">
        <v>297.14999999999998</v>
      </c>
      <c r="J679" s="60">
        <f>Table48[[#This Row],[Comex Cu future]]/100/0.454*1000</f>
        <v>6545.1541850220256</v>
      </c>
      <c r="K679" s="60">
        <v>1895.75</v>
      </c>
      <c r="L679" s="63">
        <f t="shared" si="21"/>
        <v>42917</v>
      </c>
    </row>
    <row r="680" spans="2:12">
      <c r="B680" s="65">
        <v>42948</v>
      </c>
      <c r="C680" s="60">
        <v>10241</v>
      </c>
      <c r="D680" s="61">
        <v>372936</v>
      </c>
      <c r="E680" s="61">
        <v>253326</v>
      </c>
      <c r="F680" s="61">
        <f t="shared" si="20"/>
        <v>119610</v>
      </c>
      <c r="G680" s="62">
        <v>56940</v>
      </c>
      <c r="H680" s="60">
        <v>6313.25</v>
      </c>
      <c r="I680" s="60">
        <v>295.85000000000002</v>
      </c>
      <c r="J680" s="60">
        <f>Table48[[#This Row],[Comex Cu future]]/100/0.454*1000</f>
        <v>6516.5198237885461</v>
      </c>
      <c r="K680" s="60">
        <v>1884</v>
      </c>
      <c r="L680" s="63">
        <f t="shared" si="21"/>
        <v>42948</v>
      </c>
    </row>
    <row r="681" spans="2:12">
      <c r="B681" s="65">
        <v>42949</v>
      </c>
      <c r="C681" s="60">
        <v>10304.5</v>
      </c>
      <c r="D681" s="61">
        <v>373374</v>
      </c>
      <c r="E681" s="61">
        <v>253626</v>
      </c>
      <c r="F681" s="61">
        <f t="shared" si="20"/>
        <v>119748</v>
      </c>
      <c r="G681" s="62">
        <v>55750</v>
      </c>
      <c r="H681" s="60">
        <v>6322.25</v>
      </c>
      <c r="I681" s="60">
        <v>295.64999999999998</v>
      </c>
      <c r="J681" s="60">
        <f>Table48[[#This Row],[Comex Cu future]]/100/0.454*1000</f>
        <v>6512.1145374449334</v>
      </c>
      <c r="K681" s="60">
        <v>1902.75</v>
      </c>
      <c r="L681" s="63">
        <f t="shared" si="21"/>
        <v>42948</v>
      </c>
    </row>
    <row r="682" spans="2:12">
      <c r="B682" s="65">
        <v>42950</v>
      </c>
      <c r="C682" s="60">
        <v>10335</v>
      </c>
      <c r="D682" s="61">
        <v>373086</v>
      </c>
      <c r="E682" s="61">
        <v>253434</v>
      </c>
      <c r="F682" s="61">
        <f t="shared" si="20"/>
        <v>119652</v>
      </c>
      <c r="G682" s="62">
        <v>58000</v>
      </c>
      <c r="H682" s="60">
        <v>6325.75</v>
      </c>
      <c r="I682" s="60">
        <v>295.25</v>
      </c>
      <c r="J682" s="60">
        <f>Table48[[#This Row],[Comex Cu future]]/100/0.454*1000</f>
        <v>6503.3039647577089</v>
      </c>
      <c r="K682" s="60">
        <v>1894.25</v>
      </c>
      <c r="L682" s="63">
        <f t="shared" si="21"/>
        <v>42948</v>
      </c>
    </row>
    <row r="683" spans="2:12">
      <c r="B683" s="65">
        <v>42951</v>
      </c>
      <c r="C683" s="60">
        <v>10209.5</v>
      </c>
      <c r="D683" s="61">
        <v>373086</v>
      </c>
      <c r="E683" s="61">
        <v>253434</v>
      </c>
      <c r="F683" s="61">
        <f t="shared" si="20"/>
        <v>119652</v>
      </c>
      <c r="G683" s="62">
        <v>59000</v>
      </c>
      <c r="H683" s="60">
        <v>6347.75</v>
      </c>
      <c r="I683" s="60">
        <v>296.05</v>
      </c>
      <c r="J683" s="60">
        <f>Table48[[#This Row],[Comex Cu future]]/100/0.454*1000</f>
        <v>6520.9251101321588</v>
      </c>
      <c r="K683" s="60">
        <v>1889</v>
      </c>
      <c r="L683" s="63">
        <f t="shared" si="21"/>
        <v>42948</v>
      </c>
    </row>
    <row r="684" spans="2:12">
      <c r="B684" s="65">
        <v>42954</v>
      </c>
      <c r="C684" s="60">
        <v>10360.5</v>
      </c>
      <c r="D684" s="61">
        <v>375282</v>
      </c>
      <c r="E684" s="61">
        <v>253488</v>
      </c>
      <c r="F684" s="61">
        <f t="shared" si="20"/>
        <v>121794</v>
      </c>
      <c r="G684" s="62">
        <v>57500</v>
      </c>
      <c r="H684" s="60">
        <v>6384.25</v>
      </c>
      <c r="I684" s="60">
        <v>298.64999999999998</v>
      </c>
      <c r="J684" s="60">
        <f>Table48[[#This Row],[Comex Cu future]]/100/0.454*1000</f>
        <v>6578.1938325991187</v>
      </c>
      <c r="K684" s="60">
        <v>1945.75</v>
      </c>
      <c r="L684" s="63">
        <f t="shared" si="21"/>
        <v>42948</v>
      </c>
    </row>
    <row r="685" spans="2:12">
      <c r="B685" s="65">
        <v>42955</v>
      </c>
      <c r="C685" s="60">
        <v>10591.5</v>
      </c>
      <c r="D685" s="61">
        <v>373992</v>
      </c>
      <c r="E685" s="61">
        <v>252630</v>
      </c>
      <c r="F685" s="61">
        <f t="shared" si="20"/>
        <v>121362</v>
      </c>
      <c r="G685" s="62">
        <v>57150</v>
      </c>
      <c r="H685" s="60">
        <v>6451.5</v>
      </c>
      <c r="I685" s="60">
        <v>301.7</v>
      </c>
      <c r="J685" s="60">
        <f>Table48[[#This Row],[Comex Cu future]]/100/0.454*1000</f>
        <v>6645.374449339206</v>
      </c>
      <c r="K685" s="60">
        <v>2017.25</v>
      </c>
      <c r="L685" s="63">
        <f t="shared" si="21"/>
        <v>42948</v>
      </c>
    </row>
    <row r="686" spans="2:12">
      <c r="B686" s="65">
        <v>42956</v>
      </c>
      <c r="C686" s="60">
        <v>10717.5</v>
      </c>
      <c r="D686" s="61">
        <v>374544</v>
      </c>
      <c r="E686" s="61">
        <v>253086</v>
      </c>
      <c r="F686" s="61">
        <f t="shared" si="20"/>
        <v>121458</v>
      </c>
      <c r="G686" s="62">
        <v>57200</v>
      </c>
      <c r="H686" s="60">
        <v>6426.75</v>
      </c>
      <c r="I686" s="60">
        <v>300.3</v>
      </c>
      <c r="J686" s="60">
        <f>Table48[[#This Row],[Comex Cu future]]/100/0.454*1000</f>
        <v>6614.5374449339215</v>
      </c>
      <c r="K686" s="60">
        <v>2019</v>
      </c>
      <c r="L686" s="63">
        <f t="shared" si="21"/>
        <v>42948</v>
      </c>
    </row>
    <row r="687" spans="2:12">
      <c r="B687" s="65">
        <v>42957</v>
      </c>
      <c r="C687" s="60">
        <v>10938</v>
      </c>
      <c r="D687" s="61">
        <v>374382</v>
      </c>
      <c r="E687" s="61">
        <v>252924</v>
      </c>
      <c r="F687" s="61">
        <f t="shared" si="20"/>
        <v>121458</v>
      </c>
      <c r="G687" s="62">
        <v>57200</v>
      </c>
      <c r="H687" s="60">
        <v>6393.75</v>
      </c>
      <c r="I687" s="60">
        <v>298.25</v>
      </c>
      <c r="J687" s="60">
        <f>Table48[[#This Row],[Comex Cu future]]/100/0.454*1000</f>
        <v>6569.3832599118941</v>
      </c>
      <c r="K687" s="60">
        <v>2032</v>
      </c>
      <c r="L687" s="63">
        <f t="shared" si="21"/>
        <v>42948</v>
      </c>
    </row>
    <row r="688" spans="2:12">
      <c r="B688" s="65">
        <v>42958</v>
      </c>
      <c r="C688" s="60">
        <v>10615.5</v>
      </c>
      <c r="D688" s="61">
        <v>375696</v>
      </c>
      <c r="E688" s="61">
        <v>255324</v>
      </c>
      <c r="F688" s="61">
        <f t="shared" si="20"/>
        <v>120372</v>
      </c>
      <c r="G688" s="62">
        <v>56750</v>
      </c>
      <c r="H688" s="60">
        <v>6383</v>
      </c>
      <c r="I688" s="60">
        <v>298.89999999999998</v>
      </c>
      <c r="J688" s="60">
        <f>Table48[[#This Row],[Comex Cu future]]/100/0.454*1000</f>
        <v>6583.7004405286334</v>
      </c>
      <c r="K688" s="60">
        <v>2037.75</v>
      </c>
      <c r="L688" s="63">
        <f t="shared" si="21"/>
        <v>42948</v>
      </c>
    </row>
    <row r="689" spans="2:12">
      <c r="B689" s="65">
        <v>42961</v>
      </c>
      <c r="C689" s="60">
        <v>10407</v>
      </c>
      <c r="D689" s="61">
        <v>375288</v>
      </c>
      <c r="E689" s="61">
        <v>254916</v>
      </c>
      <c r="F689" s="61">
        <f t="shared" si="20"/>
        <v>120372</v>
      </c>
      <c r="G689" s="62">
        <v>56770</v>
      </c>
      <c r="H689" s="60">
        <v>6367.5</v>
      </c>
      <c r="I689" s="60">
        <v>298.75</v>
      </c>
      <c r="J689" s="60">
        <f>Table48[[#This Row],[Comex Cu future]]/100/0.454*1000</f>
        <v>6580.3964757709246</v>
      </c>
      <c r="K689" s="60">
        <v>2027.25</v>
      </c>
      <c r="L689" s="63">
        <f t="shared" si="21"/>
        <v>42948</v>
      </c>
    </row>
    <row r="690" spans="2:12">
      <c r="B690" s="65">
        <v>42962</v>
      </c>
      <c r="C690" s="60">
        <v>10298.5</v>
      </c>
      <c r="D690" s="61">
        <v>384258</v>
      </c>
      <c r="E690" s="61">
        <v>263574</v>
      </c>
      <c r="F690" s="61">
        <f t="shared" si="20"/>
        <v>120684</v>
      </c>
      <c r="G690" s="62">
        <v>56780</v>
      </c>
      <c r="H690" s="60">
        <v>6344</v>
      </c>
      <c r="I690" s="60">
        <v>296.7</v>
      </c>
      <c r="J690" s="60">
        <f>Table48[[#This Row],[Comex Cu future]]/100/0.454*1000</f>
        <v>6535.242290748899</v>
      </c>
      <c r="K690" s="60">
        <v>2054.25</v>
      </c>
      <c r="L690" s="63">
        <f t="shared" si="21"/>
        <v>42948</v>
      </c>
    </row>
    <row r="691" spans="2:12">
      <c r="B691" s="65">
        <v>42963</v>
      </c>
      <c r="C691" s="60">
        <v>10706.5</v>
      </c>
      <c r="D691" s="61">
        <v>385560</v>
      </c>
      <c r="E691" s="61">
        <v>264876</v>
      </c>
      <c r="F691" s="61">
        <f t="shared" si="20"/>
        <v>120684</v>
      </c>
      <c r="G691" s="62">
        <v>56788</v>
      </c>
      <c r="H691" s="60">
        <v>6496.5</v>
      </c>
      <c r="I691" s="60">
        <v>303.5</v>
      </c>
      <c r="J691" s="60">
        <f>Table48[[#This Row],[Comex Cu future]]/100/0.454*1000</f>
        <v>6685.0220264317186</v>
      </c>
      <c r="K691" s="60">
        <v>2100</v>
      </c>
      <c r="L691" s="63">
        <f t="shared" si="21"/>
        <v>42948</v>
      </c>
    </row>
    <row r="692" spans="2:12">
      <c r="B692" s="65">
        <v>42964</v>
      </c>
      <c r="C692" s="60">
        <v>10670.5</v>
      </c>
      <c r="D692" s="61">
        <v>385194</v>
      </c>
      <c r="E692" s="61">
        <v>264846</v>
      </c>
      <c r="F692" s="61">
        <f t="shared" si="20"/>
        <v>120348</v>
      </c>
      <c r="G692" s="62">
        <v>56796</v>
      </c>
      <c r="H692" s="60">
        <v>6456.25</v>
      </c>
      <c r="I692" s="60">
        <v>302.25</v>
      </c>
      <c r="J692" s="60">
        <f>Table48[[#This Row],[Comex Cu future]]/100/0.454*1000</f>
        <v>6657.4889867841403</v>
      </c>
      <c r="K692" s="60">
        <v>2083.25</v>
      </c>
      <c r="L692" s="63">
        <f t="shared" si="21"/>
        <v>42948</v>
      </c>
    </row>
    <row r="693" spans="2:12">
      <c r="B693" s="65">
        <v>42965</v>
      </c>
      <c r="C693" s="60">
        <v>10928.5</v>
      </c>
      <c r="D693" s="61">
        <v>384864</v>
      </c>
      <c r="E693" s="61">
        <v>264846</v>
      </c>
      <c r="F693" s="61">
        <f t="shared" si="20"/>
        <v>120018</v>
      </c>
      <c r="G693" s="62">
        <v>60296</v>
      </c>
      <c r="H693" s="60">
        <v>6452.25</v>
      </c>
      <c r="I693" s="60">
        <v>302.25</v>
      </c>
      <c r="J693" s="60">
        <f>Table48[[#This Row],[Comex Cu future]]/100/0.454*1000</f>
        <v>6657.4889867841403</v>
      </c>
      <c r="K693" s="60">
        <v>2071.5</v>
      </c>
      <c r="L693" s="63">
        <f t="shared" si="21"/>
        <v>42948</v>
      </c>
    </row>
    <row r="694" spans="2:12">
      <c r="B694" s="65">
        <v>42968</v>
      </c>
      <c r="C694" s="60">
        <v>11263.5</v>
      </c>
      <c r="D694" s="61">
        <v>384594</v>
      </c>
      <c r="E694" s="61">
        <v>264846</v>
      </c>
      <c r="F694" s="61">
        <f t="shared" si="20"/>
        <v>119748</v>
      </c>
      <c r="G694" s="62">
        <v>59813</v>
      </c>
      <c r="H694" s="60">
        <v>6551.25</v>
      </c>
      <c r="I694" s="60">
        <v>306.14999999999998</v>
      </c>
      <c r="J694" s="60">
        <f>Table48[[#This Row],[Comex Cu future]]/100/0.454*1000</f>
        <v>6743.3920704845805</v>
      </c>
      <c r="K694" s="60">
        <v>2089.25</v>
      </c>
      <c r="L694" s="63">
        <f t="shared" si="21"/>
        <v>42948</v>
      </c>
    </row>
    <row r="695" spans="2:12">
      <c r="B695" s="65">
        <v>42969</v>
      </c>
      <c r="C695" s="60">
        <v>11363.5</v>
      </c>
      <c r="D695" s="61">
        <v>385536</v>
      </c>
      <c r="E695" s="61">
        <v>265692</v>
      </c>
      <c r="F695" s="61">
        <f t="shared" si="20"/>
        <v>119844</v>
      </c>
      <c r="G695" s="62">
        <v>60000</v>
      </c>
      <c r="H695" s="60">
        <v>6547.25</v>
      </c>
      <c r="I695" s="60">
        <v>306.64999999999998</v>
      </c>
      <c r="J695" s="60">
        <f>Table48[[#This Row],[Comex Cu future]]/100/0.454*1000</f>
        <v>6754.4052863436109</v>
      </c>
      <c r="K695" s="60">
        <v>2086.5</v>
      </c>
      <c r="L695" s="63">
        <f t="shared" si="21"/>
        <v>42948</v>
      </c>
    </row>
    <row r="696" spans="2:12">
      <c r="B696" s="65">
        <v>42970</v>
      </c>
      <c r="C696" s="60">
        <v>11606.5</v>
      </c>
      <c r="D696" s="61">
        <v>385974</v>
      </c>
      <c r="E696" s="61">
        <v>266316</v>
      </c>
      <c r="F696" s="61">
        <f t="shared" si="20"/>
        <v>119658</v>
      </c>
      <c r="G696" s="62">
        <v>60000</v>
      </c>
      <c r="H696" s="60">
        <v>6537.25</v>
      </c>
      <c r="I696" s="60">
        <v>306.35000000000002</v>
      </c>
      <c r="J696" s="60">
        <f>Table48[[#This Row],[Comex Cu future]]/100/0.454*1000</f>
        <v>6747.7973568281941</v>
      </c>
      <c r="K696" s="60">
        <v>2101.25</v>
      </c>
      <c r="L696" s="63">
        <f t="shared" si="21"/>
        <v>42948</v>
      </c>
    </row>
    <row r="697" spans="2:12">
      <c r="B697" s="65">
        <v>42971</v>
      </c>
      <c r="C697" s="60">
        <v>11689</v>
      </c>
      <c r="D697" s="61">
        <v>385200</v>
      </c>
      <c r="E697" s="61">
        <v>266280</v>
      </c>
      <c r="F697" s="61">
        <f t="shared" si="20"/>
        <v>118920</v>
      </c>
      <c r="G697" s="62">
        <v>60000</v>
      </c>
      <c r="H697" s="60">
        <v>6663.25</v>
      </c>
      <c r="I697" s="60">
        <v>311.8</v>
      </c>
      <c r="J697" s="60">
        <f>Table48[[#This Row],[Comex Cu future]]/100/0.454*1000</f>
        <v>6867.8414096916304</v>
      </c>
      <c r="K697" s="60">
        <v>2106.5</v>
      </c>
      <c r="L697" s="63">
        <f t="shared" si="21"/>
        <v>42948</v>
      </c>
    </row>
    <row r="698" spans="2:12">
      <c r="B698" s="65">
        <v>42972</v>
      </c>
      <c r="C698" s="60">
        <v>11426</v>
      </c>
      <c r="D698" s="61">
        <v>387450</v>
      </c>
      <c r="E698" s="61">
        <v>268830</v>
      </c>
      <c r="F698" s="61">
        <f t="shared" si="20"/>
        <v>118620</v>
      </c>
      <c r="G698" s="62">
        <v>60750</v>
      </c>
      <c r="H698" s="60">
        <v>6648.5</v>
      </c>
      <c r="I698" s="60">
        <v>311.64999999999998</v>
      </c>
      <c r="J698" s="60">
        <f>Table48[[#This Row],[Comex Cu future]]/100/0.454*1000</f>
        <v>6864.5374449339206</v>
      </c>
      <c r="K698" s="60">
        <v>2066.25</v>
      </c>
      <c r="L698" s="63">
        <f t="shared" si="21"/>
        <v>42948</v>
      </c>
    </row>
    <row r="699" spans="2:12">
      <c r="B699" s="65">
        <v>42975</v>
      </c>
      <c r="C699" s="60">
        <v>11426</v>
      </c>
      <c r="D699" s="61">
        <v>387450</v>
      </c>
      <c r="E699" s="61">
        <v>268830</v>
      </c>
      <c r="F699" s="61">
        <f t="shared" si="20"/>
        <v>118620</v>
      </c>
      <c r="G699" s="62">
        <v>60750</v>
      </c>
      <c r="H699" s="60">
        <v>6648.5</v>
      </c>
      <c r="I699" s="60">
        <v>314.64999999999998</v>
      </c>
      <c r="J699" s="60">
        <f>Table48[[#This Row],[Comex Cu future]]/100/0.454*1000</f>
        <v>6930.616740088105</v>
      </c>
      <c r="K699" s="60">
        <v>2066.25</v>
      </c>
      <c r="L699" s="63">
        <f t="shared" si="21"/>
        <v>42948</v>
      </c>
    </row>
    <row r="700" spans="2:12">
      <c r="B700" s="65">
        <v>42976</v>
      </c>
      <c r="C700" s="60">
        <v>11647</v>
      </c>
      <c r="D700" s="61">
        <v>388440</v>
      </c>
      <c r="E700" s="61">
        <v>267468</v>
      </c>
      <c r="F700" s="61">
        <f t="shared" si="20"/>
        <v>120972</v>
      </c>
      <c r="G700" s="62">
        <v>61250</v>
      </c>
      <c r="H700" s="60">
        <v>6772</v>
      </c>
      <c r="I700" s="60">
        <v>316.25</v>
      </c>
      <c r="J700" s="60">
        <f>Table48[[#This Row],[Comex Cu future]]/100/0.454*1000</f>
        <v>6965.859030837004</v>
      </c>
      <c r="K700" s="60">
        <v>2084.75</v>
      </c>
      <c r="L700" s="63">
        <f t="shared" si="21"/>
        <v>42948</v>
      </c>
    </row>
    <row r="701" spans="2:12">
      <c r="B701" s="65">
        <v>42977</v>
      </c>
      <c r="C701" s="60">
        <v>11520</v>
      </c>
      <c r="D701" s="61">
        <v>386550</v>
      </c>
      <c r="E701" s="61">
        <v>266340</v>
      </c>
      <c r="F701" s="61">
        <f t="shared" si="20"/>
        <v>120210</v>
      </c>
      <c r="G701" s="62">
        <v>60750</v>
      </c>
      <c r="H701" s="60">
        <v>6740</v>
      </c>
      <c r="I701" s="60">
        <v>314.8</v>
      </c>
      <c r="J701" s="60">
        <f>Table48[[#This Row],[Comex Cu future]]/100/0.454*1000</f>
        <v>6933.9207048458147</v>
      </c>
      <c r="K701" s="60">
        <v>2069</v>
      </c>
      <c r="L701" s="63">
        <f t="shared" si="21"/>
        <v>42948</v>
      </c>
    </row>
    <row r="702" spans="2:12">
      <c r="B702" s="65">
        <v>42978</v>
      </c>
      <c r="C702" s="60">
        <v>11740</v>
      </c>
      <c r="D702" s="61">
        <v>389154</v>
      </c>
      <c r="E702" s="61">
        <v>269670</v>
      </c>
      <c r="F702" s="61">
        <f t="shared" si="20"/>
        <v>119484</v>
      </c>
      <c r="G702" s="62">
        <v>60750</v>
      </c>
      <c r="H702" s="60">
        <v>6759.5</v>
      </c>
      <c r="I702" s="60">
        <v>315.89999999999998</v>
      </c>
      <c r="J702" s="60">
        <f>Table48[[#This Row],[Comex Cu future]]/100/0.454*1000</f>
        <v>6958.1497797356824</v>
      </c>
      <c r="K702" s="60">
        <v>2098.75</v>
      </c>
      <c r="L702" s="63">
        <f t="shared" si="21"/>
        <v>42948</v>
      </c>
    </row>
    <row r="703" spans="2:12">
      <c r="B703" s="65">
        <v>42979</v>
      </c>
      <c r="C703" s="60">
        <v>11972.75</v>
      </c>
      <c r="D703" s="61">
        <v>388824</v>
      </c>
      <c r="E703" s="61">
        <v>269802</v>
      </c>
      <c r="F703" s="61">
        <f t="shared" si="20"/>
        <v>119022</v>
      </c>
      <c r="G703" s="62">
        <v>60750</v>
      </c>
      <c r="H703" s="60">
        <v>6804.5</v>
      </c>
      <c r="I703" s="60">
        <v>318.35000000000002</v>
      </c>
      <c r="J703" s="60">
        <f>Table48[[#This Row],[Comex Cu future]]/100/0.454*1000</f>
        <v>7012.1145374449343</v>
      </c>
      <c r="K703" s="60">
        <v>2116</v>
      </c>
      <c r="L703" s="63">
        <f t="shared" si="21"/>
        <v>42979</v>
      </c>
    </row>
    <row r="704" spans="2:12">
      <c r="B704" s="65">
        <v>42982</v>
      </c>
      <c r="C704" s="60">
        <v>12193.5</v>
      </c>
      <c r="D704" s="61">
        <v>387246</v>
      </c>
      <c r="E704" s="61">
        <v>268374</v>
      </c>
      <c r="F704" s="61">
        <f t="shared" si="20"/>
        <v>118872</v>
      </c>
      <c r="G704" s="62">
        <v>60750</v>
      </c>
      <c r="H704" s="60">
        <v>6886.75</v>
      </c>
      <c r="I704" s="60">
        <v>318.35000000000002</v>
      </c>
      <c r="J704" s="60">
        <f>Table48[[#This Row],[Comex Cu future]]/100/0.454*1000</f>
        <v>7012.1145374449343</v>
      </c>
      <c r="K704" s="60">
        <v>2097.5</v>
      </c>
      <c r="L704" s="63">
        <f t="shared" si="21"/>
        <v>42979</v>
      </c>
    </row>
    <row r="705" spans="2:12">
      <c r="B705" s="65">
        <v>42983</v>
      </c>
      <c r="C705" s="60">
        <v>12020</v>
      </c>
      <c r="D705" s="61">
        <v>385392</v>
      </c>
      <c r="E705" s="61">
        <v>266736</v>
      </c>
      <c r="F705" s="61">
        <f t="shared" si="20"/>
        <v>118656</v>
      </c>
      <c r="G705" s="62">
        <v>60750</v>
      </c>
      <c r="H705" s="60">
        <v>6869.5</v>
      </c>
      <c r="I705" s="60">
        <v>319</v>
      </c>
      <c r="J705" s="60">
        <f>Table48[[#This Row],[Comex Cu future]]/100/0.454*1000</f>
        <v>7026.4317180616736</v>
      </c>
      <c r="K705" s="60">
        <v>2072.25</v>
      </c>
      <c r="L705" s="63">
        <f t="shared" si="21"/>
        <v>42979</v>
      </c>
    </row>
    <row r="706" spans="2:12">
      <c r="B706" s="65">
        <v>42984</v>
      </c>
      <c r="C706" s="60">
        <v>12102</v>
      </c>
      <c r="D706" s="61">
        <v>383370</v>
      </c>
      <c r="E706" s="61">
        <v>265164</v>
      </c>
      <c r="F706" s="61">
        <f t="shared" si="20"/>
        <v>118206</v>
      </c>
      <c r="G706" s="62">
        <v>60850</v>
      </c>
      <c r="H706" s="60">
        <v>6875.5</v>
      </c>
      <c r="I706" s="60">
        <v>321.7</v>
      </c>
      <c r="J706" s="60">
        <f>Table48[[#This Row],[Comex Cu future]]/100/0.454*1000</f>
        <v>7085.9030837004402</v>
      </c>
      <c r="K706" s="60">
        <v>2080.25</v>
      </c>
      <c r="L706" s="63">
        <f t="shared" si="21"/>
        <v>42979</v>
      </c>
    </row>
    <row r="707" spans="2:12">
      <c r="B707" s="65">
        <v>42985</v>
      </c>
      <c r="C707" s="60">
        <v>12086.25</v>
      </c>
      <c r="D707" s="61">
        <v>384150</v>
      </c>
      <c r="E707" s="61">
        <v>266028</v>
      </c>
      <c r="F707" s="61">
        <f t="shared" si="20"/>
        <v>118122</v>
      </c>
      <c r="G707" s="62">
        <v>60850</v>
      </c>
      <c r="H707" s="60">
        <v>6873.75</v>
      </c>
      <c r="I707" s="60">
        <v>321.10000000000002</v>
      </c>
      <c r="J707" s="60">
        <f>Table48[[#This Row],[Comex Cu future]]/100/0.454*1000</f>
        <v>7072.6872246696039</v>
      </c>
      <c r="K707" s="60">
        <v>2082.5</v>
      </c>
      <c r="L707" s="63">
        <f t="shared" si="21"/>
        <v>42979</v>
      </c>
    </row>
    <row r="708" spans="2:12">
      <c r="B708" s="65">
        <v>42986</v>
      </c>
      <c r="C708" s="60">
        <v>11524</v>
      </c>
      <c r="D708" s="61">
        <v>384978</v>
      </c>
      <c r="E708" s="61">
        <v>267798</v>
      </c>
      <c r="F708" s="61">
        <f t="shared" si="20"/>
        <v>117180</v>
      </c>
      <c r="G708" s="62">
        <v>60850</v>
      </c>
      <c r="H708" s="60">
        <v>6672.25</v>
      </c>
      <c r="I708" s="60">
        <v>311</v>
      </c>
      <c r="J708" s="60">
        <f>Table48[[#This Row],[Comex Cu future]]/100/0.454*1000</f>
        <v>6850.2202643171795</v>
      </c>
      <c r="K708" s="60">
        <v>2071.5</v>
      </c>
      <c r="L708" s="63">
        <f t="shared" si="21"/>
        <v>42979</v>
      </c>
    </row>
    <row r="709" spans="2:12">
      <c r="B709" s="65">
        <v>42989</v>
      </c>
      <c r="C709" s="60">
        <v>11692.5</v>
      </c>
      <c r="D709" s="61">
        <v>382878</v>
      </c>
      <c r="E709" s="61">
        <v>266046</v>
      </c>
      <c r="F709" s="61">
        <f t="shared" si="20"/>
        <v>116832</v>
      </c>
      <c r="G709" s="62">
        <v>60850</v>
      </c>
      <c r="H709" s="60">
        <v>6729.25</v>
      </c>
      <c r="I709" s="60">
        <v>313.5</v>
      </c>
      <c r="J709" s="60">
        <f>Table48[[#This Row],[Comex Cu future]]/100/0.454*1000</f>
        <v>6905.2863436123343</v>
      </c>
      <c r="K709" s="60">
        <v>2091.25</v>
      </c>
      <c r="L709" s="63">
        <f t="shared" si="21"/>
        <v>42979</v>
      </c>
    </row>
    <row r="710" spans="2:12">
      <c r="B710" s="65">
        <v>42990</v>
      </c>
      <c r="C710" s="60">
        <v>11904.5</v>
      </c>
      <c r="D710" s="61">
        <v>382890</v>
      </c>
      <c r="E710" s="61">
        <v>266094</v>
      </c>
      <c r="F710" s="61">
        <f t="shared" si="20"/>
        <v>116796</v>
      </c>
      <c r="G710" s="62">
        <v>60650</v>
      </c>
      <c r="H710" s="60">
        <v>6627.25</v>
      </c>
      <c r="I710" s="60">
        <v>310.89999999999998</v>
      </c>
      <c r="J710" s="60">
        <f>Table48[[#This Row],[Comex Cu future]]/100/0.454*1000</f>
        <v>6848.0176211453736</v>
      </c>
      <c r="K710" s="60">
        <v>2104</v>
      </c>
      <c r="L710" s="63">
        <f t="shared" si="21"/>
        <v>42979</v>
      </c>
    </row>
    <row r="711" spans="2:12">
      <c r="B711" s="65">
        <v>42991</v>
      </c>
      <c r="C711" s="60">
        <v>11270</v>
      </c>
      <c r="D711" s="61">
        <v>383256</v>
      </c>
      <c r="E711" s="61">
        <v>267102</v>
      </c>
      <c r="F711" s="61">
        <f t="shared" ref="F711:F774" si="22">D711-E711</f>
        <v>116154</v>
      </c>
      <c r="G711" s="62">
        <v>60650</v>
      </c>
      <c r="H711" s="60">
        <v>6511.25</v>
      </c>
      <c r="I711" s="60">
        <v>305.45</v>
      </c>
      <c r="J711" s="60">
        <f>Table48[[#This Row],[Comex Cu future]]/100/0.454*1000</f>
        <v>6727.9735682819382</v>
      </c>
      <c r="K711" s="60">
        <v>2078.25</v>
      </c>
      <c r="L711" s="63">
        <f t="shared" si="21"/>
        <v>42979</v>
      </c>
    </row>
    <row r="712" spans="2:12">
      <c r="B712" s="65">
        <v>42992</v>
      </c>
      <c r="C712" s="60">
        <v>11124</v>
      </c>
      <c r="D712" s="61">
        <v>383640</v>
      </c>
      <c r="E712" s="61">
        <v>268038</v>
      </c>
      <c r="F712" s="61">
        <f t="shared" si="22"/>
        <v>115602</v>
      </c>
      <c r="G712" s="62">
        <v>60650</v>
      </c>
      <c r="H712" s="60">
        <v>6455.75</v>
      </c>
      <c r="I712" s="60">
        <v>303.10000000000002</v>
      </c>
      <c r="J712" s="60">
        <f>Table48[[#This Row],[Comex Cu future]]/100/0.454*1000</f>
        <v>6676.2114537444941</v>
      </c>
      <c r="K712" s="60">
        <v>2068.25</v>
      </c>
      <c r="L712" s="63">
        <f t="shared" ref="L712:L775" si="23">DATE(YEAR(B712),MONTH(B712),1)</f>
        <v>42979</v>
      </c>
    </row>
    <row r="713" spans="2:12">
      <c r="B713" s="65">
        <v>42993</v>
      </c>
      <c r="C713" s="60">
        <v>11009.5</v>
      </c>
      <c r="D713" s="61">
        <v>384078</v>
      </c>
      <c r="E713" s="61">
        <v>268548</v>
      </c>
      <c r="F713" s="61">
        <f t="shared" si="22"/>
        <v>115530</v>
      </c>
      <c r="G713" s="62">
        <v>61850</v>
      </c>
      <c r="H713" s="60">
        <v>6461</v>
      </c>
      <c r="I713" s="60">
        <v>302.45</v>
      </c>
      <c r="J713" s="60">
        <f>Table48[[#This Row],[Comex Cu future]]/100/0.454*1000</f>
        <v>6661.894273127753</v>
      </c>
      <c r="K713" s="60">
        <v>2056.75</v>
      </c>
      <c r="L713" s="63">
        <f t="shared" si="23"/>
        <v>42979</v>
      </c>
    </row>
    <row r="714" spans="2:12">
      <c r="B714" s="65">
        <v>42996</v>
      </c>
      <c r="C714" s="60">
        <v>11164</v>
      </c>
      <c r="D714" s="61">
        <v>383472</v>
      </c>
      <c r="E714" s="61">
        <v>268038</v>
      </c>
      <c r="F714" s="61">
        <f t="shared" si="22"/>
        <v>115434</v>
      </c>
      <c r="G714" s="62">
        <v>59850</v>
      </c>
      <c r="H714" s="60">
        <v>6474.75</v>
      </c>
      <c r="I714" s="60">
        <v>304.75</v>
      </c>
      <c r="J714" s="60">
        <f>Table48[[#This Row],[Comex Cu future]]/100/0.454*1000</f>
        <v>6712.5550660792951</v>
      </c>
      <c r="K714" s="60">
        <v>2060.25</v>
      </c>
      <c r="L714" s="63">
        <f t="shared" si="23"/>
        <v>42979</v>
      </c>
    </row>
    <row r="715" spans="2:12">
      <c r="B715" s="65">
        <v>42997</v>
      </c>
      <c r="C715" s="60">
        <v>11069.5</v>
      </c>
      <c r="D715" s="61">
        <v>383502</v>
      </c>
      <c r="E715" s="61">
        <v>268164</v>
      </c>
      <c r="F715" s="61">
        <f t="shared" si="22"/>
        <v>115338</v>
      </c>
      <c r="G715" s="62">
        <v>59844.5</v>
      </c>
      <c r="H715" s="60">
        <v>6488.25</v>
      </c>
      <c r="I715" s="60">
        <v>304.39999999999998</v>
      </c>
      <c r="J715" s="60">
        <f>Table48[[#This Row],[Comex Cu future]]/100/0.454*1000</f>
        <v>6704.8458149779726</v>
      </c>
      <c r="K715" s="60">
        <v>2095.75</v>
      </c>
      <c r="L715" s="63">
        <f t="shared" si="23"/>
        <v>42979</v>
      </c>
    </row>
    <row r="716" spans="2:12">
      <c r="B716" s="65">
        <v>42998</v>
      </c>
      <c r="C716" s="60">
        <v>11310</v>
      </c>
      <c r="D716" s="61">
        <v>380736</v>
      </c>
      <c r="E716" s="61">
        <v>267096</v>
      </c>
      <c r="F716" s="61">
        <f t="shared" si="22"/>
        <v>113640</v>
      </c>
      <c r="G716" s="62">
        <v>59339</v>
      </c>
      <c r="H716" s="60">
        <v>6482</v>
      </c>
      <c r="I716" s="60">
        <v>304.25</v>
      </c>
      <c r="J716" s="60">
        <f>Table48[[#This Row],[Comex Cu future]]/100/0.454*1000</f>
        <v>6701.5418502202638</v>
      </c>
      <c r="K716" s="60">
        <v>2149.75</v>
      </c>
      <c r="L716" s="63">
        <f t="shared" si="23"/>
        <v>42979</v>
      </c>
    </row>
    <row r="717" spans="2:12">
      <c r="B717" s="65">
        <v>42999</v>
      </c>
      <c r="C717" s="60">
        <v>10930.5</v>
      </c>
      <c r="D717" s="61">
        <v>380058</v>
      </c>
      <c r="E717" s="61">
        <v>266454</v>
      </c>
      <c r="F717" s="61">
        <f t="shared" si="22"/>
        <v>113604</v>
      </c>
      <c r="G717" s="62">
        <v>59340</v>
      </c>
      <c r="H717" s="60">
        <v>6440</v>
      </c>
      <c r="I717" s="60">
        <v>301.05</v>
      </c>
      <c r="J717" s="60">
        <f>Table48[[#This Row],[Comex Cu future]]/100/0.454*1000</f>
        <v>6631.0572687224667</v>
      </c>
      <c r="K717" s="60">
        <v>2146.25</v>
      </c>
      <c r="L717" s="63">
        <f t="shared" si="23"/>
        <v>42979</v>
      </c>
    </row>
    <row r="718" spans="2:12">
      <c r="B718" s="65">
        <v>43000</v>
      </c>
      <c r="C718" s="60">
        <v>10342</v>
      </c>
      <c r="D718" s="61">
        <v>381330</v>
      </c>
      <c r="E718" s="61">
        <v>267726</v>
      </c>
      <c r="F718" s="61">
        <f t="shared" si="22"/>
        <v>113604</v>
      </c>
      <c r="G718" s="62">
        <v>59341</v>
      </c>
      <c r="H718" s="60">
        <v>6415.75</v>
      </c>
      <c r="I718" s="60">
        <v>301.95</v>
      </c>
      <c r="J718" s="60">
        <f>Table48[[#This Row],[Comex Cu future]]/100/0.454*1000</f>
        <v>6650.8810572687225</v>
      </c>
      <c r="K718" s="60">
        <v>2136.5</v>
      </c>
      <c r="L718" s="63">
        <f t="shared" si="23"/>
        <v>42979</v>
      </c>
    </row>
    <row r="719" spans="2:12">
      <c r="B719" s="65">
        <v>43003</v>
      </c>
      <c r="C719" s="60">
        <v>10491</v>
      </c>
      <c r="D719" s="61">
        <v>380562</v>
      </c>
      <c r="E719" s="61">
        <v>267528</v>
      </c>
      <c r="F719" s="61">
        <f t="shared" si="22"/>
        <v>113034</v>
      </c>
      <c r="G719" s="62">
        <v>59342</v>
      </c>
      <c r="H719" s="60">
        <v>6404.25</v>
      </c>
      <c r="I719" s="60">
        <v>301.55</v>
      </c>
      <c r="J719" s="60">
        <f>Table48[[#This Row],[Comex Cu future]]/100/0.454*1000</f>
        <v>6642.070484581498</v>
      </c>
      <c r="K719" s="60">
        <v>2124.75</v>
      </c>
      <c r="L719" s="63">
        <f t="shared" si="23"/>
        <v>42979</v>
      </c>
    </row>
    <row r="720" spans="2:12">
      <c r="B720" s="65">
        <v>43004</v>
      </c>
      <c r="C720" s="60">
        <v>10395</v>
      </c>
      <c r="D720" s="61">
        <v>383298</v>
      </c>
      <c r="E720" s="61">
        <v>270462</v>
      </c>
      <c r="F720" s="61">
        <f t="shared" si="22"/>
        <v>112836</v>
      </c>
      <c r="G720" s="62">
        <v>59369</v>
      </c>
      <c r="H720" s="60">
        <v>6353</v>
      </c>
      <c r="I720" s="60">
        <v>300.2</v>
      </c>
      <c r="J720" s="60">
        <f>Table48[[#This Row],[Comex Cu future]]/100/0.454*1000</f>
        <v>6612.3348017621138</v>
      </c>
      <c r="K720" s="60">
        <v>2101</v>
      </c>
      <c r="L720" s="63">
        <f t="shared" si="23"/>
        <v>42979</v>
      </c>
    </row>
    <row r="721" spans="2:12">
      <c r="B721" s="65">
        <v>43005</v>
      </c>
      <c r="C721" s="60">
        <v>10157</v>
      </c>
      <c r="D721" s="61">
        <v>385158</v>
      </c>
      <c r="E721" s="61">
        <v>273318</v>
      </c>
      <c r="F721" s="61">
        <f t="shared" si="22"/>
        <v>111840</v>
      </c>
      <c r="G721" s="62">
        <v>58864</v>
      </c>
      <c r="H721" s="60">
        <v>6390</v>
      </c>
      <c r="I721" s="60">
        <v>300.89999999999998</v>
      </c>
      <c r="J721" s="60">
        <f>Table48[[#This Row],[Comex Cu future]]/100/0.454*1000</f>
        <v>6627.7533039647578</v>
      </c>
      <c r="K721" s="60">
        <v>2106.25</v>
      </c>
      <c r="L721" s="63">
        <f t="shared" si="23"/>
        <v>42979</v>
      </c>
    </row>
    <row r="722" spans="2:12">
      <c r="B722" s="65">
        <v>43006</v>
      </c>
      <c r="C722" s="60">
        <v>10358</v>
      </c>
      <c r="D722" s="61">
        <v>384942</v>
      </c>
      <c r="E722" s="61">
        <v>273534</v>
      </c>
      <c r="F722" s="61">
        <f t="shared" si="22"/>
        <v>111408</v>
      </c>
      <c r="G722" s="62">
        <v>58865</v>
      </c>
      <c r="H722" s="60">
        <v>6473.5</v>
      </c>
      <c r="I722" s="60">
        <v>305.95</v>
      </c>
      <c r="J722" s="60">
        <f>Table48[[#This Row],[Comex Cu future]]/100/0.454*1000</f>
        <v>6738.9867841409687</v>
      </c>
      <c r="K722" s="60">
        <v>2107.25</v>
      </c>
      <c r="L722" s="63">
        <f t="shared" si="23"/>
        <v>42979</v>
      </c>
    </row>
    <row r="723" spans="2:12">
      <c r="B723" s="65">
        <v>43007</v>
      </c>
      <c r="C723" s="60">
        <v>10415.5</v>
      </c>
      <c r="D723" s="61">
        <v>381942</v>
      </c>
      <c r="E723" s="61">
        <v>271122</v>
      </c>
      <c r="F723" s="61">
        <f t="shared" si="22"/>
        <v>110820</v>
      </c>
      <c r="G723" s="62">
        <v>59094</v>
      </c>
      <c r="H723" s="60">
        <v>6432.25</v>
      </c>
      <c r="I723" s="60">
        <v>303.3</v>
      </c>
      <c r="J723" s="60">
        <f>Table48[[#This Row],[Comex Cu future]]/100/0.454*1000</f>
        <v>6680.616740088105</v>
      </c>
      <c r="K723" s="60">
        <v>2080</v>
      </c>
      <c r="L723" s="63">
        <f t="shared" si="23"/>
        <v>42979</v>
      </c>
    </row>
    <row r="724" spans="2:12">
      <c r="B724" s="65">
        <v>43010</v>
      </c>
      <c r="C724" s="60">
        <v>10304.5</v>
      </c>
      <c r="D724" s="61">
        <v>384516</v>
      </c>
      <c r="E724" s="61">
        <v>273522</v>
      </c>
      <c r="F724" s="61">
        <f t="shared" si="22"/>
        <v>110994</v>
      </c>
      <c r="G724" s="62">
        <v>59589</v>
      </c>
      <c r="H724" s="60">
        <v>6446.25</v>
      </c>
      <c r="I724" s="60">
        <v>303.05</v>
      </c>
      <c r="J724" s="60">
        <f>Table48[[#This Row],[Comex Cu future]]/100/0.454*1000</f>
        <v>6675.1101321585902</v>
      </c>
      <c r="K724" s="60">
        <v>2083.25</v>
      </c>
      <c r="L724" s="63">
        <f t="shared" si="23"/>
        <v>43009</v>
      </c>
    </row>
    <row r="725" spans="2:12">
      <c r="B725" s="65">
        <v>43011</v>
      </c>
      <c r="C725" s="60">
        <v>10532.5</v>
      </c>
      <c r="D725" s="61">
        <v>382734</v>
      </c>
      <c r="E725" s="61">
        <v>271764</v>
      </c>
      <c r="F725" s="61">
        <f t="shared" si="22"/>
        <v>110970</v>
      </c>
      <c r="G725" s="62">
        <v>59651</v>
      </c>
      <c r="H725" s="60">
        <v>6468.75</v>
      </c>
      <c r="I725" s="60">
        <v>304.10000000000002</v>
      </c>
      <c r="J725" s="60">
        <f>Table48[[#This Row],[Comex Cu future]]/100/0.454*1000</f>
        <v>6698.2378854625558</v>
      </c>
      <c r="K725" s="60">
        <v>2114.25</v>
      </c>
      <c r="L725" s="63">
        <f t="shared" si="23"/>
        <v>43009</v>
      </c>
    </row>
    <row r="726" spans="2:12">
      <c r="B726" s="65">
        <v>43012</v>
      </c>
      <c r="C726" s="60">
        <v>10522</v>
      </c>
      <c r="D726" s="61">
        <v>387828</v>
      </c>
      <c r="E726" s="61">
        <v>277950</v>
      </c>
      <c r="F726" s="61">
        <f t="shared" si="22"/>
        <v>109878</v>
      </c>
      <c r="G726" s="62">
        <v>58927</v>
      </c>
      <c r="H726" s="60">
        <v>6471.25</v>
      </c>
      <c r="I726" s="60">
        <v>303.55</v>
      </c>
      <c r="J726" s="60">
        <f>Table48[[#This Row],[Comex Cu future]]/100/0.454*1000</f>
        <v>6686.1233480176215</v>
      </c>
      <c r="K726" s="60">
        <v>2143.75</v>
      </c>
      <c r="L726" s="63">
        <f t="shared" si="23"/>
        <v>43009</v>
      </c>
    </row>
    <row r="727" spans="2:12">
      <c r="B727" s="65">
        <v>43013</v>
      </c>
      <c r="C727" s="60">
        <v>10448</v>
      </c>
      <c r="D727" s="61">
        <v>387222</v>
      </c>
      <c r="E727" s="61">
        <v>278238</v>
      </c>
      <c r="F727" s="61">
        <f t="shared" si="22"/>
        <v>108984</v>
      </c>
      <c r="G727" s="62">
        <v>58952</v>
      </c>
      <c r="H727" s="60">
        <v>6658.25</v>
      </c>
      <c r="I727" s="60">
        <v>312.10000000000002</v>
      </c>
      <c r="J727" s="60">
        <f>Table48[[#This Row],[Comex Cu future]]/100/0.454*1000</f>
        <v>6874.449339207049</v>
      </c>
      <c r="K727" s="60">
        <v>2148.25</v>
      </c>
      <c r="L727" s="63">
        <f t="shared" si="23"/>
        <v>43009</v>
      </c>
    </row>
    <row r="728" spans="2:12">
      <c r="B728" s="65">
        <v>43014</v>
      </c>
      <c r="C728" s="60">
        <v>10515</v>
      </c>
      <c r="D728" s="61">
        <v>386502</v>
      </c>
      <c r="E728" s="61">
        <v>278124</v>
      </c>
      <c r="F728" s="61">
        <f t="shared" si="22"/>
        <v>108378</v>
      </c>
      <c r="G728" s="62">
        <v>58533</v>
      </c>
      <c r="H728" s="60">
        <v>6616.5</v>
      </c>
      <c r="I728" s="60">
        <v>310.89999999999998</v>
      </c>
      <c r="J728" s="60">
        <f>Table48[[#This Row],[Comex Cu future]]/100/0.454*1000</f>
        <v>6848.0176211453736</v>
      </c>
      <c r="K728" s="60">
        <v>2130.75</v>
      </c>
      <c r="L728" s="63">
        <f t="shared" si="23"/>
        <v>43009</v>
      </c>
    </row>
    <row r="729" spans="2:12">
      <c r="B729" s="65">
        <v>43017</v>
      </c>
      <c r="C729" s="60">
        <v>10929.5</v>
      </c>
      <c r="D729" s="61">
        <v>384864</v>
      </c>
      <c r="E729" s="61">
        <v>277206</v>
      </c>
      <c r="F729" s="61">
        <f t="shared" si="22"/>
        <v>107658</v>
      </c>
      <c r="G729" s="62">
        <v>59290.5</v>
      </c>
      <c r="H729" s="60">
        <v>6615.25</v>
      </c>
      <c r="I729" s="60">
        <v>311.25</v>
      </c>
      <c r="J729" s="60">
        <f>Table48[[#This Row],[Comex Cu future]]/100/0.454*1000</f>
        <v>6855.7268722466952</v>
      </c>
      <c r="K729" s="60">
        <v>2149.75</v>
      </c>
      <c r="L729" s="63">
        <f t="shared" si="23"/>
        <v>43009</v>
      </c>
    </row>
    <row r="730" spans="2:12">
      <c r="B730" s="65">
        <v>43018</v>
      </c>
      <c r="C730" s="60">
        <v>10980.5</v>
      </c>
      <c r="D730" s="61">
        <v>383820</v>
      </c>
      <c r="E730" s="61">
        <v>276798</v>
      </c>
      <c r="F730" s="61">
        <f t="shared" si="22"/>
        <v>107022</v>
      </c>
      <c r="G730" s="62">
        <v>59292</v>
      </c>
      <c r="H730" s="60">
        <v>6706.25</v>
      </c>
      <c r="I730" s="60">
        <v>314.35000000000002</v>
      </c>
      <c r="J730" s="60">
        <f>Table48[[#This Row],[Comex Cu future]]/100/0.454*1000</f>
        <v>6924.0088105726882</v>
      </c>
      <c r="K730" s="60">
        <v>2138</v>
      </c>
      <c r="L730" s="63">
        <f t="shared" si="23"/>
        <v>43009</v>
      </c>
    </row>
    <row r="731" spans="2:12">
      <c r="B731" s="65">
        <v>43019</v>
      </c>
      <c r="C731" s="60">
        <v>11061</v>
      </c>
      <c r="D731" s="61">
        <v>383148</v>
      </c>
      <c r="E731" s="61">
        <v>276702</v>
      </c>
      <c r="F731" s="61">
        <f t="shared" si="22"/>
        <v>106446</v>
      </c>
      <c r="G731" s="62">
        <v>59542.5</v>
      </c>
      <c r="H731" s="60">
        <v>6756</v>
      </c>
      <c r="I731" s="60">
        <v>317.3</v>
      </c>
      <c r="J731" s="60">
        <f>Table48[[#This Row],[Comex Cu future]]/100/0.454*1000</f>
        <v>6988.9867841409687</v>
      </c>
      <c r="K731" s="60">
        <v>2104.75</v>
      </c>
      <c r="L731" s="63">
        <f t="shared" si="23"/>
        <v>43009</v>
      </c>
    </row>
    <row r="732" spans="2:12">
      <c r="B732" s="65">
        <v>43020</v>
      </c>
      <c r="C732" s="60">
        <v>11338</v>
      </c>
      <c r="D732" s="61">
        <v>385830</v>
      </c>
      <c r="E732" s="61">
        <v>280284</v>
      </c>
      <c r="F732" s="61">
        <f t="shared" si="22"/>
        <v>105546</v>
      </c>
      <c r="G732" s="62">
        <v>59543.5</v>
      </c>
      <c r="H732" s="60">
        <v>6861.25</v>
      </c>
      <c r="I732" s="60">
        <v>319.75</v>
      </c>
      <c r="J732" s="60">
        <f>Table48[[#This Row],[Comex Cu future]]/100/0.454*1000</f>
        <v>7042.9515418502197</v>
      </c>
      <c r="K732" s="60">
        <v>2121.75</v>
      </c>
      <c r="L732" s="63">
        <f t="shared" si="23"/>
        <v>43009</v>
      </c>
    </row>
    <row r="733" spans="2:12">
      <c r="B733" s="65">
        <v>43021</v>
      </c>
      <c r="C733" s="60">
        <v>11610.5</v>
      </c>
      <c r="D733" s="61">
        <v>385572</v>
      </c>
      <c r="E733" s="61">
        <v>280770</v>
      </c>
      <c r="F733" s="61">
        <f t="shared" si="22"/>
        <v>104802</v>
      </c>
      <c r="G733" s="62">
        <v>59538</v>
      </c>
      <c r="H733" s="60">
        <v>6859</v>
      </c>
      <c r="I733" s="60">
        <v>320.8</v>
      </c>
      <c r="J733" s="60">
        <f>Table48[[#This Row],[Comex Cu future]]/100/0.454*1000</f>
        <v>7066.0792951541853</v>
      </c>
      <c r="K733" s="60">
        <v>2109.75</v>
      </c>
      <c r="L733" s="63">
        <f t="shared" si="23"/>
        <v>43009</v>
      </c>
    </row>
    <row r="734" spans="2:12">
      <c r="B734" s="65">
        <v>43024</v>
      </c>
      <c r="C734" s="60">
        <v>11805.5</v>
      </c>
      <c r="D734" s="61">
        <v>385788</v>
      </c>
      <c r="E734" s="61">
        <v>281298</v>
      </c>
      <c r="F734" s="61">
        <f t="shared" si="22"/>
        <v>104490</v>
      </c>
      <c r="G734" s="62">
        <v>60039</v>
      </c>
      <c r="H734" s="60">
        <v>7122</v>
      </c>
      <c r="I734" s="60">
        <v>331.1</v>
      </c>
      <c r="J734" s="60">
        <f>Table48[[#This Row],[Comex Cu future]]/100/0.454*1000</f>
        <v>7292.9515418502215</v>
      </c>
      <c r="K734" s="60">
        <v>2110</v>
      </c>
      <c r="L734" s="63">
        <f t="shared" si="23"/>
        <v>43009</v>
      </c>
    </row>
    <row r="735" spans="2:12">
      <c r="B735" s="65">
        <v>43025</v>
      </c>
      <c r="C735" s="60">
        <v>11702.5</v>
      </c>
      <c r="D735" s="61">
        <v>385656</v>
      </c>
      <c r="E735" s="61">
        <v>281256</v>
      </c>
      <c r="F735" s="61">
        <f t="shared" si="22"/>
        <v>104400</v>
      </c>
      <c r="G735" s="62">
        <v>60040</v>
      </c>
      <c r="H735" s="60">
        <v>6996</v>
      </c>
      <c r="I735" s="60">
        <v>327</v>
      </c>
      <c r="J735" s="60">
        <f>Table48[[#This Row],[Comex Cu future]]/100/0.454*1000</f>
        <v>7202.6431718061676</v>
      </c>
      <c r="K735" s="60">
        <v>2115.25</v>
      </c>
      <c r="L735" s="63">
        <f t="shared" si="23"/>
        <v>43009</v>
      </c>
    </row>
    <row r="736" spans="2:12">
      <c r="B736" s="65">
        <v>43026</v>
      </c>
      <c r="C736" s="60">
        <v>11586</v>
      </c>
      <c r="D736" s="61">
        <v>385218</v>
      </c>
      <c r="E736" s="61">
        <v>280878</v>
      </c>
      <c r="F736" s="61">
        <f t="shared" si="22"/>
        <v>104340</v>
      </c>
      <c r="G736" s="62">
        <v>60286</v>
      </c>
      <c r="H736" s="60">
        <v>6949</v>
      </c>
      <c r="I736" s="60">
        <v>325.45</v>
      </c>
      <c r="J736" s="60">
        <f>Table48[[#This Row],[Comex Cu future]]/100/0.454*1000</f>
        <v>7168.5022026431707</v>
      </c>
      <c r="K736" s="60">
        <v>2101.5</v>
      </c>
      <c r="L736" s="63">
        <f t="shared" si="23"/>
        <v>43009</v>
      </c>
    </row>
    <row r="737" spans="2:12">
      <c r="B737" s="65">
        <v>43027</v>
      </c>
      <c r="C737" s="60">
        <v>11675.5</v>
      </c>
      <c r="D737" s="61">
        <v>386418</v>
      </c>
      <c r="E737" s="61">
        <v>282672</v>
      </c>
      <c r="F737" s="61">
        <f t="shared" si="22"/>
        <v>103746</v>
      </c>
      <c r="G737" s="62">
        <v>60282</v>
      </c>
      <c r="H737" s="60">
        <v>6934</v>
      </c>
      <c r="I737" s="60">
        <v>324.14999999999998</v>
      </c>
      <c r="J737" s="60">
        <f>Table48[[#This Row],[Comex Cu future]]/100/0.454*1000</f>
        <v>7139.8678414096912</v>
      </c>
      <c r="K737" s="60">
        <v>2145</v>
      </c>
      <c r="L737" s="63">
        <f t="shared" si="23"/>
        <v>43009</v>
      </c>
    </row>
    <row r="738" spans="2:12">
      <c r="B738" s="65">
        <v>43028</v>
      </c>
      <c r="C738" s="60">
        <v>11670.5</v>
      </c>
      <c r="D738" s="61">
        <v>387942</v>
      </c>
      <c r="E738" s="61">
        <v>285498</v>
      </c>
      <c r="F738" s="61">
        <f t="shared" si="22"/>
        <v>102444</v>
      </c>
      <c r="G738" s="62">
        <v>61028</v>
      </c>
      <c r="H738" s="60">
        <v>6921.5</v>
      </c>
      <c r="I738" s="60">
        <v>323.8</v>
      </c>
      <c r="J738" s="60">
        <f>Table48[[#This Row],[Comex Cu future]]/100/0.454*1000</f>
        <v>7132.1585903083696</v>
      </c>
      <c r="K738" s="60">
        <v>2124.25</v>
      </c>
      <c r="L738" s="63">
        <f t="shared" si="23"/>
        <v>43009</v>
      </c>
    </row>
    <row r="739" spans="2:12">
      <c r="B739" s="65">
        <v>43031</v>
      </c>
      <c r="C739" s="60">
        <v>11795.5</v>
      </c>
      <c r="D739" s="61">
        <v>385956</v>
      </c>
      <c r="E739" s="61">
        <v>284508</v>
      </c>
      <c r="F739" s="61">
        <f t="shared" si="22"/>
        <v>101448</v>
      </c>
      <c r="G739" s="62">
        <v>60024</v>
      </c>
      <c r="H739" s="60">
        <v>6975.25</v>
      </c>
      <c r="I739" s="60">
        <v>327</v>
      </c>
      <c r="J739" s="60">
        <f>Table48[[#This Row],[Comex Cu future]]/100/0.454*1000</f>
        <v>7202.6431718061676</v>
      </c>
      <c r="K739" s="60">
        <v>2124.75</v>
      </c>
      <c r="L739" s="63">
        <f t="shared" si="23"/>
        <v>43009</v>
      </c>
    </row>
    <row r="740" spans="2:12">
      <c r="B740" s="65">
        <v>43032</v>
      </c>
      <c r="C740" s="60">
        <v>11940</v>
      </c>
      <c r="D740" s="61">
        <v>385284</v>
      </c>
      <c r="E740" s="61">
        <v>284148</v>
      </c>
      <c r="F740" s="61">
        <f t="shared" si="22"/>
        <v>101136</v>
      </c>
      <c r="G740" s="62">
        <v>60520</v>
      </c>
      <c r="H740" s="60">
        <v>7009.75</v>
      </c>
      <c r="I740" s="60">
        <v>327.9</v>
      </c>
      <c r="J740" s="60">
        <f>Table48[[#This Row],[Comex Cu future]]/100/0.454*1000</f>
        <v>7222.4669603524226</v>
      </c>
      <c r="K740" s="60">
        <v>2144.5</v>
      </c>
      <c r="L740" s="63">
        <f t="shared" si="23"/>
        <v>43009</v>
      </c>
    </row>
    <row r="741" spans="2:12">
      <c r="B741" s="65">
        <v>43033</v>
      </c>
      <c r="C741" s="60">
        <v>11821</v>
      </c>
      <c r="D741" s="61">
        <v>387948</v>
      </c>
      <c r="E741" s="61">
        <v>287550</v>
      </c>
      <c r="F741" s="61">
        <f t="shared" si="22"/>
        <v>100398</v>
      </c>
      <c r="G741" s="62">
        <v>60516.5</v>
      </c>
      <c r="H741" s="60">
        <v>6983.75</v>
      </c>
      <c r="I741" s="60">
        <v>325.60000000000002</v>
      </c>
      <c r="J741" s="60">
        <f>Table48[[#This Row],[Comex Cu future]]/100/0.454*1000</f>
        <v>7171.8061674008813</v>
      </c>
      <c r="K741" s="60">
        <v>2172.75</v>
      </c>
      <c r="L741" s="63">
        <f t="shared" si="23"/>
        <v>43009</v>
      </c>
    </row>
    <row r="742" spans="2:12">
      <c r="B742" s="65">
        <v>43034</v>
      </c>
      <c r="C742" s="60">
        <v>11716</v>
      </c>
      <c r="D742" s="61">
        <v>385956</v>
      </c>
      <c r="E742" s="61">
        <v>286494</v>
      </c>
      <c r="F742" s="61">
        <f t="shared" si="22"/>
        <v>99462</v>
      </c>
      <c r="G742" s="62">
        <v>60125</v>
      </c>
      <c r="H742" s="60">
        <v>6961</v>
      </c>
      <c r="I742" s="60">
        <v>325.7</v>
      </c>
      <c r="J742" s="60">
        <f>Table48[[#This Row],[Comex Cu future]]/100/0.454*1000</f>
        <v>7174.0088105726863</v>
      </c>
      <c r="K742" s="60">
        <v>2175.5</v>
      </c>
      <c r="L742" s="63">
        <f t="shared" si="23"/>
        <v>43009</v>
      </c>
    </row>
    <row r="743" spans="2:12">
      <c r="B743" s="65">
        <v>43035</v>
      </c>
      <c r="C743" s="60">
        <v>11546</v>
      </c>
      <c r="D743" s="61">
        <v>384294</v>
      </c>
      <c r="E743" s="61">
        <v>286170</v>
      </c>
      <c r="F743" s="61">
        <f t="shared" si="22"/>
        <v>98124</v>
      </c>
      <c r="G743" s="62">
        <v>60550</v>
      </c>
      <c r="H743" s="60">
        <v>6800.5</v>
      </c>
      <c r="I743" s="60">
        <v>318.35000000000002</v>
      </c>
      <c r="J743" s="60">
        <f>Table48[[#This Row],[Comex Cu future]]/100/0.454*1000</f>
        <v>7012.1145374449343</v>
      </c>
      <c r="K743" s="60">
        <v>2150.25</v>
      </c>
      <c r="L743" s="63">
        <f t="shared" si="23"/>
        <v>43009</v>
      </c>
    </row>
    <row r="744" spans="2:12">
      <c r="B744" s="65">
        <v>43038</v>
      </c>
      <c r="C744" s="60">
        <v>11630.5</v>
      </c>
      <c r="D744" s="61">
        <v>382872</v>
      </c>
      <c r="E744" s="61">
        <v>285966</v>
      </c>
      <c r="F744" s="61">
        <f t="shared" si="22"/>
        <v>96906</v>
      </c>
      <c r="G744" s="62">
        <v>61160</v>
      </c>
      <c r="H744" s="60">
        <v>6839</v>
      </c>
      <c r="I744" s="60">
        <v>319.25</v>
      </c>
      <c r="J744" s="60">
        <f>Table48[[#This Row],[Comex Cu future]]/100/0.454*1000</f>
        <v>7031.9383259911892</v>
      </c>
      <c r="K744" s="60">
        <v>2143</v>
      </c>
      <c r="L744" s="63">
        <f t="shared" si="23"/>
        <v>43009</v>
      </c>
    </row>
    <row r="745" spans="2:12">
      <c r="B745" s="65">
        <v>43039</v>
      </c>
      <c r="C745" s="60">
        <v>12256.5</v>
      </c>
      <c r="D745" s="61">
        <v>381906</v>
      </c>
      <c r="E745" s="61">
        <v>285396</v>
      </c>
      <c r="F745" s="61">
        <f t="shared" si="22"/>
        <v>96510</v>
      </c>
      <c r="G745" s="62">
        <v>60500</v>
      </c>
      <c r="H745" s="60">
        <v>6816.75</v>
      </c>
      <c r="I745" s="60">
        <v>317.45</v>
      </c>
      <c r="J745" s="60">
        <f>Table48[[#This Row],[Comex Cu future]]/100/0.454*1000</f>
        <v>6992.2907488986784</v>
      </c>
      <c r="K745" s="60">
        <v>2141.75</v>
      </c>
      <c r="L745" s="63">
        <f t="shared" si="23"/>
        <v>43009</v>
      </c>
    </row>
    <row r="746" spans="2:12">
      <c r="B746" s="65">
        <v>43040</v>
      </c>
      <c r="C746" s="60">
        <v>12758</v>
      </c>
      <c r="D746" s="61">
        <v>381444</v>
      </c>
      <c r="E746" s="61">
        <v>284994</v>
      </c>
      <c r="F746" s="61">
        <f t="shared" si="22"/>
        <v>96450</v>
      </c>
      <c r="G746" s="62">
        <v>61992</v>
      </c>
      <c r="H746" s="60">
        <v>6898.75</v>
      </c>
      <c r="I746" s="60">
        <v>322.35000000000002</v>
      </c>
      <c r="J746" s="60">
        <f>Table48[[#This Row],[Comex Cu future]]/100/0.454*1000</f>
        <v>7100.2202643171804</v>
      </c>
      <c r="K746" s="60">
        <v>2168</v>
      </c>
      <c r="L746" s="63">
        <f t="shared" si="23"/>
        <v>43040</v>
      </c>
    </row>
    <row r="747" spans="2:12">
      <c r="B747" s="65">
        <v>43041</v>
      </c>
      <c r="C747" s="60">
        <v>12568</v>
      </c>
      <c r="D747" s="61">
        <v>381570</v>
      </c>
      <c r="E747" s="61">
        <v>285468</v>
      </c>
      <c r="F747" s="61">
        <f t="shared" si="22"/>
        <v>96102</v>
      </c>
      <c r="G747" s="62">
        <v>61370</v>
      </c>
      <c r="H747" s="60">
        <v>6898</v>
      </c>
      <c r="I747" s="60">
        <v>321.85000000000002</v>
      </c>
      <c r="J747" s="60">
        <f>Table48[[#This Row],[Comex Cu future]]/100/0.454*1000</f>
        <v>7089.2070484581491</v>
      </c>
      <c r="K747" s="60">
        <v>2154.85</v>
      </c>
      <c r="L747" s="63">
        <f t="shared" si="23"/>
        <v>43040</v>
      </c>
    </row>
    <row r="748" spans="2:12">
      <c r="B748" s="65">
        <v>43042</v>
      </c>
      <c r="C748" s="60">
        <v>12682</v>
      </c>
      <c r="D748" s="61">
        <v>384054</v>
      </c>
      <c r="E748" s="61">
        <v>288750</v>
      </c>
      <c r="F748" s="61">
        <f t="shared" si="22"/>
        <v>95304</v>
      </c>
      <c r="G748" s="62">
        <v>60860</v>
      </c>
      <c r="H748" s="60">
        <v>6864.5</v>
      </c>
      <c r="I748" s="60">
        <v>319.39999999999998</v>
      </c>
      <c r="J748" s="60">
        <f>Table48[[#This Row],[Comex Cu future]]/100/0.454*1000</f>
        <v>7035.2422907488981</v>
      </c>
      <c r="K748" s="60">
        <v>2165.75</v>
      </c>
      <c r="L748" s="63">
        <f t="shared" si="23"/>
        <v>43040</v>
      </c>
    </row>
    <row r="749" spans="2:12">
      <c r="B749" s="65">
        <v>43045</v>
      </c>
      <c r="C749" s="60">
        <v>12870</v>
      </c>
      <c r="D749" s="61">
        <v>383370</v>
      </c>
      <c r="E749" s="61">
        <v>288090</v>
      </c>
      <c r="F749" s="61">
        <f t="shared" si="22"/>
        <v>95280</v>
      </c>
      <c r="G749" s="62">
        <v>60860</v>
      </c>
      <c r="H749" s="60">
        <v>6937</v>
      </c>
      <c r="I749" s="60">
        <v>323.7</v>
      </c>
      <c r="J749" s="60">
        <f>Table48[[#This Row],[Comex Cu future]]/100/0.454*1000</f>
        <v>7129.9559471365637</v>
      </c>
      <c r="K749" s="60">
        <v>2151.25</v>
      </c>
      <c r="L749" s="63">
        <f t="shared" si="23"/>
        <v>43040</v>
      </c>
    </row>
    <row r="750" spans="2:12">
      <c r="B750" s="65">
        <v>43046</v>
      </c>
      <c r="C750" s="60">
        <v>12599</v>
      </c>
      <c r="D750" s="61">
        <v>382356</v>
      </c>
      <c r="E750" s="61">
        <v>287970</v>
      </c>
      <c r="F750" s="61">
        <f t="shared" si="22"/>
        <v>94386</v>
      </c>
      <c r="G750" s="62">
        <v>60855</v>
      </c>
      <c r="H750" s="60">
        <v>6792.75</v>
      </c>
      <c r="I750" s="60">
        <v>316.89999999999998</v>
      </c>
      <c r="J750" s="60">
        <f>Table48[[#This Row],[Comex Cu future]]/100/0.454*1000</f>
        <v>6980.1762114537432</v>
      </c>
      <c r="K750" s="60">
        <v>2112.5</v>
      </c>
      <c r="L750" s="63">
        <f t="shared" si="23"/>
        <v>43040</v>
      </c>
    </row>
    <row r="751" spans="2:12">
      <c r="B751" s="65">
        <v>43047</v>
      </c>
      <c r="C751" s="60">
        <v>12650.5</v>
      </c>
      <c r="D751" s="61">
        <v>380628</v>
      </c>
      <c r="E751" s="61">
        <v>287430</v>
      </c>
      <c r="F751" s="61">
        <f t="shared" si="22"/>
        <v>93198</v>
      </c>
      <c r="G751" s="62">
        <v>60040</v>
      </c>
      <c r="H751" s="60">
        <v>6825.5</v>
      </c>
      <c r="I751" s="60">
        <v>317.7</v>
      </c>
      <c r="J751" s="60">
        <f>Table48[[#This Row],[Comex Cu future]]/100/0.454*1000</f>
        <v>6997.7973568281941</v>
      </c>
      <c r="K751" s="60">
        <v>2090.25</v>
      </c>
      <c r="L751" s="63">
        <f t="shared" si="23"/>
        <v>43040</v>
      </c>
    </row>
    <row r="752" spans="2:12">
      <c r="B752" s="65">
        <v>43048</v>
      </c>
      <c r="C752" s="60">
        <v>12247</v>
      </c>
      <c r="D752" s="61">
        <v>382980</v>
      </c>
      <c r="E752" s="61">
        <v>290610</v>
      </c>
      <c r="F752" s="61">
        <f t="shared" si="22"/>
        <v>92370</v>
      </c>
      <c r="G752" s="62">
        <v>61250</v>
      </c>
      <c r="H752" s="60">
        <v>6778</v>
      </c>
      <c r="I752" s="60">
        <v>316.3</v>
      </c>
      <c r="J752" s="60">
        <f>Table48[[#This Row],[Comex Cu future]]/100/0.454*1000</f>
        <v>6966.9603524229078</v>
      </c>
      <c r="K752" s="60">
        <v>2075.75</v>
      </c>
      <c r="L752" s="63">
        <f t="shared" si="23"/>
        <v>43040</v>
      </c>
    </row>
    <row r="753" spans="2:12">
      <c r="B753" s="65">
        <v>43049</v>
      </c>
      <c r="C753" s="60">
        <v>12055.5</v>
      </c>
      <c r="D753" s="61">
        <v>382524</v>
      </c>
      <c r="E753" s="61">
        <v>290184</v>
      </c>
      <c r="F753" s="61">
        <f t="shared" si="22"/>
        <v>92340</v>
      </c>
      <c r="G753" s="62">
        <v>60750</v>
      </c>
      <c r="H753" s="60">
        <v>6753.75</v>
      </c>
      <c r="I753" s="60">
        <v>315.45</v>
      </c>
      <c r="J753" s="60">
        <f>Table48[[#This Row],[Comex Cu future]]/100/0.454*1000</f>
        <v>6948.2378854625549</v>
      </c>
      <c r="K753" s="60">
        <v>2084.5</v>
      </c>
      <c r="L753" s="63">
        <f t="shared" si="23"/>
        <v>43040</v>
      </c>
    </row>
    <row r="754" spans="2:12">
      <c r="B754" s="65">
        <v>43052</v>
      </c>
      <c r="C754" s="60">
        <v>12432</v>
      </c>
      <c r="D754" s="61">
        <v>380094</v>
      </c>
      <c r="E754" s="61">
        <v>289776</v>
      </c>
      <c r="F754" s="61">
        <f t="shared" si="22"/>
        <v>90318</v>
      </c>
      <c r="G754" s="62">
        <v>60000</v>
      </c>
      <c r="H754" s="60">
        <v>6860.75</v>
      </c>
      <c r="I754" s="60">
        <v>319.3</v>
      </c>
      <c r="J754" s="60">
        <f>Table48[[#This Row],[Comex Cu future]]/100/0.454*1000</f>
        <v>7033.0396475770922</v>
      </c>
      <c r="K754" s="60">
        <v>2089.1</v>
      </c>
      <c r="L754" s="63">
        <f t="shared" si="23"/>
        <v>43040</v>
      </c>
    </row>
    <row r="755" spans="2:12">
      <c r="B755" s="65">
        <v>43053</v>
      </c>
      <c r="C755" s="60">
        <v>11719</v>
      </c>
      <c r="D755" s="61">
        <v>379590</v>
      </c>
      <c r="E755" s="61">
        <v>289296</v>
      </c>
      <c r="F755" s="61">
        <f t="shared" si="22"/>
        <v>90294</v>
      </c>
      <c r="G755" s="62">
        <v>60000</v>
      </c>
      <c r="H755" s="60">
        <v>6720</v>
      </c>
      <c r="I755" s="60">
        <v>314.60000000000002</v>
      </c>
      <c r="J755" s="60">
        <f>Table48[[#This Row],[Comex Cu future]]/100/0.454*1000</f>
        <v>6929.5154185022029</v>
      </c>
      <c r="K755" s="60">
        <v>2061</v>
      </c>
      <c r="L755" s="63">
        <f t="shared" si="23"/>
        <v>43040</v>
      </c>
    </row>
    <row r="756" spans="2:12">
      <c r="B756" s="65">
        <v>43054</v>
      </c>
      <c r="C756" s="60">
        <v>11633.5</v>
      </c>
      <c r="D756" s="61">
        <v>382650</v>
      </c>
      <c r="E756" s="61">
        <v>292638</v>
      </c>
      <c r="F756" s="61">
        <f t="shared" si="22"/>
        <v>90012</v>
      </c>
      <c r="G756" s="62">
        <v>61000</v>
      </c>
      <c r="H756" s="60">
        <v>6736.25</v>
      </c>
      <c r="I756" s="60">
        <v>313.45</v>
      </c>
      <c r="J756" s="60">
        <f>Table48[[#This Row],[Comex Cu future]]/100/0.454*1000</f>
        <v>6904.1850220264314</v>
      </c>
      <c r="K756" s="60">
        <v>2086.5</v>
      </c>
      <c r="L756" s="63">
        <f t="shared" si="23"/>
        <v>43040</v>
      </c>
    </row>
    <row r="757" spans="2:12">
      <c r="B757" s="65">
        <v>43055</v>
      </c>
      <c r="C757" s="60">
        <v>11294</v>
      </c>
      <c r="D757" s="61">
        <v>382446</v>
      </c>
      <c r="E757" s="61">
        <v>292458</v>
      </c>
      <c r="F757" s="61">
        <f t="shared" si="22"/>
        <v>89988</v>
      </c>
      <c r="G757" s="62">
        <v>61000</v>
      </c>
      <c r="H757" s="60">
        <v>6702.75</v>
      </c>
      <c r="I757" s="60">
        <v>312.75</v>
      </c>
      <c r="J757" s="60">
        <f>Table48[[#This Row],[Comex Cu future]]/100/0.454*1000</f>
        <v>6888.7665198237883</v>
      </c>
      <c r="K757" s="60">
        <v>2084.5</v>
      </c>
      <c r="L757" s="63">
        <f t="shared" si="23"/>
        <v>43040</v>
      </c>
    </row>
    <row r="758" spans="2:12">
      <c r="B758" s="65">
        <v>43056</v>
      </c>
      <c r="C758" s="60">
        <v>11518.5</v>
      </c>
      <c r="D758" s="61">
        <v>381258</v>
      </c>
      <c r="E758" s="61">
        <v>292110</v>
      </c>
      <c r="F758" s="61">
        <f t="shared" si="22"/>
        <v>89148</v>
      </c>
      <c r="G758" s="62">
        <v>61500</v>
      </c>
      <c r="H758" s="60">
        <v>6743.5</v>
      </c>
      <c r="I758" s="60">
        <v>314.55</v>
      </c>
      <c r="J758" s="60">
        <f>Table48[[#This Row],[Comex Cu future]]/100/0.454*1000</f>
        <v>6928.4140969163</v>
      </c>
      <c r="K758" s="60">
        <v>2086.5</v>
      </c>
      <c r="L758" s="63">
        <f t="shared" si="23"/>
        <v>43040</v>
      </c>
    </row>
    <row r="759" spans="2:12">
      <c r="B759" s="65">
        <v>43059</v>
      </c>
      <c r="C759" s="60">
        <v>11601</v>
      </c>
      <c r="D759" s="61">
        <v>379890</v>
      </c>
      <c r="E759" s="61">
        <v>291936</v>
      </c>
      <c r="F759" s="61">
        <f t="shared" si="22"/>
        <v>87954</v>
      </c>
      <c r="G759" s="62">
        <v>60750</v>
      </c>
      <c r="H759" s="60">
        <v>6797.25</v>
      </c>
      <c r="I759" s="60">
        <v>316.3</v>
      </c>
      <c r="J759" s="60">
        <f>Table48[[#This Row],[Comex Cu future]]/100/0.454*1000</f>
        <v>6966.9603524229078</v>
      </c>
      <c r="K759" s="60">
        <v>2068.75</v>
      </c>
      <c r="L759" s="63">
        <f t="shared" si="23"/>
        <v>43040</v>
      </c>
    </row>
    <row r="760" spans="2:12">
      <c r="B760" s="65">
        <v>43060</v>
      </c>
      <c r="C760" s="60">
        <v>11810.5</v>
      </c>
      <c r="D760" s="61">
        <v>379278</v>
      </c>
      <c r="E760" s="61">
        <v>291522</v>
      </c>
      <c r="F760" s="61">
        <f t="shared" si="22"/>
        <v>87756</v>
      </c>
      <c r="G760" s="62">
        <v>61250</v>
      </c>
      <c r="H760" s="60">
        <v>6877.5</v>
      </c>
      <c r="I760" s="60">
        <v>320.2</v>
      </c>
      <c r="J760" s="60">
        <f>Table48[[#This Row],[Comex Cu future]]/100/0.454*1000</f>
        <v>7052.8634361233471</v>
      </c>
      <c r="K760" s="60">
        <v>2065.5</v>
      </c>
      <c r="L760" s="63">
        <f t="shared" si="23"/>
        <v>43040</v>
      </c>
    </row>
    <row r="761" spans="2:12">
      <c r="B761" s="65">
        <v>43061</v>
      </c>
      <c r="C761" s="60">
        <v>11781</v>
      </c>
      <c r="D761" s="61">
        <v>384204</v>
      </c>
      <c r="E761" s="61">
        <v>295344</v>
      </c>
      <c r="F761" s="61">
        <f t="shared" si="22"/>
        <v>88860</v>
      </c>
      <c r="G761" s="62">
        <v>61000</v>
      </c>
      <c r="H761" s="60">
        <v>6923</v>
      </c>
      <c r="I761" s="60">
        <v>321.2</v>
      </c>
      <c r="J761" s="60">
        <f>Table48[[#This Row],[Comex Cu future]]/100/0.454*1000</f>
        <v>7074.8898678414089</v>
      </c>
      <c r="K761" s="60">
        <v>2089.25</v>
      </c>
      <c r="L761" s="63">
        <f t="shared" si="23"/>
        <v>43040</v>
      </c>
    </row>
    <row r="762" spans="2:12">
      <c r="B762" s="65">
        <v>43062</v>
      </c>
      <c r="C762" s="60">
        <v>11872.5</v>
      </c>
      <c r="D762" s="61">
        <v>383766</v>
      </c>
      <c r="E762" s="61">
        <v>295314</v>
      </c>
      <c r="F762" s="61">
        <f t="shared" si="22"/>
        <v>88452</v>
      </c>
      <c r="G762" s="62">
        <v>61750</v>
      </c>
      <c r="H762" s="60">
        <v>6937.25</v>
      </c>
      <c r="I762" s="60">
        <v>321.2</v>
      </c>
      <c r="J762" s="60">
        <f>Table48[[#This Row],[Comex Cu future]]/100/0.454*1000</f>
        <v>7074.8898678414089</v>
      </c>
      <c r="K762" s="60">
        <v>2097</v>
      </c>
      <c r="L762" s="63">
        <f t="shared" si="23"/>
        <v>43040</v>
      </c>
    </row>
    <row r="763" spans="2:12">
      <c r="B763" s="65">
        <v>43063</v>
      </c>
      <c r="C763" s="60">
        <v>11979</v>
      </c>
      <c r="D763" s="61">
        <v>382362</v>
      </c>
      <c r="E763" s="61">
        <v>293874</v>
      </c>
      <c r="F763" s="61">
        <f t="shared" si="22"/>
        <v>88488</v>
      </c>
      <c r="G763" s="62">
        <v>63250</v>
      </c>
      <c r="H763" s="60">
        <v>6980</v>
      </c>
      <c r="I763" s="60">
        <v>324.25</v>
      </c>
      <c r="J763" s="60">
        <f>Table48[[#This Row],[Comex Cu future]]/100/0.454*1000</f>
        <v>7142.070484581498</v>
      </c>
      <c r="K763" s="60">
        <v>2117.25</v>
      </c>
      <c r="L763" s="63">
        <f t="shared" si="23"/>
        <v>43040</v>
      </c>
    </row>
    <row r="764" spans="2:12">
      <c r="B764" s="65">
        <v>43066</v>
      </c>
      <c r="C764" s="60">
        <v>11513</v>
      </c>
      <c r="D764" s="61">
        <v>380208</v>
      </c>
      <c r="E764" s="61">
        <v>292188</v>
      </c>
      <c r="F764" s="61">
        <f t="shared" si="22"/>
        <v>88020</v>
      </c>
      <c r="G764" s="62">
        <v>64250</v>
      </c>
      <c r="H764" s="60">
        <v>6915.5</v>
      </c>
      <c r="I764" s="60">
        <v>320.95</v>
      </c>
      <c r="J764" s="60">
        <f>Table48[[#This Row],[Comex Cu future]]/100/0.454*1000</f>
        <v>7069.3832599118941</v>
      </c>
      <c r="K764" s="60">
        <v>2119.75</v>
      </c>
      <c r="L764" s="63">
        <f t="shared" si="23"/>
        <v>43040</v>
      </c>
    </row>
    <row r="765" spans="2:12">
      <c r="B765" s="65">
        <v>43067</v>
      </c>
      <c r="C765" s="60">
        <v>11290</v>
      </c>
      <c r="D765" s="61">
        <v>379320</v>
      </c>
      <c r="E765" s="61">
        <v>291660</v>
      </c>
      <c r="F765" s="61">
        <f t="shared" si="22"/>
        <v>87660</v>
      </c>
      <c r="G765" s="62">
        <v>68800</v>
      </c>
      <c r="H765" s="60">
        <v>6776.25</v>
      </c>
      <c r="I765" s="60">
        <v>315.55</v>
      </c>
      <c r="J765" s="60">
        <f>Table48[[#This Row],[Comex Cu future]]/100/0.454*1000</f>
        <v>6950.4405286343608</v>
      </c>
      <c r="K765" s="60">
        <v>2088.25</v>
      </c>
      <c r="L765" s="63">
        <f t="shared" si="23"/>
        <v>43040</v>
      </c>
    </row>
    <row r="766" spans="2:12">
      <c r="B766" s="65">
        <v>43068</v>
      </c>
      <c r="C766" s="60">
        <v>11460</v>
      </c>
      <c r="D766" s="61">
        <v>380448</v>
      </c>
      <c r="E766" s="61">
        <v>293004</v>
      </c>
      <c r="F766" s="61">
        <f t="shared" si="22"/>
        <v>87444</v>
      </c>
      <c r="G766" s="62">
        <v>66790</v>
      </c>
      <c r="H766" s="60">
        <v>6730.75</v>
      </c>
      <c r="I766" s="60">
        <v>312.75</v>
      </c>
      <c r="J766" s="60">
        <f>Table48[[#This Row],[Comex Cu future]]/100/0.454*1000</f>
        <v>6888.7665198237883</v>
      </c>
      <c r="K766" s="60">
        <v>2053.5</v>
      </c>
      <c r="L766" s="63">
        <f t="shared" si="23"/>
        <v>43040</v>
      </c>
    </row>
    <row r="767" spans="2:12">
      <c r="B767" s="65">
        <v>43069</v>
      </c>
      <c r="C767" s="60">
        <v>11050</v>
      </c>
      <c r="D767" s="61">
        <v>380136</v>
      </c>
      <c r="E767" s="61">
        <v>292740</v>
      </c>
      <c r="F767" s="61">
        <f t="shared" si="22"/>
        <v>87396</v>
      </c>
      <c r="G767" s="62">
        <v>67280</v>
      </c>
      <c r="H767" s="60">
        <v>6735</v>
      </c>
      <c r="I767" s="60">
        <v>312.45</v>
      </c>
      <c r="J767" s="60">
        <f>Table48[[#This Row],[Comex Cu future]]/100/0.454*1000</f>
        <v>6882.1585903083696</v>
      </c>
      <c r="K767" s="60">
        <v>2034</v>
      </c>
      <c r="L767" s="63">
        <f t="shared" si="23"/>
        <v>43040</v>
      </c>
    </row>
    <row r="768" spans="2:12">
      <c r="B768" s="65">
        <v>43070</v>
      </c>
      <c r="C768" s="60">
        <v>11229.5</v>
      </c>
      <c r="D768" s="61">
        <v>380100</v>
      </c>
      <c r="E768" s="61">
        <v>292716</v>
      </c>
      <c r="F768" s="61">
        <f t="shared" si="22"/>
        <v>87384</v>
      </c>
      <c r="G768" s="62">
        <v>66775</v>
      </c>
      <c r="H768" s="60">
        <v>6808.5</v>
      </c>
      <c r="I768" s="60">
        <v>315.14999999999998</v>
      </c>
      <c r="J768" s="60">
        <f>Table48[[#This Row],[Comex Cu future]]/100/0.454*1000</f>
        <v>6941.6299559471363</v>
      </c>
      <c r="K768" s="60">
        <v>2058.5</v>
      </c>
      <c r="L768" s="63">
        <f t="shared" si="23"/>
        <v>43070</v>
      </c>
    </row>
    <row r="769" spans="2:12">
      <c r="B769" s="65">
        <v>43073</v>
      </c>
      <c r="C769" s="60">
        <v>11320.5</v>
      </c>
      <c r="D769" s="61">
        <v>378528</v>
      </c>
      <c r="E769" s="61">
        <v>291540</v>
      </c>
      <c r="F769" s="61">
        <f t="shared" si="22"/>
        <v>86988</v>
      </c>
      <c r="G769" s="62">
        <v>68776</v>
      </c>
      <c r="H769" s="60">
        <v>6800.75</v>
      </c>
      <c r="I769" s="60">
        <v>315.05</v>
      </c>
      <c r="J769" s="60">
        <f>Table48[[#This Row],[Comex Cu future]]/100/0.454*1000</f>
        <v>6939.4273127753304</v>
      </c>
      <c r="K769" s="60">
        <v>2052</v>
      </c>
      <c r="L769" s="63">
        <f t="shared" si="23"/>
        <v>43070</v>
      </c>
    </row>
    <row r="770" spans="2:12">
      <c r="B770" s="65">
        <v>43074</v>
      </c>
      <c r="C770" s="60">
        <v>10801</v>
      </c>
      <c r="D770" s="61">
        <v>376644</v>
      </c>
      <c r="E770" s="61">
        <v>291204</v>
      </c>
      <c r="F770" s="61">
        <f t="shared" si="22"/>
        <v>85440</v>
      </c>
      <c r="G770" s="62">
        <v>69944</v>
      </c>
      <c r="H770" s="60">
        <v>6513</v>
      </c>
      <c r="I770" s="60">
        <v>301.05</v>
      </c>
      <c r="J770" s="60">
        <f>Table48[[#This Row],[Comex Cu future]]/100/0.454*1000</f>
        <v>6631.0572687224667</v>
      </c>
      <c r="K770" s="60">
        <v>2035.5</v>
      </c>
      <c r="L770" s="63">
        <f t="shared" si="23"/>
        <v>43070</v>
      </c>
    </row>
    <row r="771" spans="2:12">
      <c r="B771" s="65">
        <v>43075</v>
      </c>
      <c r="C771" s="60">
        <v>10749</v>
      </c>
      <c r="D771" s="61">
        <v>378432</v>
      </c>
      <c r="E771" s="61">
        <v>293136</v>
      </c>
      <c r="F771" s="61">
        <f t="shared" si="22"/>
        <v>85296</v>
      </c>
      <c r="G771" s="62">
        <v>70099</v>
      </c>
      <c r="H771" s="60">
        <v>6517.5</v>
      </c>
      <c r="I771" s="60">
        <v>303.2</v>
      </c>
      <c r="J771" s="60">
        <f>Table48[[#This Row],[Comex Cu future]]/100/0.454*1000</f>
        <v>6678.4140969162991</v>
      </c>
      <c r="K771" s="60">
        <v>2002</v>
      </c>
      <c r="L771" s="63">
        <f t="shared" si="23"/>
        <v>43070</v>
      </c>
    </row>
    <row r="772" spans="2:12">
      <c r="B772" s="65">
        <v>43076</v>
      </c>
      <c r="C772" s="60">
        <v>10986.5</v>
      </c>
      <c r="D772" s="61">
        <v>377844</v>
      </c>
      <c r="E772" s="61">
        <v>293136</v>
      </c>
      <c r="F772" s="61">
        <f t="shared" si="22"/>
        <v>84708</v>
      </c>
      <c r="G772" s="62">
        <v>69900</v>
      </c>
      <c r="H772" s="60">
        <v>6530</v>
      </c>
      <c r="I772" s="60">
        <v>303.60000000000002</v>
      </c>
      <c r="J772" s="60">
        <f>Table48[[#This Row],[Comex Cu future]]/100/0.454*1000</f>
        <v>6687.2246696035245</v>
      </c>
      <c r="K772" s="60">
        <v>1992</v>
      </c>
      <c r="L772" s="63">
        <f t="shared" si="23"/>
        <v>43070</v>
      </c>
    </row>
    <row r="773" spans="2:12">
      <c r="B773" s="65">
        <v>43077</v>
      </c>
      <c r="C773" s="60">
        <v>10890.5</v>
      </c>
      <c r="D773" s="61">
        <v>376938</v>
      </c>
      <c r="E773" s="61">
        <v>292656</v>
      </c>
      <c r="F773" s="61">
        <f t="shared" si="22"/>
        <v>84282</v>
      </c>
      <c r="G773" s="62">
        <v>74500</v>
      </c>
      <c r="H773" s="60">
        <v>6536.75</v>
      </c>
      <c r="I773" s="60">
        <v>305</v>
      </c>
      <c r="J773" s="60">
        <f>Table48[[#This Row],[Comex Cu future]]/100/0.454*1000</f>
        <v>6718.0616740088099</v>
      </c>
      <c r="K773" s="60">
        <v>1992</v>
      </c>
      <c r="L773" s="63">
        <f t="shared" si="23"/>
        <v>43070</v>
      </c>
    </row>
    <row r="774" spans="2:12">
      <c r="B774" s="65">
        <v>43080</v>
      </c>
      <c r="C774" s="60">
        <v>11176.5</v>
      </c>
      <c r="D774" s="61">
        <v>376152</v>
      </c>
      <c r="E774" s="61">
        <v>292290</v>
      </c>
      <c r="F774" s="61">
        <f t="shared" si="22"/>
        <v>83862</v>
      </c>
      <c r="G774" s="62">
        <v>74750</v>
      </c>
      <c r="H774" s="60">
        <v>6634.5</v>
      </c>
      <c r="I774" s="60">
        <v>308.35000000000002</v>
      </c>
      <c r="J774" s="60">
        <f>Table48[[#This Row],[Comex Cu future]]/100/0.454*1000</f>
        <v>6791.8502202643176</v>
      </c>
      <c r="K774" s="60">
        <v>2000.5</v>
      </c>
      <c r="L774" s="63">
        <f t="shared" si="23"/>
        <v>43070</v>
      </c>
    </row>
    <row r="775" spans="2:12">
      <c r="B775" s="65">
        <v>43081</v>
      </c>
      <c r="C775" s="60">
        <v>11009</v>
      </c>
      <c r="D775" s="61">
        <v>375564</v>
      </c>
      <c r="E775" s="61">
        <v>291702</v>
      </c>
      <c r="F775" s="61">
        <f t="shared" ref="F775:F838" si="24">D775-E775</f>
        <v>83862</v>
      </c>
      <c r="G775" s="62">
        <v>72750</v>
      </c>
      <c r="H775" s="60">
        <v>6626.5</v>
      </c>
      <c r="I775" s="60">
        <v>309.60000000000002</v>
      </c>
      <c r="J775" s="60">
        <f>Table48[[#This Row],[Comex Cu future]]/100/0.454*1000</f>
        <v>6819.3832599118941</v>
      </c>
      <c r="K775" s="60">
        <v>1994.5</v>
      </c>
      <c r="L775" s="63">
        <f t="shared" si="23"/>
        <v>43070</v>
      </c>
    </row>
    <row r="776" spans="2:12">
      <c r="B776" s="65">
        <v>43082</v>
      </c>
      <c r="C776" s="60">
        <v>11039</v>
      </c>
      <c r="D776" s="61">
        <v>377166</v>
      </c>
      <c r="E776" s="61">
        <v>293334</v>
      </c>
      <c r="F776" s="61">
        <f t="shared" si="24"/>
        <v>83832</v>
      </c>
      <c r="G776" s="62">
        <v>70965</v>
      </c>
      <c r="H776" s="60">
        <v>6691.75</v>
      </c>
      <c r="I776" s="60">
        <v>312.5</v>
      </c>
      <c r="J776" s="60">
        <f>Table48[[#This Row],[Comex Cu future]]/100/0.454*1000</f>
        <v>6883.2599118942726</v>
      </c>
      <c r="K776" s="60">
        <v>1988.75</v>
      </c>
      <c r="L776" s="63">
        <f t="shared" ref="L776:L839" si="25">DATE(YEAR(B776),MONTH(B776),1)</f>
        <v>43070</v>
      </c>
    </row>
    <row r="777" spans="2:12">
      <c r="B777" s="65">
        <v>43083</v>
      </c>
      <c r="C777" s="60">
        <v>11099.5</v>
      </c>
      <c r="D777" s="61">
        <v>376878</v>
      </c>
      <c r="E777" s="61">
        <v>293376</v>
      </c>
      <c r="F777" s="61">
        <f t="shared" si="24"/>
        <v>83502</v>
      </c>
      <c r="G777" s="62">
        <v>72205</v>
      </c>
      <c r="H777" s="60">
        <v>6761</v>
      </c>
      <c r="I777" s="60">
        <v>314.39999999999998</v>
      </c>
      <c r="J777" s="60">
        <f>Table48[[#This Row],[Comex Cu future]]/100/0.454*1000</f>
        <v>6925.1101321585893</v>
      </c>
      <c r="K777" s="60">
        <v>2033.25</v>
      </c>
      <c r="L777" s="63">
        <f t="shared" si="25"/>
        <v>43070</v>
      </c>
    </row>
    <row r="778" spans="2:12">
      <c r="B778" s="65">
        <v>43084</v>
      </c>
      <c r="C778" s="60">
        <v>11522</v>
      </c>
      <c r="D778" s="61">
        <v>374850</v>
      </c>
      <c r="E778" s="61">
        <v>291924</v>
      </c>
      <c r="F778" s="61">
        <f t="shared" si="24"/>
        <v>82926</v>
      </c>
      <c r="G778" s="62">
        <v>72205</v>
      </c>
      <c r="H778" s="60">
        <v>6855</v>
      </c>
      <c r="I778" s="60">
        <v>320.60000000000002</v>
      </c>
      <c r="J778" s="60">
        <f>Table48[[#This Row],[Comex Cu future]]/100/0.454*1000</f>
        <v>7061.6740088105735</v>
      </c>
      <c r="K778" s="60">
        <v>2050.5</v>
      </c>
      <c r="L778" s="63">
        <f t="shared" si="25"/>
        <v>43070</v>
      </c>
    </row>
    <row r="779" spans="2:12">
      <c r="B779" s="65">
        <v>43087</v>
      </c>
      <c r="C779" s="60">
        <v>11778</v>
      </c>
      <c r="D779" s="61">
        <v>373314</v>
      </c>
      <c r="E779" s="61">
        <v>292854</v>
      </c>
      <c r="F779" s="61">
        <f t="shared" si="24"/>
        <v>80460</v>
      </c>
      <c r="G779" s="62">
        <v>72205</v>
      </c>
      <c r="H779" s="60">
        <v>6874.25</v>
      </c>
      <c r="I779" s="60">
        <v>321.95</v>
      </c>
      <c r="J779" s="60">
        <f>Table48[[#This Row],[Comex Cu future]]/100/0.454*1000</f>
        <v>7091.4096916299559</v>
      </c>
      <c r="K779" s="60">
        <v>2056.5</v>
      </c>
      <c r="L779" s="63">
        <f t="shared" si="25"/>
        <v>43070</v>
      </c>
    </row>
    <row r="780" spans="2:12">
      <c r="B780" s="65">
        <v>43088</v>
      </c>
      <c r="C780" s="60">
        <v>11697.5</v>
      </c>
      <c r="D780" s="61">
        <v>374502</v>
      </c>
      <c r="E780" s="61">
        <v>294396</v>
      </c>
      <c r="F780" s="61">
        <f t="shared" si="24"/>
        <v>80106</v>
      </c>
      <c r="G780" s="62">
        <v>74205</v>
      </c>
      <c r="H780" s="60">
        <v>6905.75</v>
      </c>
      <c r="I780" s="60">
        <v>321.95</v>
      </c>
      <c r="J780" s="60">
        <f>Table48[[#This Row],[Comex Cu future]]/100/0.454*1000</f>
        <v>7091.4096916299559</v>
      </c>
      <c r="K780" s="60">
        <v>2080.5</v>
      </c>
      <c r="L780" s="63">
        <f t="shared" si="25"/>
        <v>43070</v>
      </c>
    </row>
    <row r="781" spans="2:12">
      <c r="B781" s="65">
        <v>43089</v>
      </c>
      <c r="C781" s="60">
        <v>11976</v>
      </c>
      <c r="D781" s="61">
        <v>374934</v>
      </c>
      <c r="E781" s="61">
        <v>295164</v>
      </c>
      <c r="F781" s="61">
        <f t="shared" si="24"/>
        <v>79770</v>
      </c>
      <c r="G781" s="62">
        <v>74705</v>
      </c>
      <c r="H781" s="60">
        <v>6997.75</v>
      </c>
      <c r="I781" s="60">
        <v>326.8</v>
      </c>
      <c r="J781" s="60">
        <f>Table48[[#This Row],[Comex Cu future]]/100/0.454*1000</f>
        <v>7198.2378854625558</v>
      </c>
      <c r="K781" s="60">
        <v>2105.25</v>
      </c>
      <c r="L781" s="63">
        <f t="shared" si="25"/>
        <v>43070</v>
      </c>
    </row>
    <row r="782" spans="2:12">
      <c r="B782" s="65">
        <v>43090</v>
      </c>
      <c r="C782" s="60">
        <v>12011</v>
      </c>
      <c r="D782" s="61">
        <v>373410</v>
      </c>
      <c r="E782" s="61">
        <v>293382</v>
      </c>
      <c r="F782" s="61">
        <f t="shared" si="24"/>
        <v>80028</v>
      </c>
      <c r="G782" s="62">
        <v>75205</v>
      </c>
      <c r="H782" s="60">
        <v>7043</v>
      </c>
      <c r="I782" s="60">
        <v>329.5</v>
      </c>
      <c r="J782" s="60">
        <f>Table48[[#This Row],[Comex Cu future]]/100/0.454*1000</f>
        <v>7257.7092511013216</v>
      </c>
      <c r="K782" s="60">
        <v>2133.75</v>
      </c>
      <c r="L782" s="63">
        <f t="shared" si="25"/>
        <v>43070</v>
      </c>
    </row>
    <row r="783" spans="2:12">
      <c r="B783" s="65">
        <v>43091</v>
      </c>
      <c r="C783" s="60">
        <v>12072.5</v>
      </c>
      <c r="D783" s="61">
        <v>374136</v>
      </c>
      <c r="E783" s="61">
        <v>293016</v>
      </c>
      <c r="F783" s="61">
        <f t="shared" si="24"/>
        <v>81120</v>
      </c>
      <c r="G783" s="62">
        <v>75205</v>
      </c>
      <c r="H783" s="60">
        <v>7085</v>
      </c>
      <c r="I783" s="60">
        <v>331.05</v>
      </c>
      <c r="J783" s="60">
        <f>Table48[[#This Row],[Comex Cu future]]/100/0.454*1000</f>
        <v>7291.8502202643176</v>
      </c>
      <c r="K783" s="60">
        <v>2181.25</v>
      </c>
      <c r="L783" s="63">
        <f t="shared" si="25"/>
        <v>43070</v>
      </c>
    </row>
    <row r="784" spans="2:12">
      <c r="B784" s="65">
        <v>43094</v>
      </c>
      <c r="C784" s="60">
        <v>12072.5</v>
      </c>
      <c r="D784" s="61">
        <v>374136</v>
      </c>
      <c r="E784" s="61">
        <v>293016</v>
      </c>
      <c r="F784" s="61">
        <f t="shared" si="24"/>
        <v>81120</v>
      </c>
      <c r="G784" s="62">
        <v>75205</v>
      </c>
      <c r="H784" s="60">
        <v>7085</v>
      </c>
      <c r="I784" s="60">
        <v>331.05</v>
      </c>
      <c r="J784" s="60">
        <f>Table48[[#This Row],[Comex Cu future]]/100/0.454*1000</f>
        <v>7291.8502202643176</v>
      </c>
      <c r="K784" s="60">
        <v>2181.25</v>
      </c>
      <c r="L784" s="63">
        <f t="shared" si="25"/>
        <v>43070</v>
      </c>
    </row>
    <row r="785" spans="2:12">
      <c r="B785" s="65">
        <v>43095</v>
      </c>
      <c r="C785" s="60">
        <v>12072.5</v>
      </c>
      <c r="D785" s="61">
        <v>374136</v>
      </c>
      <c r="E785" s="61">
        <v>293016</v>
      </c>
      <c r="F785" s="61">
        <f t="shared" si="24"/>
        <v>81120</v>
      </c>
      <c r="G785" s="62">
        <v>75205</v>
      </c>
      <c r="H785" s="60">
        <v>7085</v>
      </c>
      <c r="I785" s="60">
        <v>335.25</v>
      </c>
      <c r="J785" s="60">
        <f>Table48[[#This Row],[Comex Cu future]]/100/0.454*1000</f>
        <v>7384.3612334801755</v>
      </c>
      <c r="K785" s="60">
        <v>2181.25</v>
      </c>
      <c r="L785" s="63">
        <f t="shared" si="25"/>
        <v>43070</v>
      </c>
    </row>
    <row r="786" spans="2:12">
      <c r="B786" s="65">
        <v>43096</v>
      </c>
      <c r="C786" s="60">
        <v>12048.5</v>
      </c>
      <c r="D786" s="61">
        <v>372258</v>
      </c>
      <c r="E786" s="61">
        <v>292008</v>
      </c>
      <c r="F786" s="61">
        <f t="shared" si="24"/>
        <v>80250</v>
      </c>
      <c r="G786" s="62">
        <v>75205</v>
      </c>
      <c r="H786" s="60">
        <v>7202.25</v>
      </c>
      <c r="I786" s="60">
        <v>336.05</v>
      </c>
      <c r="J786" s="60">
        <f>Table48[[#This Row],[Comex Cu future]]/100/0.454*1000</f>
        <v>7401.9823788546255</v>
      </c>
      <c r="K786" s="60">
        <v>2241.75</v>
      </c>
      <c r="L786" s="63">
        <f t="shared" si="25"/>
        <v>43070</v>
      </c>
    </row>
    <row r="787" spans="2:12">
      <c r="B787" s="65">
        <v>43097</v>
      </c>
      <c r="C787" s="60">
        <v>12295</v>
      </c>
      <c r="D787" s="61">
        <v>370836</v>
      </c>
      <c r="E787" s="61">
        <v>291396</v>
      </c>
      <c r="F787" s="61">
        <f t="shared" si="24"/>
        <v>79440</v>
      </c>
      <c r="G787" s="62">
        <v>75205</v>
      </c>
      <c r="H787" s="60">
        <v>7253.75</v>
      </c>
      <c r="I787" s="60">
        <v>338.35</v>
      </c>
      <c r="J787" s="60">
        <f>Table48[[#This Row],[Comex Cu future]]/100/0.454*1000</f>
        <v>7452.6431718061676</v>
      </c>
      <c r="K787" s="60">
        <v>2274.5</v>
      </c>
      <c r="L787" s="63">
        <f t="shared" si="25"/>
        <v>43070</v>
      </c>
    </row>
    <row r="788" spans="2:12">
      <c r="B788" s="65">
        <v>43098</v>
      </c>
      <c r="C788" s="60">
        <v>12705.5</v>
      </c>
      <c r="D788" s="61">
        <v>367776</v>
      </c>
      <c r="E788" s="61">
        <v>289272</v>
      </c>
      <c r="F788" s="61">
        <f t="shared" si="24"/>
        <v>78504</v>
      </c>
      <c r="G788" s="62">
        <v>75205</v>
      </c>
      <c r="H788" s="60">
        <v>7207</v>
      </c>
      <c r="I788" s="60">
        <v>338</v>
      </c>
      <c r="J788" s="60">
        <f>Table48[[#This Row],[Comex Cu future]]/100/0.454*1000</f>
        <v>7444.9339207048451</v>
      </c>
      <c r="K788" s="60">
        <v>2256</v>
      </c>
      <c r="L788" s="63">
        <f t="shared" si="25"/>
        <v>43070</v>
      </c>
    </row>
    <row r="789" spans="2:12">
      <c r="B789" s="65">
        <v>43101</v>
      </c>
      <c r="C789" s="60">
        <v>12705.5</v>
      </c>
      <c r="D789" s="61">
        <v>367776</v>
      </c>
      <c r="E789" s="61">
        <v>289272</v>
      </c>
      <c r="F789" s="61">
        <f t="shared" si="24"/>
        <v>78504</v>
      </c>
      <c r="G789" s="62">
        <v>75205</v>
      </c>
      <c r="H789" s="60">
        <v>7207</v>
      </c>
      <c r="I789" s="60">
        <v>338</v>
      </c>
      <c r="J789" s="60">
        <f>Table48[[#This Row],[Comex Cu future]]/100/0.454*1000</f>
        <v>7444.9339207048451</v>
      </c>
      <c r="K789" s="60">
        <v>2256</v>
      </c>
      <c r="L789" s="63">
        <f t="shared" si="25"/>
        <v>43101</v>
      </c>
    </row>
    <row r="790" spans="2:12">
      <c r="B790" s="65">
        <v>43102</v>
      </c>
      <c r="C790" s="60">
        <v>12561.5</v>
      </c>
      <c r="D790" s="61">
        <v>366612</v>
      </c>
      <c r="E790" s="61">
        <v>288480</v>
      </c>
      <c r="F790" s="61">
        <f t="shared" si="24"/>
        <v>78132</v>
      </c>
      <c r="G790" s="62">
        <v>75205</v>
      </c>
      <c r="H790" s="60">
        <v>7160.75</v>
      </c>
      <c r="I790" s="60">
        <v>335.9</v>
      </c>
      <c r="J790" s="60">
        <f>Table48[[#This Row],[Comex Cu future]]/100/0.454*1000</f>
        <v>7398.6784140969157</v>
      </c>
      <c r="K790" s="60">
        <v>2252</v>
      </c>
      <c r="L790" s="63">
        <f t="shared" si="25"/>
        <v>43101</v>
      </c>
    </row>
    <row r="791" spans="2:12">
      <c r="B791" s="65">
        <v>43103</v>
      </c>
      <c r="C791" s="60">
        <v>12360.75</v>
      </c>
      <c r="D791" s="61">
        <v>366072</v>
      </c>
      <c r="E791" s="61">
        <v>288078</v>
      </c>
      <c r="F791" s="61">
        <f t="shared" si="24"/>
        <v>77994</v>
      </c>
      <c r="G791" s="62">
        <v>75205</v>
      </c>
      <c r="H791" s="60">
        <v>7101</v>
      </c>
      <c r="I791" s="60">
        <v>334.6</v>
      </c>
      <c r="J791" s="60">
        <f>Table48[[#This Row],[Comex Cu future]]/100/0.454*1000</f>
        <v>7370.0440528634363</v>
      </c>
      <c r="K791" s="60">
        <v>2212.5</v>
      </c>
      <c r="L791" s="63">
        <f t="shared" si="25"/>
        <v>43101</v>
      </c>
    </row>
    <row r="792" spans="2:12">
      <c r="B792" s="65">
        <v>43104</v>
      </c>
      <c r="C792" s="60">
        <v>12602.5</v>
      </c>
      <c r="D792" s="61">
        <v>365934</v>
      </c>
      <c r="E792" s="61">
        <v>288258</v>
      </c>
      <c r="F792" s="61">
        <f t="shared" si="24"/>
        <v>77676</v>
      </c>
      <c r="G792" s="62">
        <v>75170</v>
      </c>
      <c r="H792" s="60">
        <v>7145.75</v>
      </c>
      <c r="I792" s="60">
        <v>335.25</v>
      </c>
      <c r="J792" s="60">
        <f>Table48[[#This Row],[Comex Cu future]]/100/0.454*1000</f>
        <v>7384.3612334801755</v>
      </c>
      <c r="K792" s="60">
        <v>2235</v>
      </c>
      <c r="L792" s="63">
        <f t="shared" si="25"/>
        <v>43101</v>
      </c>
    </row>
    <row r="793" spans="2:12">
      <c r="B793" s="65">
        <v>43105</v>
      </c>
      <c r="C793" s="60">
        <v>12487.75</v>
      </c>
      <c r="D793" s="61">
        <v>365070</v>
      </c>
      <c r="E793" s="61">
        <v>288048</v>
      </c>
      <c r="F793" s="61">
        <f t="shared" si="24"/>
        <v>77022</v>
      </c>
      <c r="G793" s="62">
        <v>75170</v>
      </c>
      <c r="H793" s="60">
        <v>7078.5</v>
      </c>
      <c r="I793" s="60">
        <v>332.35</v>
      </c>
      <c r="J793" s="60">
        <f>Table48[[#This Row],[Comex Cu future]]/100/0.454*1000</f>
        <v>7320.4845814977971</v>
      </c>
      <c r="K793" s="60">
        <v>2188.25</v>
      </c>
      <c r="L793" s="63">
        <f t="shared" si="25"/>
        <v>43101</v>
      </c>
    </row>
    <row r="794" spans="2:12">
      <c r="B794" s="65">
        <v>43108</v>
      </c>
      <c r="C794" s="60">
        <v>12486.5</v>
      </c>
      <c r="D794" s="61">
        <v>368430</v>
      </c>
      <c r="E794" s="61">
        <v>291612</v>
      </c>
      <c r="F794" s="61">
        <f t="shared" si="24"/>
        <v>76818</v>
      </c>
      <c r="G794" s="62">
        <v>75160</v>
      </c>
      <c r="H794" s="60">
        <v>7080</v>
      </c>
      <c r="I794" s="60">
        <v>331.85</v>
      </c>
      <c r="J794" s="60">
        <f>Table48[[#This Row],[Comex Cu future]]/100/0.454*1000</f>
        <v>7309.4713656387667</v>
      </c>
      <c r="K794" s="60">
        <v>2158.75</v>
      </c>
      <c r="L794" s="63">
        <f t="shared" si="25"/>
        <v>43101</v>
      </c>
    </row>
    <row r="795" spans="2:12">
      <c r="B795" s="65">
        <v>43109</v>
      </c>
      <c r="C795" s="60">
        <v>12642</v>
      </c>
      <c r="D795" s="61">
        <v>367056</v>
      </c>
      <c r="E795" s="61">
        <v>290334</v>
      </c>
      <c r="F795" s="61">
        <f t="shared" si="24"/>
        <v>76722</v>
      </c>
      <c r="G795" s="62">
        <v>75160</v>
      </c>
      <c r="H795" s="60">
        <v>7059.5</v>
      </c>
      <c r="I795" s="60">
        <v>331.15</v>
      </c>
      <c r="J795" s="60">
        <f>Table48[[#This Row],[Comex Cu future]]/100/0.454*1000</f>
        <v>7294.0528634361226</v>
      </c>
      <c r="K795" s="60">
        <v>2134.5</v>
      </c>
      <c r="L795" s="63">
        <f t="shared" si="25"/>
        <v>43101</v>
      </c>
    </row>
    <row r="796" spans="2:12">
      <c r="B796" s="65">
        <v>43110</v>
      </c>
      <c r="C796" s="60">
        <v>12883.5</v>
      </c>
      <c r="D796" s="61">
        <v>365868</v>
      </c>
      <c r="E796" s="61">
        <v>289302</v>
      </c>
      <c r="F796" s="61">
        <f t="shared" si="24"/>
        <v>76566</v>
      </c>
      <c r="G796" s="62">
        <v>75098</v>
      </c>
      <c r="H796" s="60">
        <v>7112.75</v>
      </c>
      <c r="I796" s="60">
        <v>333</v>
      </c>
      <c r="J796" s="60">
        <f>Table48[[#This Row],[Comex Cu future]]/100/0.454*1000</f>
        <v>7334.8017621145373</v>
      </c>
      <c r="K796" s="60">
        <v>2167.25</v>
      </c>
      <c r="L796" s="63">
        <f t="shared" si="25"/>
        <v>43101</v>
      </c>
    </row>
    <row r="797" spans="2:12">
      <c r="B797" s="65">
        <v>43111</v>
      </c>
      <c r="C797" s="60">
        <v>12573</v>
      </c>
      <c r="D797" s="61">
        <v>368292</v>
      </c>
      <c r="E797" s="61">
        <v>291852</v>
      </c>
      <c r="F797" s="61">
        <f t="shared" si="24"/>
        <v>76440</v>
      </c>
      <c r="G797" s="62">
        <v>75092</v>
      </c>
      <c r="H797" s="60">
        <v>7102.75</v>
      </c>
      <c r="I797" s="60">
        <v>333.25</v>
      </c>
      <c r="J797" s="60">
        <f>Table48[[#This Row],[Comex Cu future]]/100/0.454*1000</f>
        <v>7340.3083700440529</v>
      </c>
      <c r="K797" s="60">
        <v>2164.75</v>
      </c>
      <c r="L797" s="63">
        <f t="shared" si="25"/>
        <v>43101</v>
      </c>
    </row>
    <row r="798" spans="2:12">
      <c r="B798" s="65">
        <v>43112</v>
      </c>
      <c r="C798" s="60">
        <v>12684</v>
      </c>
      <c r="D798" s="61">
        <v>365994</v>
      </c>
      <c r="E798" s="61">
        <v>290442</v>
      </c>
      <c r="F798" s="61">
        <f t="shared" si="24"/>
        <v>75552</v>
      </c>
      <c r="G798" s="62">
        <v>74947</v>
      </c>
      <c r="H798" s="60">
        <v>7074.25</v>
      </c>
      <c r="I798" s="60">
        <v>332.1</v>
      </c>
      <c r="J798" s="60">
        <f>Table48[[#This Row],[Comex Cu future]]/100/0.454*1000</f>
        <v>7314.9779735682814</v>
      </c>
      <c r="K798" s="60">
        <v>2202.75</v>
      </c>
      <c r="L798" s="63">
        <f t="shared" si="25"/>
        <v>43101</v>
      </c>
    </row>
    <row r="799" spans="2:12">
      <c r="B799" s="65">
        <v>43115</v>
      </c>
      <c r="C799" s="60">
        <v>12807</v>
      </c>
      <c r="D799" s="61">
        <v>364248</v>
      </c>
      <c r="E799" s="61">
        <v>289590</v>
      </c>
      <c r="F799" s="61">
        <f t="shared" si="24"/>
        <v>74658</v>
      </c>
      <c r="G799" s="62">
        <v>77861</v>
      </c>
      <c r="H799" s="60">
        <v>7181.25</v>
      </c>
      <c r="I799" s="60">
        <v>332.1</v>
      </c>
      <c r="J799" s="60">
        <f>Table48[[#This Row],[Comex Cu future]]/100/0.454*1000</f>
        <v>7314.9779735682814</v>
      </c>
      <c r="K799" s="60">
        <v>2216.75</v>
      </c>
      <c r="L799" s="63">
        <f t="shared" si="25"/>
        <v>43101</v>
      </c>
    </row>
    <row r="800" spans="2:12">
      <c r="B800" s="65">
        <v>43116</v>
      </c>
      <c r="C800" s="60">
        <v>12482</v>
      </c>
      <c r="D800" s="61">
        <v>364218</v>
      </c>
      <c r="E800" s="61">
        <v>289608</v>
      </c>
      <c r="F800" s="61">
        <f t="shared" si="24"/>
        <v>74610</v>
      </c>
      <c r="G800" s="62">
        <v>76860</v>
      </c>
      <c r="H800" s="60">
        <v>7035.75</v>
      </c>
      <c r="I800" s="60">
        <v>332.45</v>
      </c>
      <c r="J800" s="60">
        <f>Table48[[#This Row],[Comex Cu future]]/100/0.454*1000</f>
        <v>7322.687224669603</v>
      </c>
      <c r="K800" s="60">
        <v>2180</v>
      </c>
      <c r="L800" s="63">
        <f t="shared" si="25"/>
        <v>43101</v>
      </c>
    </row>
    <row r="801" spans="2:12">
      <c r="B801" s="65">
        <v>43117</v>
      </c>
      <c r="C801" s="60">
        <v>12351.25</v>
      </c>
      <c r="D801" s="61">
        <v>364968</v>
      </c>
      <c r="E801" s="61">
        <v>290376</v>
      </c>
      <c r="F801" s="61">
        <f t="shared" si="24"/>
        <v>74592</v>
      </c>
      <c r="G801" s="62">
        <v>76860</v>
      </c>
      <c r="H801" s="60">
        <v>6994.25</v>
      </c>
      <c r="I801" s="60">
        <v>329.5</v>
      </c>
      <c r="J801" s="60">
        <f>Table48[[#This Row],[Comex Cu future]]/100/0.454*1000</f>
        <v>7257.7092511013216</v>
      </c>
      <c r="K801" s="60">
        <v>2192.5</v>
      </c>
      <c r="L801" s="63">
        <f t="shared" si="25"/>
        <v>43101</v>
      </c>
    </row>
    <row r="802" spans="2:12">
      <c r="B802" s="65">
        <v>43118</v>
      </c>
      <c r="C802" s="60">
        <v>12421</v>
      </c>
      <c r="D802" s="61">
        <v>362532</v>
      </c>
      <c r="E802" s="61">
        <v>287964</v>
      </c>
      <c r="F802" s="61">
        <f t="shared" si="24"/>
        <v>74568</v>
      </c>
      <c r="G802" s="62">
        <v>76869</v>
      </c>
      <c r="H802" s="60">
        <v>7032</v>
      </c>
      <c r="I802" s="60">
        <v>330.55</v>
      </c>
      <c r="J802" s="60">
        <f>Table48[[#This Row],[Comex Cu future]]/100/0.454*1000</f>
        <v>7280.8370044052872</v>
      </c>
      <c r="K802" s="60">
        <v>2243.5</v>
      </c>
      <c r="L802" s="63">
        <f t="shared" si="25"/>
        <v>43101</v>
      </c>
    </row>
    <row r="803" spans="2:12">
      <c r="B803" s="65">
        <v>43119</v>
      </c>
      <c r="C803" s="60">
        <v>12678.5</v>
      </c>
      <c r="D803" s="61">
        <v>361500</v>
      </c>
      <c r="E803" s="61">
        <v>287232</v>
      </c>
      <c r="F803" s="61">
        <f t="shared" si="24"/>
        <v>74268</v>
      </c>
      <c r="G803" s="62">
        <v>79369.5</v>
      </c>
      <c r="H803" s="60">
        <v>6999.25</v>
      </c>
      <c r="I803" s="60">
        <v>329.7</v>
      </c>
      <c r="J803" s="60">
        <f>Table48[[#This Row],[Comex Cu future]]/100/0.454*1000</f>
        <v>7262.1145374449334</v>
      </c>
      <c r="K803" s="60">
        <v>2218.5</v>
      </c>
      <c r="L803" s="63">
        <f t="shared" si="25"/>
        <v>43101</v>
      </c>
    </row>
    <row r="804" spans="2:12">
      <c r="B804" s="65">
        <v>43122</v>
      </c>
      <c r="C804" s="60">
        <v>12723.5</v>
      </c>
      <c r="D804" s="61">
        <v>363168</v>
      </c>
      <c r="E804" s="61">
        <v>289212</v>
      </c>
      <c r="F804" s="61">
        <f t="shared" si="24"/>
        <v>73956</v>
      </c>
      <c r="G804" s="62">
        <v>79358</v>
      </c>
      <c r="H804" s="60">
        <v>7025</v>
      </c>
      <c r="I804" s="60">
        <v>330.75</v>
      </c>
      <c r="J804" s="60">
        <f>Table48[[#This Row],[Comex Cu future]]/100/0.454*1000</f>
        <v>7285.242290748899</v>
      </c>
      <c r="K804" s="60">
        <v>2245.25</v>
      </c>
      <c r="L804" s="63">
        <f t="shared" si="25"/>
        <v>43101</v>
      </c>
    </row>
    <row r="805" spans="2:12">
      <c r="B805" s="65">
        <v>43123</v>
      </c>
      <c r="C805" s="60">
        <v>12810</v>
      </c>
      <c r="D805" s="61">
        <v>362868</v>
      </c>
      <c r="E805" s="61">
        <v>289344</v>
      </c>
      <c r="F805" s="61">
        <f t="shared" si="24"/>
        <v>73524</v>
      </c>
      <c r="G805" s="62">
        <v>79362</v>
      </c>
      <c r="H805" s="60">
        <v>6882.5</v>
      </c>
      <c r="I805" s="60">
        <v>322.85000000000002</v>
      </c>
      <c r="J805" s="60">
        <f>Table48[[#This Row],[Comex Cu future]]/100/0.454*1000</f>
        <v>7111.2334801762117</v>
      </c>
      <c r="K805" s="60">
        <v>2225</v>
      </c>
      <c r="L805" s="63">
        <f t="shared" si="25"/>
        <v>43101</v>
      </c>
    </row>
    <row r="806" spans="2:12">
      <c r="B806" s="65">
        <v>43124</v>
      </c>
      <c r="C806" s="60">
        <v>13539.5</v>
      </c>
      <c r="D806" s="61">
        <v>362196</v>
      </c>
      <c r="E806" s="61">
        <v>288672</v>
      </c>
      <c r="F806" s="61">
        <f t="shared" si="24"/>
        <v>73524</v>
      </c>
      <c r="G806" s="62">
        <v>79363</v>
      </c>
      <c r="H806" s="60">
        <v>7111</v>
      </c>
      <c r="I806" s="60">
        <v>334.3</v>
      </c>
      <c r="J806" s="60">
        <f>Table48[[#This Row],[Comex Cu future]]/100/0.454*1000</f>
        <v>7363.4361233480176</v>
      </c>
      <c r="K806" s="60">
        <v>2246</v>
      </c>
      <c r="L806" s="63">
        <f t="shared" si="25"/>
        <v>43101</v>
      </c>
    </row>
    <row r="807" spans="2:12">
      <c r="B807" s="65">
        <v>43125</v>
      </c>
      <c r="C807" s="60">
        <v>13662.5</v>
      </c>
      <c r="D807" s="61">
        <v>362058</v>
      </c>
      <c r="E807" s="61">
        <v>288684</v>
      </c>
      <c r="F807" s="61">
        <f t="shared" si="24"/>
        <v>73374</v>
      </c>
      <c r="G807" s="62">
        <v>79372.5</v>
      </c>
      <c r="H807" s="60">
        <v>7100.75</v>
      </c>
      <c r="I807" s="60">
        <v>332.85</v>
      </c>
      <c r="J807" s="60">
        <f>Table48[[#This Row],[Comex Cu future]]/100/0.454*1000</f>
        <v>7331.4977973568284</v>
      </c>
      <c r="K807" s="60">
        <v>2236.75</v>
      </c>
      <c r="L807" s="63">
        <f t="shared" si="25"/>
        <v>43101</v>
      </c>
    </row>
    <row r="808" spans="2:12">
      <c r="B808" s="65">
        <v>43126</v>
      </c>
      <c r="C808" s="60">
        <v>13618.5</v>
      </c>
      <c r="D808" s="61">
        <v>361782</v>
      </c>
      <c r="E808" s="61">
        <v>288510</v>
      </c>
      <c r="F808" s="61">
        <f t="shared" si="24"/>
        <v>73272</v>
      </c>
      <c r="G808" s="62">
        <v>79623</v>
      </c>
      <c r="H808" s="60">
        <v>7042.5</v>
      </c>
      <c r="I808" s="60">
        <v>331.1</v>
      </c>
      <c r="J808" s="60">
        <f>Table48[[#This Row],[Comex Cu future]]/100/0.454*1000</f>
        <v>7292.9515418502215</v>
      </c>
      <c r="K808" s="60">
        <v>2253.25</v>
      </c>
      <c r="L808" s="63">
        <f t="shared" si="25"/>
        <v>43101</v>
      </c>
    </row>
    <row r="809" spans="2:12">
      <c r="B809" s="65">
        <v>43129</v>
      </c>
      <c r="C809" s="60">
        <v>13775.5</v>
      </c>
      <c r="D809" s="61">
        <v>360714</v>
      </c>
      <c r="E809" s="61">
        <v>288126</v>
      </c>
      <c r="F809" s="61">
        <f t="shared" si="24"/>
        <v>72588</v>
      </c>
      <c r="G809" s="62">
        <v>79613</v>
      </c>
      <c r="H809" s="60">
        <v>7041</v>
      </c>
      <c r="I809" s="60">
        <v>330.25</v>
      </c>
      <c r="J809" s="60">
        <f>Table48[[#This Row],[Comex Cu future]]/100/0.454*1000</f>
        <v>7274.2290748898677</v>
      </c>
      <c r="K809" s="60">
        <v>2220</v>
      </c>
      <c r="L809" s="63">
        <f t="shared" si="25"/>
        <v>43101</v>
      </c>
    </row>
    <row r="810" spans="2:12">
      <c r="B810" s="65">
        <v>43130</v>
      </c>
      <c r="C810" s="60">
        <v>13317</v>
      </c>
      <c r="D810" s="61">
        <v>359292</v>
      </c>
      <c r="E810" s="61">
        <v>286800</v>
      </c>
      <c r="F810" s="61">
        <f t="shared" si="24"/>
        <v>72492</v>
      </c>
      <c r="G810" s="62">
        <v>79867.5</v>
      </c>
      <c r="H810" s="60">
        <v>7009.5</v>
      </c>
      <c r="I810" s="60">
        <v>330.05</v>
      </c>
      <c r="J810" s="60">
        <f>Table48[[#This Row],[Comex Cu future]]/100/0.454*1000</f>
        <v>7269.8237885462559</v>
      </c>
      <c r="K810" s="60">
        <v>2201.75</v>
      </c>
      <c r="L810" s="63">
        <f t="shared" si="25"/>
        <v>43101</v>
      </c>
    </row>
    <row r="811" spans="2:12">
      <c r="B811" s="65">
        <v>43131</v>
      </c>
      <c r="C811" s="60">
        <v>13559.5</v>
      </c>
      <c r="D811" s="61">
        <v>357012</v>
      </c>
      <c r="E811" s="61">
        <v>284844</v>
      </c>
      <c r="F811" s="61">
        <f t="shared" si="24"/>
        <v>72168</v>
      </c>
      <c r="G811" s="62">
        <v>79872</v>
      </c>
      <c r="H811" s="60">
        <v>7078.75</v>
      </c>
      <c r="I811" s="60">
        <v>330.25</v>
      </c>
      <c r="J811" s="60">
        <f>Table48[[#This Row],[Comex Cu future]]/100/0.454*1000</f>
        <v>7274.2290748898677</v>
      </c>
      <c r="K811" s="60">
        <v>2219</v>
      </c>
      <c r="L811" s="63">
        <f t="shared" si="25"/>
        <v>43101</v>
      </c>
    </row>
    <row r="812" spans="2:12">
      <c r="B812" s="65">
        <v>43132</v>
      </c>
      <c r="C812" s="60">
        <v>13965.5</v>
      </c>
      <c r="D812" s="61">
        <v>355266</v>
      </c>
      <c r="E812" s="61">
        <v>283974</v>
      </c>
      <c r="F812" s="61">
        <f t="shared" si="24"/>
        <v>71292</v>
      </c>
      <c r="G812" s="62">
        <v>79881.5</v>
      </c>
      <c r="H812" s="60">
        <v>7077.5</v>
      </c>
      <c r="I812" s="60">
        <v>332.1</v>
      </c>
      <c r="J812" s="60">
        <f>Table48[[#This Row],[Comex Cu future]]/100/0.454*1000</f>
        <v>7314.9779735682814</v>
      </c>
      <c r="K812" s="60">
        <v>2224.75</v>
      </c>
      <c r="L812" s="63">
        <f t="shared" si="25"/>
        <v>43132</v>
      </c>
    </row>
    <row r="813" spans="2:12">
      <c r="B813" s="65">
        <v>43133</v>
      </c>
      <c r="C813" s="60">
        <v>13400</v>
      </c>
      <c r="D813" s="61">
        <v>353592</v>
      </c>
      <c r="E813" s="61">
        <v>282336</v>
      </c>
      <c r="F813" s="61">
        <f t="shared" si="24"/>
        <v>71256</v>
      </c>
      <c r="G813" s="62">
        <v>80382</v>
      </c>
      <c r="H813" s="60">
        <v>7003.75</v>
      </c>
      <c r="I813" s="60">
        <v>330.1</v>
      </c>
      <c r="J813" s="60">
        <f>Table48[[#This Row],[Comex Cu future]]/100/0.454*1000</f>
        <v>7270.9251101321588</v>
      </c>
      <c r="K813" s="60">
        <v>2209.5</v>
      </c>
      <c r="L813" s="63">
        <f t="shared" si="25"/>
        <v>43132</v>
      </c>
    </row>
    <row r="814" spans="2:12">
      <c r="B814" s="65">
        <v>43136</v>
      </c>
      <c r="C814" s="60">
        <v>13705</v>
      </c>
      <c r="D814" s="61">
        <v>350652</v>
      </c>
      <c r="E814" s="61">
        <v>279600</v>
      </c>
      <c r="F814" s="61">
        <f t="shared" si="24"/>
        <v>71052</v>
      </c>
      <c r="G814" s="62">
        <v>80379</v>
      </c>
      <c r="H814" s="60">
        <v>7128.75</v>
      </c>
      <c r="I814" s="60">
        <v>333.4</v>
      </c>
      <c r="J814" s="60">
        <f>Table48[[#This Row],[Comex Cu future]]/100/0.454*1000</f>
        <v>7343.6123348017609</v>
      </c>
      <c r="K814" s="60">
        <v>2210.75</v>
      </c>
      <c r="L814" s="63">
        <f t="shared" si="25"/>
        <v>43132</v>
      </c>
    </row>
    <row r="815" spans="2:12">
      <c r="B815" s="65">
        <v>43137</v>
      </c>
      <c r="C815" s="60">
        <v>13345</v>
      </c>
      <c r="D815" s="61">
        <v>349476</v>
      </c>
      <c r="E815" s="61">
        <v>278520</v>
      </c>
      <c r="F815" s="61">
        <f t="shared" si="24"/>
        <v>70956</v>
      </c>
      <c r="G815" s="62">
        <v>80800</v>
      </c>
      <c r="H815" s="60">
        <v>7032.25</v>
      </c>
      <c r="I815" s="60">
        <v>330.4</v>
      </c>
      <c r="J815" s="60">
        <f>Table48[[#This Row],[Comex Cu future]]/100/0.454*1000</f>
        <v>7277.5330396475765</v>
      </c>
      <c r="K815" s="60">
        <v>2172.75</v>
      </c>
      <c r="L815" s="63">
        <f t="shared" si="25"/>
        <v>43132</v>
      </c>
    </row>
    <row r="816" spans="2:12">
      <c r="B816" s="65">
        <v>43138</v>
      </c>
      <c r="C816" s="60">
        <v>13134</v>
      </c>
      <c r="D816" s="61">
        <v>347148</v>
      </c>
      <c r="E816" s="61">
        <v>276216</v>
      </c>
      <c r="F816" s="61">
        <f t="shared" si="24"/>
        <v>70932</v>
      </c>
      <c r="G816" s="62">
        <v>80799</v>
      </c>
      <c r="H816" s="60">
        <v>6836.25</v>
      </c>
      <c r="I816" s="60">
        <v>320.35000000000002</v>
      </c>
      <c r="J816" s="60">
        <f>Table48[[#This Row],[Comex Cu future]]/100/0.454*1000</f>
        <v>7056.1674008810569</v>
      </c>
      <c r="K816" s="60">
        <v>2161.5</v>
      </c>
      <c r="L816" s="63">
        <f t="shared" si="25"/>
        <v>43132</v>
      </c>
    </row>
    <row r="817" spans="2:12">
      <c r="B817" s="65">
        <v>43139</v>
      </c>
      <c r="C817" s="60">
        <v>13104.5</v>
      </c>
      <c r="D817" s="61">
        <v>343896</v>
      </c>
      <c r="E817" s="61">
        <v>273006</v>
      </c>
      <c r="F817" s="61">
        <f t="shared" si="24"/>
        <v>70890</v>
      </c>
      <c r="G817" s="62">
        <v>81298</v>
      </c>
      <c r="H817" s="60">
        <v>6803.75</v>
      </c>
      <c r="I817" s="60">
        <v>319.60000000000002</v>
      </c>
      <c r="J817" s="60">
        <f>Table48[[#This Row],[Comex Cu future]]/100/0.454*1000</f>
        <v>7039.6475770925108</v>
      </c>
      <c r="K817" s="60">
        <v>2175</v>
      </c>
      <c r="L817" s="63">
        <f t="shared" si="25"/>
        <v>43132</v>
      </c>
    </row>
    <row r="818" spans="2:12">
      <c r="B818" s="65">
        <v>43140</v>
      </c>
      <c r="C818" s="60">
        <v>12932.5</v>
      </c>
      <c r="D818" s="61">
        <v>342204</v>
      </c>
      <c r="E818" s="61">
        <v>271782</v>
      </c>
      <c r="F818" s="61">
        <f t="shared" si="24"/>
        <v>70422</v>
      </c>
      <c r="G818" s="62">
        <v>81292</v>
      </c>
      <c r="H818" s="60">
        <v>6711.75</v>
      </c>
      <c r="I818" s="60">
        <v>315</v>
      </c>
      <c r="J818" s="60">
        <f>Table48[[#This Row],[Comex Cu future]]/100/0.454*1000</f>
        <v>6938.3259911894274</v>
      </c>
      <c r="K818" s="60">
        <v>2120.75</v>
      </c>
      <c r="L818" s="63">
        <f t="shared" si="25"/>
        <v>43132</v>
      </c>
    </row>
    <row r="819" spans="2:12">
      <c r="B819" s="65">
        <v>43143</v>
      </c>
      <c r="C819" s="60">
        <v>13060</v>
      </c>
      <c r="D819" s="61">
        <v>341160</v>
      </c>
      <c r="E819" s="61">
        <v>270810</v>
      </c>
      <c r="F819" s="61">
        <f t="shared" si="24"/>
        <v>70350</v>
      </c>
      <c r="G819" s="62">
        <v>81280.5</v>
      </c>
      <c r="H819" s="60">
        <v>6788</v>
      </c>
      <c r="I819" s="60">
        <v>320.05</v>
      </c>
      <c r="J819" s="60">
        <f>Table48[[#This Row],[Comex Cu future]]/100/0.454*1000</f>
        <v>7049.5594713656383</v>
      </c>
      <c r="K819" s="60">
        <v>2120.75</v>
      </c>
      <c r="L819" s="63">
        <f t="shared" si="25"/>
        <v>43132</v>
      </c>
    </row>
    <row r="820" spans="2:12">
      <c r="B820" s="65">
        <v>43144</v>
      </c>
      <c r="C820" s="60">
        <v>13408</v>
      </c>
      <c r="D820" s="61">
        <v>339006</v>
      </c>
      <c r="E820" s="61">
        <v>268728</v>
      </c>
      <c r="F820" s="61">
        <f t="shared" si="24"/>
        <v>70278</v>
      </c>
      <c r="G820" s="62">
        <v>81264</v>
      </c>
      <c r="H820" s="60">
        <v>6944.75</v>
      </c>
      <c r="I820" s="60">
        <v>327.25</v>
      </c>
      <c r="J820" s="60">
        <f>Table48[[#This Row],[Comex Cu future]]/100/0.454*1000</f>
        <v>7208.1497797356824</v>
      </c>
      <c r="K820" s="60">
        <v>2131.75</v>
      </c>
      <c r="L820" s="63">
        <f t="shared" si="25"/>
        <v>43132</v>
      </c>
    </row>
    <row r="821" spans="2:12">
      <c r="B821" s="65">
        <v>43145</v>
      </c>
      <c r="C821" s="60">
        <v>14056</v>
      </c>
      <c r="D821" s="61">
        <v>338652</v>
      </c>
      <c r="E821" s="61">
        <v>268446</v>
      </c>
      <c r="F821" s="61">
        <f t="shared" si="24"/>
        <v>70206</v>
      </c>
      <c r="G821" s="62">
        <v>81013</v>
      </c>
      <c r="H821" s="60">
        <v>7120.75</v>
      </c>
      <c r="I821" s="60">
        <v>334.45</v>
      </c>
      <c r="J821" s="60">
        <f>Table48[[#This Row],[Comex Cu future]]/100/0.454*1000</f>
        <v>7366.7400881057265</v>
      </c>
      <c r="K821" s="60">
        <v>2174.25</v>
      </c>
      <c r="L821" s="63">
        <f t="shared" si="25"/>
        <v>43132</v>
      </c>
    </row>
    <row r="822" spans="2:12">
      <c r="B822" s="65">
        <v>43146</v>
      </c>
      <c r="C822" s="60">
        <v>14107</v>
      </c>
      <c r="D822" s="61">
        <v>339708</v>
      </c>
      <c r="E822" s="61">
        <v>269700</v>
      </c>
      <c r="F822" s="61">
        <f t="shared" si="24"/>
        <v>70008</v>
      </c>
      <c r="G822" s="62">
        <v>81511.5</v>
      </c>
      <c r="H822" s="60">
        <v>7143</v>
      </c>
      <c r="I822" s="60">
        <v>335.45</v>
      </c>
      <c r="J822" s="60">
        <f>Table48[[#This Row],[Comex Cu future]]/100/0.454*1000</f>
        <v>7388.7665198237883</v>
      </c>
      <c r="K822" s="60">
        <v>2163.5</v>
      </c>
      <c r="L822" s="63">
        <f t="shared" si="25"/>
        <v>43132</v>
      </c>
    </row>
    <row r="823" spans="2:12">
      <c r="B823" s="65">
        <v>43147</v>
      </c>
      <c r="C823" s="60">
        <v>13870.5</v>
      </c>
      <c r="D823" s="61">
        <v>338958</v>
      </c>
      <c r="E823" s="61">
        <v>269088</v>
      </c>
      <c r="F823" s="61">
        <f t="shared" si="24"/>
        <v>69870</v>
      </c>
      <c r="G823" s="62">
        <v>81326.5</v>
      </c>
      <c r="H823" s="60">
        <v>7191</v>
      </c>
      <c r="I823" s="60">
        <v>336</v>
      </c>
      <c r="J823" s="60">
        <f>Table48[[#This Row],[Comex Cu future]]/100/0.454*1000</f>
        <v>7400.8810572687225</v>
      </c>
      <c r="K823" s="60">
        <v>2218</v>
      </c>
      <c r="L823" s="63">
        <f t="shared" si="25"/>
        <v>43132</v>
      </c>
    </row>
    <row r="824" spans="2:12">
      <c r="B824" s="65">
        <v>43150</v>
      </c>
      <c r="C824" s="60">
        <v>13543</v>
      </c>
      <c r="D824" s="61">
        <v>338928</v>
      </c>
      <c r="E824" s="61">
        <v>269082</v>
      </c>
      <c r="F824" s="61">
        <f t="shared" si="24"/>
        <v>69846</v>
      </c>
      <c r="G824" s="62">
        <v>81000</v>
      </c>
      <c r="H824" s="60">
        <v>7076.5</v>
      </c>
      <c r="I824" s="60">
        <v>336</v>
      </c>
      <c r="J824" s="60">
        <f>Table48[[#This Row],[Comex Cu future]]/100/0.454*1000</f>
        <v>7400.8810572687225</v>
      </c>
      <c r="K824" s="60">
        <v>2264</v>
      </c>
      <c r="L824" s="63">
        <f t="shared" si="25"/>
        <v>43132</v>
      </c>
    </row>
    <row r="825" spans="2:12">
      <c r="B825" s="65">
        <v>43151</v>
      </c>
      <c r="C825" s="60">
        <v>13559</v>
      </c>
      <c r="D825" s="61">
        <v>337230</v>
      </c>
      <c r="E825" s="61">
        <v>267408</v>
      </c>
      <c r="F825" s="61">
        <f t="shared" si="24"/>
        <v>69822</v>
      </c>
      <c r="G825" s="62">
        <v>79253</v>
      </c>
      <c r="H825" s="60">
        <v>7047.75</v>
      </c>
      <c r="I825" s="60">
        <v>331.2</v>
      </c>
      <c r="J825" s="60">
        <f>Table48[[#This Row],[Comex Cu future]]/100/0.454*1000</f>
        <v>7295.1541850220256</v>
      </c>
      <c r="K825" s="60">
        <v>2216</v>
      </c>
      <c r="L825" s="63">
        <f t="shared" si="25"/>
        <v>43132</v>
      </c>
    </row>
    <row r="826" spans="2:12">
      <c r="B826" s="65">
        <v>43152</v>
      </c>
      <c r="C826" s="60">
        <v>13797</v>
      </c>
      <c r="D826" s="61">
        <v>336984</v>
      </c>
      <c r="E826" s="61">
        <v>267168</v>
      </c>
      <c r="F826" s="61">
        <f t="shared" si="24"/>
        <v>69816</v>
      </c>
      <c r="G826" s="62">
        <v>79503</v>
      </c>
      <c r="H826" s="60">
        <v>7078</v>
      </c>
      <c r="I826" s="60">
        <v>333.5</v>
      </c>
      <c r="J826" s="60">
        <f>Table48[[#This Row],[Comex Cu future]]/100/0.454*1000</f>
        <v>7345.8149779735677</v>
      </c>
      <c r="K826" s="60">
        <v>2211.25</v>
      </c>
      <c r="L826" s="63">
        <f t="shared" si="25"/>
        <v>43132</v>
      </c>
    </row>
    <row r="827" spans="2:12">
      <c r="B827" s="65">
        <v>43153</v>
      </c>
      <c r="C827" s="60">
        <v>13787</v>
      </c>
      <c r="D827" s="61">
        <v>337008</v>
      </c>
      <c r="E827" s="61">
        <v>267096</v>
      </c>
      <c r="F827" s="61">
        <f t="shared" si="24"/>
        <v>69912</v>
      </c>
      <c r="G827" s="62">
        <v>80854</v>
      </c>
      <c r="H827" s="60">
        <v>7126.5</v>
      </c>
      <c r="I827" s="60">
        <v>336</v>
      </c>
      <c r="J827" s="60">
        <f>Table48[[#This Row],[Comex Cu future]]/100/0.454*1000</f>
        <v>7400.8810572687225</v>
      </c>
      <c r="K827" s="60">
        <v>2201.5</v>
      </c>
      <c r="L827" s="63">
        <f t="shared" si="25"/>
        <v>43132</v>
      </c>
    </row>
    <row r="828" spans="2:12">
      <c r="B828" s="65">
        <v>43154</v>
      </c>
      <c r="C828" s="60">
        <v>13723</v>
      </c>
      <c r="D828" s="61">
        <v>336264</v>
      </c>
      <c r="E828" s="61">
        <v>266424</v>
      </c>
      <c r="F828" s="61">
        <f t="shared" si="24"/>
        <v>69840</v>
      </c>
      <c r="G828" s="62">
        <v>80725</v>
      </c>
      <c r="H828" s="60">
        <v>7062.25</v>
      </c>
      <c r="I828" s="60">
        <v>333.6</v>
      </c>
      <c r="J828" s="60">
        <f>Table48[[#This Row],[Comex Cu future]]/100/0.454*1000</f>
        <v>7348.0176211453745</v>
      </c>
      <c r="K828" s="60">
        <v>2169</v>
      </c>
      <c r="L828" s="63">
        <f t="shared" si="25"/>
        <v>43132</v>
      </c>
    </row>
    <row r="829" spans="2:12">
      <c r="B829" s="65">
        <v>43157</v>
      </c>
      <c r="C829" s="60">
        <v>13879.5</v>
      </c>
      <c r="D829" s="61">
        <v>335994</v>
      </c>
      <c r="E829" s="61">
        <v>266346</v>
      </c>
      <c r="F829" s="61">
        <f t="shared" si="24"/>
        <v>69648</v>
      </c>
      <c r="G829" s="62">
        <v>81390</v>
      </c>
      <c r="H829" s="60">
        <v>7077.75</v>
      </c>
      <c r="I829" s="60">
        <v>332.95</v>
      </c>
      <c r="J829" s="60">
        <f>Table48[[#This Row],[Comex Cu future]]/100/0.454*1000</f>
        <v>7333.7004405286343</v>
      </c>
      <c r="K829" s="60">
        <v>2165.75</v>
      </c>
      <c r="L829" s="63">
        <f t="shared" si="25"/>
        <v>43132</v>
      </c>
    </row>
    <row r="830" spans="2:12">
      <c r="B830" s="65">
        <v>43158</v>
      </c>
      <c r="C830" s="60">
        <v>13797.5</v>
      </c>
      <c r="D830" s="61">
        <v>335586</v>
      </c>
      <c r="E830" s="61">
        <v>266214</v>
      </c>
      <c r="F830" s="61">
        <f t="shared" si="24"/>
        <v>69372</v>
      </c>
      <c r="G830" s="62">
        <v>80900</v>
      </c>
      <c r="H830" s="60">
        <v>6985.75</v>
      </c>
      <c r="I830" s="60">
        <v>329.95</v>
      </c>
      <c r="J830" s="60">
        <f>Table48[[#This Row],[Comex Cu future]]/100/0.454*1000</f>
        <v>7267.621145374449</v>
      </c>
      <c r="K830" s="60">
        <v>2171.5</v>
      </c>
      <c r="L830" s="63">
        <f t="shared" si="25"/>
        <v>43132</v>
      </c>
    </row>
    <row r="831" spans="2:12">
      <c r="B831" s="65">
        <v>43159</v>
      </c>
      <c r="C831" s="60">
        <v>13743.5</v>
      </c>
      <c r="D831" s="61">
        <v>335280</v>
      </c>
      <c r="E831" s="61">
        <v>266016</v>
      </c>
      <c r="F831" s="61">
        <f t="shared" si="24"/>
        <v>69264</v>
      </c>
      <c r="G831" s="62">
        <v>81000</v>
      </c>
      <c r="H831" s="60">
        <v>6894.5</v>
      </c>
      <c r="I831" s="60">
        <v>324.35000000000002</v>
      </c>
      <c r="J831" s="60">
        <f>Table48[[#This Row],[Comex Cu future]]/100/0.454*1000</f>
        <v>7144.2731277533039</v>
      </c>
      <c r="K831" s="60">
        <v>2153.5</v>
      </c>
      <c r="L831" s="63">
        <f t="shared" si="25"/>
        <v>43132</v>
      </c>
    </row>
    <row r="832" spans="2:12">
      <c r="B832" s="65">
        <v>43160</v>
      </c>
      <c r="C832" s="60">
        <v>13412</v>
      </c>
      <c r="D832" s="61">
        <v>335508</v>
      </c>
      <c r="E832" s="61">
        <v>265968</v>
      </c>
      <c r="F832" s="61">
        <f t="shared" si="24"/>
        <v>69540</v>
      </c>
      <c r="G832" s="62">
        <v>81000</v>
      </c>
      <c r="H832" s="60">
        <v>6886.5</v>
      </c>
      <c r="I832" s="60">
        <v>323.14999999999998</v>
      </c>
      <c r="J832" s="60">
        <f>Table48[[#This Row],[Comex Cu future]]/100/0.454*1000</f>
        <v>7117.8414096916285</v>
      </c>
      <c r="K832" s="60">
        <v>2152.25</v>
      </c>
      <c r="L832" s="63">
        <f t="shared" si="25"/>
        <v>43160</v>
      </c>
    </row>
    <row r="833" spans="2:12">
      <c r="B833" s="65">
        <v>43161</v>
      </c>
      <c r="C833" s="60">
        <v>13403</v>
      </c>
      <c r="D833" s="61">
        <v>334116</v>
      </c>
      <c r="E833" s="61">
        <v>264894</v>
      </c>
      <c r="F833" s="61">
        <f t="shared" si="24"/>
        <v>69222</v>
      </c>
      <c r="G833" s="62">
        <v>79250</v>
      </c>
      <c r="H833" s="60">
        <v>6863.5</v>
      </c>
      <c r="I833" s="60">
        <v>323.25</v>
      </c>
      <c r="J833" s="60">
        <f>Table48[[#This Row],[Comex Cu future]]/100/0.454*1000</f>
        <v>7120.0440528634354</v>
      </c>
      <c r="K833" s="60">
        <v>2138.75</v>
      </c>
      <c r="L833" s="63">
        <f t="shared" si="25"/>
        <v>43160</v>
      </c>
    </row>
    <row r="834" spans="2:12">
      <c r="B834" s="65">
        <v>43164</v>
      </c>
      <c r="C834" s="60">
        <v>13379</v>
      </c>
      <c r="D834" s="61">
        <v>333648</v>
      </c>
      <c r="E834" s="61">
        <v>264528</v>
      </c>
      <c r="F834" s="61">
        <f t="shared" si="24"/>
        <v>69120</v>
      </c>
      <c r="G834" s="62">
        <v>80500</v>
      </c>
      <c r="H834" s="60">
        <v>6874.25</v>
      </c>
      <c r="I834" s="60">
        <v>323.45</v>
      </c>
      <c r="J834" s="60">
        <f>Table48[[#This Row],[Comex Cu future]]/100/0.454*1000</f>
        <v>7124.4493392070472</v>
      </c>
      <c r="K834" s="60">
        <v>2130.5</v>
      </c>
      <c r="L834" s="63">
        <f t="shared" si="25"/>
        <v>43160</v>
      </c>
    </row>
    <row r="835" spans="2:12">
      <c r="B835" s="65">
        <v>43165</v>
      </c>
      <c r="C835" s="60">
        <v>13625.5</v>
      </c>
      <c r="D835" s="61">
        <v>332094</v>
      </c>
      <c r="E835" s="61">
        <v>263094</v>
      </c>
      <c r="F835" s="61">
        <f t="shared" si="24"/>
        <v>69000</v>
      </c>
      <c r="G835" s="62">
        <v>83020</v>
      </c>
      <c r="H835" s="60">
        <v>6965.75</v>
      </c>
      <c r="I835" s="60">
        <v>326.64999999999998</v>
      </c>
      <c r="J835" s="60">
        <f>Table48[[#This Row],[Comex Cu future]]/100/0.454*1000</f>
        <v>7194.9339207048442</v>
      </c>
      <c r="K835" s="60">
        <v>2129</v>
      </c>
      <c r="L835" s="63">
        <f t="shared" si="25"/>
        <v>43160</v>
      </c>
    </row>
    <row r="836" spans="2:12">
      <c r="B836" s="65">
        <v>43166</v>
      </c>
      <c r="C836" s="60">
        <v>13534</v>
      </c>
      <c r="D836" s="61">
        <v>330438</v>
      </c>
      <c r="E836" s="61">
        <v>261828</v>
      </c>
      <c r="F836" s="61">
        <f t="shared" si="24"/>
        <v>68610</v>
      </c>
      <c r="G836" s="62">
        <v>83020</v>
      </c>
      <c r="H836" s="60">
        <v>6909.75</v>
      </c>
      <c r="I836" s="60">
        <v>325.05</v>
      </c>
      <c r="J836" s="60">
        <f>Table48[[#This Row],[Comex Cu future]]/100/0.454*1000</f>
        <v>7159.6916299559471</v>
      </c>
      <c r="K836" s="60">
        <v>2075.5</v>
      </c>
      <c r="L836" s="63">
        <f t="shared" si="25"/>
        <v>43160</v>
      </c>
    </row>
    <row r="837" spans="2:12">
      <c r="B837" s="65">
        <v>43167</v>
      </c>
      <c r="C837" s="60">
        <v>13213.5</v>
      </c>
      <c r="D837" s="61">
        <v>330888</v>
      </c>
      <c r="E837" s="61">
        <v>262392</v>
      </c>
      <c r="F837" s="61">
        <f t="shared" si="24"/>
        <v>68496</v>
      </c>
      <c r="G837" s="62">
        <v>84020</v>
      </c>
      <c r="H837" s="60">
        <v>6799.75</v>
      </c>
      <c r="I837" s="60">
        <v>319.89999999999998</v>
      </c>
      <c r="J837" s="60">
        <f>Table48[[#This Row],[Comex Cu future]]/100/0.454*1000</f>
        <v>7046.2555066079294</v>
      </c>
      <c r="K837" s="60">
        <v>2085.5</v>
      </c>
      <c r="L837" s="63">
        <f t="shared" si="25"/>
        <v>43160</v>
      </c>
    </row>
    <row r="838" spans="2:12">
      <c r="B838" s="65">
        <v>43168</v>
      </c>
      <c r="C838" s="60">
        <v>13814</v>
      </c>
      <c r="D838" s="61">
        <v>328998</v>
      </c>
      <c r="E838" s="61">
        <v>260892</v>
      </c>
      <c r="F838" s="61">
        <f t="shared" si="24"/>
        <v>68106</v>
      </c>
      <c r="G838" s="62">
        <v>84020</v>
      </c>
      <c r="H838" s="60">
        <v>6937.5</v>
      </c>
      <c r="I838" s="60">
        <v>325.25</v>
      </c>
      <c r="J838" s="60">
        <f>Table48[[#This Row],[Comex Cu future]]/100/0.454*1000</f>
        <v>7164.0969162995589</v>
      </c>
      <c r="K838" s="60">
        <v>2099.75</v>
      </c>
      <c r="L838" s="63">
        <f t="shared" si="25"/>
        <v>43160</v>
      </c>
    </row>
    <row r="839" spans="2:12">
      <c r="B839" s="65">
        <v>43171</v>
      </c>
      <c r="C839" s="60">
        <v>13622.5</v>
      </c>
      <c r="D839" s="61">
        <v>326790</v>
      </c>
      <c r="E839" s="61">
        <v>258762</v>
      </c>
      <c r="F839" s="61">
        <f t="shared" ref="F839:F902" si="26">D839-E839</f>
        <v>68028</v>
      </c>
      <c r="G839" s="62">
        <v>84020</v>
      </c>
      <c r="H839" s="60">
        <v>6876</v>
      </c>
      <c r="I839" s="60">
        <v>324.05</v>
      </c>
      <c r="J839" s="60">
        <f>Table48[[#This Row],[Comex Cu future]]/100/0.454*1000</f>
        <v>7137.6651982378853</v>
      </c>
      <c r="K839" s="60">
        <v>2068.75</v>
      </c>
      <c r="L839" s="63">
        <f t="shared" si="25"/>
        <v>43160</v>
      </c>
    </row>
    <row r="840" spans="2:12">
      <c r="B840" s="65">
        <v>43172</v>
      </c>
      <c r="C840" s="60">
        <v>13828</v>
      </c>
      <c r="D840" s="61">
        <v>326364</v>
      </c>
      <c r="E840" s="61">
        <v>258432</v>
      </c>
      <c r="F840" s="61">
        <f t="shared" si="26"/>
        <v>67932</v>
      </c>
      <c r="G840" s="62">
        <v>84500</v>
      </c>
      <c r="H840" s="60">
        <v>6915.25</v>
      </c>
      <c r="I840" s="60">
        <v>325.55</v>
      </c>
      <c r="J840" s="60">
        <f>Table48[[#This Row],[Comex Cu future]]/100/0.454*1000</f>
        <v>7170.7048458149775</v>
      </c>
      <c r="K840" s="60">
        <v>2081.75</v>
      </c>
      <c r="L840" s="63">
        <f t="shared" ref="L840:L903" si="27">DATE(YEAR(B840),MONTH(B840),1)</f>
        <v>43160</v>
      </c>
    </row>
    <row r="841" spans="2:12">
      <c r="B841" s="65">
        <v>43173</v>
      </c>
      <c r="C841" s="60">
        <v>13779.5</v>
      </c>
      <c r="D841" s="61">
        <v>325434</v>
      </c>
      <c r="E841" s="61">
        <v>257766</v>
      </c>
      <c r="F841" s="61">
        <f t="shared" si="26"/>
        <v>67668</v>
      </c>
      <c r="G841" s="62">
        <v>85500</v>
      </c>
      <c r="H841" s="60">
        <v>6952.75</v>
      </c>
      <c r="I841" s="60">
        <v>327.35000000000002</v>
      </c>
      <c r="J841" s="60">
        <f>Table48[[#This Row],[Comex Cu future]]/100/0.454*1000</f>
        <v>7210.3524229074901</v>
      </c>
      <c r="K841" s="60">
        <v>2068.75</v>
      </c>
      <c r="L841" s="63">
        <f t="shared" si="27"/>
        <v>43160</v>
      </c>
    </row>
    <row r="842" spans="2:12">
      <c r="B842" s="65">
        <v>43174</v>
      </c>
      <c r="C842" s="60">
        <v>13576</v>
      </c>
      <c r="D842" s="61">
        <v>325386</v>
      </c>
      <c r="E842" s="61">
        <v>257784</v>
      </c>
      <c r="F842" s="61">
        <f t="shared" si="26"/>
        <v>67602</v>
      </c>
      <c r="G842" s="62">
        <v>87125</v>
      </c>
      <c r="H842" s="60">
        <v>6887.5</v>
      </c>
      <c r="I842" s="60">
        <v>324.45</v>
      </c>
      <c r="J842" s="60">
        <f>Table48[[#This Row],[Comex Cu future]]/100/0.454*1000</f>
        <v>7146.4757709251098</v>
      </c>
      <c r="K842" s="60">
        <v>2063.25</v>
      </c>
      <c r="L842" s="63">
        <f t="shared" si="27"/>
        <v>43160</v>
      </c>
    </row>
    <row r="843" spans="2:12">
      <c r="B843" s="65">
        <v>43175</v>
      </c>
      <c r="C843" s="60">
        <v>13569</v>
      </c>
      <c r="D843" s="61">
        <v>324894</v>
      </c>
      <c r="E843" s="61">
        <v>257316</v>
      </c>
      <c r="F843" s="61">
        <f t="shared" si="26"/>
        <v>67578</v>
      </c>
      <c r="G843" s="62">
        <v>88375</v>
      </c>
      <c r="H843" s="60">
        <v>6864.25</v>
      </c>
      <c r="I843" s="60">
        <v>322.55</v>
      </c>
      <c r="J843" s="60">
        <f>Table48[[#This Row],[Comex Cu future]]/100/0.454*1000</f>
        <v>7104.6255506607931</v>
      </c>
      <c r="K843" s="60">
        <v>2064</v>
      </c>
      <c r="L843" s="63">
        <f t="shared" si="27"/>
        <v>43160</v>
      </c>
    </row>
    <row r="844" spans="2:12">
      <c r="B844" s="65">
        <v>43178</v>
      </c>
      <c r="C844" s="60">
        <v>13429</v>
      </c>
      <c r="D844" s="61">
        <v>324096</v>
      </c>
      <c r="E844" s="61">
        <v>256566</v>
      </c>
      <c r="F844" s="61">
        <f t="shared" si="26"/>
        <v>67530</v>
      </c>
      <c r="G844" s="62">
        <v>88605</v>
      </c>
      <c r="H844" s="60">
        <v>6819.5</v>
      </c>
      <c r="I844" s="60">
        <v>320.10000000000002</v>
      </c>
      <c r="J844" s="60">
        <f>Table48[[#This Row],[Comex Cu future]]/100/0.454*1000</f>
        <v>7050.6607929515412</v>
      </c>
      <c r="K844" s="60">
        <v>2065.5</v>
      </c>
      <c r="L844" s="63">
        <f t="shared" si="27"/>
        <v>43160</v>
      </c>
    </row>
    <row r="845" spans="2:12">
      <c r="B845" s="65">
        <v>43179</v>
      </c>
      <c r="C845" s="60">
        <v>13408</v>
      </c>
      <c r="D845" s="61">
        <v>322884</v>
      </c>
      <c r="E845" s="61">
        <v>255408</v>
      </c>
      <c r="F845" s="61">
        <f t="shared" si="26"/>
        <v>67476</v>
      </c>
      <c r="G845" s="62">
        <v>89608</v>
      </c>
      <c r="H845" s="60">
        <v>6724.5</v>
      </c>
      <c r="I845" s="60">
        <v>315.75</v>
      </c>
      <c r="J845" s="60">
        <f>Table48[[#This Row],[Comex Cu future]]/100/0.454*1000</f>
        <v>6954.8458149779735</v>
      </c>
      <c r="K845" s="60">
        <v>2053.25</v>
      </c>
      <c r="L845" s="63">
        <f t="shared" si="27"/>
        <v>43160</v>
      </c>
    </row>
    <row r="846" spans="2:12">
      <c r="B846" s="65">
        <v>43180</v>
      </c>
      <c r="C846" s="60">
        <v>13416</v>
      </c>
      <c r="D846" s="61">
        <v>325812</v>
      </c>
      <c r="E846" s="61">
        <v>257388</v>
      </c>
      <c r="F846" s="61">
        <f t="shared" si="26"/>
        <v>68424</v>
      </c>
      <c r="G846" s="62">
        <v>94800</v>
      </c>
      <c r="H846" s="60">
        <v>6760.5</v>
      </c>
      <c r="I846" s="60">
        <v>317.35000000000002</v>
      </c>
      <c r="J846" s="60">
        <f>Table48[[#This Row],[Comex Cu future]]/100/0.454*1000</f>
        <v>6990.0881057268725</v>
      </c>
      <c r="K846" s="60">
        <v>2059</v>
      </c>
      <c r="L846" s="63">
        <f t="shared" si="27"/>
        <v>43160</v>
      </c>
    </row>
    <row r="847" spans="2:12">
      <c r="B847" s="65">
        <v>43181</v>
      </c>
      <c r="C847" s="60">
        <v>13146</v>
      </c>
      <c r="D847" s="61">
        <v>325836</v>
      </c>
      <c r="E847" s="61">
        <v>257658</v>
      </c>
      <c r="F847" s="61">
        <f t="shared" si="26"/>
        <v>68178</v>
      </c>
      <c r="G847" s="62">
        <v>94300</v>
      </c>
      <c r="H847" s="60">
        <v>6652.5</v>
      </c>
      <c r="I847" s="60">
        <v>314.14999999999998</v>
      </c>
      <c r="J847" s="60">
        <f>Table48[[#This Row],[Comex Cu future]]/100/0.454*1000</f>
        <v>6919.6035242290736</v>
      </c>
      <c r="K847" s="60">
        <v>2052.75</v>
      </c>
      <c r="L847" s="63">
        <f t="shared" si="27"/>
        <v>43160</v>
      </c>
    </row>
    <row r="848" spans="2:12">
      <c r="B848" s="65">
        <v>43182</v>
      </c>
      <c r="C848" s="60">
        <v>12902</v>
      </c>
      <c r="D848" s="61">
        <v>324870</v>
      </c>
      <c r="E848" s="61">
        <v>257448</v>
      </c>
      <c r="F848" s="61">
        <f t="shared" si="26"/>
        <v>67422</v>
      </c>
      <c r="G848" s="62">
        <v>94050</v>
      </c>
      <c r="H848" s="60">
        <v>6617.75</v>
      </c>
      <c r="I848" s="60">
        <v>311.64999999999998</v>
      </c>
      <c r="J848" s="60">
        <f>Table48[[#This Row],[Comex Cu future]]/100/0.454*1000</f>
        <v>6864.5374449339206</v>
      </c>
      <c r="K848" s="60">
        <v>2026.75</v>
      </c>
      <c r="L848" s="63">
        <f t="shared" si="27"/>
        <v>43160</v>
      </c>
    </row>
    <row r="849" spans="2:12">
      <c r="B849" s="65">
        <v>43185</v>
      </c>
      <c r="C849" s="60">
        <v>12903.5</v>
      </c>
      <c r="D849" s="61">
        <v>323880</v>
      </c>
      <c r="E849" s="61">
        <v>256644</v>
      </c>
      <c r="F849" s="61">
        <f t="shared" si="26"/>
        <v>67236</v>
      </c>
      <c r="G849" s="62">
        <v>94050</v>
      </c>
      <c r="H849" s="60">
        <v>6556</v>
      </c>
      <c r="I849" s="60">
        <v>309.35000000000002</v>
      </c>
      <c r="J849" s="60">
        <f>Table48[[#This Row],[Comex Cu future]]/100/0.454*1000</f>
        <v>6813.8766519823785</v>
      </c>
      <c r="K849" s="60">
        <v>2026.25</v>
      </c>
      <c r="L849" s="63">
        <f t="shared" si="27"/>
        <v>43160</v>
      </c>
    </row>
    <row r="850" spans="2:12">
      <c r="B850" s="65">
        <v>43186</v>
      </c>
      <c r="C850" s="60">
        <v>12948</v>
      </c>
      <c r="D850" s="61">
        <v>323400</v>
      </c>
      <c r="E850" s="61">
        <v>256278</v>
      </c>
      <c r="F850" s="61">
        <f t="shared" si="26"/>
        <v>67122</v>
      </c>
      <c r="G850" s="62">
        <v>93300</v>
      </c>
      <c r="H850" s="60">
        <v>6606.5</v>
      </c>
      <c r="I850" s="60">
        <v>312.45</v>
      </c>
      <c r="J850" s="60">
        <f>Table48[[#This Row],[Comex Cu future]]/100/0.454*1000</f>
        <v>6882.1585903083696</v>
      </c>
      <c r="K850" s="60">
        <v>2018.25</v>
      </c>
      <c r="L850" s="63">
        <f t="shared" si="27"/>
        <v>43160</v>
      </c>
    </row>
    <row r="851" spans="2:12">
      <c r="B851" s="65">
        <v>43187</v>
      </c>
      <c r="C851" s="60">
        <v>13081</v>
      </c>
      <c r="D851" s="61">
        <v>322236</v>
      </c>
      <c r="E851" s="61">
        <v>255294</v>
      </c>
      <c r="F851" s="61">
        <f t="shared" si="26"/>
        <v>66942</v>
      </c>
      <c r="G851" s="62">
        <v>93300</v>
      </c>
      <c r="H851" s="60">
        <v>6633.5</v>
      </c>
      <c r="I851" s="60">
        <v>312.64999999999998</v>
      </c>
      <c r="J851" s="60">
        <f>Table48[[#This Row],[Comex Cu future]]/100/0.454*1000</f>
        <v>6886.5638766519814</v>
      </c>
      <c r="K851" s="60">
        <v>2007.75</v>
      </c>
      <c r="L851" s="63">
        <f t="shared" si="27"/>
        <v>43160</v>
      </c>
    </row>
    <row r="852" spans="2:12">
      <c r="B852" s="65">
        <v>43188</v>
      </c>
      <c r="C852" s="60">
        <v>13253</v>
      </c>
      <c r="D852" s="61">
        <v>320586</v>
      </c>
      <c r="E852" s="61">
        <v>255246</v>
      </c>
      <c r="F852" s="61">
        <f t="shared" si="26"/>
        <v>65340</v>
      </c>
      <c r="G852" s="62">
        <v>93550</v>
      </c>
      <c r="H852" s="60">
        <v>6679.25</v>
      </c>
      <c r="I852" s="60">
        <v>314.95</v>
      </c>
      <c r="J852" s="60">
        <f>Table48[[#This Row],[Comex Cu future]]/100/0.454*1000</f>
        <v>6937.2246696035236</v>
      </c>
      <c r="K852" s="60">
        <v>1986.75</v>
      </c>
      <c r="L852" s="63">
        <f t="shared" si="27"/>
        <v>43160</v>
      </c>
    </row>
    <row r="853" spans="2:12">
      <c r="B853" s="65">
        <v>43189</v>
      </c>
      <c r="C853" s="60">
        <v>13253</v>
      </c>
      <c r="D853" s="61">
        <v>320586</v>
      </c>
      <c r="E853" s="61">
        <v>255246</v>
      </c>
      <c r="F853" s="61">
        <f t="shared" si="26"/>
        <v>65340</v>
      </c>
      <c r="G853" s="62">
        <v>93550</v>
      </c>
      <c r="H853" s="60">
        <v>6679.25</v>
      </c>
      <c r="I853" s="60">
        <v>314.95</v>
      </c>
      <c r="J853" s="60">
        <f>Table48[[#This Row],[Comex Cu future]]/100/0.454*1000</f>
        <v>6937.2246696035236</v>
      </c>
      <c r="K853" s="60">
        <v>1986.75</v>
      </c>
      <c r="L853" s="63">
        <f t="shared" si="27"/>
        <v>43160</v>
      </c>
    </row>
    <row r="854" spans="2:12">
      <c r="B854" s="65">
        <v>43192</v>
      </c>
      <c r="C854" s="60">
        <v>13253</v>
      </c>
      <c r="D854" s="61">
        <v>320586</v>
      </c>
      <c r="E854" s="61">
        <v>255246</v>
      </c>
      <c r="F854" s="61">
        <f t="shared" si="26"/>
        <v>65340</v>
      </c>
      <c r="G854" s="62">
        <v>93550</v>
      </c>
      <c r="H854" s="60">
        <v>6679.25</v>
      </c>
      <c r="I854" s="60">
        <v>317.55</v>
      </c>
      <c r="J854" s="60">
        <f>Table48[[#This Row],[Comex Cu future]]/100/0.454*1000</f>
        <v>6994.4933920704843</v>
      </c>
      <c r="K854" s="60">
        <v>1986.75</v>
      </c>
      <c r="L854" s="63">
        <f t="shared" si="27"/>
        <v>43191</v>
      </c>
    </row>
    <row r="855" spans="2:12">
      <c r="B855" s="65">
        <v>43193</v>
      </c>
      <c r="C855" s="60">
        <v>13418.5</v>
      </c>
      <c r="D855" s="61">
        <v>320268</v>
      </c>
      <c r="E855" s="61">
        <v>254970</v>
      </c>
      <c r="F855" s="61">
        <f t="shared" si="26"/>
        <v>65298</v>
      </c>
      <c r="G855" s="62">
        <v>93050</v>
      </c>
      <c r="H855" s="60">
        <v>6762.25</v>
      </c>
      <c r="I855" s="60">
        <v>319.05</v>
      </c>
      <c r="J855" s="60">
        <f>Table48[[#This Row],[Comex Cu future]]/100/0.454*1000</f>
        <v>7027.5330396475765</v>
      </c>
      <c r="K855" s="60">
        <v>1960.25</v>
      </c>
      <c r="L855" s="63">
        <f t="shared" si="27"/>
        <v>43191</v>
      </c>
    </row>
    <row r="856" spans="2:12">
      <c r="B856" s="65">
        <v>43194</v>
      </c>
      <c r="C856" s="60">
        <v>13099.5</v>
      </c>
      <c r="D856" s="61">
        <v>318720</v>
      </c>
      <c r="E856" s="61">
        <v>253464</v>
      </c>
      <c r="F856" s="61">
        <f t="shared" si="26"/>
        <v>65256</v>
      </c>
      <c r="G856" s="62">
        <v>89050</v>
      </c>
      <c r="H856" s="60">
        <v>6690.75</v>
      </c>
      <c r="I856" s="60">
        <v>314.14999999999998</v>
      </c>
      <c r="J856" s="60">
        <f>Table48[[#This Row],[Comex Cu future]]/100/0.454*1000</f>
        <v>6919.6035242290736</v>
      </c>
      <c r="K856" s="60">
        <v>1969.25</v>
      </c>
      <c r="L856" s="63">
        <f t="shared" si="27"/>
        <v>43191</v>
      </c>
    </row>
    <row r="857" spans="2:12">
      <c r="B857" s="65">
        <v>43195</v>
      </c>
      <c r="C857" s="60">
        <v>13272.5</v>
      </c>
      <c r="D857" s="61">
        <v>318432</v>
      </c>
      <c r="E857" s="61">
        <v>253344</v>
      </c>
      <c r="F857" s="61">
        <f t="shared" si="26"/>
        <v>65088</v>
      </c>
      <c r="G857" s="62">
        <v>91050</v>
      </c>
      <c r="H857" s="60">
        <v>6780.75</v>
      </c>
      <c r="I857" s="60">
        <v>320.55</v>
      </c>
      <c r="J857" s="60">
        <f>Table48[[#This Row],[Comex Cu future]]/100/0.454*1000</f>
        <v>7060.5726872246696</v>
      </c>
      <c r="K857" s="60">
        <v>1986.5</v>
      </c>
      <c r="L857" s="63">
        <f t="shared" si="27"/>
        <v>43191</v>
      </c>
    </row>
    <row r="858" spans="2:12">
      <c r="B858" s="65">
        <v>43196</v>
      </c>
      <c r="C858" s="60">
        <v>13220</v>
      </c>
      <c r="D858" s="61">
        <v>317328</v>
      </c>
      <c r="E858" s="61">
        <v>252264</v>
      </c>
      <c r="F858" s="61">
        <f t="shared" si="26"/>
        <v>65064</v>
      </c>
      <c r="G858" s="62">
        <v>91250</v>
      </c>
      <c r="H858" s="60">
        <v>6729.5</v>
      </c>
      <c r="I858" s="60">
        <v>319.25</v>
      </c>
      <c r="J858" s="60">
        <f>Table48[[#This Row],[Comex Cu future]]/100/0.454*1000</f>
        <v>7031.9383259911892</v>
      </c>
      <c r="K858" s="60">
        <v>2021.5</v>
      </c>
      <c r="L858" s="63">
        <f t="shared" si="27"/>
        <v>43191</v>
      </c>
    </row>
    <row r="859" spans="2:12">
      <c r="B859" s="65">
        <v>43199</v>
      </c>
      <c r="C859" s="60">
        <v>13390</v>
      </c>
      <c r="D859" s="61">
        <v>315870</v>
      </c>
      <c r="E859" s="61">
        <v>250938</v>
      </c>
      <c r="F859" s="61">
        <f t="shared" si="26"/>
        <v>64932</v>
      </c>
      <c r="G859" s="62">
        <v>91250</v>
      </c>
      <c r="H859" s="60">
        <v>6790.25</v>
      </c>
      <c r="I859" s="60">
        <v>320.89999999999998</v>
      </c>
      <c r="J859" s="60">
        <f>Table48[[#This Row],[Comex Cu future]]/100/0.454*1000</f>
        <v>7068.2819383259903</v>
      </c>
      <c r="K859" s="60">
        <v>2155</v>
      </c>
      <c r="L859" s="63">
        <f t="shared" si="27"/>
        <v>43191</v>
      </c>
    </row>
    <row r="860" spans="2:12">
      <c r="B860" s="65">
        <v>43200</v>
      </c>
      <c r="C860" s="60">
        <v>13651.5</v>
      </c>
      <c r="D860" s="61">
        <v>315186</v>
      </c>
      <c r="E860" s="61">
        <v>249534</v>
      </c>
      <c r="F860" s="61">
        <f t="shared" si="26"/>
        <v>65652</v>
      </c>
      <c r="G860" s="62">
        <v>91250</v>
      </c>
      <c r="H860" s="60">
        <v>6908.25</v>
      </c>
      <c r="I860" s="60">
        <v>326.7</v>
      </c>
      <c r="J860" s="60">
        <f>Table48[[#This Row],[Comex Cu future]]/100/0.454*1000</f>
        <v>7196.0352422907481</v>
      </c>
      <c r="K860" s="60">
        <v>2206.25</v>
      </c>
      <c r="L860" s="63">
        <f t="shared" si="27"/>
        <v>43191</v>
      </c>
    </row>
    <row r="861" spans="2:12">
      <c r="B861" s="65">
        <v>43201</v>
      </c>
      <c r="C861" s="60">
        <v>13820.5</v>
      </c>
      <c r="D861" s="61">
        <v>315834</v>
      </c>
      <c r="E861" s="61">
        <v>249534</v>
      </c>
      <c r="F861" s="61">
        <f t="shared" si="26"/>
        <v>66300</v>
      </c>
      <c r="G861" s="62">
        <v>91250</v>
      </c>
      <c r="H861" s="60">
        <v>6912.25</v>
      </c>
      <c r="I861" s="60">
        <v>324.60000000000002</v>
      </c>
      <c r="J861" s="60">
        <f>Table48[[#This Row],[Comex Cu future]]/100/0.454*1000</f>
        <v>7149.7797356828205</v>
      </c>
      <c r="K861" s="60">
        <v>2259</v>
      </c>
      <c r="L861" s="63">
        <f t="shared" si="27"/>
        <v>43191</v>
      </c>
    </row>
    <row r="862" spans="2:12">
      <c r="B862" s="65">
        <v>43202</v>
      </c>
      <c r="C862" s="60">
        <v>13671</v>
      </c>
      <c r="D862" s="61">
        <v>314946</v>
      </c>
      <c r="E862" s="61">
        <v>248856</v>
      </c>
      <c r="F862" s="61">
        <f t="shared" si="26"/>
        <v>66090</v>
      </c>
      <c r="G862" s="62">
        <v>92000</v>
      </c>
      <c r="H862" s="60">
        <v>6787.25</v>
      </c>
      <c r="I862" s="60">
        <v>320.14999999999998</v>
      </c>
      <c r="J862" s="60">
        <f>Table48[[#This Row],[Comex Cu future]]/100/0.454*1000</f>
        <v>7051.7621145374442</v>
      </c>
      <c r="K862" s="60">
        <v>2377</v>
      </c>
      <c r="L862" s="63">
        <f t="shared" si="27"/>
        <v>43191</v>
      </c>
    </row>
    <row r="863" spans="2:12">
      <c r="B863" s="65">
        <v>43203</v>
      </c>
      <c r="C863" s="60">
        <v>13897</v>
      </c>
      <c r="D863" s="61">
        <v>312954</v>
      </c>
      <c r="E863" s="61">
        <v>247056</v>
      </c>
      <c r="F863" s="61">
        <f t="shared" si="26"/>
        <v>65898</v>
      </c>
      <c r="G863" s="62">
        <v>92000</v>
      </c>
      <c r="H863" s="60">
        <v>6796.5</v>
      </c>
      <c r="I863" s="60">
        <v>321</v>
      </c>
      <c r="J863" s="60">
        <f>Table48[[#This Row],[Comex Cu future]]/100/0.454*1000</f>
        <v>7070.4845814977971</v>
      </c>
      <c r="K863" s="60">
        <v>2292</v>
      </c>
      <c r="L863" s="63">
        <f t="shared" si="27"/>
        <v>43191</v>
      </c>
    </row>
    <row r="864" spans="2:12">
      <c r="B864" s="65">
        <v>43206</v>
      </c>
      <c r="C864" s="60">
        <v>14307</v>
      </c>
      <c r="D864" s="61">
        <v>311988</v>
      </c>
      <c r="E864" s="61">
        <v>245976</v>
      </c>
      <c r="F864" s="61">
        <f t="shared" si="26"/>
        <v>66012</v>
      </c>
      <c r="G864" s="62">
        <v>91250</v>
      </c>
      <c r="H864" s="60">
        <v>6876.25</v>
      </c>
      <c r="I864" s="60">
        <v>323.5</v>
      </c>
      <c r="J864" s="60">
        <f>Table48[[#This Row],[Comex Cu future]]/100/0.454*1000</f>
        <v>7125.550660792951</v>
      </c>
      <c r="K864" s="60">
        <v>2411</v>
      </c>
      <c r="L864" s="63">
        <f t="shared" si="27"/>
        <v>43191</v>
      </c>
    </row>
    <row r="865" spans="2:12">
      <c r="B865" s="65">
        <v>43207</v>
      </c>
      <c r="C865" s="60">
        <v>14174</v>
      </c>
      <c r="D865" s="61">
        <v>314454</v>
      </c>
      <c r="E865" s="61">
        <v>245928</v>
      </c>
      <c r="F865" s="61">
        <f t="shared" si="26"/>
        <v>68526</v>
      </c>
      <c r="G865" s="62">
        <v>92000</v>
      </c>
      <c r="H865" s="60">
        <v>6828</v>
      </c>
      <c r="I865" s="60">
        <v>322.39999999999998</v>
      </c>
      <c r="J865" s="60">
        <f>Table48[[#This Row],[Comex Cu future]]/100/0.454*1000</f>
        <v>7101.3215859030834</v>
      </c>
      <c r="K865" s="60">
        <v>2407</v>
      </c>
      <c r="L865" s="63">
        <f t="shared" si="27"/>
        <v>43191</v>
      </c>
    </row>
    <row r="866" spans="2:12">
      <c r="B866" s="65">
        <v>43208</v>
      </c>
      <c r="C866" s="60">
        <v>15224</v>
      </c>
      <c r="D866" s="61">
        <v>315678</v>
      </c>
      <c r="E866" s="61">
        <v>247296</v>
      </c>
      <c r="F866" s="61">
        <f t="shared" si="26"/>
        <v>68382</v>
      </c>
      <c r="G866" s="62">
        <v>91250</v>
      </c>
      <c r="H866" s="60">
        <v>6980.25</v>
      </c>
      <c r="I866" s="60">
        <v>329.75</v>
      </c>
      <c r="J866" s="60">
        <f>Table48[[#This Row],[Comex Cu future]]/100/0.454*1000</f>
        <v>7263.2158590308363</v>
      </c>
      <c r="K866" s="60">
        <v>2540.5</v>
      </c>
      <c r="L866" s="63">
        <f t="shared" si="27"/>
        <v>43191</v>
      </c>
    </row>
    <row r="867" spans="2:12">
      <c r="B867" s="65">
        <v>43209</v>
      </c>
      <c r="C867" s="60">
        <v>15020.5</v>
      </c>
      <c r="D867" s="61">
        <v>314328</v>
      </c>
      <c r="E867" s="61">
        <v>246048</v>
      </c>
      <c r="F867" s="61">
        <f t="shared" si="26"/>
        <v>68280</v>
      </c>
      <c r="G867" s="62">
        <v>91250</v>
      </c>
      <c r="H867" s="60">
        <v>6941.5</v>
      </c>
      <c r="I867" s="60">
        <v>327.45</v>
      </c>
      <c r="J867" s="60">
        <f>Table48[[#This Row],[Comex Cu future]]/100/0.454*1000</f>
        <v>7212.5550660792942</v>
      </c>
      <c r="K867" s="60">
        <v>2494.5</v>
      </c>
      <c r="L867" s="63">
        <f t="shared" si="27"/>
        <v>43191</v>
      </c>
    </row>
    <row r="868" spans="2:12">
      <c r="B868" s="65">
        <v>43210</v>
      </c>
      <c r="C868" s="60">
        <v>14775.5</v>
      </c>
      <c r="D868" s="61">
        <v>312894</v>
      </c>
      <c r="E868" s="61">
        <v>244698</v>
      </c>
      <c r="F868" s="61">
        <f t="shared" si="26"/>
        <v>68196</v>
      </c>
      <c r="G868" s="62">
        <v>91250</v>
      </c>
      <c r="H868" s="60">
        <v>6951</v>
      </c>
      <c r="I868" s="60">
        <v>327.75</v>
      </c>
      <c r="J868" s="60">
        <f>Table48[[#This Row],[Comex Cu future]]/100/0.454*1000</f>
        <v>7219.1629955947128</v>
      </c>
      <c r="K868" s="60">
        <v>2484</v>
      </c>
      <c r="L868" s="63">
        <f t="shared" si="27"/>
        <v>43191</v>
      </c>
    </row>
    <row r="869" spans="2:12">
      <c r="B869" s="65">
        <v>43213</v>
      </c>
      <c r="C869" s="60">
        <v>14207.5</v>
      </c>
      <c r="D869" s="61">
        <v>312912</v>
      </c>
      <c r="E869" s="61">
        <v>244998</v>
      </c>
      <c r="F869" s="61">
        <f t="shared" si="26"/>
        <v>67914</v>
      </c>
      <c r="G869" s="62">
        <v>91250</v>
      </c>
      <c r="H869" s="60">
        <v>6898.5</v>
      </c>
      <c r="I869" s="60">
        <v>325.64999999999998</v>
      </c>
      <c r="J869" s="60">
        <f>Table48[[#This Row],[Comex Cu future]]/100/0.454*1000</f>
        <v>7172.9074889867843</v>
      </c>
      <c r="K869" s="60">
        <v>2297</v>
      </c>
      <c r="L869" s="63">
        <f t="shared" si="27"/>
        <v>43191</v>
      </c>
    </row>
    <row r="870" spans="2:12">
      <c r="B870" s="65">
        <v>43214</v>
      </c>
      <c r="C870" s="60">
        <v>13923</v>
      </c>
      <c r="D870" s="61">
        <v>312324</v>
      </c>
      <c r="E870" s="61">
        <v>244626</v>
      </c>
      <c r="F870" s="61">
        <f t="shared" si="26"/>
        <v>67698</v>
      </c>
      <c r="G870" s="62">
        <v>91250</v>
      </c>
      <c r="H870" s="60">
        <v>6970</v>
      </c>
      <c r="I870" s="60">
        <v>328.7</v>
      </c>
      <c r="J870" s="60">
        <f>Table48[[#This Row],[Comex Cu future]]/100/0.454*1000</f>
        <v>7240.0881057268716</v>
      </c>
      <c r="K870" s="60">
        <v>2228.5</v>
      </c>
      <c r="L870" s="63">
        <f t="shared" si="27"/>
        <v>43191</v>
      </c>
    </row>
    <row r="871" spans="2:12">
      <c r="B871" s="65">
        <v>43215</v>
      </c>
      <c r="C871" s="60">
        <v>14085.5</v>
      </c>
      <c r="D871" s="61">
        <v>310920</v>
      </c>
      <c r="E871" s="61">
        <v>243474</v>
      </c>
      <c r="F871" s="61">
        <f t="shared" si="26"/>
        <v>67446</v>
      </c>
      <c r="G871" s="62">
        <v>88500</v>
      </c>
      <c r="H871" s="60">
        <v>6969.75</v>
      </c>
      <c r="I871" s="60">
        <v>327.25</v>
      </c>
      <c r="J871" s="60">
        <f>Table48[[#This Row],[Comex Cu future]]/100/0.454*1000</f>
        <v>7208.1497797356824</v>
      </c>
      <c r="K871" s="60">
        <v>2248.5</v>
      </c>
      <c r="L871" s="63">
        <f t="shared" si="27"/>
        <v>43191</v>
      </c>
    </row>
    <row r="872" spans="2:12">
      <c r="B872" s="65">
        <v>43216</v>
      </c>
      <c r="C872" s="60">
        <v>14181</v>
      </c>
      <c r="D872" s="61">
        <v>309594</v>
      </c>
      <c r="E872" s="61">
        <v>242436</v>
      </c>
      <c r="F872" s="61">
        <f t="shared" si="26"/>
        <v>67158</v>
      </c>
      <c r="G872" s="62">
        <v>88500</v>
      </c>
      <c r="H872" s="60">
        <v>6928.5</v>
      </c>
      <c r="I872" s="60">
        <v>325.89999999999998</v>
      </c>
      <c r="J872" s="60">
        <f>Table48[[#This Row],[Comex Cu future]]/100/0.454*1000</f>
        <v>7178.4140969162991</v>
      </c>
      <c r="K872" s="60">
        <v>2277.5</v>
      </c>
      <c r="L872" s="63">
        <f t="shared" si="27"/>
        <v>43191</v>
      </c>
    </row>
    <row r="873" spans="2:12">
      <c r="B873" s="65">
        <v>43217</v>
      </c>
      <c r="C873" s="60">
        <v>13830.5</v>
      </c>
      <c r="D873" s="61">
        <v>307668</v>
      </c>
      <c r="E873" s="61">
        <v>240840</v>
      </c>
      <c r="F873" s="61">
        <f t="shared" si="26"/>
        <v>66828</v>
      </c>
      <c r="G873" s="62">
        <v>88500</v>
      </c>
      <c r="H873" s="60">
        <v>6758.75</v>
      </c>
      <c r="I873" s="60">
        <v>319.60000000000002</v>
      </c>
      <c r="J873" s="60">
        <f>Table48[[#This Row],[Comex Cu future]]/100/0.454*1000</f>
        <v>7039.6475770925108</v>
      </c>
      <c r="K873" s="60">
        <v>2222</v>
      </c>
      <c r="L873" s="63">
        <f t="shared" si="27"/>
        <v>43191</v>
      </c>
    </row>
    <row r="874" spans="2:12">
      <c r="B874" s="65">
        <v>43220</v>
      </c>
      <c r="C874" s="60">
        <v>13593</v>
      </c>
      <c r="D874" s="61">
        <v>307284</v>
      </c>
      <c r="E874" s="61">
        <v>240456</v>
      </c>
      <c r="F874" s="61">
        <f t="shared" si="26"/>
        <v>66828</v>
      </c>
      <c r="G874" s="62">
        <v>88500</v>
      </c>
      <c r="H874" s="60">
        <v>6770</v>
      </c>
      <c r="I874" s="60">
        <v>319.60000000000002</v>
      </c>
      <c r="J874" s="60">
        <f>Table48[[#This Row],[Comex Cu future]]/100/0.454*1000</f>
        <v>7039.6475770925108</v>
      </c>
      <c r="K874" s="60">
        <v>2256.5</v>
      </c>
      <c r="L874" s="63">
        <f t="shared" si="27"/>
        <v>43191</v>
      </c>
    </row>
    <row r="875" spans="2:12">
      <c r="B875" s="65">
        <v>43221</v>
      </c>
      <c r="C875" s="60">
        <v>13596.75</v>
      </c>
      <c r="D875" s="61">
        <v>306762</v>
      </c>
      <c r="E875" s="61">
        <v>240294</v>
      </c>
      <c r="F875" s="61">
        <f t="shared" si="26"/>
        <v>66468</v>
      </c>
      <c r="G875" s="62">
        <v>88500</v>
      </c>
      <c r="H875" s="60">
        <v>6707.25</v>
      </c>
      <c r="I875" s="60">
        <v>316.2</v>
      </c>
      <c r="J875" s="60">
        <f>Table48[[#This Row],[Comex Cu future]]/100/0.454*1000</f>
        <v>6964.757709251101</v>
      </c>
      <c r="K875" s="60">
        <v>2260</v>
      </c>
      <c r="L875" s="63">
        <f t="shared" si="27"/>
        <v>43221</v>
      </c>
    </row>
    <row r="876" spans="2:12">
      <c r="B876" s="65">
        <v>43222</v>
      </c>
      <c r="C876" s="60">
        <v>13935.5</v>
      </c>
      <c r="D876" s="61">
        <v>306762</v>
      </c>
      <c r="E876" s="61">
        <v>240294</v>
      </c>
      <c r="F876" s="61">
        <f t="shared" si="26"/>
        <v>66468</v>
      </c>
      <c r="G876" s="62">
        <v>90000</v>
      </c>
      <c r="H876" s="60">
        <v>6784.5</v>
      </c>
      <c r="I876" s="60">
        <v>318.89999999999998</v>
      </c>
      <c r="J876" s="60">
        <f>Table48[[#This Row],[Comex Cu future]]/100/0.454*1000</f>
        <v>7024.2290748898668</v>
      </c>
      <c r="K876" s="60">
        <v>2326</v>
      </c>
      <c r="L876" s="63">
        <f t="shared" si="27"/>
        <v>43221</v>
      </c>
    </row>
    <row r="877" spans="2:12">
      <c r="B877" s="65">
        <v>43223</v>
      </c>
      <c r="C877" s="60">
        <v>13725</v>
      </c>
      <c r="D877" s="61">
        <v>315696</v>
      </c>
      <c r="E877" s="61">
        <v>249210</v>
      </c>
      <c r="F877" s="61">
        <f t="shared" si="26"/>
        <v>66486</v>
      </c>
      <c r="G877" s="62">
        <v>88500</v>
      </c>
      <c r="H877" s="60">
        <v>6791.75</v>
      </c>
      <c r="I877" s="60">
        <v>320.5</v>
      </c>
      <c r="J877" s="60">
        <f>Table48[[#This Row],[Comex Cu future]]/100/0.454*1000</f>
        <v>7059.4713656387667</v>
      </c>
      <c r="K877" s="60">
        <v>2270</v>
      </c>
      <c r="L877" s="63">
        <f t="shared" si="27"/>
        <v>43221</v>
      </c>
    </row>
    <row r="878" spans="2:12">
      <c r="B878" s="65">
        <v>43224</v>
      </c>
      <c r="C878" s="60">
        <v>13974</v>
      </c>
      <c r="D878" s="61">
        <v>314862</v>
      </c>
      <c r="E878" s="61">
        <v>248478</v>
      </c>
      <c r="F878" s="61">
        <f t="shared" si="26"/>
        <v>66384</v>
      </c>
      <c r="G878" s="62">
        <v>88500</v>
      </c>
      <c r="H878" s="60">
        <v>6790</v>
      </c>
      <c r="I878" s="60">
        <v>321.10000000000002</v>
      </c>
      <c r="J878" s="60">
        <f>Table48[[#This Row],[Comex Cu future]]/100/0.454*1000</f>
        <v>7072.6872246696039</v>
      </c>
      <c r="K878" s="60">
        <v>2369.5</v>
      </c>
      <c r="L878" s="63">
        <f t="shared" si="27"/>
        <v>43221</v>
      </c>
    </row>
    <row r="879" spans="2:12">
      <c r="B879" s="65">
        <v>43227</v>
      </c>
      <c r="C879" s="60">
        <v>13974</v>
      </c>
      <c r="D879" s="61">
        <v>314862</v>
      </c>
      <c r="E879" s="61">
        <v>248478</v>
      </c>
      <c r="F879" s="61">
        <f t="shared" si="26"/>
        <v>66384</v>
      </c>
      <c r="G879" s="62">
        <v>88500</v>
      </c>
      <c r="H879" s="60">
        <v>6790</v>
      </c>
      <c r="I879" s="60">
        <v>321.14999999999998</v>
      </c>
      <c r="J879" s="60">
        <f>Table48[[#This Row],[Comex Cu future]]/100/0.454*1000</f>
        <v>7073.788546255505</v>
      </c>
      <c r="K879" s="60">
        <v>2369.5</v>
      </c>
      <c r="L879" s="63">
        <f t="shared" si="27"/>
        <v>43221</v>
      </c>
    </row>
    <row r="880" spans="2:12">
      <c r="B880" s="65">
        <v>43228</v>
      </c>
      <c r="C880" s="60">
        <v>13826</v>
      </c>
      <c r="D880" s="61">
        <v>313644</v>
      </c>
      <c r="E880" s="61">
        <v>247284</v>
      </c>
      <c r="F880" s="61">
        <f t="shared" si="26"/>
        <v>66360</v>
      </c>
      <c r="G880" s="62">
        <v>88500</v>
      </c>
      <c r="H880" s="60">
        <v>6707.75</v>
      </c>
      <c r="I880" s="60">
        <v>319.3</v>
      </c>
      <c r="J880" s="60">
        <f>Table48[[#This Row],[Comex Cu future]]/100/0.454*1000</f>
        <v>7033.0396475770922</v>
      </c>
      <c r="K880" s="60">
        <v>2381.75</v>
      </c>
      <c r="L880" s="63">
        <f t="shared" si="27"/>
        <v>43221</v>
      </c>
    </row>
    <row r="881" spans="2:12">
      <c r="B881" s="65">
        <v>43229</v>
      </c>
      <c r="C881" s="60">
        <v>13863</v>
      </c>
      <c r="D881" s="61">
        <v>313446</v>
      </c>
      <c r="E881" s="61">
        <v>247140</v>
      </c>
      <c r="F881" s="61">
        <f t="shared" si="26"/>
        <v>66306</v>
      </c>
      <c r="G881" s="62">
        <v>88500</v>
      </c>
      <c r="H881" s="60">
        <v>6774.25</v>
      </c>
      <c r="I881" s="60">
        <v>319.3</v>
      </c>
      <c r="J881" s="60">
        <f>Table48[[#This Row],[Comex Cu future]]/100/0.454*1000</f>
        <v>7033.0396475770922</v>
      </c>
      <c r="K881" s="60">
        <v>2375</v>
      </c>
      <c r="L881" s="63">
        <f t="shared" si="27"/>
        <v>43221</v>
      </c>
    </row>
    <row r="882" spans="2:12">
      <c r="B882" s="65">
        <v>43230</v>
      </c>
      <c r="C882" s="60">
        <v>13819.5</v>
      </c>
      <c r="D882" s="61">
        <v>312642</v>
      </c>
      <c r="E882" s="61">
        <v>246408</v>
      </c>
      <c r="F882" s="61">
        <f t="shared" si="26"/>
        <v>66234</v>
      </c>
      <c r="G882" s="62">
        <v>89000</v>
      </c>
      <c r="H882" s="60">
        <v>6884</v>
      </c>
      <c r="I882" s="60">
        <v>324.45</v>
      </c>
      <c r="J882" s="60">
        <f>Table48[[#This Row],[Comex Cu future]]/100/0.454*1000</f>
        <v>7146.4757709251098</v>
      </c>
      <c r="K882" s="60">
        <v>2330.25</v>
      </c>
      <c r="L882" s="63">
        <f t="shared" si="27"/>
        <v>43221</v>
      </c>
    </row>
    <row r="883" spans="2:12">
      <c r="B883" s="65">
        <v>43231</v>
      </c>
      <c r="C883" s="60">
        <v>13995</v>
      </c>
      <c r="D883" s="61">
        <v>311604</v>
      </c>
      <c r="E883" s="61">
        <v>245412</v>
      </c>
      <c r="F883" s="61">
        <f t="shared" si="26"/>
        <v>66192</v>
      </c>
      <c r="G883" s="62">
        <v>90500</v>
      </c>
      <c r="H883" s="60">
        <v>6908.5</v>
      </c>
      <c r="I883" s="60">
        <v>324.7</v>
      </c>
      <c r="J883" s="60">
        <f>Table48[[#This Row],[Comex Cu future]]/100/0.454*1000</f>
        <v>7151.9823788546255</v>
      </c>
      <c r="K883" s="60">
        <v>2278</v>
      </c>
      <c r="L883" s="63">
        <f t="shared" si="27"/>
        <v>43221</v>
      </c>
    </row>
    <row r="884" spans="2:12">
      <c r="B884" s="65">
        <v>43234</v>
      </c>
      <c r="C884" s="60">
        <v>14431</v>
      </c>
      <c r="D884" s="61">
        <v>311448</v>
      </c>
      <c r="E884" s="61">
        <v>245328</v>
      </c>
      <c r="F884" s="61">
        <f t="shared" si="26"/>
        <v>66120</v>
      </c>
      <c r="G884" s="62">
        <v>91000</v>
      </c>
      <c r="H884" s="60">
        <v>6856.25</v>
      </c>
      <c r="I884" s="60">
        <v>322.5</v>
      </c>
      <c r="J884" s="60">
        <f>Table48[[#This Row],[Comex Cu future]]/100/0.454*1000</f>
        <v>7103.5242290748902</v>
      </c>
      <c r="K884" s="60">
        <v>2316</v>
      </c>
      <c r="L884" s="63">
        <f t="shared" si="27"/>
        <v>43221</v>
      </c>
    </row>
    <row r="885" spans="2:12">
      <c r="B885" s="65">
        <v>43235</v>
      </c>
      <c r="C885" s="60">
        <v>14354</v>
      </c>
      <c r="D885" s="61">
        <v>308478</v>
      </c>
      <c r="E885" s="61">
        <v>242430</v>
      </c>
      <c r="F885" s="61">
        <f t="shared" si="26"/>
        <v>66048</v>
      </c>
      <c r="G885" s="62">
        <v>90750</v>
      </c>
      <c r="H885" s="60">
        <v>6769.5</v>
      </c>
      <c r="I885" s="60">
        <v>318.95</v>
      </c>
      <c r="J885" s="60">
        <f>Table48[[#This Row],[Comex Cu future]]/100/0.454*1000</f>
        <v>7025.3303964757697</v>
      </c>
      <c r="K885" s="60">
        <v>2329</v>
      </c>
      <c r="L885" s="63">
        <f t="shared" si="27"/>
        <v>43221</v>
      </c>
    </row>
    <row r="886" spans="2:12">
      <c r="B886" s="65">
        <v>43236</v>
      </c>
      <c r="C886" s="60">
        <v>14403</v>
      </c>
      <c r="D886" s="61">
        <v>307668</v>
      </c>
      <c r="E886" s="61">
        <v>241620</v>
      </c>
      <c r="F886" s="61">
        <f t="shared" si="26"/>
        <v>66048</v>
      </c>
      <c r="G886" s="62">
        <v>90750</v>
      </c>
      <c r="H886" s="60">
        <v>6795</v>
      </c>
      <c r="I886" s="60">
        <v>319.7</v>
      </c>
      <c r="J886" s="60">
        <f>Table48[[#This Row],[Comex Cu future]]/100/0.454*1000</f>
        <v>7041.8502202643176</v>
      </c>
      <c r="K886" s="60">
        <v>2336.75</v>
      </c>
      <c r="L886" s="63">
        <f t="shared" si="27"/>
        <v>43221</v>
      </c>
    </row>
    <row r="887" spans="2:12">
      <c r="B887" s="65">
        <v>43237</v>
      </c>
      <c r="C887" s="60">
        <v>14529</v>
      </c>
      <c r="D887" s="61">
        <v>306054</v>
      </c>
      <c r="E887" s="61">
        <v>240036</v>
      </c>
      <c r="F887" s="61">
        <f t="shared" si="26"/>
        <v>66018</v>
      </c>
      <c r="G887" s="62">
        <v>90750</v>
      </c>
      <c r="H887" s="60">
        <v>6857</v>
      </c>
      <c r="I887" s="60">
        <v>321.95</v>
      </c>
      <c r="J887" s="60">
        <f>Table48[[#This Row],[Comex Cu future]]/100/0.454*1000</f>
        <v>7091.4096916299559</v>
      </c>
      <c r="K887" s="60">
        <v>2303</v>
      </c>
      <c r="L887" s="63">
        <f t="shared" si="27"/>
        <v>43221</v>
      </c>
    </row>
    <row r="888" spans="2:12">
      <c r="B888" s="65">
        <v>43238</v>
      </c>
      <c r="C888" s="60">
        <v>14688.5</v>
      </c>
      <c r="D888" s="61">
        <v>305748</v>
      </c>
      <c r="E888" s="61">
        <v>239730</v>
      </c>
      <c r="F888" s="61">
        <f t="shared" si="26"/>
        <v>66018</v>
      </c>
      <c r="G888" s="62">
        <v>90750</v>
      </c>
      <c r="H888" s="60">
        <v>6825.25</v>
      </c>
      <c r="I888" s="60">
        <v>319.55</v>
      </c>
      <c r="J888" s="60">
        <f>Table48[[#This Row],[Comex Cu future]]/100/0.454*1000</f>
        <v>7038.5462555066078</v>
      </c>
      <c r="K888" s="60">
        <v>2267.25</v>
      </c>
      <c r="L888" s="63">
        <f t="shared" si="27"/>
        <v>43221</v>
      </c>
    </row>
    <row r="889" spans="2:12">
      <c r="B889" s="65">
        <v>43241</v>
      </c>
      <c r="C889" s="60">
        <v>14607.5</v>
      </c>
      <c r="D889" s="61">
        <v>303576</v>
      </c>
      <c r="E889" s="61">
        <v>237714</v>
      </c>
      <c r="F889" s="61">
        <f t="shared" si="26"/>
        <v>65862</v>
      </c>
      <c r="G889" s="62">
        <v>92000</v>
      </c>
      <c r="H889" s="60">
        <v>6844.25</v>
      </c>
      <c r="I889" s="60">
        <v>323.14999999999998</v>
      </c>
      <c r="J889" s="60">
        <f>Table48[[#This Row],[Comex Cu future]]/100/0.454*1000</f>
        <v>7117.8414096916285</v>
      </c>
      <c r="K889" s="60">
        <v>2275.75</v>
      </c>
      <c r="L889" s="63">
        <f t="shared" si="27"/>
        <v>43221</v>
      </c>
    </row>
    <row r="890" spans="2:12">
      <c r="B890" s="65">
        <v>43242</v>
      </c>
      <c r="C890" s="60">
        <v>14722</v>
      </c>
      <c r="D890" s="61">
        <v>300126</v>
      </c>
      <c r="E890" s="61">
        <v>234744</v>
      </c>
      <c r="F890" s="61">
        <f t="shared" si="26"/>
        <v>65382</v>
      </c>
      <c r="G890" s="62">
        <v>92500</v>
      </c>
      <c r="H890" s="60">
        <v>6950.25</v>
      </c>
      <c r="I890" s="60">
        <v>325.85000000000002</v>
      </c>
      <c r="J890" s="60">
        <f>Table48[[#This Row],[Comex Cu future]]/100/0.454*1000</f>
        <v>7177.312775330397</v>
      </c>
      <c r="K890" s="60">
        <v>2260.25</v>
      </c>
      <c r="L890" s="63">
        <f t="shared" si="27"/>
        <v>43221</v>
      </c>
    </row>
    <row r="891" spans="2:12">
      <c r="B891" s="65">
        <v>43243</v>
      </c>
      <c r="C891" s="60">
        <v>14592</v>
      </c>
      <c r="D891" s="61">
        <v>297672</v>
      </c>
      <c r="E891" s="61">
        <v>232404</v>
      </c>
      <c r="F891" s="61">
        <f t="shared" si="26"/>
        <v>65268</v>
      </c>
      <c r="G891" s="62">
        <v>92250</v>
      </c>
      <c r="H891" s="60">
        <v>6841.5</v>
      </c>
      <c r="I891" s="60">
        <v>319.89999999999998</v>
      </c>
      <c r="J891" s="60">
        <f>Table48[[#This Row],[Comex Cu future]]/100/0.454*1000</f>
        <v>7046.2555066079294</v>
      </c>
      <c r="K891" s="60">
        <v>2262</v>
      </c>
      <c r="L891" s="63">
        <f t="shared" si="27"/>
        <v>43221</v>
      </c>
    </row>
    <row r="892" spans="2:12">
      <c r="B892" s="65">
        <v>43244</v>
      </c>
      <c r="C892" s="60">
        <v>14843</v>
      </c>
      <c r="D892" s="61">
        <v>296898</v>
      </c>
      <c r="E892" s="61">
        <v>231720</v>
      </c>
      <c r="F892" s="61">
        <f t="shared" si="26"/>
        <v>65178</v>
      </c>
      <c r="G892" s="62">
        <v>90750</v>
      </c>
      <c r="H892" s="60">
        <v>6857.75</v>
      </c>
      <c r="I892" s="60">
        <v>322.35000000000002</v>
      </c>
      <c r="J892" s="60">
        <f>Table48[[#This Row],[Comex Cu future]]/100/0.454*1000</f>
        <v>7100.2202643171804</v>
      </c>
      <c r="K892" s="60">
        <v>2280.25</v>
      </c>
      <c r="L892" s="63">
        <f t="shared" si="27"/>
        <v>43221</v>
      </c>
    </row>
    <row r="893" spans="2:12">
      <c r="B893" s="65">
        <v>43245</v>
      </c>
      <c r="C893" s="60">
        <v>14724</v>
      </c>
      <c r="D893" s="61">
        <v>296316</v>
      </c>
      <c r="E893" s="61">
        <v>231204</v>
      </c>
      <c r="F893" s="61">
        <f t="shared" si="26"/>
        <v>65112</v>
      </c>
      <c r="G893" s="62">
        <v>90750</v>
      </c>
      <c r="H893" s="60">
        <v>6865.25</v>
      </c>
      <c r="I893" s="60">
        <v>320.35000000000002</v>
      </c>
      <c r="J893" s="60">
        <f>Table48[[#This Row],[Comex Cu future]]/100/0.454*1000</f>
        <v>7056.1674008810569</v>
      </c>
      <c r="K893" s="60">
        <v>2253.5</v>
      </c>
      <c r="L893" s="63">
        <f t="shared" si="27"/>
        <v>43221</v>
      </c>
    </row>
    <row r="894" spans="2:12">
      <c r="B894" s="65">
        <v>43248</v>
      </c>
      <c r="C894" s="60">
        <v>14724</v>
      </c>
      <c r="D894" s="61">
        <v>296316</v>
      </c>
      <c r="E894" s="61">
        <v>231204</v>
      </c>
      <c r="F894" s="61">
        <f t="shared" si="26"/>
        <v>65112</v>
      </c>
      <c r="G894" s="62">
        <v>90750</v>
      </c>
      <c r="H894" s="60">
        <v>6865.25</v>
      </c>
      <c r="I894" s="60">
        <v>320.35000000000002</v>
      </c>
      <c r="J894" s="60">
        <f>Table48[[#This Row],[Comex Cu future]]/100/0.454*1000</f>
        <v>7056.1674008810569</v>
      </c>
      <c r="K894" s="60">
        <v>2253.5</v>
      </c>
      <c r="L894" s="63">
        <f t="shared" si="27"/>
        <v>43221</v>
      </c>
    </row>
    <row r="895" spans="2:12">
      <c r="B895" s="65">
        <v>43249</v>
      </c>
      <c r="C895" s="60">
        <v>14843.5</v>
      </c>
      <c r="D895" s="61">
        <v>294804</v>
      </c>
      <c r="E895" s="61">
        <v>229758</v>
      </c>
      <c r="F895" s="61">
        <f t="shared" si="26"/>
        <v>65046</v>
      </c>
      <c r="G895" s="62">
        <v>90500</v>
      </c>
      <c r="H895" s="60">
        <v>6845.5</v>
      </c>
      <c r="I895" s="60">
        <v>318.75</v>
      </c>
      <c r="J895" s="60">
        <f>Table48[[#This Row],[Comex Cu future]]/100/0.454*1000</f>
        <v>7020.9251101321588</v>
      </c>
      <c r="K895" s="60">
        <v>2266.25</v>
      </c>
      <c r="L895" s="63">
        <f t="shared" si="27"/>
        <v>43221</v>
      </c>
    </row>
    <row r="896" spans="2:12">
      <c r="B896" s="65">
        <v>43250</v>
      </c>
      <c r="C896" s="60">
        <v>15066.5</v>
      </c>
      <c r="D896" s="61">
        <v>292098</v>
      </c>
      <c r="E896" s="61">
        <v>227634</v>
      </c>
      <c r="F896" s="61">
        <f t="shared" si="26"/>
        <v>64464</v>
      </c>
      <c r="G896" s="62">
        <v>90500</v>
      </c>
      <c r="H896" s="60">
        <v>6830.5</v>
      </c>
      <c r="I896" s="60">
        <v>319.05</v>
      </c>
      <c r="J896" s="60">
        <f>Table48[[#This Row],[Comex Cu future]]/100/0.454*1000</f>
        <v>7027.5330396475765</v>
      </c>
      <c r="K896" s="60">
        <v>2263.25</v>
      </c>
      <c r="L896" s="63">
        <f t="shared" si="27"/>
        <v>43221</v>
      </c>
    </row>
    <row r="897" spans="2:12">
      <c r="B897" s="65">
        <v>43251</v>
      </c>
      <c r="C897" s="60">
        <v>15157.5</v>
      </c>
      <c r="D897" s="61">
        <v>290604</v>
      </c>
      <c r="E897" s="61">
        <v>227436</v>
      </c>
      <c r="F897" s="61">
        <f t="shared" si="26"/>
        <v>63168</v>
      </c>
      <c r="G897" s="62">
        <v>90000</v>
      </c>
      <c r="H897" s="60">
        <v>6844.75</v>
      </c>
      <c r="I897" s="60">
        <v>319.05</v>
      </c>
      <c r="J897" s="60">
        <f>Table48[[#This Row],[Comex Cu future]]/100/0.454*1000</f>
        <v>7027.5330396475765</v>
      </c>
      <c r="K897" s="60">
        <v>2289.25</v>
      </c>
      <c r="L897" s="63">
        <f t="shared" si="27"/>
        <v>43221</v>
      </c>
    </row>
    <row r="898" spans="2:12">
      <c r="B898" s="65">
        <v>43252</v>
      </c>
      <c r="C898" s="60">
        <v>15380.5</v>
      </c>
      <c r="D898" s="61">
        <v>287646</v>
      </c>
      <c r="E898" s="61">
        <v>224478</v>
      </c>
      <c r="F898" s="61">
        <f t="shared" si="26"/>
        <v>63168</v>
      </c>
      <c r="G898" s="62">
        <v>88000</v>
      </c>
      <c r="H898" s="60">
        <v>6882.75</v>
      </c>
      <c r="I898" s="60">
        <v>322.2</v>
      </c>
      <c r="J898" s="60">
        <f>Table48[[#This Row],[Comex Cu future]]/100/0.454*1000</f>
        <v>7096.9162995594706</v>
      </c>
      <c r="K898" s="60">
        <v>2310</v>
      </c>
      <c r="L898" s="63">
        <f t="shared" si="27"/>
        <v>43252</v>
      </c>
    </row>
    <row r="899" spans="2:12">
      <c r="B899" s="65">
        <v>43255</v>
      </c>
      <c r="C899" s="60">
        <v>15423.5</v>
      </c>
      <c r="D899" s="61">
        <v>286752</v>
      </c>
      <c r="E899" s="61">
        <v>223650</v>
      </c>
      <c r="F899" s="61">
        <f t="shared" si="26"/>
        <v>63102</v>
      </c>
      <c r="G899" s="62">
        <v>87750</v>
      </c>
      <c r="H899" s="60">
        <v>6973.25</v>
      </c>
      <c r="I899" s="60">
        <v>325.05</v>
      </c>
      <c r="J899" s="60">
        <f>Table48[[#This Row],[Comex Cu future]]/100/0.454*1000</f>
        <v>7159.6916299559471</v>
      </c>
      <c r="K899" s="60">
        <v>2319.5</v>
      </c>
      <c r="L899" s="63">
        <f t="shared" si="27"/>
        <v>43252</v>
      </c>
    </row>
    <row r="900" spans="2:12">
      <c r="B900" s="65">
        <v>43256</v>
      </c>
      <c r="C900" s="60">
        <v>15687.5</v>
      </c>
      <c r="D900" s="61">
        <v>281214</v>
      </c>
      <c r="E900" s="61">
        <v>218136</v>
      </c>
      <c r="F900" s="61">
        <f t="shared" si="26"/>
        <v>63078</v>
      </c>
      <c r="G900" s="62">
        <v>86750</v>
      </c>
      <c r="H900" s="60">
        <v>7095.25</v>
      </c>
      <c r="I900" s="60">
        <v>331.2</v>
      </c>
      <c r="J900" s="60">
        <f>Table48[[#This Row],[Comex Cu future]]/100/0.454*1000</f>
        <v>7295.1541850220256</v>
      </c>
      <c r="K900" s="60">
        <v>2309.25</v>
      </c>
      <c r="L900" s="63">
        <f t="shared" si="27"/>
        <v>43252</v>
      </c>
    </row>
    <row r="901" spans="2:12">
      <c r="B901" s="65">
        <v>43257</v>
      </c>
      <c r="C901" s="60">
        <v>15569.75</v>
      </c>
      <c r="D901" s="61">
        <v>280116</v>
      </c>
      <c r="E901" s="61">
        <v>217050</v>
      </c>
      <c r="F901" s="61">
        <f t="shared" si="26"/>
        <v>63066</v>
      </c>
      <c r="G901" s="62">
        <v>83750</v>
      </c>
      <c r="H901" s="60">
        <v>7211.25</v>
      </c>
      <c r="I901" s="60">
        <v>337.1</v>
      </c>
      <c r="J901" s="60">
        <f>Table48[[#This Row],[Comex Cu future]]/100/0.454*1000</f>
        <v>7425.1101321585911</v>
      </c>
      <c r="K901" s="60">
        <v>2342</v>
      </c>
      <c r="L901" s="63">
        <f t="shared" si="27"/>
        <v>43252</v>
      </c>
    </row>
    <row r="902" spans="2:12">
      <c r="B902" s="65">
        <v>43258</v>
      </c>
      <c r="C902" s="60">
        <v>15456</v>
      </c>
      <c r="D902" s="61">
        <v>278790</v>
      </c>
      <c r="E902" s="61">
        <v>215748</v>
      </c>
      <c r="F902" s="61">
        <f t="shared" si="26"/>
        <v>63042</v>
      </c>
      <c r="G902" s="62">
        <v>82000</v>
      </c>
      <c r="H902" s="60">
        <v>7330.5</v>
      </c>
      <c r="I902" s="60">
        <v>337.7</v>
      </c>
      <c r="J902" s="60">
        <f>Table48[[#This Row],[Comex Cu future]]/100/0.454*1000</f>
        <v>7438.3259911894265</v>
      </c>
      <c r="K902" s="60">
        <v>2302.5</v>
      </c>
      <c r="L902" s="63">
        <f t="shared" si="27"/>
        <v>43252</v>
      </c>
    </row>
    <row r="903" spans="2:12">
      <c r="B903" s="65">
        <v>43259</v>
      </c>
      <c r="C903" s="60">
        <v>15355</v>
      </c>
      <c r="D903" s="61">
        <v>278994</v>
      </c>
      <c r="E903" s="61">
        <v>215952</v>
      </c>
      <c r="F903" s="61">
        <f t="shared" ref="F903:F966" si="28">D903-E903</f>
        <v>63042</v>
      </c>
      <c r="G903" s="62">
        <v>82750</v>
      </c>
      <c r="H903" s="60">
        <v>7324</v>
      </c>
      <c r="I903" s="60">
        <v>340.4</v>
      </c>
      <c r="J903" s="60">
        <f>Table48[[#This Row],[Comex Cu future]]/100/0.454*1000</f>
        <v>7497.7973568281932</v>
      </c>
      <c r="K903" s="60">
        <v>2296</v>
      </c>
      <c r="L903" s="63">
        <f t="shared" si="27"/>
        <v>43252</v>
      </c>
    </row>
    <row r="904" spans="2:12">
      <c r="B904" s="65">
        <v>43262</v>
      </c>
      <c r="C904" s="60">
        <v>15222</v>
      </c>
      <c r="D904" s="61">
        <v>279120</v>
      </c>
      <c r="E904" s="61">
        <v>216126</v>
      </c>
      <c r="F904" s="61">
        <f t="shared" si="28"/>
        <v>62994</v>
      </c>
      <c r="G904" s="62">
        <v>82250</v>
      </c>
      <c r="H904" s="60">
        <v>7255.5</v>
      </c>
      <c r="I904" s="60">
        <v>336.15</v>
      </c>
      <c r="J904" s="60">
        <f>Table48[[#This Row],[Comex Cu future]]/100/0.454*1000</f>
        <v>7404.1850220264314</v>
      </c>
      <c r="K904" s="60">
        <v>2302.5</v>
      </c>
      <c r="L904" s="63">
        <f t="shared" ref="L904:L967" si="29">DATE(YEAR(B904),MONTH(B904),1)</f>
        <v>43252</v>
      </c>
    </row>
    <row r="905" spans="2:12">
      <c r="B905" s="65">
        <v>43263</v>
      </c>
      <c r="C905" s="60">
        <v>15135.5</v>
      </c>
      <c r="D905" s="61">
        <v>277986</v>
      </c>
      <c r="E905" s="61">
        <v>215142</v>
      </c>
      <c r="F905" s="61">
        <f t="shared" si="28"/>
        <v>62844</v>
      </c>
      <c r="G905" s="62">
        <v>80750</v>
      </c>
      <c r="H905" s="60">
        <v>7209.5</v>
      </c>
      <c r="I905" s="60">
        <v>336.15</v>
      </c>
      <c r="J905" s="60">
        <f>Table48[[#This Row],[Comex Cu future]]/100/0.454*1000</f>
        <v>7404.1850220264314</v>
      </c>
      <c r="K905" s="60">
        <v>2304.5</v>
      </c>
      <c r="L905" s="63">
        <f t="shared" si="29"/>
        <v>43252</v>
      </c>
    </row>
    <row r="906" spans="2:12">
      <c r="B906" s="65">
        <v>43264</v>
      </c>
      <c r="C906" s="60">
        <v>15549</v>
      </c>
      <c r="D906" s="61">
        <v>277014</v>
      </c>
      <c r="E906" s="61">
        <v>214170</v>
      </c>
      <c r="F906" s="61">
        <f t="shared" si="28"/>
        <v>62844</v>
      </c>
      <c r="G906" s="62">
        <v>81000</v>
      </c>
      <c r="H906" s="60">
        <v>7251</v>
      </c>
      <c r="I906" s="60">
        <v>336.65</v>
      </c>
      <c r="J906" s="60">
        <f>Table48[[#This Row],[Comex Cu future]]/100/0.454*1000</f>
        <v>7415.1982378854618</v>
      </c>
      <c r="K906" s="60">
        <v>2281.25</v>
      </c>
      <c r="L906" s="63">
        <f t="shared" si="29"/>
        <v>43252</v>
      </c>
    </row>
    <row r="907" spans="2:12">
      <c r="B907" s="65">
        <v>43265</v>
      </c>
      <c r="C907" s="60">
        <v>15210.5</v>
      </c>
      <c r="D907" s="61">
        <v>276312</v>
      </c>
      <c r="E907" s="61">
        <v>213504</v>
      </c>
      <c r="F907" s="61">
        <f t="shared" si="28"/>
        <v>62808</v>
      </c>
      <c r="G907" s="62">
        <v>81250</v>
      </c>
      <c r="H907" s="60">
        <v>7173</v>
      </c>
      <c r="I907" s="60">
        <v>333.5</v>
      </c>
      <c r="J907" s="60">
        <f>Table48[[#This Row],[Comex Cu future]]/100/0.454*1000</f>
        <v>7345.8149779735677</v>
      </c>
      <c r="K907" s="60">
        <v>2262.25</v>
      </c>
      <c r="L907" s="63">
        <f t="shared" si="29"/>
        <v>43252</v>
      </c>
    </row>
    <row r="908" spans="2:12">
      <c r="B908" s="65">
        <v>43266</v>
      </c>
      <c r="C908" s="60">
        <v>15107.5</v>
      </c>
      <c r="D908" s="61">
        <v>276384</v>
      </c>
      <c r="E908" s="61">
        <v>213576</v>
      </c>
      <c r="F908" s="61">
        <f t="shared" si="28"/>
        <v>62808</v>
      </c>
      <c r="G908" s="62">
        <v>79750</v>
      </c>
      <c r="H908" s="60">
        <v>7019</v>
      </c>
      <c r="I908" s="60">
        <v>326.25</v>
      </c>
      <c r="J908" s="60">
        <f>Table48[[#This Row],[Comex Cu future]]/100/0.454*1000</f>
        <v>7186.1233480176215</v>
      </c>
      <c r="K908" s="60">
        <v>2205.25</v>
      </c>
      <c r="L908" s="63">
        <f t="shared" si="29"/>
        <v>43252</v>
      </c>
    </row>
    <row r="909" spans="2:12">
      <c r="B909" s="65">
        <v>43269</v>
      </c>
      <c r="C909" s="60">
        <v>14891.5</v>
      </c>
      <c r="D909" s="61">
        <v>275712</v>
      </c>
      <c r="E909" s="61">
        <v>212976</v>
      </c>
      <c r="F909" s="61">
        <f t="shared" si="28"/>
        <v>62736</v>
      </c>
      <c r="G909" s="62">
        <v>80000</v>
      </c>
      <c r="H909" s="60">
        <v>6971</v>
      </c>
      <c r="I909" s="60">
        <v>322.64999999999998</v>
      </c>
      <c r="J909" s="60">
        <f>Table48[[#This Row],[Comex Cu future]]/100/0.454*1000</f>
        <v>7106.8281938325981</v>
      </c>
      <c r="K909" s="60">
        <v>2221</v>
      </c>
      <c r="L909" s="63">
        <f t="shared" si="29"/>
        <v>43252</v>
      </c>
    </row>
    <row r="910" spans="2:12">
      <c r="B910" s="65">
        <v>43270</v>
      </c>
      <c r="C910" s="60">
        <v>14566</v>
      </c>
      <c r="D910" s="61">
        <v>275658</v>
      </c>
      <c r="E910" s="61">
        <v>212922</v>
      </c>
      <c r="F910" s="61">
        <f t="shared" si="28"/>
        <v>62736</v>
      </c>
      <c r="G910" s="62">
        <v>80000</v>
      </c>
      <c r="H910" s="60">
        <v>6832</v>
      </c>
      <c r="I910" s="60">
        <v>317.05</v>
      </c>
      <c r="J910" s="60">
        <f>Table48[[#This Row],[Comex Cu future]]/100/0.454*1000</f>
        <v>6983.4801762114539</v>
      </c>
      <c r="K910" s="60">
        <v>2171.75</v>
      </c>
      <c r="L910" s="63">
        <f t="shared" si="29"/>
        <v>43252</v>
      </c>
    </row>
    <row r="911" spans="2:12">
      <c r="B911" s="65">
        <v>43271</v>
      </c>
      <c r="C911" s="60">
        <v>14893</v>
      </c>
      <c r="D911" s="61">
        <v>275616</v>
      </c>
      <c r="E911" s="61">
        <v>212922</v>
      </c>
      <c r="F911" s="61">
        <f t="shared" si="28"/>
        <v>62694</v>
      </c>
      <c r="G911" s="62">
        <v>80250</v>
      </c>
      <c r="H911" s="60">
        <v>6763.75</v>
      </c>
      <c r="I911" s="60">
        <v>316</v>
      </c>
      <c r="J911" s="60">
        <f>Table48[[#This Row],[Comex Cu future]]/100/0.454*1000</f>
        <v>6960.3524229074892</v>
      </c>
      <c r="K911" s="60">
        <v>2166.5</v>
      </c>
      <c r="L911" s="63">
        <f t="shared" si="29"/>
        <v>43252</v>
      </c>
    </row>
    <row r="912" spans="2:12">
      <c r="B912" s="65">
        <v>43272</v>
      </c>
      <c r="C912" s="60">
        <v>14905</v>
      </c>
      <c r="D912" s="61">
        <v>275544</v>
      </c>
      <c r="E912" s="61">
        <v>212928</v>
      </c>
      <c r="F912" s="61">
        <f t="shared" si="28"/>
        <v>62616</v>
      </c>
      <c r="G912" s="62">
        <v>80000</v>
      </c>
      <c r="H912" s="60">
        <v>6788.75</v>
      </c>
      <c r="I912" s="60">
        <v>313.39999999999998</v>
      </c>
      <c r="J912" s="60">
        <f>Table48[[#This Row],[Comex Cu future]]/100/0.454*1000</f>
        <v>6903.0837004405284</v>
      </c>
      <c r="K912" s="60">
        <v>2180.5</v>
      </c>
      <c r="L912" s="63">
        <f t="shared" si="29"/>
        <v>43252</v>
      </c>
    </row>
    <row r="913" spans="2:12">
      <c r="B913" s="65">
        <v>43273</v>
      </c>
      <c r="C913" s="60">
        <v>15180.5</v>
      </c>
      <c r="D913" s="61">
        <v>274476</v>
      </c>
      <c r="E913" s="61">
        <v>211926</v>
      </c>
      <c r="F913" s="61">
        <f t="shared" si="28"/>
        <v>62550</v>
      </c>
      <c r="G913" s="62">
        <v>79150</v>
      </c>
      <c r="H913" s="60">
        <v>6791.5</v>
      </c>
      <c r="I913" s="60">
        <v>314.05</v>
      </c>
      <c r="J913" s="60">
        <f>Table48[[#This Row],[Comex Cu future]]/100/0.454*1000</f>
        <v>6917.4008810572695</v>
      </c>
      <c r="K913" s="60">
        <v>2179.5</v>
      </c>
      <c r="L913" s="63">
        <f t="shared" si="29"/>
        <v>43252</v>
      </c>
    </row>
    <row r="914" spans="2:12">
      <c r="B914" s="65">
        <v>43276</v>
      </c>
      <c r="C914" s="60">
        <v>14646</v>
      </c>
      <c r="D914" s="61">
        <v>274242</v>
      </c>
      <c r="E914" s="61">
        <v>211734</v>
      </c>
      <c r="F914" s="61">
        <f t="shared" si="28"/>
        <v>62508</v>
      </c>
      <c r="G914" s="62">
        <v>78750</v>
      </c>
      <c r="H914" s="60">
        <v>6748.5</v>
      </c>
      <c r="I914" s="60">
        <v>311</v>
      </c>
      <c r="J914" s="60">
        <f>Table48[[#This Row],[Comex Cu future]]/100/0.454*1000</f>
        <v>6850.2202643171795</v>
      </c>
      <c r="K914" s="60">
        <v>2160.5</v>
      </c>
      <c r="L914" s="63">
        <f t="shared" si="29"/>
        <v>43252</v>
      </c>
    </row>
    <row r="915" spans="2:12">
      <c r="B915" s="65">
        <v>43277</v>
      </c>
      <c r="C915" s="60">
        <v>14704.5</v>
      </c>
      <c r="D915" s="61">
        <v>274176</v>
      </c>
      <c r="E915" s="61">
        <v>211668</v>
      </c>
      <c r="F915" s="61">
        <f t="shared" si="28"/>
        <v>62508</v>
      </c>
      <c r="G915" s="62">
        <v>77250</v>
      </c>
      <c r="H915" s="60">
        <v>6715.5</v>
      </c>
      <c r="I915" s="60">
        <v>311.2</v>
      </c>
      <c r="J915" s="60">
        <f>Table48[[#This Row],[Comex Cu future]]/100/0.454*1000</f>
        <v>6854.6255506607931</v>
      </c>
      <c r="K915" s="60">
        <v>2164.75</v>
      </c>
      <c r="L915" s="63">
        <f t="shared" si="29"/>
        <v>43252</v>
      </c>
    </row>
    <row r="916" spans="2:12">
      <c r="B916" s="65">
        <v>43278</v>
      </c>
      <c r="C916" s="60">
        <v>14804</v>
      </c>
      <c r="D916" s="61">
        <v>272982</v>
      </c>
      <c r="E916" s="61">
        <v>211578</v>
      </c>
      <c r="F916" s="61">
        <f t="shared" si="28"/>
        <v>61404</v>
      </c>
      <c r="G916" s="62">
        <v>78750</v>
      </c>
      <c r="H916" s="60">
        <v>6693.5</v>
      </c>
      <c r="I916" s="60">
        <v>310.45</v>
      </c>
      <c r="J916" s="60">
        <f>Table48[[#This Row],[Comex Cu future]]/100/0.454*1000</f>
        <v>6838.1057268722461</v>
      </c>
      <c r="K916" s="60">
        <v>2186.5</v>
      </c>
      <c r="L916" s="63">
        <f t="shared" si="29"/>
        <v>43252</v>
      </c>
    </row>
    <row r="917" spans="2:12">
      <c r="B917" s="65">
        <v>43279</v>
      </c>
      <c r="C917" s="60">
        <v>14708.5</v>
      </c>
      <c r="D917" s="61">
        <v>272754</v>
      </c>
      <c r="E917" s="61">
        <v>211362</v>
      </c>
      <c r="F917" s="61">
        <f t="shared" si="28"/>
        <v>61392</v>
      </c>
      <c r="G917" s="62">
        <v>77250</v>
      </c>
      <c r="H917" s="60">
        <v>6628.5</v>
      </c>
      <c r="I917" s="60">
        <v>306.35000000000002</v>
      </c>
      <c r="J917" s="60">
        <f>Table48[[#This Row],[Comex Cu future]]/100/0.454*1000</f>
        <v>6747.7973568281941</v>
      </c>
      <c r="K917" s="60">
        <v>2170.5</v>
      </c>
      <c r="L917" s="63">
        <f t="shared" si="29"/>
        <v>43252</v>
      </c>
    </row>
    <row r="918" spans="2:12">
      <c r="B918" s="65">
        <v>43280</v>
      </c>
      <c r="C918" s="60">
        <v>14823</v>
      </c>
      <c r="D918" s="61">
        <v>272616</v>
      </c>
      <c r="E918" s="61">
        <v>211224</v>
      </c>
      <c r="F918" s="61">
        <f t="shared" si="28"/>
        <v>61392</v>
      </c>
      <c r="G918" s="62">
        <v>77550</v>
      </c>
      <c r="H918" s="60">
        <v>6625</v>
      </c>
      <c r="I918" s="60">
        <v>305.8</v>
      </c>
      <c r="J918" s="60">
        <f>Table48[[#This Row],[Comex Cu future]]/100/0.454*1000</f>
        <v>6735.6828193832607</v>
      </c>
      <c r="K918" s="60">
        <v>2153.5</v>
      </c>
      <c r="L918" s="63">
        <f t="shared" si="29"/>
        <v>43252</v>
      </c>
    </row>
    <row r="919" spans="2:12">
      <c r="B919" s="65">
        <v>43283</v>
      </c>
      <c r="C919" s="60">
        <v>14464.5</v>
      </c>
      <c r="D919" s="61">
        <v>271806</v>
      </c>
      <c r="E919" s="61">
        <v>210456</v>
      </c>
      <c r="F919" s="61">
        <f t="shared" si="28"/>
        <v>61350</v>
      </c>
      <c r="G919" s="62">
        <v>74750</v>
      </c>
      <c r="H919" s="60">
        <v>6524.75</v>
      </c>
      <c r="I919" s="60">
        <v>303.95</v>
      </c>
      <c r="J919" s="60">
        <f>Table48[[#This Row],[Comex Cu future]]/100/0.454*1000</f>
        <v>6694.9339207048451</v>
      </c>
      <c r="K919" s="60">
        <v>2121</v>
      </c>
      <c r="L919" s="63">
        <f t="shared" si="29"/>
        <v>43282</v>
      </c>
    </row>
    <row r="920" spans="2:12">
      <c r="B920" s="65">
        <v>43284</v>
      </c>
      <c r="C920" s="60">
        <v>14353.5</v>
      </c>
      <c r="D920" s="61">
        <v>269898</v>
      </c>
      <c r="E920" s="61">
        <v>208644</v>
      </c>
      <c r="F920" s="61">
        <f t="shared" si="28"/>
        <v>61254</v>
      </c>
      <c r="G920" s="62">
        <v>74750</v>
      </c>
      <c r="H920" s="60">
        <v>6487.25</v>
      </c>
      <c r="I920" s="60">
        <v>301.60000000000002</v>
      </c>
      <c r="J920" s="60">
        <f>Table48[[#This Row],[Comex Cu future]]/100/0.454*1000</f>
        <v>6643.171806167401</v>
      </c>
      <c r="K920" s="60">
        <v>2096.25</v>
      </c>
      <c r="L920" s="63">
        <f t="shared" si="29"/>
        <v>43282</v>
      </c>
    </row>
    <row r="921" spans="2:12">
      <c r="B921" s="65">
        <v>43285</v>
      </c>
      <c r="C921" s="60">
        <v>14054</v>
      </c>
      <c r="D921" s="61">
        <v>269166</v>
      </c>
      <c r="E921" s="61">
        <v>207984</v>
      </c>
      <c r="F921" s="61">
        <f t="shared" si="28"/>
        <v>61182</v>
      </c>
      <c r="G921" s="62">
        <v>71750</v>
      </c>
      <c r="H921" s="60">
        <v>6387.75</v>
      </c>
      <c r="I921" s="60">
        <v>301.60000000000002</v>
      </c>
      <c r="J921" s="60">
        <f>Table48[[#This Row],[Comex Cu future]]/100/0.454*1000</f>
        <v>6643.171806167401</v>
      </c>
      <c r="K921" s="60">
        <v>2115</v>
      </c>
      <c r="L921" s="63">
        <f t="shared" si="29"/>
        <v>43282</v>
      </c>
    </row>
    <row r="922" spans="2:12">
      <c r="B922" s="65">
        <v>43286</v>
      </c>
      <c r="C922" s="60">
        <v>14103.5</v>
      </c>
      <c r="D922" s="61">
        <v>268392</v>
      </c>
      <c r="E922" s="61">
        <v>207234</v>
      </c>
      <c r="F922" s="61">
        <f t="shared" si="28"/>
        <v>61158</v>
      </c>
      <c r="G922" s="62">
        <v>72250</v>
      </c>
      <c r="H922" s="60">
        <v>6344</v>
      </c>
      <c r="I922" s="60">
        <v>292.7</v>
      </c>
      <c r="J922" s="60">
        <f>Table48[[#This Row],[Comex Cu future]]/100/0.454*1000</f>
        <v>6447.136563876652</v>
      </c>
      <c r="K922" s="60">
        <v>2102</v>
      </c>
      <c r="L922" s="63">
        <f t="shared" si="29"/>
        <v>43282</v>
      </c>
    </row>
    <row r="923" spans="2:12">
      <c r="B923" s="65">
        <v>43287</v>
      </c>
      <c r="C923" s="60">
        <v>13850.5</v>
      </c>
      <c r="D923" s="61">
        <v>266868</v>
      </c>
      <c r="E923" s="61">
        <v>206094</v>
      </c>
      <c r="F923" s="61">
        <f t="shared" si="28"/>
        <v>60774</v>
      </c>
      <c r="G923" s="62">
        <v>73000</v>
      </c>
      <c r="H923" s="60">
        <v>6278.5</v>
      </c>
      <c r="I923" s="60">
        <v>292.8</v>
      </c>
      <c r="J923" s="60">
        <f>Table48[[#This Row],[Comex Cu future]]/100/0.454*1000</f>
        <v>6449.3392070484579</v>
      </c>
      <c r="K923" s="60">
        <v>2109.75</v>
      </c>
      <c r="L923" s="63">
        <f t="shared" si="29"/>
        <v>43282</v>
      </c>
    </row>
    <row r="924" spans="2:12">
      <c r="B924" s="65">
        <v>43290</v>
      </c>
      <c r="C924" s="60">
        <v>14118</v>
      </c>
      <c r="D924" s="61">
        <v>265542</v>
      </c>
      <c r="E924" s="61">
        <v>205326</v>
      </c>
      <c r="F924" s="61">
        <f t="shared" si="28"/>
        <v>60216</v>
      </c>
      <c r="G924" s="62">
        <v>73000</v>
      </c>
      <c r="H924" s="60">
        <v>6382.75</v>
      </c>
      <c r="I924" s="60">
        <v>295.3</v>
      </c>
      <c r="J924" s="60">
        <f>Table48[[#This Row],[Comex Cu future]]/100/0.454*1000</f>
        <v>6504.4052863436127</v>
      </c>
      <c r="K924" s="60">
        <v>2145.5</v>
      </c>
      <c r="L924" s="63">
        <f t="shared" si="29"/>
        <v>43282</v>
      </c>
    </row>
    <row r="925" spans="2:12">
      <c r="B925" s="65">
        <v>43291</v>
      </c>
      <c r="C925" s="60">
        <v>14057</v>
      </c>
      <c r="D925" s="61">
        <v>263994</v>
      </c>
      <c r="E925" s="61">
        <v>203802</v>
      </c>
      <c r="F925" s="61">
        <f t="shared" si="28"/>
        <v>60192</v>
      </c>
      <c r="G925" s="62">
        <v>69750</v>
      </c>
      <c r="H925" s="60">
        <v>6321</v>
      </c>
      <c r="I925" s="60">
        <v>294.8</v>
      </c>
      <c r="J925" s="60">
        <f>Table48[[#This Row],[Comex Cu future]]/100/0.454*1000</f>
        <v>6493.3920704845805</v>
      </c>
      <c r="K925" s="60">
        <v>2116.5</v>
      </c>
      <c r="L925" s="63">
        <f t="shared" si="29"/>
        <v>43282</v>
      </c>
    </row>
    <row r="926" spans="2:12">
      <c r="B926" s="65">
        <v>43292</v>
      </c>
      <c r="C926" s="60">
        <v>13785</v>
      </c>
      <c r="D926" s="61">
        <v>263220</v>
      </c>
      <c r="E926" s="61">
        <v>203028</v>
      </c>
      <c r="F926" s="61">
        <f t="shared" si="28"/>
        <v>60192</v>
      </c>
      <c r="G926" s="62">
        <v>70250</v>
      </c>
      <c r="H926" s="60">
        <v>6130</v>
      </c>
      <c r="I926" s="60">
        <v>285.45</v>
      </c>
      <c r="J926" s="60">
        <f>Table48[[#This Row],[Comex Cu future]]/100/0.454*1000</f>
        <v>6287.444933920704</v>
      </c>
      <c r="K926" s="60">
        <v>2097.5</v>
      </c>
      <c r="L926" s="63">
        <f t="shared" si="29"/>
        <v>43282</v>
      </c>
    </row>
    <row r="927" spans="2:12">
      <c r="B927" s="65">
        <v>43293</v>
      </c>
      <c r="C927" s="60">
        <v>14099</v>
      </c>
      <c r="D927" s="61">
        <v>263730</v>
      </c>
      <c r="E927" s="61">
        <v>203562</v>
      </c>
      <c r="F927" s="61">
        <f t="shared" si="28"/>
        <v>60168</v>
      </c>
      <c r="G927" s="62">
        <v>70250</v>
      </c>
      <c r="H927" s="60">
        <v>6210.25</v>
      </c>
      <c r="I927" s="60">
        <v>289.05</v>
      </c>
      <c r="J927" s="60">
        <f>Table48[[#This Row],[Comex Cu future]]/100/0.454*1000</f>
        <v>6366.7400881057274</v>
      </c>
      <c r="K927" s="60">
        <v>2091.5</v>
      </c>
      <c r="L927" s="63">
        <f t="shared" si="29"/>
        <v>43282</v>
      </c>
    </row>
    <row r="928" spans="2:12">
      <c r="B928" s="65">
        <v>43294</v>
      </c>
      <c r="C928" s="60">
        <v>13881</v>
      </c>
      <c r="D928" s="61">
        <v>263646</v>
      </c>
      <c r="E928" s="61">
        <v>203484</v>
      </c>
      <c r="F928" s="61">
        <f t="shared" si="28"/>
        <v>60162</v>
      </c>
      <c r="G928" s="62">
        <v>70250</v>
      </c>
      <c r="H928" s="60">
        <v>6216.75</v>
      </c>
      <c r="I928" s="60">
        <v>289</v>
      </c>
      <c r="J928" s="60">
        <f>Table48[[#This Row],[Comex Cu future]]/100/0.454*1000</f>
        <v>6365.6387665198245</v>
      </c>
      <c r="K928" s="60">
        <v>2066.25</v>
      </c>
      <c r="L928" s="63">
        <f t="shared" si="29"/>
        <v>43282</v>
      </c>
    </row>
    <row r="929" spans="2:12">
      <c r="B929" s="65">
        <v>43297</v>
      </c>
      <c r="C929" s="60">
        <v>13571.5</v>
      </c>
      <c r="D929" s="61">
        <v>263520</v>
      </c>
      <c r="E929" s="61">
        <v>203454</v>
      </c>
      <c r="F929" s="61">
        <f t="shared" si="28"/>
        <v>60066</v>
      </c>
      <c r="G929" s="62">
        <v>67750</v>
      </c>
      <c r="H929" s="60">
        <v>6165</v>
      </c>
      <c r="I929" s="60">
        <v>287.2</v>
      </c>
      <c r="J929" s="60">
        <f>Table48[[#This Row],[Comex Cu future]]/100/0.454*1000</f>
        <v>6325.9911894273118</v>
      </c>
      <c r="K929" s="60">
        <v>2106.5</v>
      </c>
      <c r="L929" s="63">
        <f t="shared" si="29"/>
        <v>43282</v>
      </c>
    </row>
    <row r="930" spans="2:12">
      <c r="B930" s="65">
        <v>43298</v>
      </c>
      <c r="C930" s="60">
        <v>13393</v>
      </c>
      <c r="D930" s="61">
        <v>263298</v>
      </c>
      <c r="E930" s="61">
        <v>203244</v>
      </c>
      <c r="F930" s="61">
        <f t="shared" si="28"/>
        <v>60054</v>
      </c>
      <c r="G930" s="62">
        <v>69750</v>
      </c>
      <c r="H930" s="60">
        <v>6116</v>
      </c>
      <c r="I930" s="60">
        <v>285.85000000000002</v>
      </c>
      <c r="J930" s="60">
        <f>Table48[[#This Row],[Comex Cu future]]/100/0.454*1000</f>
        <v>6296.2555066079303</v>
      </c>
      <c r="K930" s="60">
        <v>2065.5</v>
      </c>
      <c r="L930" s="63">
        <f t="shared" si="29"/>
        <v>43282</v>
      </c>
    </row>
    <row r="931" spans="2:12">
      <c r="B931" s="65">
        <v>43299</v>
      </c>
      <c r="C931" s="60">
        <v>13519</v>
      </c>
      <c r="D931" s="61">
        <v>262416</v>
      </c>
      <c r="E931" s="61">
        <v>202428</v>
      </c>
      <c r="F931" s="61">
        <f t="shared" si="28"/>
        <v>59988</v>
      </c>
      <c r="G931" s="62">
        <v>69750</v>
      </c>
      <c r="H931" s="60">
        <v>6123.5</v>
      </c>
      <c r="I931" s="60">
        <v>286.64999999999998</v>
      </c>
      <c r="J931" s="60">
        <f>Table48[[#This Row],[Comex Cu future]]/100/0.454*1000</f>
        <v>6313.8766519823776</v>
      </c>
      <c r="K931" s="60">
        <v>2053.75</v>
      </c>
      <c r="L931" s="63">
        <f t="shared" si="29"/>
        <v>43282</v>
      </c>
    </row>
    <row r="932" spans="2:12">
      <c r="B932" s="65">
        <v>43300</v>
      </c>
      <c r="C932" s="60">
        <v>13249</v>
      </c>
      <c r="D932" s="61">
        <v>261108</v>
      </c>
      <c r="E932" s="61">
        <v>201138</v>
      </c>
      <c r="F932" s="61">
        <f t="shared" si="28"/>
        <v>59970</v>
      </c>
      <c r="G932" s="62">
        <v>69750</v>
      </c>
      <c r="H932" s="60">
        <v>6039.5</v>
      </c>
      <c r="I932" s="60">
        <v>280.25</v>
      </c>
      <c r="J932" s="60">
        <f>Table48[[#This Row],[Comex Cu future]]/100/0.454*1000</f>
        <v>6172.9074889867852</v>
      </c>
      <c r="K932" s="60">
        <v>2041.75</v>
      </c>
      <c r="L932" s="63">
        <f t="shared" si="29"/>
        <v>43282</v>
      </c>
    </row>
    <row r="933" spans="2:12">
      <c r="B933" s="65">
        <v>43301</v>
      </c>
      <c r="C933" s="60">
        <v>13437</v>
      </c>
      <c r="D933" s="61">
        <v>259266</v>
      </c>
      <c r="E933" s="61">
        <v>199374</v>
      </c>
      <c r="F933" s="61">
        <f t="shared" si="28"/>
        <v>59892</v>
      </c>
      <c r="G933" s="62">
        <v>69750</v>
      </c>
      <c r="H933" s="60">
        <v>6122.5</v>
      </c>
      <c r="I933" s="60">
        <v>285.89999999999998</v>
      </c>
      <c r="J933" s="60">
        <f>Table48[[#This Row],[Comex Cu future]]/100/0.454*1000</f>
        <v>6297.3568281938324</v>
      </c>
      <c r="K933" s="60">
        <v>2079</v>
      </c>
      <c r="L933" s="63">
        <f t="shared" si="29"/>
        <v>43282</v>
      </c>
    </row>
    <row r="934" spans="2:12">
      <c r="B934" s="65">
        <v>43304</v>
      </c>
      <c r="C934" s="60">
        <v>13301</v>
      </c>
      <c r="D934" s="61">
        <v>260718</v>
      </c>
      <c r="E934" s="61">
        <v>200844</v>
      </c>
      <c r="F934" s="61">
        <f t="shared" si="28"/>
        <v>59874</v>
      </c>
      <c r="G934" s="62">
        <v>69750</v>
      </c>
      <c r="H934" s="60">
        <v>6096.75</v>
      </c>
      <c r="I934" s="60">
        <v>284.75</v>
      </c>
      <c r="J934" s="60">
        <f>Table48[[#This Row],[Comex Cu future]]/100/0.454*1000</f>
        <v>6272.0264317180618</v>
      </c>
      <c r="K934" s="60">
        <v>2057.75</v>
      </c>
      <c r="L934" s="63">
        <f t="shared" si="29"/>
        <v>43282</v>
      </c>
    </row>
    <row r="935" spans="2:12">
      <c r="B935" s="65">
        <v>43305</v>
      </c>
      <c r="C935" s="60">
        <v>13499</v>
      </c>
      <c r="D935" s="61">
        <v>260718</v>
      </c>
      <c r="E935" s="61">
        <v>200844</v>
      </c>
      <c r="F935" s="61">
        <f t="shared" si="28"/>
        <v>59874</v>
      </c>
      <c r="G935" s="62">
        <v>69750</v>
      </c>
      <c r="H935" s="60">
        <v>6264.75</v>
      </c>
      <c r="I935" s="60">
        <v>291.2</v>
      </c>
      <c r="J935" s="60">
        <f>Table48[[#This Row],[Comex Cu future]]/100/0.454*1000</f>
        <v>6414.0969162995589</v>
      </c>
      <c r="K935" s="60">
        <v>2064</v>
      </c>
      <c r="L935" s="63">
        <f t="shared" si="29"/>
        <v>43282</v>
      </c>
    </row>
    <row r="936" spans="2:12">
      <c r="B936" s="65">
        <v>43306</v>
      </c>
      <c r="C936" s="60">
        <v>13577</v>
      </c>
      <c r="D936" s="61">
        <v>260400</v>
      </c>
      <c r="E936" s="61">
        <v>200526</v>
      </c>
      <c r="F936" s="61">
        <f t="shared" si="28"/>
        <v>59874</v>
      </c>
      <c r="G936" s="62">
        <v>69750</v>
      </c>
      <c r="H936" s="60">
        <v>6262</v>
      </c>
      <c r="I936" s="60">
        <v>292.2</v>
      </c>
      <c r="J936" s="60">
        <f>Table48[[#This Row],[Comex Cu future]]/100/0.454*1000</f>
        <v>6436.1233480176206</v>
      </c>
      <c r="K936" s="60">
        <v>2040.5</v>
      </c>
      <c r="L936" s="63">
        <f t="shared" si="29"/>
        <v>43282</v>
      </c>
    </row>
    <row r="937" spans="2:12">
      <c r="B937" s="65">
        <v>43307</v>
      </c>
      <c r="C937" s="60">
        <v>13677</v>
      </c>
      <c r="D937" s="61">
        <v>259332</v>
      </c>
      <c r="E937" s="61">
        <v>199506</v>
      </c>
      <c r="F937" s="61">
        <f t="shared" si="28"/>
        <v>59826</v>
      </c>
      <c r="G937" s="62">
        <v>69750</v>
      </c>
      <c r="H937" s="60">
        <v>6266.5</v>
      </c>
      <c r="I937" s="60">
        <v>292</v>
      </c>
      <c r="J937" s="60">
        <f>Table48[[#This Row],[Comex Cu future]]/100/0.454*1000</f>
        <v>6431.7180616740079</v>
      </c>
      <c r="K937" s="60">
        <v>2049</v>
      </c>
      <c r="L937" s="63">
        <f t="shared" si="29"/>
        <v>43282</v>
      </c>
    </row>
    <row r="938" spans="2:12">
      <c r="B938" s="65">
        <v>43308</v>
      </c>
      <c r="C938" s="60">
        <v>13770</v>
      </c>
      <c r="D938" s="61">
        <v>257502</v>
      </c>
      <c r="E938" s="61">
        <v>197856</v>
      </c>
      <c r="F938" s="61">
        <f t="shared" si="28"/>
        <v>59646</v>
      </c>
      <c r="G938" s="62">
        <v>69750</v>
      </c>
      <c r="H938" s="60">
        <v>6274.25</v>
      </c>
      <c r="I938" s="60">
        <v>290.64999999999998</v>
      </c>
      <c r="J938" s="60">
        <f>Table48[[#This Row],[Comex Cu future]]/100/0.454*1000</f>
        <v>6401.9823788546255</v>
      </c>
      <c r="K938" s="60">
        <v>2054.5</v>
      </c>
      <c r="L938" s="63">
        <f t="shared" si="29"/>
        <v>43282</v>
      </c>
    </row>
    <row r="939" spans="2:12">
      <c r="B939" s="65">
        <v>43311</v>
      </c>
      <c r="C939" s="60">
        <v>13766.5</v>
      </c>
      <c r="D939" s="61">
        <v>256158</v>
      </c>
      <c r="E939" s="61">
        <v>197616</v>
      </c>
      <c r="F939" s="61">
        <f t="shared" si="28"/>
        <v>58542</v>
      </c>
      <c r="G939" s="62">
        <v>69750</v>
      </c>
      <c r="H939" s="60">
        <v>6223.5</v>
      </c>
      <c r="I939" s="60">
        <v>290.3</v>
      </c>
      <c r="J939" s="60">
        <f>Table48[[#This Row],[Comex Cu future]]/100/0.454*1000</f>
        <v>6394.2731277533039</v>
      </c>
      <c r="K939" s="60">
        <v>2075</v>
      </c>
      <c r="L939" s="63">
        <f t="shared" si="29"/>
        <v>43282</v>
      </c>
    </row>
    <row r="940" spans="2:12">
      <c r="B940" s="65">
        <v>43312</v>
      </c>
      <c r="C940" s="60">
        <v>13939</v>
      </c>
      <c r="D940" s="61">
        <v>256044</v>
      </c>
      <c r="E940" s="61">
        <v>197832</v>
      </c>
      <c r="F940" s="61">
        <f t="shared" si="28"/>
        <v>58212</v>
      </c>
      <c r="G940" s="62">
        <v>69000</v>
      </c>
      <c r="H940" s="60">
        <v>6279.25</v>
      </c>
      <c r="I940" s="60">
        <v>293.64999999999998</v>
      </c>
      <c r="J940" s="60">
        <f>Table48[[#This Row],[Comex Cu future]]/100/0.454*1000</f>
        <v>6468.061674008809</v>
      </c>
      <c r="K940" s="60">
        <v>2060.75</v>
      </c>
      <c r="L940" s="63">
        <f t="shared" si="29"/>
        <v>43282</v>
      </c>
    </row>
    <row r="941" spans="2:12">
      <c r="B941" s="65">
        <v>43313</v>
      </c>
      <c r="C941" s="60">
        <v>13492.5</v>
      </c>
      <c r="D941" s="61">
        <v>254262</v>
      </c>
      <c r="E941" s="61">
        <v>196050</v>
      </c>
      <c r="F941" s="61">
        <f t="shared" si="28"/>
        <v>58212</v>
      </c>
      <c r="G941" s="62">
        <v>67000</v>
      </c>
      <c r="H941" s="60">
        <v>6147</v>
      </c>
      <c r="I941" s="60">
        <v>286.25</v>
      </c>
      <c r="J941" s="60">
        <f>Table48[[#This Row],[Comex Cu future]]/100/0.454*1000</f>
        <v>6305.0660792951539</v>
      </c>
      <c r="K941" s="60">
        <v>2030</v>
      </c>
      <c r="L941" s="63">
        <f t="shared" si="29"/>
        <v>43313</v>
      </c>
    </row>
    <row r="942" spans="2:12">
      <c r="B942" s="65">
        <v>43314</v>
      </c>
      <c r="C942" s="60">
        <v>13237.25</v>
      </c>
      <c r="D942" s="61">
        <v>254070</v>
      </c>
      <c r="E942" s="61">
        <v>196050</v>
      </c>
      <c r="F942" s="61">
        <f t="shared" si="28"/>
        <v>58020</v>
      </c>
      <c r="G942" s="62">
        <v>66025</v>
      </c>
      <c r="H942" s="60">
        <v>6110.5</v>
      </c>
      <c r="I942" s="60">
        <v>285.5</v>
      </c>
      <c r="J942" s="60">
        <f>Table48[[#This Row],[Comex Cu future]]/100/0.454*1000</f>
        <v>6288.5462555066078</v>
      </c>
      <c r="K942" s="60">
        <v>2010.75</v>
      </c>
      <c r="L942" s="63">
        <f t="shared" si="29"/>
        <v>43313</v>
      </c>
    </row>
    <row r="943" spans="2:12">
      <c r="B943" s="65">
        <v>43315</v>
      </c>
      <c r="C943" s="60">
        <v>13456</v>
      </c>
      <c r="D943" s="61">
        <v>253278</v>
      </c>
      <c r="E943" s="61">
        <v>195924</v>
      </c>
      <c r="F943" s="61">
        <f t="shared" si="28"/>
        <v>57354</v>
      </c>
      <c r="G943" s="62">
        <v>64284</v>
      </c>
      <c r="H943" s="60">
        <v>6178.25</v>
      </c>
      <c r="I943" s="60">
        <v>288.14999999999998</v>
      </c>
      <c r="J943" s="60">
        <f>Table48[[#This Row],[Comex Cu future]]/100/0.454*1000</f>
        <v>6346.9162995594706</v>
      </c>
      <c r="K943" s="60">
        <v>2001.75</v>
      </c>
      <c r="L943" s="63">
        <f t="shared" si="29"/>
        <v>43313</v>
      </c>
    </row>
    <row r="944" spans="2:12">
      <c r="B944" s="65">
        <v>43318</v>
      </c>
      <c r="C944" s="60">
        <v>13594</v>
      </c>
      <c r="D944" s="61">
        <v>251838</v>
      </c>
      <c r="E944" s="61">
        <v>195618</v>
      </c>
      <c r="F944" s="61">
        <f t="shared" si="28"/>
        <v>56220</v>
      </c>
      <c r="G944" s="62">
        <v>58743</v>
      </c>
      <c r="H944" s="60">
        <v>6103.5</v>
      </c>
      <c r="I944" s="60">
        <v>284.85000000000002</v>
      </c>
      <c r="J944" s="60">
        <f>Table48[[#This Row],[Comex Cu future]]/100/0.454*1000</f>
        <v>6274.2290748898677</v>
      </c>
      <c r="K944" s="60">
        <v>2016</v>
      </c>
      <c r="L944" s="63">
        <f t="shared" si="29"/>
        <v>43313</v>
      </c>
    </row>
    <row r="945" spans="2:12">
      <c r="B945" s="65">
        <v>43319</v>
      </c>
      <c r="C945" s="60">
        <v>13763</v>
      </c>
      <c r="D945" s="61">
        <v>251466</v>
      </c>
      <c r="E945" s="61">
        <v>195432</v>
      </c>
      <c r="F945" s="61">
        <f t="shared" si="28"/>
        <v>56034</v>
      </c>
      <c r="G945" s="62">
        <v>55151.5</v>
      </c>
      <c r="H945" s="60">
        <v>6142.75</v>
      </c>
      <c r="I945" s="60">
        <v>286.7</v>
      </c>
      <c r="J945" s="60">
        <f>Table48[[#This Row],[Comex Cu future]]/100/0.454*1000</f>
        <v>6314.9779735682814</v>
      </c>
      <c r="K945" s="60">
        <v>2013.25</v>
      </c>
      <c r="L945" s="63">
        <f t="shared" si="29"/>
        <v>43313</v>
      </c>
    </row>
    <row r="946" spans="2:12">
      <c r="B946" s="65">
        <v>43320</v>
      </c>
      <c r="C946" s="60">
        <v>13967.5</v>
      </c>
      <c r="D946" s="61">
        <v>250548</v>
      </c>
      <c r="E946" s="61">
        <v>194664</v>
      </c>
      <c r="F946" s="61">
        <f t="shared" si="28"/>
        <v>55884</v>
      </c>
      <c r="G946" s="62">
        <v>61500</v>
      </c>
      <c r="H946" s="60">
        <v>6144</v>
      </c>
      <c r="I946" s="60">
        <v>286.35000000000002</v>
      </c>
      <c r="J946" s="60">
        <f>Table48[[#This Row],[Comex Cu future]]/100/0.454*1000</f>
        <v>6307.2687224669608</v>
      </c>
      <c r="K946" s="60">
        <v>2084.25</v>
      </c>
      <c r="L946" s="63">
        <f t="shared" si="29"/>
        <v>43313</v>
      </c>
    </row>
    <row r="947" spans="2:12">
      <c r="B947" s="65">
        <v>43321</v>
      </c>
      <c r="C947" s="60">
        <v>13804</v>
      </c>
      <c r="D947" s="61">
        <v>249720</v>
      </c>
      <c r="E947" s="61">
        <v>193878</v>
      </c>
      <c r="F947" s="61">
        <f t="shared" si="28"/>
        <v>55842</v>
      </c>
      <c r="G947" s="62">
        <v>61750</v>
      </c>
      <c r="H947" s="60">
        <v>6198.5</v>
      </c>
      <c r="I947" s="60">
        <v>287.95</v>
      </c>
      <c r="J947" s="60">
        <f>Table48[[#This Row],[Comex Cu future]]/100/0.454*1000</f>
        <v>6342.5110132158588</v>
      </c>
      <c r="K947" s="60">
        <v>2060.75</v>
      </c>
      <c r="L947" s="63">
        <f t="shared" si="29"/>
        <v>43313</v>
      </c>
    </row>
    <row r="948" spans="2:12">
      <c r="B948" s="65">
        <v>43322</v>
      </c>
      <c r="C948" s="60">
        <v>13736.5</v>
      </c>
      <c r="D948" s="61">
        <v>249546</v>
      </c>
      <c r="E948" s="61">
        <v>193722</v>
      </c>
      <c r="F948" s="61">
        <f t="shared" si="28"/>
        <v>55824</v>
      </c>
      <c r="G948" s="62">
        <v>61650</v>
      </c>
      <c r="H948" s="60">
        <v>6160.25</v>
      </c>
      <c r="I948" s="60">
        <v>285.5</v>
      </c>
      <c r="J948" s="60">
        <f>Table48[[#This Row],[Comex Cu future]]/100/0.454*1000</f>
        <v>6288.5462555066078</v>
      </c>
      <c r="K948" s="60">
        <v>2087.25</v>
      </c>
      <c r="L948" s="63">
        <f t="shared" si="29"/>
        <v>43313</v>
      </c>
    </row>
    <row r="949" spans="2:12">
      <c r="B949" s="65">
        <v>43325</v>
      </c>
      <c r="C949" s="60">
        <v>13455</v>
      </c>
      <c r="D949" s="61">
        <v>248772</v>
      </c>
      <c r="E949" s="61">
        <v>192948</v>
      </c>
      <c r="F949" s="61">
        <f t="shared" si="28"/>
        <v>55824</v>
      </c>
      <c r="G949" s="62">
        <v>63872</v>
      </c>
      <c r="H949" s="60">
        <v>6123.25</v>
      </c>
      <c r="I949" s="60">
        <v>284.35000000000002</v>
      </c>
      <c r="J949" s="60">
        <f>Table48[[#This Row],[Comex Cu future]]/100/0.454*1000</f>
        <v>6263.2158590308372</v>
      </c>
      <c r="K949" s="60">
        <v>2063.5</v>
      </c>
      <c r="L949" s="63">
        <f t="shared" si="29"/>
        <v>43313</v>
      </c>
    </row>
    <row r="950" spans="2:12">
      <c r="B950" s="65">
        <v>43326</v>
      </c>
      <c r="C950" s="60">
        <v>13328</v>
      </c>
      <c r="D950" s="61">
        <v>248712</v>
      </c>
      <c r="E950" s="61">
        <v>192900</v>
      </c>
      <c r="F950" s="61">
        <f t="shared" si="28"/>
        <v>55812</v>
      </c>
      <c r="G950" s="62">
        <v>63864</v>
      </c>
      <c r="H950" s="60">
        <v>6009</v>
      </c>
      <c r="I950" s="60">
        <v>279.8</v>
      </c>
      <c r="J950" s="60">
        <f>Table48[[#This Row],[Comex Cu future]]/100/0.454*1000</f>
        <v>6162.9955947136568</v>
      </c>
      <c r="K950" s="60">
        <v>2045.5</v>
      </c>
      <c r="L950" s="63">
        <f t="shared" si="29"/>
        <v>43313</v>
      </c>
    </row>
    <row r="951" spans="2:12">
      <c r="B951" s="65">
        <v>43327</v>
      </c>
      <c r="C951" s="60">
        <v>12753.5</v>
      </c>
      <c r="D951" s="61">
        <v>248328</v>
      </c>
      <c r="E951" s="61">
        <v>192810</v>
      </c>
      <c r="F951" s="61">
        <f t="shared" si="28"/>
        <v>55518</v>
      </c>
      <c r="G951" s="62">
        <v>63855</v>
      </c>
      <c r="H951" s="60">
        <v>5759</v>
      </c>
      <c r="I951" s="60">
        <v>267.75</v>
      </c>
      <c r="J951" s="60">
        <f>Table48[[#This Row],[Comex Cu future]]/100/0.454*1000</f>
        <v>5897.5770925110128</v>
      </c>
      <c r="K951" s="60">
        <v>1997.5</v>
      </c>
      <c r="L951" s="63">
        <f t="shared" si="29"/>
        <v>43313</v>
      </c>
    </row>
    <row r="952" spans="2:12">
      <c r="B952" s="65">
        <v>43328</v>
      </c>
      <c r="C952" s="60">
        <v>13230</v>
      </c>
      <c r="D952" s="61">
        <v>247548</v>
      </c>
      <c r="E952" s="61">
        <v>192060</v>
      </c>
      <c r="F952" s="61">
        <f t="shared" si="28"/>
        <v>55488</v>
      </c>
      <c r="G952" s="62">
        <v>63847</v>
      </c>
      <c r="H952" s="60">
        <v>5901</v>
      </c>
      <c r="I952" s="60">
        <v>272.35000000000002</v>
      </c>
      <c r="J952" s="60">
        <f>Table48[[#This Row],[Comex Cu future]]/100/0.454*1000</f>
        <v>5998.898678414097</v>
      </c>
      <c r="K952" s="60">
        <v>2022.25</v>
      </c>
      <c r="L952" s="63">
        <f t="shared" si="29"/>
        <v>43313</v>
      </c>
    </row>
    <row r="953" spans="2:12">
      <c r="B953" s="65">
        <v>43329</v>
      </c>
      <c r="C953" s="60">
        <v>13390</v>
      </c>
      <c r="D953" s="61">
        <v>246534</v>
      </c>
      <c r="E953" s="61">
        <v>191046</v>
      </c>
      <c r="F953" s="61">
        <f t="shared" si="28"/>
        <v>55488</v>
      </c>
      <c r="G953" s="62">
        <v>63847</v>
      </c>
      <c r="H953" s="60">
        <v>5889.5</v>
      </c>
      <c r="I953" s="60">
        <v>273.8</v>
      </c>
      <c r="J953" s="60">
        <f>Table48[[#This Row],[Comex Cu future]]/100/0.454*1000</f>
        <v>6030.8370044052863</v>
      </c>
      <c r="K953" s="60">
        <v>2004.25</v>
      </c>
      <c r="L953" s="63">
        <f t="shared" si="29"/>
        <v>43313</v>
      </c>
    </row>
    <row r="954" spans="2:12">
      <c r="B954" s="65">
        <v>43332</v>
      </c>
      <c r="C954" s="60">
        <v>13476</v>
      </c>
      <c r="D954" s="61">
        <v>245724</v>
      </c>
      <c r="E954" s="61">
        <v>190302</v>
      </c>
      <c r="F954" s="61">
        <f t="shared" si="28"/>
        <v>55422</v>
      </c>
      <c r="G954" s="62">
        <v>63814</v>
      </c>
      <c r="H954" s="60">
        <v>5961.5</v>
      </c>
      <c r="I954" s="60">
        <v>277.39999999999998</v>
      </c>
      <c r="J954" s="60">
        <f>Table48[[#This Row],[Comex Cu future]]/100/0.454*1000</f>
        <v>6110.132158590307</v>
      </c>
      <c r="K954" s="60">
        <v>2031</v>
      </c>
      <c r="L954" s="63">
        <f t="shared" si="29"/>
        <v>43313</v>
      </c>
    </row>
    <row r="955" spans="2:12">
      <c r="B955" s="65">
        <v>43333</v>
      </c>
      <c r="C955" s="60">
        <v>13474.5</v>
      </c>
      <c r="D955" s="61">
        <v>245094</v>
      </c>
      <c r="E955" s="61">
        <v>189720</v>
      </c>
      <c r="F955" s="61">
        <f t="shared" si="28"/>
        <v>55374</v>
      </c>
      <c r="G955" s="62">
        <v>63806</v>
      </c>
      <c r="H955" s="60">
        <v>6018</v>
      </c>
      <c r="I955" s="60">
        <v>279.55</v>
      </c>
      <c r="J955" s="60">
        <f>Table48[[#This Row],[Comex Cu future]]/100/0.454*1000</f>
        <v>6157.4889867841412</v>
      </c>
      <c r="K955" s="60">
        <v>2029.5</v>
      </c>
      <c r="L955" s="63">
        <f t="shared" si="29"/>
        <v>43313</v>
      </c>
    </row>
    <row r="956" spans="2:12">
      <c r="B956" s="65">
        <v>43334</v>
      </c>
      <c r="C956" s="60">
        <v>13442.5</v>
      </c>
      <c r="D956" s="61">
        <v>243666</v>
      </c>
      <c r="E956" s="61">
        <v>188340</v>
      </c>
      <c r="F956" s="61">
        <f t="shared" si="28"/>
        <v>55326</v>
      </c>
      <c r="G956" s="62">
        <v>63806</v>
      </c>
      <c r="H956" s="60">
        <v>5980</v>
      </c>
      <c r="I956" s="60">
        <v>278.45</v>
      </c>
      <c r="J956" s="60">
        <f>Table48[[#This Row],[Comex Cu future]]/100/0.454*1000</f>
        <v>6133.2599118942726</v>
      </c>
      <c r="K956" s="60">
        <v>2040.5</v>
      </c>
      <c r="L956" s="63">
        <f t="shared" si="29"/>
        <v>43313</v>
      </c>
    </row>
    <row r="957" spans="2:12">
      <c r="B957" s="65">
        <v>43335</v>
      </c>
      <c r="C957" s="60">
        <v>13197.5</v>
      </c>
      <c r="D957" s="61">
        <v>243552</v>
      </c>
      <c r="E957" s="61">
        <v>188250</v>
      </c>
      <c r="F957" s="61">
        <f t="shared" si="28"/>
        <v>55302</v>
      </c>
      <c r="G957" s="62">
        <v>63806</v>
      </c>
      <c r="H957" s="60">
        <v>5967</v>
      </c>
      <c r="I957" s="60">
        <v>277</v>
      </c>
      <c r="J957" s="60">
        <f>Table48[[#This Row],[Comex Cu future]]/100/0.454*1000</f>
        <v>6101.3215859030843</v>
      </c>
      <c r="K957" s="60">
        <v>2052.75</v>
      </c>
      <c r="L957" s="63">
        <f t="shared" si="29"/>
        <v>43313</v>
      </c>
    </row>
    <row r="958" spans="2:12">
      <c r="B958" s="65">
        <v>43336</v>
      </c>
      <c r="C958" s="60">
        <v>13338</v>
      </c>
      <c r="D958" s="61">
        <v>242604</v>
      </c>
      <c r="E958" s="61">
        <v>187542</v>
      </c>
      <c r="F958" s="61">
        <f t="shared" si="28"/>
        <v>55062</v>
      </c>
      <c r="G958" s="62">
        <v>63806</v>
      </c>
      <c r="H958" s="60">
        <v>6091.5</v>
      </c>
      <c r="I958" s="60">
        <v>280.95</v>
      </c>
      <c r="J958" s="60">
        <f>Table48[[#This Row],[Comex Cu future]]/100/0.454*1000</f>
        <v>6188.3259911894274</v>
      </c>
      <c r="K958" s="60">
        <v>2072.75</v>
      </c>
      <c r="L958" s="63">
        <f t="shared" si="29"/>
        <v>43313</v>
      </c>
    </row>
    <row r="959" spans="2:12">
      <c r="B959" s="65">
        <v>43339</v>
      </c>
      <c r="C959" s="60">
        <v>13338</v>
      </c>
      <c r="D959" s="61">
        <v>242604</v>
      </c>
      <c r="E959" s="61">
        <v>187542</v>
      </c>
      <c r="F959" s="61">
        <f t="shared" si="28"/>
        <v>55062</v>
      </c>
      <c r="G959" s="62">
        <v>63806</v>
      </c>
      <c r="H959" s="60">
        <v>6091.5</v>
      </c>
      <c r="I959" s="60">
        <v>281.8</v>
      </c>
      <c r="J959" s="60">
        <f>Table48[[#This Row],[Comex Cu future]]/100/0.454*1000</f>
        <v>6207.0484581497794</v>
      </c>
      <c r="K959" s="60">
        <v>2072.75</v>
      </c>
      <c r="L959" s="63">
        <f t="shared" si="29"/>
        <v>43313</v>
      </c>
    </row>
    <row r="960" spans="2:12">
      <c r="B960" s="65">
        <v>43340</v>
      </c>
      <c r="C960" s="60">
        <v>13591</v>
      </c>
      <c r="D960" s="61">
        <v>241488</v>
      </c>
      <c r="E960" s="61">
        <v>186450</v>
      </c>
      <c r="F960" s="61">
        <f t="shared" si="28"/>
        <v>55038</v>
      </c>
      <c r="G960" s="62">
        <v>63806</v>
      </c>
      <c r="H960" s="60">
        <v>6135</v>
      </c>
      <c r="I960" s="60">
        <v>284</v>
      </c>
      <c r="J960" s="60">
        <f>Table48[[#This Row],[Comex Cu future]]/100/0.454*1000</f>
        <v>6255.5066079295148</v>
      </c>
      <c r="K960" s="60">
        <v>2110</v>
      </c>
      <c r="L960" s="63">
        <f t="shared" si="29"/>
        <v>43313</v>
      </c>
    </row>
    <row r="961" spans="2:12">
      <c r="B961" s="65">
        <v>43341</v>
      </c>
      <c r="C961" s="60">
        <v>13415</v>
      </c>
      <c r="D961" s="61">
        <v>240666</v>
      </c>
      <c r="E961" s="61">
        <v>185694</v>
      </c>
      <c r="F961" s="61">
        <f t="shared" si="28"/>
        <v>54972</v>
      </c>
      <c r="G961" s="62">
        <v>65056</v>
      </c>
      <c r="H961" s="60">
        <v>6073</v>
      </c>
      <c r="I961" s="60">
        <v>282.5</v>
      </c>
      <c r="J961" s="60">
        <f>Table48[[#This Row],[Comex Cu future]]/100/0.454*1000</f>
        <v>6222.4669603524235</v>
      </c>
      <c r="K961" s="60">
        <v>2146.75</v>
      </c>
      <c r="L961" s="63">
        <f t="shared" si="29"/>
        <v>43313</v>
      </c>
    </row>
    <row r="962" spans="2:12">
      <c r="B962" s="65">
        <v>43342</v>
      </c>
      <c r="C962" s="60">
        <v>13200</v>
      </c>
      <c r="D962" s="61">
        <v>240678</v>
      </c>
      <c r="E962" s="61">
        <v>185280</v>
      </c>
      <c r="F962" s="61">
        <f t="shared" si="28"/>
        <v>55398</v>
      </c>
      <c r="G962" s="62">
        <v>65056</v>
      </c>
      <c r="H962" s="60">
        <v>6062.5</v>
      </c>
      <c r="I962" s="60">
        <v>280.10000000000002</v>
      </c>
      <c r="J962" s="60">
        <f>Table48[[#This Row],[Comex Cu future]]/100/0.454*1000</f>
        <v>6169.6035242290745</v>
      </c>
      <c r="K962" s="60">
        <v>2111.5</v>
      </c>
      <c r="L962" s="63">
        <f t="shared" si="29"/>
        <v>43313</v>
      </c>
    </row>
    <row r="963" spans="2:12">
      <c r="B963" s="65">
        <v>43343</v>
      </c>
      <c r="C963" s="60">
        <v>12708</v>
      </c>
      <c r="D963" s="61">
        <v>238782</v>
      </c>
      <c r="E963" s="61">
        <v>184410</v>
      </c>
      <c r="F963" s="61">
        <f t="shared" si="28"/>
        <v>54372</v>
      </c>
      <c r="G963" s="62">
        <v>64306</v>
      </c>
      <c r="H963" s="60">
        <v>5968</v>
      </c>
      <c r="I963" s="60">
        <v>275.60000000000002</v>
      </c>
      <c r="J963" s="60">
        <f>Table48[[#This Row],[Comex Cu future]]/100/0.454*1000</f>
        <v>6070.484581497798</v>
      </c>
      <c r="K963" s="60">
        <v>2101.5</v>
      </c>
      <c r="L963" s="63">
        <f t="shared" si="29"/>
        <v>43313</v>
      </c>
    </row>
    <row r="964" spans="2:12">
      <c r="B964" s="65">
        <v>43346</v>
      </c>
      <c r="C964" s="60">
        <v>12697.5</v>
      </c>
      <c r="D964" s="61">
        <v>238494</v>
      </c>
      <c r="E964" s="61">
        <v>184170</v>
      </c>
      <c r="F964" s="61">
        <f t="shared" si="28"/>
        <v>54324</v>
      </c>
      <c r="G964" s="62">
        <v>64306</v>
      </c>
      <c r="H964" s="60">
        <v>5945</v>
      </c>
      <c r="I964" s="60">
        <v>275.60000000000002</v>
      </c>
      <c r="J964" s="60">
        <f>Table48[[#This Row],[Comex Cu future]]/100/0.454*1000</f>
        <v>6070.484581497798</v>
      </c>
      <c r="K964" s="60">
        <v>2065.75</v>
      </c>
      <c r="L964" s="63">
        <f t="shared" si="29"/>
        <v>43344</v>
      </c>
    </row>
    <row r="965" spans="2:12">
      <c r="B965" s="65">
        <v>43347</v>
      </c>
      <c r="C965" s="60">
        <v>12380</v>
      </c>
      <c r="D965" s="61">
        <v>237984</v>
      </c>
      <c r="E965" s="61">
        <v>183948</v>
      </c>
      <c r="F965" s="61">
        <f t="shared" si="28"/>
        <v>54036</v>
      </c>
      <c r="G965" s="62">
        <v>64306</v>
      </c>
      <c r="H965" s="60">
        <v>5796</v>
      </c>
      <c r="I965" s="60">
        <v>269.3</v>
      </c>
      <c r="J965" s="60">
        <f>Table48[[#This Row],[Comex Cu future]]/100/0.454*1000</f>
        <v>5931.7180616740088</v>
      </c>
      <c r="K965" s="60">
        <v>2030.25</v>
      </c>
      <c r="L965" s="63">
        <f t="shared" si="29"/>
        <v>43344</v>
      </c>
    </row>
    <row r="966" spans="2:12">
      <c r="B966" s="65">
        <v>43348</v>
      </c>
      <c r="C966" s="60">
        <v>12357.5</v>
      </c>
      <c r="D966" s="61">
        <v>237030</v>
      </c>
      <c r="E966" s="61">
        <v>183150</v>
      </c>
      <c r="F966" s="61">
        <f t="shared" si="28"/>
        <v>53880</v>
      </c>
      <c r="G966" s="62">
        <v>62306</v>
      </c>
      <c r="H966" s="60">
        <v>5854.25</v>
      </c>
      <c r="I966" s="60">
        <v>269.64999999999998</v>
      </c>
      <c r="J966" s="60">
        <f>Table48[[#This Row],[Comex Cu future]]/100/0.454*1000</f>
        <v>5939.4273127753304</v>
      </c>
      <c r="K966" s="60">
        <v>2035.5</v>
      </c>
      <c r="L966" s="63">
        <f t="shared" si="29"/>
        <v>43344</v>
      </c>
    </row>
    <row r="967" spans="2:12">
      <c r="B967" s="65">
        <v>43349</v>
      </c>
      <c r="C967" s="60">
        <v>12356</v>
      </c>
      <c r="D967" s="61">
        <v>236706</v>
      </c>
      <c r="E967" s="61">
        <v>182904</v>
      </c>
      <c r="F967" s="61">
        <f t="shared" ref="F967:F1030" si="30">D967-E967</f>
        <v>53802</v>
      </c>
      <c r="G967" s="62">
        <v>62306</v>
      </c>
      <c r="H967" s="60">
        <v>5904</v>
      </c>
      <c r="I967" s="60">
        <v>272.45</v>
      </c>
      <c r="J967" s="60">
        <f>Table48[[#This Row],[Comex Cu future]]/100/0.454*1000</f>
        <v>6001.101321585903</v>
      </c>
      <c r="K967" s="60">
        <v>2002.25</v>
      </c>
      <c r="L967" s="63">
        <f t="shared" si="29"/>
        <v>43344</v>
      </c>
    </row>
    <row r="968" spans="2:12">
      <c r="B968" s="65">
        <v>43350</v>
      </c>
      <c r="C968" s="60">
        <v>12271</v>
      </c>
      <c r="D968" s="61">
        <v>236250</v>
      </c>
      <c r="E968" s="61">
        <v>182514</v>
      </c>
      <c r="F968" s="61">
        <f t="shared" si="30"/>
        <v>53736</v>
      </c>
      <c r="G968" s="62">
        <v>61556</v>
      </c>
      <c r="H968" s="60">
        <v>5915</v>
      </c>
      <c r="I968" s="60">
        <v>270.60000000000002</v>
      </c>
      <c r="J968" s="60">
        <f>Table48[[#This Row],[Comex Cu future]]/100/0.454*1000</f>
        <v>5960.3524229074901</v>
      </c>
      <c r="K968" s="60">
        <v>2031</v>
      </c>
      <c r="L968" s="63">
        <f t="shared" ref="L968:L1031" si="31">DATE(YEAR(B968),MONTH(B968),1)</f>
        <v>43344</v>
      </c>
    </row>
    <row r="969" spans="2:12">
      <c r="B969" s="65">
        <v>43353</v>
      </c>
      <c r="C969" s="60">
        <v>12324</v>
      </c>
      <c r="D969" s="61">
        <v>237066</v>
      </c>
      <c r="E969" s="61">
        <v>183372</v>
      </c>
      <c r="F969" s="61">
        <f t="shared" si="30"/>
        <v>53694</v>
      </c>
      <c r="G969" s="62">
        <v>61556</v>
      </c>
      <c r="H969" s="60">
        <v>5891.5</v>
      </c>
      <c r="I969" s="60">
        <v>271.05</v>
      </c>
      <c r="J969" s="60">
        <f>Table48[[#This Row],[Comex Cu future]]/100/0.454*1000</f>
        <v>5970.2643171806167</v>
      </c>
      <c r="K969" s="60">
        <v>2057.25</v>
      </c>
      <c r="L969" s="63">
        <f t="shared" si="31"/>
        <v>43344</v>
      </c>
    </row>
    <row r="970" spans="2:12">
      <c r="B970" s="65">
        <v>43354</v>
      </c>
      <c r="C970" s="60">
        <v>12142.5</v>
      </c>
      <c r="D970" s="61">
        <v>236340</v>
      </c>
      <c r="E970" s="61">
        <v>183174</v>
      </c>
      <c r="F970" s="61">
        <f t="shared" si="30"/>
        <v>53166</v>
      </c>
      <c r="G970" s="62">
        <v>61556</v>
      </c>
      <c r="H970" s="60">
        <v>5843.75</v>
      </c>
      <c r="I970" s="60">
        <v>269.7</v>
      </c>
      <c r="J970" s="60">
        <f>Table48[[#This Row],[Comex Cu future]]/100/0.454*1000</f>
        <v>5940.5286343612333</v>
      </c>
      <c r="K970" s="60">
        <v>2005</v>
      </c>
      <c r="L970" s="63">
        <f t="shared" si="31"/>
        <v>43344</v>
      </c>
    </row>
    <row r="971" spans="2:12">
      <c r="B971" s="65">
        <v>43355</v>
      </c>
      <c r="C971" s="60">
        <v>12543</v>
      </c>
      <c r="D971" s="61">
        <v>235836</v>
      </c>
      <c r="E971" s="61">
        <v>182772</v>
      </c>
      <c r="F971" s="61">
        <f t="shared" si="30"/>
        <v>53064</v>
      </c>
      <c r="G971" s="62">
        <v>62806</v>
      </c>
      <c r="H971" s="60">
        <v>5981.25</v>
      </c>
      <c r="I971" s="60">
        <v>275.05</v>
      </c>
      <c r="J971" s="60">
        <f>Table48[[#This Row],[Comex Cu future]]/100/0.454*1000</f>
        <v>6058.3700440528637</v>
      </c>
      <c r="K971" s="60">
        <v>2025.25</v>
      </c>
      <c r="L971" s="63">
        <f t="shared" si="31"/>
        <v>43344</v>
      </c>
    </row>
    <row r="972" spans="2:12">
      <c r="B972" s="65">
        <v>43356</v>
      </c>
      <c r="C972" s="60">
        <v>12527</v>
      </c>
      <c r="D972" s="61">
        <v>233988</v>
      </c>
      <c r="E972" s="61">
        <v>182436</v>
      </c>
      <c r="F972" s="61">
        <f t="shared" si="30"/>
        <v>51552</v>
      </c>
      <c r="G972" s="62">
        <v>62556</v>
      </c>
      <c r="H972" s="60">
        <v>6013.5</v>
      </c>
      <c r="I972" s="60">
        <v>276.14999999999998</v>
      </c>
      <c r="J972" s="60">
        <f>Table48[[#This Row],[Comex Cu future]]/100/0.454*1000</f>
        <v>6082.5991189427305</v>
      </c>
      <c r="K972" s="60">
        <v>2028</v>
      </c>
      <c r="L972" s="63">
        <f t="shared" si="31"/>
        <v>43344</v>
      </c>
    </row>
    <row r="973" spans="2:12">
      <c r="B973" s="65">
        <v>43357</v>
      </c>
      <c r="C973" s="60">
        <v>12573.5</v>
      </c>
      <c r="D973" s="61">
        <v>233592</v>
      </c>
      <c r="E973" s="61">
        <v>182412</v>
      </c>
      <c r="F973" s="61">
        <f t="shared" si="30"/>
        <v>51180</v>
      </c>
      <c r="G973" s="62">
        <v>62556</v>
      </c>
      <c r="H973" s="60">
        <v>5950.75</v>
      </c>
      <c r="I973" s="60">
        <v>272.5</v>
      </c>
      <c r="J973" s="60">
        <f>Table48[[#This Row],[Comex Cu future]]/100/0.454*1000</f>
        <v>6002.2026431718059</v>
      </c>
      <c r="K973" s="60">
        <v>2006.5</v>
      </c>
      <c r="L973" s="63">
        <f t="shared" si="31"/>
        <v>43344</v>
      </c>
    </row>
    <row r="974" spans="2:12">
      <c r="B974" s="65">
        <v>43360</v>
      </c>
      <c r="C974" s="60">
        <v>12158</v>
      </c>
      <c r="D974" s="61">
        <v>232212</v>
      </c>
      <c r="E974" s="61">
        <v>181098</v>
      </c>
      <c r="F974" s="61">
        <f t="shared" si="30"/>
        <v>51114</v>
      </c>
      <c r="G974" s="62">
        <v>62556</v>
      </c>
      <c r="H974" s="60">
        <v>5920</v>
      </c>
      <c r="I974" s="60">
        <v>273.10000000000002</v>
      </c>
      <c r="J974" s="60">
        <f>Table48[[#This Row],[Comex Cu future]]/100/0.454*1000</f>
        <v>6015.4185022026431</v>
      </c>
      <c r="K974" s="60">
        <v>1999</v>
      </c>
      <c r="L974" s="63">
        <f t="shared" si="31"/>
        <v>43344</v>
      </c>
    </row>
    <row r="975" spans="2:12">
      <c r="B975" s="65">
        <v>43361</v>
      </c>
      <c r="C975" s="60">
        <v>12312.5</v>
      </c>
      <c r="D975" s="61">
        <v>232068</v>
      </c>
      <c r="E975" s="61">
        <v>180954</v>
      </c>
      <c r="F975" s="61">
        <f t="shared" si="30"/>
        <v>51114</v>
      </c>
      <c r="G975" s="62">
        <v>62561.5</v>
      </c>
      <c r="H975" s="60">
        <v>6064</v>
      </c>
      <c r="I975" s="60">
        <v>279.60000000000002</v>
      </c>
      <c r="J975" s="60">
        <f>Table48[[#This Row],[Comex Cu future]]/100/0.454*1000</f>
        <v>6158.5903083700441</v>
      </c>
      <c r="K975" s="60">
        <v>2000.5</v>
      </c>
      <c r="L975" s="63">
        <f t="shared" si="31"/>
        <v>43344</v>
      </c>
    </row>
    <row r="976" spans="2:12">
      <c r="B976" s="65">
        <v>43362</v>
      </c>
      <c r="C976" s="60">
        <v>12420</v>
      </c>
      <c r="D976" s="61">
        <v>232068</v>
      </c>
      <c r="E976" s="61">
        <v>181032</v>
      </c>
      <c r="F976" s="61">
        <f t="shared" si="30"/>
        <v>51036</v>
      </c>
      <c r="G976" s="62">
        <v>62567</v>
      </c>
      <c r="H976" s="60">
        <v>6096.5</v>
      </c>
      <c r="I976" s="60">
        <v>279.55</v>
      </c>
      <c r="J976" s="60">
        <f>Table48[[#This Row],[Comex Cu future]]/100/0.454*1000</f>
        <v>6157.4889867841412</v>
      </c>
      <c r="K976" s="60">
        <v>1991</v>
      </c>
      <c r="L976" s="63">
        <f t="shared" si="31"/>
        <v>43344</v>
      </c>
    </row>
    <row r="977" spans="2:12">
      <c r="B977" s="65">
        <v>43363</v>
      </c>
      <c r="C977" s="60">
        <v>12541</v>
      </c>
      <c r="D977" s="61">
        <v>232098</v>
      </c>
      <c r="E977" s="61">
        <v>181092</v>
      </c>
      <c r="F977" s="61">
        <f t="shared" si="30"/>
        <v>51006</v>
      </c>
      <c r="G977" s="62">
        <v>59583</v>
      </c>
      <c r="H977" s="60">
        <v>6075</v>
      </c>
      <c r="I977" s="60">
        <v>279.95</v>
      </c>
      <c r="J977" s="60">
        <f>Table48[[#This Row],[Comex Cu future]]/100/0.454*1000</f>
        <v>6166.2995594713657</v>
      </c>
      <c r="K977" s="60">
        <v>2012</v>
      </c>
      <c r="L977" s="63">
        <f t="shared" si="31"/>
        <v>43344</v>
      </c>
    </row>
    <row r="978" spans="2:12">
      <c r="B978" s="65">
        <v>43364</v>
      </c>
      <c r="C978" s="60">
        <v>13166.5</v>
      </c>
      <c r="D978" s="61">
        <v>231024</v>
      </c>
      <c r="E978" s="61">
        <v>180066</v>
      </c>
      <c r="F978" s="61">
        <f t="shared" si="30"/>
        <v>50958</v>
      </c>
      <c r="G978" s="62">
        <v>61839</v>
      </c>
      <c r="H978" s="60">
        <v>6379.5</v>
      </c>
      <c r="I978" s="60">
        <v>290.45</v>
      </c>
      <c r="J978" s="60">
        <f>Table48[[#This Row],[Comex Cu future]]/100/0.454*1000</f>
        <v>6397.5770925110128</v>
      </c>
      <c r="K978" s="60">
        <v>2063.5</v>
      </c>
      <c r="L978" s="63">
        <f t="shared" si="31"/>
        <v>43344</v>
      </c>
    </row>
    <row r="979" spans="2:12">
      <c r="B979" s="65">
        <v>43367</v>
      </c>
      <c r="C979" s="60">
        <v>12864</v>
      </c>
      <c r="D979" s="61">
        <v>229722</v>
      </c>
      <c r="E979" s="61">
        <v>179712</v>
      </c>
      <c r="F979" s="61">
        <f t="shared" si="30"/>
        <v>50010</v>
      </c>
      <c r="G979" s="62">
        <v>61844</v>
      </c>
      <c r="H979" s="60">
        <v>6355</v>
      </c>
      <c r="I979" s="60">
        <v>288.89999999999998</v>
      </c>
      <c r="J979" s="60">
        <f>Table48[[#This Row],[Comex Cu future]]/100/0.454*1000</f>
        <v>6363.4361233480176</v>
      </c>
      <c r="K979" s="60">
        <v>2028.5</v>
      </c>
      <c r="L979" s="63">
        <f t="shared" si="31"/>
        <v>43344</v>
      </c>
    </row>
    <row r="980" spans="2:12">
      <c r="B980" s="65">
        <v>43368</v>
      </c>
      <c r="C980" s="60">
        <v>12860.5</v>
      </c>
      <c r="D980" s="61">
        <v>229464</v>
      </c>
      <c r="E980" s="61">
        <v>179706</v>
      </c>
      <c r="F980" s="61">
        <f t="shared" si="30"/>
        <v>49758</v>
      </c>
      <c r="G980" s="62">
        <v>61849</v>
      </c>
      <c r="H980" s="60">
        <v>6314.75</v>
      </c>
      <c r="I980" s="60">
        <v>287.64999999999998</v>
      </c>
      <c r="J980" s="60">
        <f>Table48[[#This Row],[Comex Cu future]]/100/0.454*1000</f>
        <v>6335.9030837004393</v>
      </c>
      <c r="K980" s="60">
        <v>2044.5</v>
      </c>
      <c r="L980" s="63">
        <f t="shared" si="31"/>
        <v>43344</v>
      </c>
    </row>
    <row r="981" spans="2:12">
      <c r="B981" s="65">
        <v>43369</v>
      </c>
      <c r="C981" s="60">
        <v>12731.5</v>
      </c>
      <c r="D981" s="61">
        <v>229152</v>
      </c>
      <c r="E981" s="61">
        <v>179802</v>
      </c>
      <c r="F981" s="61">
        <f t="shared" si="30"/>
        <v>49350</v>
      </c>
      <c r="G981" s="62">
        <v>61854</v>
      </c>
      <c r="H981" s="60">
        <v>6270</v>
      </c>
      <c r="I981" s="60">
        <v>288.5</v>
      </c>
      <c r="J981" s="60">
        <f>Table48[[#This Row],[Comex Cu future]]/100/0.454*1000</f>
        <v>6354.6255506607922</v>
      </c>
      <c r="K981" s="60">
        <v>2044</v>
      </c>
      <c r="L981" s="63">
        <f t="shared" si="31"/>
        <v>43344</v>
      </c>
    </row>
    <row r="982" spans="2:12">
      <c r="B982" s="65">
        <v>43370</v>
      </c>
      <c r="C982" s="60">
        <v>12474</v>
      </c>
      <c r="D982" s="61">
        <v>228870</v>
      </c>
      <c r="E982" s="61">
        <v>179568</v>
      </c>
      <c r="F982" s="61">
        <f t="shared" si="30"/>
        <v>49302</v>
      </c>
      <c r="G982" s="62">
        <v>61869</v>
      </c>
      <c r="H982" s="60">
        <v>6182</v>
      </c>
      <c r="I982" s="60">
        <v>283.7</v>
      </c>
      <c r="J982" s="60">
        <f>Table48[[#This Row],[Comex Cu future]]/100/0.454*1000</f>
        <v>6248.8986784140961</v>
      </c>
      <c r="K982" s="60">
        <v>2011.5</v>
      </c>
      <c r="L982" s="63">
        <f t="shared" si="31"/>
        <v>43344</v>
      </c>
    </row>
    <row r="983" spans="2:12">
      <c r="B983" s="65">
        <v>43371</v>
      </c>
      <c r="C983" s="60">
        <v>12507</v>
      </c>
      <c r="D983" s="61">
        <v>228564</v>
      </c>
      <c r="E983" s="61">
        <v>179304</v>
      </c>
      <c r="F983" s="61">
        <f t="shared" si="30"/>
        <v>49260</v>
      </c>
      <c r="G983" s="62">
        <v>61874</v>
      </c>
      <c r="H983" s="60">
        <v>6263.5</v>
      </c>
      <c r="I983" s="60">
        <v>285.39999999999998</v>
      </c>
      <c r="J983" s="60">
        <f>Table48[[#This Row],[Comex Cu future]]/100/0.454*1000</f>
        <v>6286.343612334801</v>
      </c>
      <c r="K983" s="60">
        <v>2048</v>
      </c>
      <c r="L983" s="63">
        <f t="shared" si="31"/>
        <v>43344</v>
      </c>
    </row>
    <row r="984" spans="2:12">
      <c r="B984" s="65">
        <v>43374</v>
      </c>
      <c r="C984" s="60">
        <v>12406</v>
      </c>
      <c r="D984" s="61">
        <v>228210</v>
      </c>
      <c r="E984" s="61">
        <v>179262</v>
      </c>
      <c r="F984" s="61">
        <f t="shared" si="30"/>
        <v>48948</v>
      </c>
      <c r="G984" s="62">
        <v>57880</v>
      </c>
      <c r="H984" s="60">
        <v>6258.5</v>
      </c>
      <c r="I984" s="60">
        <v>284.35000000000002</v>
      </c>
      <c r="J984" s="60">
        <f>Table48[[#This Row],[Comex Cu future]]/100/0.454*1000</f>
        <v>6263.2158590308372</v>
      </c>
      <c r="K984" s="60">
        <v>2071.25</v>
      </c>
      <c r="L984" s="63">
        <f t="shared" si="31"/>
        <v>43374</v>
      </c>
    </row>
    <row r="985" spans="2:12">
      <c r="B985" s="65">
        <v>43375</v>
      </c>
      <c r="C985" s="60">
        <v>12421</v>
      </c>
      <c r="D985" s="61">
        <v>228456</v>
      </c>
      <c r="E985" s="61">
        <v>179892</v>
      </c>
      <c r="F985" s="61">
        <f t="shared" si="30"/>
        <v>48564</v>
      </c>
      <c r="G985" s="62">
        <v>62635.5</v>
      </c>
      <c r="H985" s="60">
        <v>6288</v>
      </c>
      <c r="I985" s="60">
        <v>285.8</v>
      </c>
      <c r="J985" s="60">
        <f>Table48[[#This Row],[Comex Cu future]]/100/0.454*1000</f>
        <v>6295.1541850220265</v>
      </c>
      <c r="K985" s="60">
        <v>2101.75</v>
      </c>
      <c r="L985" s="63">
        <f t="shared" si="31"/>
        <v>43374</v>
      </c>
    </row>
    <row r="986" spans="2:12">
      <c r="B986" s="65">
        <v>43376</v>
      </c>
      <c r="C986" s="60">
        <v>12677</v>
      </c>
      <c r="D986" s="61">
        <v>228438</v>
      </c>
      <c r="E986" s="61">
        <v>179874</v>
      </c>
      <c r="F986" s="61">
        <f t="shared" si="30"/>
        <v>48564</v>
      </c>
      <c r="G986" s="62">
        <v>54890.5</v>
      </c>
      <c r="H986" s="60">
        <v>6262.5</v>
      </c>
      <c r="I986" s="60">
        <v>289.39999999999998</v>
      </c>
      <c r="J986" s="60">
        <f>Table48[[#This Row],[Comex Cu future]]/100/0.454*1000</f>
        <v>6374.4493392070472</v>
      </c>
      <c r="K986" s="60">
        <v>2198</v>
      </c>
      <c r="L986" s="63">
        <f t="shared" si="31"/>
        <v>43374</v>
      </c>
    </row>
    <row r="987" spans="2:12">
      <c r="B987" s="65">
        <v>43377</v>
      </c>
      <c r="C987" s="60">
        <v>12402.5</v>
      </c>
      <c r="D987" s="61">
        <v>228090</v>
      </c>
      <c r="E987" s="61">
        <v>179526</v>
      </c>
      <c r="F987" s="61">
        <f t="shared" si="30"/>
        <v>48564</v>
      </c>
      <c r="G987" s="62">
        <v>61660.5</v>
      </c>
      <c r="H987" s="60">
        <v>6288.25</v>
      </c>
      <c r="I987" s="60">
        <v>283.85000000000002</v>
      </c>
      <c r="J987" s="60">
        <f>Table48[[#This Row],[Comex Cu future]]/100/0.454*1000</f>
        <v>6252.2026431718059</v>
      </c>
      <c r="K987" s="60">
        <v>2168</v>
      </c>
      <c r="L987" s="63">
        <f t="shared" si="31"/>
        <v>43374</v>
      </c>
    </row>
    <row r="988" spans="2:12">
      <c r="B988" s="65">
        <v>43378</v>
      </c>
      <c r="C988" s="60">
        <v>12539</v>
      </c>
      <c r="D988" s="61">
        <v>227802</v>
      </c>
      <c r="E988" s="61">
        <v>179238</v>
      </c>
      <c r="F988" s="61">
        <f t="shared" si="30"/>
        <v>48564</v>
      </c>
      <c r="G988" s="62">
        <v>56750</v>
      </c>
      <c r="H988" s="60">
        <v>6167</v>
      </c>
      <c r="I988" s="60">
        <v>283.05</v>
      </c>
      <c r="J988" s="60">
        <f>Table48[[#This Row],[Comex Cu future]]/100/0.454*1000</f>
        <v>6234.5814977973578</v>
      </c>
      <c r="K988" s="60">
        <v>2127.5</v>
      </c>
      <c r="L988" s="63">
        <f t="shared" si="31"/>
        <v>43374</v>
      </c>
    </row>
    <row r="989" spans="2:12">
      <c r="B989" s="65">
        <v>43381</v>
      </c>
      <c r="C989" s="60">
        <v>12495.5</v>
      </c>
      <c r="D989" s="61">
        <v>226476</v>
      </c>
      <c r="E989" s="61">
        <v>177810</v>
      </c>
      <c r="F989" s="61">
        <f t="shared" si="30"/>
        <v>48666</v>
      </c>
      <c r="G989" s="62">
        <v>62492</v>
      </c>
      <c r="H989" s="60">
        <v>6174.25</v>
      </c>
      <c r="I989" s="60">
        <v>283.35000000000002</v>
      </c>
      <c r="J989" s="60">
        <f>Table48[[#This Row],[Comex Cu future]]/100/0.454*1000</f>
        <v>6241.1894273127755</v>
      </c>
      <c r="K989" s="60">
        <v>2063</v>
      </c>
      <c r="L989" s="63">
        <f t="shared" si="31"/>
        <v>43374</v>
      </c>
    </row>
    <row r="990" spans="2:12">
      <c r="B990" s="65">
        <v>43382</v>
      </c>
      <c r="C990" s="60">
        <v>12933</v>
      </c>
      <c r="D990" s="61">
        <v>226044</v>
      </c>
      <c r="E990" s="61">
        <v>177666</v>
      </c>
      <c r="F990" s="61">
        <f t="shared" si="30"/>
        <v>48378</v>
      </c>
      <c r="G990" s="62">
        <v>62234</v>
      </c>
      <c r="H990" s="60">
        <v>6300.25</v>
      </c>
      <c r="I990" s="60">
        <v>286.5</v>
      </c>
      <c r="J990" s="60">
        <f>Table48[[#This Row],[Comex Cu future]]/100/0.454*1000</f>
        <v>6310.5726872246696</v>
      </c>
      <c r="K990" s="60">
        <v>2049</v>
      </c>
      <c r="L990" s="63">
        <f t="shared" si="31"/>
        <v>43374</v>
      </c>
    </row>
    <row r="991" spans="2:12">
      <c r="B991" s="65">
        <v>43383</v>
      </c>
      <c r="C991" s="60">
        <v>12604</v>
      </c>
      <c r="D991" s="61">
        <v>225528</v>
      </c>
      <c r="E991" s="61">
        <v>177252</v>
      </c>
      <c r="F991" s="61">
        <f t="shared" si="30"/>
        <v>48276</v>
      </c>
      <c r="G991" s="62">
        <v>62225.5</v>
      </c>
      <c r="H991" s="60">
        <v>6251</v>
      </c>
      <c r="I991" s="60">
        <v>283.39999999999998</v>
      </c>
      <c r="J991" s="60">
        <f>Table48[[#This Row],[Comex Cu future]]/100/0.454*1000</f>
        <v>6242.2907488986766</v>
      </c>
      <c r="K991" s="60">
        <v>2040</v>
      </c>
      <c r="L991" s="63">
        <f t="shared" si="31"/>
        <v>43374</v>
      </c>
    </row>
    <row r="992" spans="2:12">
      <c r="B992" s="65">
        <v>43384</v>
      </c>
      <c r="C992" s="60">
        <v>12601.5</v>
      </c>
      <c r="D992" s="61">
        <v>224928</v>
      </c>
      <c r="E992" s="61">
        <v>176676</v>
      </c>
      <c r="F992" s="61">
        <f t="shared" si="30"/>
        <v>48252</v>
      </c>
      <c r="G992" s="62">
        <v>62217</v>
      </c>
      <c r="H992" s="60">
        <v>6258.25</v>
      </c>
      <c r="I992" s="60">
        <v>285.7</v>
      </c>
      <c r="J992" s="60">
        <f>Table48[[#This Row],[Comex Cu future]]/100/0.454*1000</f>
        <v>6292.9515418502197</v>
      </c>
      <c r="K992" s="60">
        <v>2013</v>
      </c>
      <c r="L992" s="63">
        <f t="shared" si="31"/>
        <v>43374</v>
      </c>
    </row>
    <row r="993" spans="2:12">
      <c r="B993" s="65">
        <v>43385</v>
      </c>
      <c r="C993" s="60">
        <v>12579</v>
      </c>
      <c r="D993" s="61">
        <v>224226</v>
      </c>
      <c r="E993" s="61">
        <v>175974</v>
      </c>
      <c r="F993" s="61">
        <f t="shared" si="30"/>
        <v>48252</v>
      </c>
      <c r="G993" s="62">
        <v>62208.5</v>
      </c>
      <c r="H993" s="60">
        <v>6319</v>
      </c>
      <c r="I993" s="60">
        <v>285.25</v>
      </c>
      <c r="J993" s="60">
        <f>Table48[[#This Row],[Comex Cu future]]/100/0.454*1000</f>
        <v>6283.0396475770922</v>
      </c>
      <c r="K993" s="60">
        <v>2033.75</v>
      </c>
      <c r="L993" s="63">
        <f t="shared" si="31"/>
        <v>43374</v>
      </c>
    </row>
    <row r="994" spans="2:12">
      <c r="B994" s="65">
        <v>43388</v>
      </c>
      <c r="C994" s="60">
        <v>12534.5</v>
      </c>
      <c r="D994" s="61">
        <v>222102</v>
      </c>
      <c r="E994" s="61">
        <v>173868</v>
      </c>
      <c r="F994" s="61">
        <f t="shared" si="30"/>
        <v>48234</v>
      </c>
      <c r="G994" s="62">
        <v>62200</v>
      </c>
      <c r="H994" s="60">
        <v>6303</v>
      </c>
      <c r="I994" s="60">
        <v>284.7</v>
      </c>
      <c r="J994" s="60">
        <f>Table48[[#This Row],[Comex Cu future]]/100/0.454*1000</f>
        <v>6270.9251101321588</v>
      </c>
      <c r="K994" s="60">
        <v>2025.5</v>
      </c>
      <c r="L994" s="63">
        <f t="shared" si="31"/>
        <v>43374</v>
      </c>
    </row>
    <row r="995" spans="2:12">
      <c r="B995" s="65">
        <v>43389</v>
      </c>
      <c r="C995" s="60">
        <v>12516.5</v>
      </c>
      <c r="D995" s="61">
        <v>221898</v>
      </c>
      <c r="E995" s="61">
        <v>173586</v>
      </c>
      <c r="F995" s="61">
        <f t="shared" si="30"/>
        <v>48312</v>
      </c>
      <c r="G995" s="62">
        <v>62192</v>
      </c>
      <c r="H995" s="60">
        <v>6202.25</v>
      </c>
      <c r="I995" s="60">
        <v>284.75</v>
      </c>
      <c r="J995" s="60">
        <f>Table48[[#This Row],[Comex Cu future]]/100/0.454*1000</f>
        <v>6272.0264317180618</v>
      </c>
      <c r="K995" s="60">
        <v>2025</v>
      </c>
      <c r="L995" s="63">
        <f t="shared" si="31"/>
        <v>43374</v>
      </c>
    </row>
    <row r="996" spans="2:12">
      <c r="B996" s="65">
        <v>43390</v>
      </c>
      <c r="C996" s="60">
        <v>12298.5</v>
      </c>
      <c r="D996" s="61">
        <v>220422</v>
      </c>
      <c r="E996" s="61">
        <v>172116</v>
      </c>
      <c r="F996" s="61">
        <f t="shared" si="30"/>
        <v>48306</v>
      </c>
      <c r="G996" s="62">
        <v>62184</v>
      </c>
      <c r="H996" s="60">
        <v>6216</v>
      </c>
      <c r="I996" s="60">
        <v>284.2</v>
      </c>
      <c r="J996" s="60">
        <f>Table48[[#This Row],[Comex Cu future]]/100/0.454*1000</f>
        <v>6259.9118942731275</v>
      </c>
      <c r="K996" s="60">
        <v>2014.25</v>
      </c>
      <c r="L996" s="63">
        <f t="shared" si="31"/>
        <v>43374</v>
      </c>
    </row>
    <row r="997" spans="2:12">
      <c r="B997" s="65">
        <v>43391</v>
      </c>
      <c r="C997" s="60">
        <v>12276</v>
      </c>
      <c r="D997" s="61">
        <v>219924</v>
      </c>
      <c r="E997" s="61">
        <v>171648</v>
      </c>
      <c r="F997" s="61">
        <f t="shared" si="30"/>
        <v>48276</v>
      </c>
      <c r="G997" s="62">
        <v>61176</v>
      </c>
      <c r="H997" s="60">
        <v>6157.5</v>
      </c>
      <c r="I997" s="60">
        <v>281.8</v>
      </c>
      <c r="J997" s="60">
        <f>Table48[[#This Row],[Comex Cu future]]/100/0.454*1000</f>
        <v>6207.0484581497794</v>
      </c>
      <c r="K997" s="60">
        <v>2007.5</v>
      </c>
      <c r="L997" s="63">
        <f t="shared" si="31"/>
        <v>43374</v>
      </c>
    </row>
    <row r="998" spans="2:12">
      <c r="B998" s="65">
        <v>43392</v>
      </c>
      <c r="C998" s="60">
        <v>12372</v>
      </c>
      <c r="D998" s="61">
        <v>219978</v>
      </c>
      <c r="E998" s="61">
        <v>171702</v>
      </c>
      <c r="F998" s="61">
        <f t="shared" si="30"/>
        <v>48276</v>
      </c>
      <c r="G998" s="62">
        <v>60418</v>
      </c>
      <c r="H998" s="60">
        <v>6228</v>
      </c>
      <c r="I998" s="60">
        <v>284.5</v>
      </c>
      <c r="J998" s="60">
        <f>Table48[[#This Row],[Comex Cu future]]/100/0.454*1000</f>
        <v>6266.5198237885461</v>
      </c>
      <c r="K998" s="60">
        <v>1995.5</v>
      </c>
      <c r="L998" s="63">
        <f t="shared" si="31"/>
        <v>43374</v>
      </c>
    </row>
    <row r="999" spans="2:12">
      <c r="B999" s="65">
        <v>43395</v>
      </c>
      <c r="C999" s="60">
        <v>12447.5</v>
      </c>
      <c r="D999" s="61">
        <v>219636</v>
      </c>
      <c r="E999" s="61">
        <v>171462</v>
      </c>
      <c r="F999" s="61">
        <f t="shared" si="30"/>
        <v>48174</v>
      </c>
      <c r="G999" s="62">
        <v>60410</v>
      </c>
      <c r="H999" s="60">
        <v>6242.75</v>
      </c>
      <c r="I999" s="60">
        <v>285.2</v>
      </c>
      <c r="J999" s="60">
        <f>Table48[[#This Row],[Comex Cu future]]/100/0.454*1000</f>
        <v>6281.9383259911892</v>
      </c>
      <c r="K999" s="60">
        <v>1994.5</v>
      </c>
      <c r="L999" s="63">
        <f t="shared" si="31"/>
        <v>43374</v>
      </c>
    </row>
    <row r="1000" spans="2:12">
      <c r="B1000" s="65">
        <v>43396</v>
      </c>
      <c r="C1000" s="60">
        <v>12290.5</v>
      </c>
      <c r="D1000" s="61">
        <v>219660</v>
      </c>
      <c r="E1000" s="61">
        <v>171528</v>
      </c>
      <c r="F1000" s="61">
        <f t="shared" si="30"/>
        <v>48132</v>
      </c>
      <c r="G1000" s="62">
        <v>60402</v>
      </c>
      <c r="H1000" s="60">
        <v>6194.5</v>
      </c>
      <c r="I1000" s="60">
        <v>283.35000000000002</v>
      </c>
      <c r="J1000" s="60">
        <f>Table48[[#This Row],[Comex Cu future]]/100/0.454*1000</f>
        <v>6241.1894273127755</v>
      </c>
      <c r="K1000" s="60">
        <v>1982.5</v>
      </c>
      <c r="L1000" s="63">
        <f t="shared" si="31"/>
        <v>43374</v>
      </c>
    </row>
    <row r="1001" spans="2:12">
      <c r="B1001" s="65">
        <v>43397</v>
      </c>
      <c r="C1001" s="60">
        <v>12141.5</v>
      </c>
      <c r="D1001" s="61">
        <v>219366</v>
      </c>
      <c r="E1001" s="61">
        <v>171234</v>
      </c>
      <c r="F1001" s="61">
        <f t="shared" si="30"/>
        <v>48132</v>
      </c>
      <c r="G1001" s="62">
        <v>60394</v>
      </c>
      <c r="H1001" s="60">
        <v>6188</v>
      </c>
      <c r="I1001" s="60">
        <v>283.14999999999998</v>
      </c>
      <c r="J1001" s="60">
        <f>Table48[[#This Row],[Comex Cu future]]/100/0.454*1000</f>
        <v>6236.7841409691619</v>
      </c>
      <c r="K1001" s="60">
        <v>1977.5</v>
      </c>
      <c r="L1001" s="63">
        <f t="shared" si="31"/>
        <v>43374</v>
      </c>
    </row>
    <row r="1002" spans="2:12">
      <c r="B1002" s="65">
        <v>43398</v>
      </c>
      <c r="C1002" s="60">
        <v>12072</v>
      </c>
      <c r="D1002" s="61">
        <v>219654</v>
      </c>
      <c r="E1002" s="61">
        <v>171522</v>
      </c>
      <c r="F1002" s="61">
        <f t="shared" si="30"/>
        <v>48132</v>
      </c>
      <c r="G1002" s="62">
        <v>60386</v>
      </c>
      <c r="H1002" s="60">
        <v>6253</v>
      </c>
      <c r="I1002" s="60">
        <v>282.64999999999998</v>
      </c>
      <c r="J1002" s="60">
        <f>Table48[[#This Row],[Comex Cu future]]/100/0.454*1000</f>
        <v>6225.7709251101314</v>
      </c>
      <c r="K1002" s="60">
        <v>1973</v>
      </c>
      <c r="L1002" s="63">
        <f t="shared" si="31"/>
        <v>43374</v>
      </c>
    </row>
    <row r="1003" spans="2:12">
      <c r="B1003" s="65">
        <v>43399</v>
      </c>
      <c r="C1003" s="60">
        <v>11834</v>
      </c>
      <c r="D1003" s="61">
        <v>219456</v>
      </c>
      <c r="E1003" s="61">
        <v>171390</v>
      </c>
      <c r="F1003" s="61">
        <f t="shared" si="30"/>
        <v>48066</v>
      </c>
      <c r="G1003" s="62">
        <v>60377.5</v>
      </c>
      <c r="H1003" s="60">
        <v>6207</v>
      </c>
      <c r="I1003" s="60">
        <v>280.64999999999998</v>
      </c>
      <c r="J1003" s="60">
        <f>Table48[[#This Row],[Comex Cu future]]/100/0.454*1000</f>
        <v>6181.7180616740079</v>
      </c>
      <c r="K1003" s="60">
        <v>1981.75</v>
      </c>
      <c r="L1003" s="63">
        <f t="shared" si="31"/>
        <v>43374</v>
      </c>
    </row>
    <row r="1004" spans="2:12">
      <c r="B1004" s="65">
        <v>43402</v>
      </c>
      <c r="C1004" s="60">
        <v>11686</v>
      </c>
      <c r="D1004" s="61">
        <v>219114</v>
      </c>
      <c r="E1004" s="61">
        <v>171192</v>
      </c>
      <c r="F1004" s="61">
        <f t="shared" si="30"/>
        <v>47922</v>
      </c>
      <c r="G1004" s="62">
        <v>59619</v>
      </c>
      <c r="H1004" s="60">
        <v>6178.5</v>
      </c>
      <c r="I1004" s="60">
        <v>281.10000000000002</v>
      </c>
      <c r="J1004" s="60">
        <f>Table48[[#This Row],[Comex Cu future]]/100/0.454*1000</f>
        <v>6191.6299559471372</v>
      </c>
      <c r="K1004" s="60">
        <v>1962.75</v>
      </c>
      <c r="L1004" s="63">
        <f t="shared" si="31"/>
        <v>43374</v>
      </c>
    </row>
    <row r="1005" spans="2:12">
      <c r="B1005" s="65">
        <v>43403</v>
      </c>
      <c r="C1005" s="60">
        <v>11690</v>
      </c>
      <c r="D1005" s="61">
        <v>218970</v>
      </c>
      <c r="E1005" s="61">
        <v>171162</v>
      </c>
      <c r="F1005" s="61">
        <f t="shared" si="30"/>
        <v>47808</v>
      </c>
      <c r="G1005" s="62">
        <v>59611</v>
      </c>
      <c r="H1005" s="60">
        <v>6076.5</v>
      </c>
      <c r="I1005" s="60">
        <v>273.3</v>
      </c>
      <c r="J1005" s="60">
        <f>Table48[[#This Row],[Comex Cu future]]/100/0.454*1000</f>
        <v>6019.8237885462559</v>
      </c>
      <c r="K1005" s="60">
        <v>1947</v>
      </c>
      <c r="L1005" s="63">
        <f t="shared" si="31"/>
        <v>43374</v>
      </c>
    </row>
    <row r="1006" spans="2:12">
      <c r="B1006" s="65">
        <v>43404</v>
      </c>
      <c r="C1006" s="60">
        <v>11425.5</v>
      </c>
      <c r="D1006" s="61">
        <v>218862</v>
      </c>
      <c r="E1006" s="61">
        <v>171150</v>
      </c>
      <c r="F1006" s="61">
        <f t="shared" si="30"/>
        <v>47712</v>
      </c>
      <c r="G1006" s="62">
        <v>59853</v>
      </c>
      <c r="H1006" s="60">
        <v>6036.5</v>
      </c>
      <c r="I1006" s="60">
        <v>272.64999999999998</v>
      </c>
      <c r="J1006" s="60">
        <f>Table48[[#This Row],[Comex Cu future]]/100/0.454*1000</f>
        <v>6005.5066079295138</v>
      </c>
      <c r="K1006" s="60">
        <v>1934.75</v>
      </c>
      <c r="L1006" s="63">
        <f t="shared" si="31"/>
        <v>43374</v>
      </c>
    </row>
    <row r="1007" spans="2:12">
      <c r="B1007" s="65">
        <v>43405</v>
      </c>
      <c r="C1007" s="60">
        <v>11718.5</v>
      </c>
      <c r="D1007" s="61">
        <v>218868</v>
      </c>
      <c r="E1007" s="61">
        <v>171204</v>
      </c>
      <c r="F1007" s="61">
        <f t="shared" si="30"/>
        <v>47664</v>
      </c>
      <c r="G1007" s="62">
        <v>58094</v>
      </c>
      <c r="H1007" s="60">
        <v>6102.5</v>
      </c>
      <c r="I1007" s="60">
        <v>278.64999999999998</v>
      </c>
      <c r="J1007" s="60">
        <f>Table48[[#This Row],[Comex Cu future]]/100/0.454*1000</f>
        <v>6137.6651982378853</v>
      </c>
      <c r="K1007" s="60">
        <v>1949.25</v>
      </c>
      <c r="L1007" s="63">
        <f t="shared" si="31"/>
        <v>43405</v>
      </c>
    </row>
    <row r="1008" spans="2:12">
      <c r="B1008" s="65">
        <v>43406</v>
      </c>
      <c r="C1008" s="60">
        <v>11860.5</v>
      </c>
      <c r="D1008" s="61">
        <v>218772</v>
      </c>
      <c r="E1008" s="61">
        <v>171108</v>
      </c>
      <c r="F1008" s="61">
        <f t="shared" si="30"/>
        <v>47664</v>
      </c>
      <c r="G1008" s="62">
        <v>58085</v>
      </c>
      <c r="H1008" s="60">
        <v>6319</v>
      </c>
      <c r="I1008" s="60">
        <v>286.60000000000002</v>
      </c>
      <c r="J1008" s="60">
        <f>Table48[[#This Row],[Comex Cu future]]/100/0.454*1000</f>
        <v>6312.7753303964755</v>
      </c>
      <c r="K1008" s="60">
        <v>1960.5</v>
      </c>
      <c r="L1008" s="63">
        <f t="shared" si="31"/>
        <v>43405</v>
      </c>
    </row>
    <row r="1009" spans="2:12">
      <c r="B1009" s="65">
        <v>43409</v>
      </c>
      <c r="C1009" s="60">
        <v>11675.5</v>
      </c>
      <c r="D1009" s="61">
        <v>218430</v>
      </c>
      <c r="E1009" s="61">
        <v>170868</v>
      </c>
      <c r="F1009" s="61">
        <f t="shared" si="30"/>
        <v>47562</v>
      </c>
      <c r="G1009" s="62">
        <v>52500</v>
      </c>
      <c r="H1009" s="60">
        <v>6206.5</v>
      </c>
      <c r="I1009" s="60">
        <v>282.10000000000002</v>
      </c>
      <c r="J1009" s="60">
        <f>Table48[[#This Row],[Comex Cu future]]/100/0.454*1000</f>
        <v>6213.6563876651981</v>
      </c>
      <c r="K1009" s="60">
        <v>1956.5</v>
      </c>
      <c r="L1009" s="63">
        <f t="shared" si="31"/>
        <v>43405</v>
      </c>
    </row>
    <row r="1010" spans="2:12">
      <c r="B1010" s="65">
        <v>43410</v>
      </c>
      <c r="C1010" s="60">
        <v>11699.5</v>
      </c>
      <c r="D1010" s="61">
        <v>217686</v>
      </c>
      <c r="E1010" s="61">
        <v>170124</v>
      </c>
      <c r="F1010" s="61">
        <f t="shared" si="30"/>
        <v>47562</v>
      </c>
      <c r="G1010" s="62">
        <v>54505.5</v>
      </c>
      <c r="H1010" s="60">
        <v>6184</v>
      </c>
      <c r="I1010" s="60">
        <v>279.25</v>
      </c>
      <c r="J1010" s="60">
        <f>Table48[[#This Row],[Comex Cu future]]/100/0.454*1000</f>
        <v>6150.8810572687225</v>
      </c>
      <c r="K1010" s="60">
        <v>1935</v>
      </c>
      <c r="L1010" s="63">
        <f t="shared" si="31"/>
        <v>43405</v>
      </c>
    </row>
    <row r="1011" spans="2:12">
      <c r="B1011" s="65">
        <v>43411</v>
      </c>
      <c r="C1011" s="60">
        <v>11743.5</v>
      </c>
      <c r="D1011" s="61">
        <v>217410</v>
      </c>
      <c r="E1011" s="61">
        <v>170112</v>
      </c>
      <c r="F1011" s="61">
        <f t="shared" si="30"/>
        <v>47298</v>
      </c>
      <c r="G1011" s="62">
        <v>55000</v>
      </c>
      <c r="H1011" s="60">
        <v>6171</v>
      </c>
      <c r="I1011" s="60">
        <v>281.60000000000002</v>
      </c>
      <c r="J1011" s="60">
        <f>Table48[[#This Row],[Comex Cu future]]/100/0.454*1000</f>
        <v>6202.6431718061676</v>
      </c>
      <c r="K1011" s="60">
        <v>1971.25</v>
      </c>
      <c r="L1011" s="63">
        <f t="shared" si="31"/>
        <v>43405</v>
      </c>
    </row>
    <row r="1012" spans="2:12">
      <c r="B1012" s="65">
        <v>43412</v>
      </c>
      <c r="C1012" s="60">
        <v>11710</v>
      </c>
      <c r="D1012" s="61">
        <v>217314</v>
      </c>
      <c r="E1012" s="61">
        <v>170040</v>
      </c>
      <c r="F1012" s="61">
        <f t="shared" si="30"/>
        <v>47274</v>
      </c>
      <c r="G1012" s="62">
        <v>55000</v>
      </c>
      <c r="H1012" s="60">
        <v>6172.5</v>
      </c>
      <c r="I1012" s="60">
        <v>280</v>
      </c>
      <c r="J1012" s="60">
        <f>Table48[[#This Row],[Comex Cu future]]/100/0.454*1000</f>
        <v>6167.4008810572677</v>
      </c>
      <c r="K1012" s="60">
        <v>1979.5</v>
      </c>
      <c r="L1012" s="63">
        <f t="shared" si="31"/>
        <v>43405</v>
      </c>
    </row>
    <row r="1013" spans="2:12">
      <c r="B1013" s="65">
        <v>43413</v>
      </c>
      <c r="C1013" s="60">
        <v>11397</v>
      </c>
      <c r="D1013" s="61">
        <v>216834</v>
      </c>
      <c r="E1013" s="61">
        <v>169560</v>
      </c>
      <c r="F1013" s="61">
        <f t="shared" si="30"/>
        <v>47274</v>
      </c>
      <c r="G1013" s="62">
        <v>51000</v>
      </c>
      <c r="H1013" s="60">
        <v>6078.5</v>
      </c>
      <c r="I1013" s="60">
        <v>274.25</v>
      </c>
      <c r="J1013" s="60">
        <f>Table48[[#This Row],[Comex Cu future]]/100/0.454*1000</f>
        <v>6040.7488986784138</v>
      </c>
      <c r="K1013" s="60">
        <v>1946</v>
      </c>
      <c r="L1013" s="63">
        <f t="shared" si="31"/>
        <v>43405</v>
      </c>
    </row>
    <row r="1014" spans="2:12">
      <c r="B1014" s="65">
        <v>43416</v>
      </c>
      <c r="C1014" s="60">
        <v>11320</v>
      </c>
      <c r="D1014" s="61">
        <v>216612</v>
      </c>
      <c r="E1014" s="61">
        <v>169428</v>
      </c>
      <c r="F1014" s="61">
        <f t="shared" si="30"/>
        <v>47184</v>
      </c>
      <c r="G1014" s="62">
        <v>55000</v>
      </c>
      <c r="H1014" s="60">
        <v>6073.75</v>
      </c>
      <c r="I1014" s="60">
        <v>273.7</v>
      </c>
      <c r="J1014" s="60">
        <f>Table48[[#This Row],[Comex Cu future]]/100/0.454*1000</f>
        <v>6028.6343612334795</v>
      </c>
      <c r="K1014" s="60">
        <v>1929.75</v>
      </c>
      <c r="L1014" s="63">
        <f t="shared" si="31"/>
        <v>43405</v>
      </c>
    </row>
    <row r="1015" spans="2:12">
      <c r="B1015" s="65">
        <v>43417</v>
      </c>
      <c r="C1015" s="60">
        <v>11262.5</v>
      </c>
      <c r="D1015" s="61">
        <v>216600</v>
      </c>
      <c r="E1015" s="61">
        <v>169416</v>
      </c>
      <c r="F1015" s="61">
        <f t="shared" si="30"/>
        <v>47184</v>
      </c>
      <c r="G1015" s="62">
        <v>55000</v>
      </c>
      <c r="H1015" s="60">
        <v>6088.5</v>
      </c>
      <c r="I1015" s="60">
        <v>275.3</v>
      </c>
      <c r="J1015" s="60">
        <f>Table48[[#This Row],[Comex Cu future]]/100/0.454*1000</f>
        <v>6063.8766519823785</v>
      </c>
      <c r="K1015" s="60">
        <v>1921.5</v>
      </c>
      <c r="L1015" s="63">
        <f t="shared" si="31"/>
        <v>43405</v>
      </c>
    </row>
    <row r="1016" spans="2:12">
      <c r="B1016" s="65">
        <v>43418</v>
      </c>
      <c r="C1016" s="60">
        <v>11230</v>
      </c>
      <c r="D1016" s="61">
        <v>216306</v>
      </c>
      <c r="E1016" s="61">
        <v>169230</v>
      </c>
      <c r="F1016" s="61">
        <f t="shared" si="30"/>
        <v>47076</v>
      </c>
      <c r="G1016" s="62">
        <v>55000</v>
      </c>
      <c r="H1016" s="60">
        <v>6107.5</v>
      </c>
      <c r="I1016" s="60">
        <v>276.89999999999998</v>
      </c>
      <c r="J1016" s="60">
        <f>Table48[[#This Row],[Comex Cu future]]/100/0.454*1000</f>
        <v>6099.1189427312765</v>
      </c>
      <c r="K1016" s="60">
        <v>1925.75</v>
      </c>
      <c r="L1016" s="63">
        <f t="shared" si="31"/>
        <v>43405</v>
      </c>
    </row>
    <row r="1017" spans="2:12">
      <c r="B1017" s="65">
        <v>43419</v>
      </c>
      <c r="C1017" s="60">
        <v>11182.5</v>
      </c>
      <c r="D1017" s="61">
        <v>216174</v>
      </c>
      <c r="E1017" s="61">
        <v>169152</v>
      </c>
      <c r="F1017" s="61">
        <f t="shared" si="30"/>
        <v>47022</v>
      </c>
      <c r="G1017" s="62">
        <v>55000</v>
      </c>
      <c r="H1017" s="60">
        <v>6198</v>
      </c>
      <c r="I1017" s="60">
        <v>279.5</v>
      </c>
      <c r="J1017" s="60">
        <f>Table48[[#This Row],[Comex Cu future]]/100/0.454*1000</f>
        <v>6156.3876651982373</v>
      </c>
      <c r="K1017" s="60">
        <v>1907.5</v>
      </c>
      <c r="L1017" s="63">
        <f t="shared" si="31"/>
        <v>43405</v>
      </c>
    </row>
    <row r="1018" spans="2:12">
      <c r="B1018" s="65">
        <v>43420</v>
      </c>
      <c r="C1018" s="60">
        <v>11287</v>
      </c>
      <c r="D1018" s="61">
        <v>215442</v>
      </c>
      <c r="E1018" s="61">
        <v>168420</v>
      </c>
      <c r="F1018" s="61">
        <f t="shared" si="30"/>
        <v>47022</v>
      </c>
      <c r="G1018" s="62">
        <v>55000</v>
      </c>
      <c r="H1018" s="60">
        <v>6223.5</v>
      </c>
      <c r="I1018" s="60">
        <v>281.75</v>
      </c>
      <c r="J1018" s="60">
        <f>Table48[[#This Row],[Comex Cu future]]/100/0.454*1000</f>
        <v>6205.9471365638756</v>
      </c>
      <c r="K1018" s="60">
        <v>1921.25</v>
      </c>
      <c r="L1018" s="63">
        <f t="shared" si="31"/>
        <v>43405</v>
      </c>
    </row>
    <row r="1019" spans="2:12">
      <c r="B1019" s="65">
        <v>43423</v>
      </c>
      <c r="C1019" s="60">
        <v>11108</v>
      </c>
      <c r="D1019" s="61">
        <v>215328</v>
      </c>
      <c r="E1019" s="61">
        <v>168552</v>
      </c>
      <c r="F1019" s="61">
        <f t="shared" si="30"/>
        <v>46776</v>
      </c>
      <c r="G1019" s="62">
        <v>55000</v>
      </c>
      <c r="H1019" s="60">
        <v>6292.5</v>
      </c>
      <c r="I1019" s="60">
        <v>279</v>
      </c>
      <c r="J1019" s="60">
        <f>Table48[[#This Row],[Comex Cu future]]/100/0.454*1000</f>
        <v>6145.3744493392069</v>
      </c>
      <c r="K1019" s="60">
        <v>1916.5</v>
      </c>
      <c r="L1019" s="63">
        <f t="shared" si="31"/>
        <v>43405</v>
      </c>
    </row>
    <row r="1020" spans="2:12">
      <c r="B1020" s="65">
        <v>43424</v>
      </c>
      <c r="C1020" s="60">
        <v>11027</v>
      </c>
      <c r="D1020" s="61">
        <v>215562</v>
      </c>
      <c r="E1020" s="61">
        <v>169020</v>
      </c>
      <c r="F1020" s="61">
        <f t="shared" si="30"/>
        <v>46542</v>
      </c>
      <c r="G1020" s="62">
        <v>55000</v>
      </c>
      <c r="H1020" s="60">
        <v>6206</v>
      </c>
      <c r="I1020" s="60">
        <v>277.75</v>
      </c>
      <c r="J1020" s="60">
        <f>Table48[[#This Row],[Comex Cu future]]/100/0.454*1000</f>
        <v>6117.8414096916295</v>
      </c>
      <c r="K1020" s="60">
        <v>1929.25</v>
      </c>
      <c r="L1020" s="63">
        <f t="shared" si="31"/>
        <v>43405</v>
      </c>
    </row>
    <row r="1021" spans="2:12">
      <c r="B1021" s="65">
        <v>43425</v>
      </c>
      <c r="C1021" s="60">
        <v>10951.5</v>
      </c>
      <c r="D1021" s="61">
        <v>215322</v>
      </c>
      <c r="E1021" s="61">
        <v>168828</v>
      </c>
      <c r="F1021" s="61">
        <f t="shared" si="30"/>
        <v>46494</v>
      </c>
      <c r="G1021" s="62">
        <v>55000</v>
      </c>
      <c r="H1021" s="60">
        <v>6269</v>
      </c>
      <c r="I1021" s="60">
        <v>280.55</v>
      </c>
      <c r="J1021" s="60">
        <f>Table48[[#This Row],[Comex Cu future]]/100/0.454*1000</f>
        <v>6179.5154185022029</v>
      </c>
      <c r="K1021" s="60">
        <v>1943</v>
      </c>
      <c r="L1021" s="63">
        <f t="shared" si="31"/>
        <v>43405</v>
      </c>
    </row>
    <row r="1022" spans="2:12">
      <c r="B1022" s="65">
        <v>43426</v>
      </c>
      <c r="C1022" s="60">
        <v>10902.25</v>
      </c>
      <c r="D1022" s="61">
        <v>214962</v>
      </c>
      <c r="E1022" s="61">
        <v>168492</v>
      </c>
      <c r="F1022" s="61">
        <f t="shared" si="30"/>
        <v>46470</v>
      </c>
      <c r="G1022" s="62">
        <v>55000</v>
      </c>
      <c r="H1022" s="60">
        <v>6286.25</v>
      </c>
      <c r="I1022" s="60">
        <v>280.55</v>
      </c>
      <c r="J1022" s="60">
        <f>Table48[[#This Row],[Comex Cu future]]/100/0.454*1000</f>
        <v>6179.5154185022029</v>
      </c>
      <c r="K1022" s="60">
        <v>1936.75</v>
      </c>
      <c r="L1022" s="63">
        <f t="shared" si="31"/>
        <v>43405</v>
      </c>
    </row>
    <row r="1023" spans="2:12">
      <c r="B1023" s="65">
        <v>43427</v>
      </c>
      <c r="C1023" s="60">
        <v>10849</v>
      </c>
      <c r="D1023" s="61">
        <v>214188</v>
      </c>
      <c r="E1023" s="61">
        <v>168234</v>
      </c>
      <c r="F1023" s="61">
        <f t="shared" si="30"/>
        <v>45954</v>
      </c>
      <c r="G1023" s="62">
        <v>55000</v>
      </c>
      <c r="H1023" s="60">
        <v>6236.5</v>
      </c>
      <c r="I1023" s="60">
        <v>279.8</v>
      </c>
      <c r="J1023" s="60">
        <f>Table48[[#This Row],[Comex Cu future]]/100/0.454*1000</f>
        <v>6162.9955947136568</v>
      </c>
      <c r="K1023" s="60">
        <v>1938.25</v>
      </c>
      <c r="L1023" s="63">
        <f t="shared" si="31"/>
        <v>43405</v>
      </c>
    </row>
    <row r="1024" spans="2:12">
      <c r="B1024" s="65">
        <v>43430</v>
      </c>
      <c r="C1024" s="60">
        <v>10803.5</v>
      </c>
      <c r="D1024" s="61">
        <v>213984</v>
      </c>
      <c r="E1024" s="61">
        <v>168072</v>
      </c>
      <c r="F1024" s="61">
        <f t="shared" si="30"/>
        <v>45912</v>
      </c>
      <c r="G1024" s="62">
        <v>55000</v>
      </c>
      <c r="H1024" s="60">
        <v>6221</v>
      </c>
      <c r="I1024" s="60">
        <v>278.95</v>
      </c>
      <c r="J1024" s="60">
        <f>Table48[[#This Row],[Comex Cu future]]/100/0.454*1000</f>
        <v>6144.273127753303</v>
      </c>
      <c r="K1024" s="60">
        <v>1940.5</v>
      </c>
      <c r="L1024" s="63">
        <f t="shared" si="31"/>
        <v>43405</v>
      </c>
    </row>
    <row r="1025" spans="2:12">
      <c r="B1025" s="65">
        <v>43431</v>
      </c>
      <c r="C1025" s="60">
        <v>10700</v>
      </c>
      <c r="D1025" s="61">
        <v>213774</v>
      </c>
      <c r="E1025" s="61">
        <v>167886</v>
      </c>
      <c r="F1025" s="61">
        <f t="shared" si="30"/>
        <v>45888</v>
      </c>
      <c r="G1025" s="62">
        <v>55000</v>
      </c>
      <c r="H1025" s="60">
        <v>6155.25</v>
      </c>
      <c r="I1025" s="60">
        <v>274.75</v>
      </c>
      <c r="J1025" s="60">
        <f>Table48[[#This Row],[Comex Cu future]]/100/0.454*1000</f>
        <v>6051.7621145374442</v>
      </c>
      <c r="K1025" s="60">
        <v>1920.5</v>
      </c>
      <c r="L1025" s="63">
        <f t="shared" si="31"/>
        <v>43405</v>
      </c>
    </row>
    <row r="1026" spans="2:12">
      <c r="B1026" s="65">
        <v>43432</v>
      </c>
      <c r="C1026" s="60">
        <v>10726.5</v>
      </c>
      <c r="D1026" s="61">
        <v>213774</v>
      </c>
      <c r="E1026" s="61">
        <v>167886</v>
      </c>
      <c r="F1026" s="61">
        <f t="shared" si="30"/>
        <v>45888</v>
      </c>
      <c r="G1026" s="62">
        <v>55000</v>
      </c>
      <c r="H1026" s="60">
        <v>6244</v>
      </c>
      <c r="I1026" s="60">
        <v>282.45</v>
      </c>
      <c r="J1026" s="60">
        <f>Table48[[#This Row],[Comex Cu future]]/100/0.454*1000</f>
        <v>6221.3656387665196</v>
      </c>
      <c r="K1026" s="60">
        <v>1924.75</v>
      </c>
      <c r="L1026" s="63">
        <f t="shared" si="31"/>
        <v>43405</v>
      </c>
    </row>
    <row r="1027" spans="2:12">
      <c r="B1027" s="65">
        <v>43433</v>
      </c>
      <c r="C1027" s="60">
        <v>10984</v>
      </c>
      <c r="D1027" s="61">
        <v>213720</v>
      </c>
      <c r="E1027" s="61">
        <v>167838</v>
      </c>
      <c r="F1027" s="61">
        <f t="shared" si="30"/>
        <v>45882</v>
      </c>
      <c r="G1027" s="62">
        <v>55000</v>
      </c>
      <c r="H1027" s="60">
        <v>6247.5</v>
      </c>
      <c r="I1027" s="60">
        <v>280.5</v>
      </c>
      <c r="J1027" s="60">
        <f>Table48[[#This Row],[Comex Cu future]]/100/0.454*1000</f>
        <v>6178.4140969163</v>
      </c>
      <c r="K1027" s="60">
        <v>1936.75</v>
      </c>
      <c r="L1027" s="63">
        <f t="shared" si="31"/>
        <v>43405</v>
      </c>
    </row>
    <row r="1028" spans="2:12">
      <c r="B1028" s="65">
        <v>43434</v>
      </c>
      <c r="C1028" s="60">
        <v>11135.5</v>
      </c>
      <c r="D1028" s="61">
        <v>213570</v>
      </c>
      <c r="E1028" s="61">
        <v>167880</v>
      </c>
      <c r="F1028" s="61">
        <f t="shared" si="30"/>
        <v>45690</v>
      </c>
      <c r="G1028" s="62">
        <v>55000</v>
      </c>
      <c r="H1028" s="60">
        <v>6227</v>
      </c>
      <c r="I1028" s="60">
        <v>280.10000000000002</v>
      </c>
      <c r="J1028" s="60">
        <f>Table48[[#This Row],[Comex Cu future]]/100/0.454*1000</f>
        <v>6169.6035242290745</v>
      </c>
      <c r="K1028" s="60">
        <v>1957.25</v>
      </c>
      <c r="L1028" s="63">
        <f t="shared" si="31"/>
        <v>43405</v>
      </c>
    </row>
    <row r="1029" spans="2:12">
      <c r="B1029" s="65">
        <v>43437</v>
      </c>
      <c r="C1029" s="60">
        <v>11179.5</v>
      </c>
      <c r="D1029" s="61">
        <v>212844</v>
      </c>
      <c r="E1029" s="61">
        <v>167280</v>
      </c>
      <c r="F1029" s="61">
        <f t="shared" si="30"/>
        <v>45564</v>
      </c>
      <c r="G1029" s="62">
        <v>55000</v>
      </c>
      <c r="H1029" s="60">
        <v>6312.5</v>
      </c>
      <c r="I1029" s="60">
        <v>282.85000000000002</v>
      </c>
      <c r="J1029" s="60">
        <f>Table48[[#This Row],[Comex Cu future]]/100/0.454*1000</f>
        <v>6230.1762114537441</v>
      </c>
      <c r="K1029" s="60">
        <v>1972.25</v>
      </c>
      <c r="L1029" s="63">
        <f t="shared" si="31"/>
        <v>43435</v>
      </c>
    </row>
    <row r="1030" spans="2:12">
      <c r="B1030" s="65">
        <v>43438</v>
      </c>
      <c r="C1030" s="60">
        <v>11080.5</v>
      </c>
      <c r="D1030" s="61">
        <v>212796</v>
      </c>
      <c r="E1030" s="61">
        <v>167280</v>
      </c>
      <c r="F1030" s="61">
        <f t="shared" si="30"/>
        <v>45516</v>
      </c>
      <c r="G1030" s="62">
        <v>55000</v>
      </c>
      <c r="H1030" s="60">
        <v>6212.5</v>
      </c>
      <c r="I1030" s="60">
        <v>279.35000000000002</v>
      </c>
      <c r="J1030" s="60">
        <f>Table48[[#This Row],[Comex Cu future]]/100/0.454*1000</f>
        <v>6153.0837004405294</v>
      </c>
      <c r="K1030" s="60">
        <v>1972.5</v>
      </c>
      <c r="L1030" s="63">
        <f t="shared" si="31"/>
        <v>43435</v>
      </c>
    </row>
    <row r="1031" spans="2:12">
      <c r="B1031" s="65">
        <v>43439</v>
      </c>
      <c r="C1031" s="60">
        <v>11156</v>
      </c>
      <c r="D1031" s="61">
        <v>211284</v>
      </c>
      <c r="E1031" s="61">
        <v>166368</v>
      </c>
      <c r="F1031" s="61">
        <f t="shared" ref="F1031:F1094" si="32">D1031-E1031</f>
        <v>44916</v>
      </c>
      <c r="G1031" s="62">
        <v>55000</v>
      </c>
      <c r="H1031" s="60">
        <v>6175</v>
      </c>
      <c r="I1031" s="60">
        <v>280.14999999999998</v>
      </c>
      <c r="J1031" s="60">
        <f>Table48[[#This Row],[Comex Cu future]]/100/0.454*1000</f>
        <v>6170.7048458149775</v>
      </c>
      <c r="K1031" s="60">
        <v>1970.25</v>
      </c>
      <c r="L1031" s="63">
        <f t="shared" si="31"/>
        <v>43435</v>
      </c>
    </row>
    <row r="1032" spans="2:12">
      <c r="B1032" s="65">
        <v>43440</v>
      </c>
      <c r="C1032" s="60">
        <v>10780.5</v>
      </c>
      <c r="D1032" s="61">
        <v>210876</v>
      </c>
      <c r="E1032" s="61">
        <v>165960</v>
      </c>
      <c r="F1032" s="61">
        <f t="shared" si="32"/>
        <v>44916</v>
      </c>
      <c r="G1032" s="62">
        <v>55000</v>
      </c>
      <c r="H1032" s="60">
        <v>6079.5</v>
      </c>
      <c r="I1032" s="60">
        <v>277.10000000000002</v>
      </c>
      <c r="J1032" s="60">
        <f>Table48[[#This Row],[Comex Cu future]]/100/0.454*1000</f>
        <v>6103.5242290748911</v>
      </c>
      <c r="K1032" s="60">
        <v>1937</v>
      </c>
      <c r="L1032" s="63">
        <f t="shared" ref="L1032:L1095" si="33">DATE(YEAR(B1032),MONTH(B1032),1)</f>
        <v>43435</v>
      </c>
    </row>
    <row r="1033" spans="2:12">
      <c r="B1033" s="65">
        <v>43441</v>
      </c>
      <c r="C1033" s="60">
        <v>10845.5</v>
      </c>
      <c r="D1033" s="61">
        <v>210870</v>
      </c>
      <c r="E1033" s="61">
        <v>165960</v>
      </c>
      <c r="F1033" s="61">
        <f t="shared" si="32"/>
        <v>44910</v>
      </c>
      <c r="G1033" s="62">
        <v>55000</v>
      </c>
      <c r="H1033" s="60">
        <v>6149</v>
      </c>
      <c r="I1033" s="60">
        <v>277.89999999999998</v>
      </c>
      <c r="J1033" s="60">
        <f>Table48[[#This Row],[Comex Cu future]]/100/0.454*1000</f>
        <v>6121.1453744493383</v>
      </c>
      <c r="K1033" s="60">
        <v>1950.75</v>
      </c>
      <c r="L1033" s="63">
        <f t="shared" si="33"/>
        <v>43435</v>
      </c>
    </row>
    <row r="1034" spans="2:12">
      <c r="B1034" s="65">
        <v>43444</v>
      </c>
      <c r="C1034" s="60">
        <v>10729.5</v>
      </c>
      <c r="D1034" s="61">
        <v>210846</v>
      </c>
      <c r="E1034" s="61">
        <v>165936</v>
      </c>
      <c r="F1034" s="61">
        <f t="shared" si="32"/>
        <v>44910</v>
      </c>
      <c r="G1034" s="62">
        <v>55000</v>
      </c>
      <c r="H1034" s="60">
        <v>6088.5</v>
      </c>
      <c r="I1034" s="60">
        <v>274.35000000000002</v>
      </c>
      <c r="J1034" s="60">
        <f>Table48[[#This Row],[Comex Cu future]]/100/0.454*1000</f>
        <v>6042.9515418502206</v>
      </c>
      <c r="K1034" s="60">
        <v>1928.75</v>
      </c>
      <c r="L1034" s="63">
        <f t="shared" si="33"/>
        <v>43435</v>
      </c>
    </row>
    <row r="1035" spans="2:12">
      <c r="B1035" s="65">
        <v>43445</v>
      </c>
      <c r="C1035" s="60">
        <v>10696.5</v>
      </c>
      <c r="D1035" s="61">
        <v>210258</v>
      </c>
      <c r="E1035" s="61">
        <v>165372</v>
      </c>
      <c r="F1035" s="61">
        <f t="shared" si="32"/>
        <v>44886</v>
      </c>
      <c r="G1035" s="62">
        <v>55000</v>
      </c>
      <c r="H1035" s="60">
        <v>6170.5</v>
      </c>
      <c r="I1035" s="60">
        <v>277.35000000000002</v>
      </c>
      <c r="J1035" s="60">
        <f>Table48[[#This Row],[Comex Cu future]]/100/0.454*1000</f>
        <v>6109.0308370044058</v>
      </c>
      <c r="K1035" s="60">
        <v>1927.5</v>
      </c>
      <c r="L1035" s="63">
        <f t="shared" si="33"/>
        <v>43435</v>
      </c>
    </row>
    <row r="1036" spans="2:12">
      <c r="B1036" s="65">
        <v>43446</v>
      </c>
      <c r="C1036" s="60">
        <v>10727</v>
      </c>
      <c r="D1036" s="61">
        <v>211110</v>
      </c>
      <c r="E1036" s="61">
        <v>166536</v>
      </c>
      <c r="F1036" s="61">
        <f t="shared" si="32"/>
        <v>44574</v>
      </c>
      <c r="G1036" s="62">
        <v>55000</v>
      </c>
      <c r="H1036" s="60">
        <v>6144.75</v>
      </c>
      <c r="I1036" s="60">
        <v>276.75</v>
      </c>
      <c r="J1036" s="60">
        <f>Table48[[#This Row],[Comex Cu future]]/100/0.454*1000</f>
        <v>6095.8149779735686</v>
      </c>
      <c r="K1036" s="60">
        <v>1922</v>
      </c>
      <c r="L1036" s="63">
        <f t="shared" si="33"/>
        <v>43435</v>
      </c>
    </row>
    <row r="1037" spans="2:12">
      <c r="B1037" s="65">
        <v>43447</v>
      </c>
      <c r="C1037" s="60">
        <v>10780.5</v>
      </c>
      <c r="D1037" s="61">
        <v>210348</v>
      </c>
      <c r="E1037" s="61">
        <v>165792</v>
      </c>
      <c r="F1037" s="61">
        <f t="shared" si="32"/>
        <v>44556</v>
      </c>
      <c r="G1037" s="62">
        <v>55000</v>
      </c>
      <c r="H1037" s="60">
        <v>6158.5</v>
      </c>
      <c r="I1037" s="60">
        <v>276.7</v>
      </c>
      <c r="J1037" s="60">
        <f>Table48[[#This Row],[Comex Cu future]]/100/0.454*1000</f>
        <v>6094.7136563876647</v>
      </c>
      <c r="K1037" s="60">
        <v>1913.75</v>
      </c>
      <c r="L1037" s="63">
        <f t="shared" si="33"/>
        <v>43435</v>
      </c>
    </row>
    <row r="1038" spans="2:12">
      <c r="B1038" s="65">
        <v>43448</v>
      </c>
      <c r="C1038" s="60">
        <v>11009.5</v>
      </c>
      <c r="D1038" s="61">
        <v>209688</v>
      </c>
      <c r="E1038" s="61">
        <v>165132</v>
      </c>
      <c r="F1038" s="61">
        <f t="shared" si="32"/>
        <v>44556</v>
      </c>
      <c r="G1038" s="62">
        <v>55000</v>
      </c>
      <c r="H1038" s="60">
        <v>6127.75</v>
      </c>
      <c r="I1038" s="60">
        <v>277.25</v>
      </c>
      <c r="J1038" s="60">
        <f>Table48[[#This Row],[Comex Cu future]]/100/0.454*1000</f>
        <v>6106.828193832599</v>
      </c>
      <c r="K1038" s="60">
        <v>1908.25</v>
      </c>
      <c r="L1038" s="63">
        <f t="shared" si="33"/>
        <v>43435</v>
      </c>
    </row>
    <row r="1039" spans="2:12">
      <c r="B1039" s="65">
        <v>43451</v>
      </c>
      <c r="C1039" s="60">
        <v>10907.5</v>
      </c>
      <c r="D1039" s="61">
        <v>209592</v>
      </c>
      <c r="E1039" s="61">
        <v>165036</v>
      </c>
      <c r="F1039" s="61">
        <f t="shared" si="32"/>
        <v>44556</v>
      </c>
      <c r="G1039" s="62">
        <v>58000</v>
      </c>
      <c r="H1039" s="60">
        <v>6095.5</v>
      </c>
      <c r="I1039" s="60">
        <v>276.95</v>
      </c>
      <c r="J1039" s="60">
        <f>Table48[[#This Row],[Comex Cu future]]/100/0.454*1000</f>
        <v>6100.2202643171795</v>
      </c>
      <c r="K1039" s="60">
        <v>1943.25</v>
      </c>
      <c r="L1039" s="63">
        <f t="shared" si="33"/>
        <v>43435</v>
      </c>
    </row>
    <row r="1040" spans="2:12">
      <c r="B1040" s="65">
        <v>43452</v>
      </c>
      <c r="C1040" s="60">
        <v>10752.5</v>
      </c>
      <c r="D1040" s="61">
        <v>209784</v>
      </c>
      <c r="E1040" s="61">
        <v>165228</v>
      </c>
      <c r="F1040" s="61">
        <f t="shared" si="32"/>
        <v>44556</v>
      </c>
      <c r="G1040" s="62">
        <v>57000</v>
      </c>
      <c r="H1040" s="60">
        <v>5944.75</v>
      </c>
      <c r="I1040" s="60">
        <v>267.95</v>
      </c>
      <c r="J1040" s="60">
        <f>Table48[[#This Row],[Comex Cu future]]/100/0.454*1000</f>
        <v>5901.9823788546255</v>
      </c>
      <c r="K1040" s="60">
        <v>1920.75</v>
      </c>
      <c r="L1040" s="63">
        <f t="shared" si="33"/>
        <v>43435</v>
      </c>
    </row>
    <row r="1041" spans="2:12">
      <c r="B1041" s="65">
        <v>43453</v>
      </c>
      <c r="C1041" s="60">
        <v>10868</v>
      </c>
      <c r="D1041" s="61">
        <v>209634</v>
      </c>
      <c r="E1041" s="61">
        <v>165312</v>
      </c>
      <c r="F1041" s="61">
        <f t="shared" si="32"/>
        <v>44322</v>
      </c>
      <c r="G1041" s="62">
        <v>55000</v>
      </c>
      <c r="H1041" s="60">
        <v>5990.5</v>
      </c>
      <c r="I1041" s="60">
        <v>272.5</v>
      </c>
      <c r="J1041" s="60">
        <f>Table48[[#This Row],[Comex Cu future]]/100/0.454*1000</f>
        <v>6002.2026431718059</v>
      </c>
      <c r="K1041" s="60">
        <v>1927.5</v>
      </c>
      <c r="L1041" s="63">
        <f t="shared" si="33"/>
        <v>43435</v>
      </c>
    </row>
    <row r="1042" spans="2:12">
      <c r="B1042" s="65">
        <v>43454</v>
      </c>
      <c r="C1042" s="60">
        <v>10832</v>
      </c>
      <c r="D1042" s="61">
        <v>209148</v>
      </c>
      <c r="E1042" s="61">
        <v>164832</v>
      </c>
      <c r="F1042" s="61">
        <f t="shared" si="32"/>
        <v>44316</v>
      </c>
      <c r="G1042" s="62">
        <v>55000</v>
      </c>
      <c r="H1042" s="60">
        <v>5977.5</v>
      </c>
      <c r="I1042" s="60">
        <v>271.2</v>
      </c>
      <c r="J1042" s="60">
        <f>Table48[[#This Row],[Comex Cu future]]/100/0.454*1000</f>
        <v>5973.5682819383255</v>
      </c>
      <c r="K1042" s="60">
        <v>1911.25</v>
      </c>
      <c r="L1042" s="63">
        <f t="shared" si="33"/>
        <v>43435</v>
      </c>
    </row>
    <row r="1043" spans="2:12">
      <c r="B1043" s="65">
        <v>43455</v>
      </c>
      <c r="C1043" s="60">
        <v>10796</v>
      </c>
      <c r="D1043" s="61">
        <v>209052</v>
      </c>
      <c r="E1043" s="61">
        <v>164760</v>
      </c>
      <c r="F1043" s="61">
        <f t="shared" si="32"/>
        <v>44292</v>
      </c>
      <c r="G1043" s="62">
        <v>55000</v>
      </c>
      <c r="H1043" s="60">
        <v>5967.5</v>
      </c>
      <c r="I1043" s="60">
        <v>268.60000000000002</v>
      </c>
      <c r="J1043" s="60">
        <f>Table48[[#This Row],[Comex Cu future]]/100/0.454*1000</f>
        <v>5916.2995594713666</v>
      </c>
      <c r="K1043" s="60">
        <v>1907.75</v>
      </c>
      <c r="L1043" s="63">
        <f t="shared" si="33"/>
        <v>43435</v>
      </c>
    </row>
    <row r="1044" spans="2:12">
      <c r="B1044" s="65">
        <v>43458</v>
      </c>
      <c r="C1044" s="60">
        <v>10801</v>
      </c>
      <c r="D1044" s="61">
        <v>209202</v>
      </c>
      <c r="E1044" s="61">
        <v>164910</v>
      </c>
      <c r="F1044" s="61">
        <f t="shared" si="32"/>
        <v>44292</v>
      </c>
      <c r="G1044" s="62">
        <v>55000</v>
      </c>
      <c r="H1044" s="60">
        <v>5931.75</v>
      </c>
      <c r="I1044" s="60">
        <v>267.8</v>
      </c>
      <c r="J1044" s="60">
        <f>Table48[[#This Row],[Comex Cu future]]/100/0.454*1000</f>
        <v>5898.6784140969157</v>
      </c>
      <c r="K1044" s="60">
        <v>1897.75</v>
      </c>
      <c r="L1044" s="63">
        <f t="shared" si="33"/>
        <v>43435</v>
      </c>
    </row>
    <row r="1045" spans="2:12">
      <c r="B1045" s="65">
        <v>43459</v>
      </c>
      <c r="C1045" s="60">
        <v>10801</v>
      </c>
      <c r="D1045" s="61">
        <v>209202</v>
      </c>
      <c r="E1045" s="61">
        <v>164910</v>
      </c>
      <c r="F1045" s="61">
        <f t="shared" si="32"/>
        <v>44292</v>
      </c>
      <c r="G1045" s="62">
        <v>55000</v>
      </c>
      <c r="H1045" s="60">
        <v>5931.75</v>
      </c>
      <c r="I1045" s="60">
        <v>267.8</v>
      </c>
      <c r="J1045" s="60">
        <f>Table48[[#This Row],[Comex Cu future]]/100/0.454*1000</f>
        <v>5898.6784140969157</v>
      </c>
      <c r="K1045" s="60">
        <v>1897.75</v>
      </c>
      <c r="L1045" s="63">
        <f t="shared" si="33"/>
        <v>43435</v>
      </c>
    </row>
    <row r="1046" spans="2:12">
      <c r="B1046" s="65">
        <v>43460</v>
      </c>
      <c r="C1046" s="60">
        <v>10801</v>
      </c>
      <c r="D1046" s="61">
        <v>209202</v>
      </c>
      <c r="E1046" s="61">
        <v>164910</v>
      </c>
      <c r="F1046" s="61">
        <f t="shared" si="32"/>
        <v>44292</v>
      </c>
      <c r="G1046" s="62">
        <v>55000</v>
      </c>
      <c r="H1046" s="60">
        <v>5931.75</v>
      </c>
      <c r="I1046" s="60">
        <v>271.89999999999998</v>
      </c>
      <c r="J1046" s="60">
        <f>Table48[[#This Row],[Comex Cu future]]/100/0.454*1000</f>
        <v>5988.9867841409687</v>
      </c>
      <c r="K1046" s="60">
        <v>1897.75</v>
      </c>
      <c r="L1046" s="63">
        <f t="shared" si="33"/>
        <v>43435</v>
      </c>
    </row>
    <row r="1047" spans="2:12">
      <c r="B1047" s="65">
        <v>43461</v>
      </c>
      <c r="C1047" s="60">
        <v>10673</v>
      </c>
      <c r="D1047" s="61">
        <v>209070</v>
      </c>
      <c r="E1047" s="61">
        <v>164808</v>
      </c>
      <c r="F1047" s="61">
        <f t="shared" si="32"/>
        <v>44262</v>
      </c>
      <c r="G1047" s="62">
        <v>55000</v>
      </c>
      <c r="H1047" s="60">
        <v>5969</v>
      </c>
      <c r="I1047" s="60">
        <v>268.8</v>
      </c>
      <c r="J1047" s="60">
        <f>Table48[[#This Row],[Comex Cu future]]/100/0.454*1000</f>
        <v>5920.7048458149775</v>
      </c>
      <c r="K1047" s="60">
        <v>1856.5</v>
      </c>
      <c r="L1047" s="63">
        <f t="shared" si="33"/>
        <v>43435</v>
      </c>
    </row>
    <row r="1048" spans="2:12">
      <c r="B1048" s="65">
        <v>43462</v>
      </c>
      <c r="C1048" s="60">
        <v>10647</v>
      </c>
      <c r="D1048" s="61">
        <v>207924</v>
      </c>
      <c r="E1048" s="61">
        <v>164154</v>
      </c>
      <c r="F1048" s="61">
        <f t="shared" si="32"/>
        <v>43770</v>
      </c>
      <c r="G1048" s="62">
        <v>55000</v>
      </c>
      <c r="H1048" s="60">
        <v>5987</v>
      </c>
      <c r="I1048" s="60">
        <v>269.5</v>
      </c>
      <c r="J1048" s="60">
        <f>Table48[[#This Row],[Comex Cu future]]/100/0.454*1000</f>
        <v>5936.1233480176206</v>
      </c>
      <c r="K1048" s="60">
        <v>1856.75</v>
      </c>
      <c r="L1048" s="63">
        <f t="shared" si="33"/>
        <v>43435</v>
      </c>
    </row>
    <row r="1049" spans="2:12">
      <c r="B1049" s="65">
        <v>43465</v>
      </c>
      <c r="C1049" s="60">
        <v>10604.5</v>
      </c>
      <c r="D1049" s="61">
        <v>207330</v>
      </c>
      <c r="E1049" s="61">
        <v>163560</v>
      </c>
      <c r="F1049" s="61">
        <f t="shared" si="32"/>
        <v>43770</v>
      </c>
      <c r="G1049" s="62">
        <v>55000</v>
      </c>
      <c r="H1049" s="60">
        <v>5949</v>
      </c>
      <c r="I1049" s="60">
        <v>265.14999999999998</v>
      </c>
      <c r="J1049" s="60">
        <f>Table48[[#This Row],[Comex Cu future]]/100/0.454*1000</f>
        <v>5840.3083700440529</v>
      </c>
      <c r="K1049" s="60">
        <v>1862.75</v>
      </c>
      <c r="L1049" s="63">
        <f t="shared" si="33"/>
        <v>43435</v>
      </c>
    </row>
    <row r="1050" spans="2:12">
      <c r="B1050" s="65">
        <v>43466</v>
      </c>
      <c r="C1050" s="60">
        <v>10604.5</v>
      </c>
      <c r="D1050" s="61">
        <v>207330</v>
      </c>
      <c r="E1050" s="61">
        <v>163560</v>
      </c>
      <c r="F1050" s="61">
        <f t="shared" si="32"/>
        <v>43770</v>
      </c>
      <c r="G1050" s="62">
        <v>55000</v>
      </c>
      <c r="H1050" s="60">
        <v>5949</v>
      </c>
      <c r="I1050" s="60">
        <v>265.14999999999998</v>
      </c>
      <c r="J1050" s="60">
        <f>Table48[[#This Row],[Comex Cu future]]/100/0.454*1000</f>
        <v>5840.3083700440529</v>
      </c>
      <c r="K1050" s="60">
        <v>1862.75</v>
      </c>
      <c r="L1050" s="63">
        <f t="shared" si="33"/>
        <v>43466</v>
      </c>
    </row>
    <row r="1051" spans="2:12">
      <c r="B1051" s="65">
        <v>43467</v>
      </c>
      <c r="C1051" s="60">
        <v>10791</v>
      </c>
      <c r="D1051" s="61">
        <v>206400</v>
      </c>
      <c r="E1051" s="61">
        <v>163272</v>
      </c>
      <c r="F1051" s="61">
        <f t="shared" si="32"/>
        <v>43128</v>
      </c>
      <c r="G1051" s="62">
        <v>47000</v>
      </c>
      <c r="H1051" s="60">
        <v>5819</v>
      </c>
      <c r="I1051" s="60">
        <v>265.3</v>
      </c>
      <c r="J1051" s="60">
        <f>Table48[[#This Row],[Comex Cu future]]/100/0.454*1000</f>
        <v>5843.6123348017618</v>
      </c>
      <c r="K1051" s="60">
        <v>1801</v>
      </c>
      <c r="L1051" s="63">
        <f t="shared" si="33"/>
        <v>43466</v>
      </c>
    </row>
    <row r="1052" spans="2:12">
      <c r="B1052" s="65">
        <v>43468</v>
      </c>
      <c r="C1052" s="60">
        <v>10796</v>
      </c>
      <c r="D1052" s="61">
        <v>206100</v>
      </c>
      <c r="E1052" s="61">
        <v>163272</v>
      </c>
      <c r="F1052" s="61">
        <f t="shared" si="32"/>
        <v>42828</v>
      </c>
      <c r="G1052" s="62">
        <v>47000</v>
      </c>
      <c r="H1052" s="60">
        <v>5713.75</v>
      </c>
      <c r="I1052" s="60">
        <v>259.95</v>
      </c>
      <c r="J1052" s="60">
        <f>Table48[[#This Row],[Comex Cu future]]/100/0.454*1000</f>
        <v>5725.7709251101314</v>
      </c>
      <c r="K1052" s="60">
        <v>1844.5</v>
      </c>
      <c r="L1052" s="63">
        <f t="shared" si="33"/>
        <v>43466</v>
      </c>
    </row>
    <row r="1053" spans="2:12">
      <c r="B1053" s="65">
        <v>43469</v>
      </c>
      <c r="C1053" s="60">
        <v>11042.5</v>
      </c>
      <c r="D1053" s="61">
        <v>205752</v>
      </c>
      <c r="E1053" s="61">
        <v>163494</v>
      </c>
      <c r="F1053" s="61">
        <f t="shared" si="32"/>
        <v>42258</v>
      </c>
      <c r="G1053" s="62">
        <v>45000</v>
      </c>
      <c r="H1053" s="60">
        <v>5897.25</v>
      </c>
      <c r="I1053" s="60">
        <v>267.39999999999998</v>
      </c>
      <c r="J1053" s="60">
        <f>Table48[[#This Row],[Comex Cu future]]/100/0.454*1000</f>
        <v>5889.8678414096912</v>
      </c>
      <c r="K1053" s="60">
        <v>1869.75</v>
      </c>
      <c r="L1053" s="63">
        <f t="shared" si="33"/>
        <v>43466</v>
      </c>
    </row>
    <row r="1054" spans="2:12">
      <c r="B1054" s="65">
        <v>43472</v>
      </c>
      <c r="C1054" s="60">
        <v>11081</v>
      </c>
      <c r="D1054" s="61">
        <v>204852</v>
      </c>
      <c r="E1054" s="61">
        <v>162798</v>
      </c>
      <c r="F1054" s="61">
        <f t="shared" si="32"/>
        <v>42054</v>
      </c>
      <c r="G1054" s="62">
        <v>44000</v>
      </c>
      <c r="H1054" s="60">
        <v>5904.25</v>
      </c>
      <c r="I1054" s="60">
        <v>266.55</v>
      </c>
      <c r="J1054" s="60">
        <f>Table48[[#This Row],[Comex Cu future]]/100/0.454*1000</f>
        <v>5871.1453744493392</v>
      </c>
      <c r="K1054" s="60">
        <v>1866.25</v>
      </c>
      <c r="L1054" s="63">
        <f t="shared" si="33"/>
        <v>43466</v>
      </c>
    </row>
    <row r="1055" spans="2:12">
      <c r="B1055" s="65">
        <v>43473</v>
      </c>
      <c r="C1055" s="60">
        <v>11112.5</v>
      </c>
      <c r="D1055" s="61">
        <v>204852</v>
      </c>
      <c r="E1055" s="61">
        <v>162798</v>
      </c>
      <c r="F1055" s="61">
        <f t="shared" si="32"/>
        <v>42054</v>
      </c>
      <c r="G1055" s="62">
        <v>44000</v>
      </c>
      <c r="H1055" s="60">
        <v>5886.5</v>
      </c>
      <c r="I1055" s="60">
        <v>269.10000000000002</v>
      </c>
      <c r="J1055" s="60">
        <f>Table48[[#This Row],[Comex Cu future]]/100/0.454*1000</f>
        <v>5927.312775330397</v>
      </c>
      <c r="K1055" s="60">
        <v>1846.25</v>
      </c>
      <c r="L1055" s="63">
        <f t="shared" si="33"/>
        <v>43466</v>
      </c>
    </row>
    <row r="1056" spans="2:12">
      <c r="B1056" s="65">
        <v>43474</v>
      </c>
      <c r="C1056" s="60">
        <v>11184</v>
      </c>
      <c r="D1056" s="61">
        <v>204618</v>
      </c>
      <c r="E1056" s="61">
        <v>162570</v>
      </c>
      <c r="F1056" s="61">
        <f t="shared" si="32"/>
        <v>42048</v>
      </c>
      <c r="G1056" s="62">
        <v>44000</v>
      </c>
      <c r="H1056" s="60">
        <v>5936.75</v>
      </c>
      <c r="I1056" s="60">
        <v>269.25</v>
      </c>
      <c r="J1056" s="60">
        <f>Table48[[#This Row],[Comex Cu future]]/100/0.454*1000</f>
        <v>5930.616740088105</v>
      </c>
      <c r="K1056" s="60">
        <v>1831.75</v>
      </c>
      <c r="L1056" s="63">
        <f t="shared" si="33"/>
        <v>43466</v>
      </c>
    </row>
    <row r="1057" spans="2:12">
      <c r="B1057" s="65">
        <v>43475</v>
      </c>
      <c r="C1057" s="60">
        <v>11194</v>
      </c>
      <c r="D1057" s="61">
        <v>203274</v>
      </c>
      <c r="E1057" s="61">
        <v>161250</v>
      </c>
      <c r="F1057" s="61">
        <f t="shared" si="32"/>
        <v>42024</v>
      </c>
      <c r="G1057" s="62">
        <v>45000</v>
      </c>
      <c r="H1057" s="60">
        <v>5907.75</v>
      </c>
      <c r="I1057" s="60">
        <v>267.3</v>
      </c>
      <c r="J1057" s="60">
        <f>Table48[[#This Row],[Comex Cu future]]/100/0.454*1000</f>
        <v>5887.6651982378853</v>
      </c>
      <c r="K1057" s="60">
        <v>1841</v>
      </c>
      <c r="L1057" s="63">
        <f t="shared" si="33"/>
        <v>43466</v>
      </c>
    </row>
    <row r="1058" spans="2:12">
      <c r="B1058" s="65">
        <v>43476</v>
      </c>
      <c r="C1058" s="60">
        <v>11414</v>
      </c>
      <c r="D1058" s="61">
        <v>201096</v>
      </c>
      <c r="E1058" s="61">
        <v>159090</v>
      </c>
      <c r="F1058" s="61">
        <f t="shared" si="32"/>
        <v>42006</v>
      </c>
      <c r="G1058" s="62">
        <v>42000</v>
      </c>
      <c r="H1058" s="60">
        <v>5920</v>
      </c>
      <c r="I1058" s="60">
        <v>270.10000000000002</v>
      </c>
      <c r="J1058" s="60">
        <f>Table48[[#This Row],[Comex Cu future]]/100/0.454*1000</f>
        <v>5949.3392070484588</v>
      </c>
      <c r="K1058" s="60">
        <v>1813</v>
      </c>
      <c r="L1058" s="63">
        <f t="shared" si="33"/>
        <v>43466</v>
      </c>
    </row>
    <row r="1059" spans="2:12">
      <c r="B1059" s="65">
        <v>43479</v>
      </c>
      <c r="C1059" s="60">
        <v>11354.5</v>
      </c>
      <c r="D1059" s="61">
        <v>199542</v>
      </c>
      <c r="E1059" s="61">
        <v>157536</v>
      </c>
      <c r="F1059" s="61">
        <f t="shared" si="32"/>
        <v>42006</v>
      </c>
      <c r="G1059" s="62">
        <v>40000</v>
      </c>
      <c r="H1059" s="60">
        <v>5867</v>
      </c>
      <c r="I1059" s="60">
        <v>267.25</v>
      </c>
      <c r="J1059" s="60">
        <f>Table48[[#This Row],[Comex Cu future]]/100/0.454*1000</f>
        <v>5886.5638766519814</v>
      </c>
      <c r="K1059" s="60">
        <v>1799</v>
      </c>
      <c r="L1059" s="63">
        <f t="shared" si="33"/>
        <v>43466</v>
      </c>
    </row>
    <row r="1060" spans="2:12">
      <c r="B1060" s="65">
        <v>43480</v>
      </c>
      <c r="C1060" s="60">
        <v>11661</v>
      </c>
      <c r="D1060" s="61">
        <v>197952</v>
      </c>
      <c r="E1060" s="61">
        <v>155970</v>
      </c>
      <c r="F1060" s="61">
        <f t="shared" si="32"/>
        <v>41982</v>
      </c>
      <c r="G1060" s="62">
        <v>45000</v>
      </c>
      <c r="H1060" s="60">
        <v>5886</v>
      </c>
      <c r="I1060" s="60">
        <v>266.39999999999998</v>
      </c>
      <c r="J1060" s="60">
        <f>Table48[[#This Row],[Comex Cu future]]/100/0.454*1000</f>
        <v>5867.8414096916295</v>
      </c>
      <c r="K1060" s="60">
        <v>1821.25</v>
      </c>
      <c r="L1060" s="63">
        <f t="shared" si="33"/>
        <v>43466</v>
      </c>
    </row>
    <row r="1061" spans="2:12">
      <c r="B1061" s="65">
        <v>43481</v>
      </c>
      <c r="C1061" s="60">
        <v>11563.5</v>
      </c>
      <c r="D1061" s="61">
        <v>201378</v>
      </c>
      <c r="E1061" s="61">
        <v>159408</v>
      </c>
      <c r="F1061" s="61">
        <f t="shared" si="32"/>
        <v>41970</v>
      </c>
      <c r="G1061" s="62">
        <v>40000</v>
      </c>
      <c r="H1061" s="60">
        <v>5938.25</v>
      </c>
      <c r="I1061" s="60">
        <v>269.5</v>
      </c>
      <c r="J1061" s="60">
        <f>Table48[[#This Row],[Comex Cu future]]/100/0.454*1000</f>
        <v>5936.1233480176206</v>
      </c>
      <c r="K1061" s="60">
        <v>1840.25</v>
      </c>
      <c r="L1061" s="63">
        <f t="shared" si="33"/>
        <v>43466</v>
      </c>
    </row>
    <row r="1062" spans="2:12">
      <c r="B1062" s="65">
        <v>43482</v>
      </c>
      <c r="C1062" s="60">
        <v>11545.5</v>
      </c>
      <c r="D1062" s="61">
        <v>201384</v>
      </c>
      <c r="E1062" s="61">
        <v>159414</v>
      </c>
      <c r="F1062" s="61">
        <f t="shared" si="32"/>
        <v>41970</v>
      </c>
      <c r="G1062" s="62">
        <v>40000</v>
      </c>
      <c r="H1062" s="60">
        <v>5964.75</v>
      </c>
      <c r="I1062" s="60">
        <v>271.05</v>
      </c>
      <c r="J1062" s="60">
        <f>Table48[[#This Row],[Comex Cu future]]/100/0.454*1000</f>
        <v>5970.2643171806167</v>
      </c>
      <c r="K1062" s="60">
        <v>1844.25</v>
      </c>
      <c r="L1062" s="63">
        <f t="shared" si="33"/>
        <v>43466</v>
      </c>
    </row>
    <row r="1063" spans="2:12">
      <c r="B1063" s="65">
        <v>43483</v>
      </c>
      <c r="C1063" s="60">
        <v>11771.5</v>
      </c>
      <c r="D1063" s="61">
        <v>201228</v>
      </c>
      <c r="E1063" s="61">
        <v>159282</v>
      </c>
      <c r="F1063" s="61">
        <f t="shared" si="32"/>
        <v>41946</v>
      </c>
      <c r="G1063" s="62">
        <v>38000</v>
      </c>
      <c r="H1063" s="60">
        <v>6029.5</v>
      </c>
      <c r="I1063" s="60">
        <v>274.35000000000002</v>
      </c>
      <c r="J1063" s="60">
        <f>Table48[[#This Row],[Comex Cu future]]/100/0.454*1000</f>
        <v>6042.9515418502206</v>
      </c>
      <c r="K1063" s="60">
        <v>1862</v>
      </c>
      <c r="L1063" s="63">
        <f t="shared" si="33"/>
        <v>43466</v>
      </c>
    </row>
    <row r="1064" spans="2:12">
      <c r="B1064" s="65">
        <v>43486</v>
      </c>
      <c r="C1064" s="60">
        <v>11736</v>
      </c>
      <c r="D1064" s="61">
        <v>200466</v>
      </c>
      <c r="E1064" s="61">
        <v>159084</v>
      </c>
      <c r="F1064" s="61">
        <f t="shared" si="32"/>
        <v>41382</v>
      </c>
      <c r="G1064" s="62">
        <v>38000</v>
      </c>
      <c r="H1064" s="60">
        <v>5951.5</v>
      </c>
      <c r="I1064" s="60">
        <v>274.35000000000002</v>
      </c>
      <c r="J1064" s="60">
        <f>Table48[[#This Row],[Comex Cu future]]/100/0.454*1000</f>
        <v>6042.9515418502206</v>
      </c>
      <c r="K1064" s="60">
        <v>1847.5</v>
      </c>
      <c r="L1064" s="63">
        <f t="shared" si="33"/>
        <v>43466</v>
      </c>
    </row>
    <row r="1065" spans="2:12">
      <c r="B1065" s="65">
        <v>43487</v>
      </c>
      <c r="C1065" s="60">
        <v>11516.5</v>
      </c>
      <c r="D1065" s="61">
        <v>202668</v>
      </c>
      <c r="E1065" s="61">
        <v>161304</v>
      </c>
      <c r="F1065" s="61">
        <f t="shared" si="32"/>
        <v>41364</v>
      </c>
      <c r="G1065" s="62">
        <v>38000</v>
      </c>
      <c r="H1065" s="60">
        <v>5904.25</v>
      </c>
      <c r="I1065" s="60">
        <v>269.3</v>
      </c>
      <c r="J1065" s="60">
        <f>Table48[[#This Row],[Comex Cu future]]/100/0.454*1000</f>
        <v>5931.7180616740088</v>
      </c>
      <c r="K1065" s="60">
        <v>1878.5</v>
      </c>
      <c r="L1065" s="63">
        <f t="shared" si="33"/>
        <v>43466</v>
      </c>
    </row>
    <row r="1066" spans="2:12">
      <c r="B1066" s="65">
        <v>43488</v>
      </c>
      <c r="C1066" s="60">
        <v>11628</v>
      </c>
      <c r="D1066" s="61">
        <v>202302</v>
      </c>
      <c r="E1066" s="61">
        <v>161256</v>
      </c>
      <c r="F1066" s="61">
        <f t="shared" si="32"/>
        <v>41046</v>
      </c>
      <c r="G1066" s="62">
        <v>38000</v>
      </c>
      <c r="H1066" s="60">
        <v>5919.25</v>
      </c>
      <c r="I1066" s="60">
        <v>269.10000000000002</v>
      </c>
      <c r="J1066" s="60">
        <f>Table48[[#This Row],[Comex Cu future]]/100/0.454*1000</f>
        <v>5927.312775330397</v>
      </c>
      <c r="K1066" s="60">
        <v>1896.25</v>
      </c>
      <c r="L1066" s="63">
        <f t="shared" si="33"/>
        <v>43466</v>
      </c>
    </row>
    <row r="1067" spans="2:12">
      <c r="B1067" s="65">
        <v>43489</v>
      </c>
      <c r="C1067" s="60">
        <v>11707</v>
      </c>
      <c r="D1067" s="61">
        <v>203088</v>
      </c>
      <c r="E1067" s="61">
        <v>162042</v>
      </c>
      <c r="F1067" s="61">
        <f t="shared" si="32"/>
        <v>41046</v>
      </c>
      <c r="G1067" s="62">
        <v>38000</v>
      </c>
      <c r="H1067" s="60">
        <v>5894</v>
      </c>
      <c r="I1067" s="60">
        <v>268.10000000000002</v>
      </c>
      <c r="J1067" s="60">
        <f>Table48[[#This Row],[Comex Cu future]]/100/0.454*1000</f>
        <v>5905.2863436123343</v>
      </c>
      <c r="K1067" s="60">
        <v>1873.25</v>
      </c>
      <c r="L1067" s="63">
        <f t="shared" si="33"/>
        <v>43466</v>
      </c>
    </row>
    <row r="1068" spans="2:12">
      <c r="B1068" s="65">
        <v>43490</v>
      </c>
      <c r="C1068" s="60">
        <v>11907</v>
      </c>
      <c r="D1068" s="61">
        <v>202776</v>
      </c>
      <c r="E1068" s="61">
        <v>161784</v>
      </c>
      <c r="F1068" s="61">
        <f t="shared" si="32"/>
        <v>40992</v>
      </c>
      <c r="G1068" s="62">
        <v>38000</v>
      </c>
      <c r="H1068" s="60">
        <v>6037.5</v>
      </c>
      <c r="I1068" s="60">
        <v>275.7</v>
      </c>
      <c r="J1068" s="60">
        <f>Table48[[#This Row],[Comex Cu future]]/100/0.454*1000</f>
        <v>6072.6872246696021</v>
      </c>
      <c r="K1068" s="60">
        <v>1902.5</v>
      </c>
      <c r="L1068" s="63">
        <f t="shared" si="33"/>
        <v>43466</v>
      </c>
    </row>
    <row r="1069" spans="2:12">
      <c r="B1069" s="65">
        <v>43493</v>
      </c>
      <c r="C1069" s="60">
        <v>11761</v>
      </c>
      <c r="D1069" s="61">
        <v>202782</v>
      </c>
      <c r="E1069" s="61">
        <v>161790</v>
      </c>
      <c r="F1069" s="61">
        <f t="shared" si="32"/>
        <v>40992</v>
      </c>
      <c r="G1069" s="62">
        <v>38000</v>
      </c>
      <c r="H1069" s="60">
        <v>5979</v>
      </c>
      <c r="I1069" s="60">
        <v>271.5</v>
      </c>
      <c r="J1069" s="60">
        <f>Table48[[#This Row],[Comex Cu future]]/100/0.454*1000</f>
        <v>5980.1762114537432</v>
      </c>
      <c r="K1069" s="60">
        <v>1846.5</v>
      </c>
      <c r="L1069" s="63">
        <f t="shared" si="33"/>
        <v>43466</v>
      </c>
    </row>
    <row r="1070" spans="2:12">
      <c r="B1070" s="65">
        <v>43494</v>
      </c>
      <c r="C1070" s="60">
        <v>12054</v>
      </c>
      <c r="D1070" s="61">
        <v>203058</v>
      </c>
      <c r="E1070" s="61">
        <v>162060</v>
      </c>
      <c r="F1070" s="61">
        <f t="shared" si="32"/>
        <v>40998</v>
      </c>
      <c r="G1070" s="62">
        <v>36500</v>
      </c>
      <c r="H1070" s="60">
        <v>6032.5</v>
      </c>
      <c r="I1070" s="60">
        <v>275.89999999999998</v>
      </c>
      <c r="J1070" s="60">
        <f>Table48[[#This Row],[Comex Cu future]]/100/0.454*1000</f>
        <v>6077.0925110132148</v>
      </c>
      <c r="K1070" s="60">
        <v>1874.25</v>
      </c>
      <c r="L1070" s="63">
        <f t="shared" si="33"/>
        <v>43466</v>
      </c>
    </row>
    <row r="1071" spans="2:12">
      <c r="B1071" s="65">
        <v>43495</v>
      </c>
      <c r="C1071" s="60">
        <v>12281</v>
      </c>
      <c r="D1071" s="61">
        <v>202032</v>
      </c>
      <c r="E1071" s="61">
        <v>162060</v>
      </c>
      <c r="F1071" s="61">
        <f t="shared" si="32"/>
        <v>39972</v>
      </c>
      <c r="G1071" s="62">
        <v>36000</v>
      </c>
      <c r="H1071" s="60">
        <v>6120.25</v>
      </c>
      <c r="I1071" s="60">
        <v>279.55</v>
      </c>
      <c r="J1071" s="60">
        <f>Table48[[#This Row],[Comex Cu future]]/100/0.454*1000</f>
        <v>6157.4889867841412</v>
      </c>
      <c r="K1071" s="60">
        <v>1890.75</v>
      </c>
      <c r="L1071" s="63">
        <f t="shared" si="33"/>
        <v>43466</v>
      </c>
    </row>
    <row r="1072" spans="2:12">
      <c r="B1072" s="65">
        <v>43496</v>
      </c>
      <c r="C1072" s="60">
        <v>12406.5</v>
      </c>
      <c r="D1072" s="61">
        <v>202032</v>
      </c>
      <c r="E1072" s="61">
        <v>162060</v>
      </c>
      <c r="F1072" s="61">
        <f t="shared" si="32"/>
        <v>39972</v>
      </c>
      <c r="G1072" s="62">
        <v>34000</v>
      </c>
      <c r="H1072" s="60">
        <v>6151.25</v>
      </c>
      <c r="I1072" s="60">
        <v>281.3</v>
      </c>
      <c r="J1072" s="60">
        <f>Table48[[#This Row],[Comex Cu future]]/100/0.454*1000</f>
        <v>6196.035242290749</v>
      </c>
      <c r="K1072" s="60">
        <v>1892</v>
      </c>
      <c r="L1072" s="63">
        <f t="shared" si="33"/>
        <v>43466</v>
      </c>
    </row>
    <row r="1073" spans="2:12">
      <c r="B1073" s="65">
        <v>43497</v>
      </c>
      <c r="C1073" s="60">
        <v>12591.5</v>
      </c>
      <c r="D1073" s="61">
        <v>201702</v>
      </c>
      <c r="E1073" s="61">
        <v>161994</v>
      </c>
      <c r="F1073" s="61">
        <f t="shared" si="32"/>
        <v>39708</v>
      </c>
      <c r="G1073" s="62">
        <v>34000</v>
      </c>
      <c r="H1073" s="60">
        <v>6115.75</v>
      </c>
      <c r="I1073" s="60">
        <v>280.14999999999998</v>
      </c>
      <c r="J1073" s="60">
        <f>Table48[[#This Row],[Comex Cu future]]/100/0.454*1000</f>
        <v>6170.7048458149775</v>
      </c>
      <c r="K1073" s="60">
        <v>1859.25</v>
      </c>
      <c r="L1073" s="63">
        <f t="shared" si="33"/>
        <v>43497</v>
      </c>
    </row>
    <row r="1074" spans="2:12">
      <c r="B1074" s="65">
        <v>43500</v>
      </c>
      <c r="C1074" s="60">
        <v>13194</v>
      </c>
      <c r="D1074" s="61">
        <v>201090</v>
      </c>
      <c r="E1074" s="61">
        <v>161382</v>
      </c>
      <c r="F1074" s="61">
        <f t="shared" si="32"/>
        <v>39708</v>
      </c>
      <c r="G1074" s="62">
        <v>34000</v>
      </c>
      <c r="H1074" s="60">
        <v>6150.5</v>
      </c>
      <c r="I1074" s="60">
        <v>281.85000000000002</v>
      </c>
      <c r="J1074" s="60">
        <f>Table48[[#This Row],[Comex Cu future]]/100/0.454*1000</f>
        <v>6208.1497797356824</v>
      </c>
      <c r="K1074" s="60">
        <v>1895.25</v>
      </c>
      <c r="L1074" s="63">
        <f t="shared" si="33"/>
        <v>43497</v>
      </c>
    </row>
    <row r="1075" spans="2:12">
      <c r="B1075" s="65">
        <v>43501</v>
      </c>
      <c r="C1075" s="60">
        <v>12978.5</v>
      </c>
      <c r="D1075" s="61">
        <v>200754</v>
      </c>
      <c r="E1075" s="61">
        <v>161166</v>
      </c>
      <c r="F1075" s="61">
        <f t="shared" si="32"/>
        <v>39588</v>
      </c>
      <c r="G1075" s="62">
        <v>33000</v>
      </c>
      <c r="H1075" s="60">
        <v>6217</v>
      </c>
      <c r="I1075" s="60">
        <v>284.05</v>
      </c>
      <c r="J1075" s="60">
        <f>Table48[[#This Row],[Comex Cu future]]/100/0.454*1000</f>
        <v>6256.6079295154186</v>
      </c>
      <c r="K1075" s="60">
        <v>1898.75</v>
      </c>
      <c r="L1075" s="63">
        <f t="shared" si="33"/>
        <v>43497</v>
      </c>
    </row>
    <row r="1076" spans="2:12">
      <c r="B1076" s="65">
        <v>43502</v>
      </c>
      <c r="C1076" s="60">
        <v>12855.5</v>
      </c>
      <c r="D1076" s="61">
        <v>200754</v>
      </c>
      <c r="E1076" s="61">
        <v>161166</v>
      </c>
      <c r="F1076" s="61">
        <f t="shared" si="32"/>
        <v>39588</v>
      </c>
      <c r="G1076" s="62">
        <v>33000</v>
      </c>
      <c r="H1076" s="60">
        <v>6260.5</v>
      </c>
      <c r="I1076" s="60">
        <v>285.5</v>
      </c>
      <c r="J1076" s="60">
        <f>Table48[[#This Row],[Comex Cu future]]/100/0.454*1000</f>
        <v>6288.5462555066078</v>
      </c>
      <c r="K1076" s="60">
        <v>1881</v>
      </c>
      <c r="L1076" s="63">
        <f t="shared" si="33"/>
        <v>43497</v>
      </c>
    </row>
    <row r="1077" spans="2:12">
      <c r="B1077" s="65">
        <v>43503</v>
      </c>
      <c r="C1077" s="60">
        <v>12909.5</v>
      </c>
      <c r="D1077" s="61">
        <v>200754</v>
      </c>
      <c r="E1077" s="61">
        <v>161166</v>
      </c>
      <c r="F1077" s="61">
        <f t="shared" si="32"/>
        <v>39588</v>
      </c>
      <c r="G1077" s="62">
        <v>33000</v>
      </c>
      <c r="H1077" s="60">
        <v>6228</v>
      </c>
      <c r="I1077" s="60">
        <v>285.3</v>
      </c>
      <c r="J1077" s="60">
        <f>Table48[[#This Row],[Comex Cu future]]/100/0.454*1000</f>
        <v>6284.140969162996</v>
      </c>
      <c r="K1077" s="60">
        <v>1871.5</v>
      </c>
      <c r="L1077" s="63">
        <f t="shared" si="33"/>
        <v>43497</v>
      </c>
    </row>
    <row r="1078" spans="2:12">
      <c r="B1078" s="65">
        <v>43504</v>
      </c>
      <c r="C1078" s="60">
        <v>12491.75</v>
      </c>
      <c r="D1078" s="61">
        <v>200490</v>
      </c>
      <c r="E1078" s="61">
        <v>161166</v>
      </c>
      <c r="F1078" s="61">
        <f t="shared" si="32"/>
        <v>39324</v>
      </c>
      <c r="G1078" s="62">
        <v>33000</v>
      </c>
      <c r="H1078" s="60">
        <v>6190.75</v>
      </c>
      <c r="I1078" s="60">
        <v>283.85000000000002</v>
      </c>
      <c r="J1078" s="60">
        <f>Table48[[#This Row],[Comex Cu future]]/100/0.454*1000</f>
        <v>6252.2026431718059</v>
      </c>
      <c r="K1078" s="60">
        <v>1857.5</v>
      </c>
      <c r="L1078" s="63">
        <f t="shared" si="33"/>
        <v>43497</v>
      </c>
    </row>
    <row r="1079" spans="2:12">
      <c r="B1079" s="65">
        <v>43507</v>
      </c>
      <c r="C1079" s="60">
        <v>12407</v>
      </c>
      <c r="D1079" s="61">
        <v>200448</v>
      </c>
      <c r="E1079" s="61">
        <v>161166</v>
      </c>
      <c r="F1079" s="61">
        <f t="shared" si="32"/>
        <v>39282</v>
      </c>
      <c r="G1079" s="62">
        <v>32000</v>
      </c>
      <c r="H1079" s="60">
        <v>6135.75</v>
      </c>
      <c r="I1079" s="60">
        <v>281.3</v>
      </c>
      <c r="J1079" s="60">
        <f>Table48[[#This Row],[Comex Cu future]]/100/0.454*1000</f>
        <v>6196.035242290749</v>
      </c>
      <c r="K1079" s="60">
        <v>1855.75</v>
      </c>
      <c r="L1079" s="63">
        <f t="shared" si="33"/>
        <v>43497</v>
      </c>
    </row>
    <row r="1080" spans="2:12">
      <c r="B1080" s="65">
        <v>43508</v>
      </c>
      <c r="C1080" s="60">
        <v>12327.5</v>
      </c>
      <c r="D1080" s="61">
        <v>199602</v>
      </c>
      <c r="E1080" s="61">
        <v>160422</v>
      </c>
      <c r="F1080" s="61">
        <f t="shared" si="32"/>
        <v>39180</v>
      </c>
      <c r="G1080" s="62">
        <v>32000</v>
      </c>
      <c r="H1080" s="60">
        <v>6091.75</v>
      </c>
      <c r="I1080" s="60">
        <v>279.3</v>
      </c>
      <c r="J1080" s="60">
        <f>Table48[[#This Row],[Comex Cu future]]/100/0.454*1000</f>
        <v>6151.9823788546255</v>
      </c>
      <c r="K1080" s="60">
        <v>1832.5</v>
      </c>
      <c r="L1080" s="63">
        <f t="shared" si="33"/>
        <v>43497</v>
      </c>
    </row>
    <row r="1081" spans="2:12">
      <c r="B1081" s="65">
        <v>43509</v>
      </c>
      <c r="C1081" s="60">
        <v>12324</v>
      </c>
      <c r="D1081" s="61">
        <v>199476</v>
      </c>
      <c r="E1081" s="61">
        <v>160482</v>
      </c>
      <c r="F1081" s="61">
        <f t="shared" si="32"/>
        <v>38994</v>
      </c>
      <c r="G1081" s="62">
        <v>32000</v>
      </c>
      <c r="H1081" s="60">
        <v>6123.5</v>
      </c>
      <c r="I1081" s="60">
        <v>279.3</v>
      </c>
      <c r="J1081" s="60">
        <f>Table48[[#This Row],[Comex Cu future]]/100/0.454*1000</f>
        <v>6151.9823788546255</v>
      </c>
      <c r="K1081" s="60">
        <v>1833</v>
      </c>
      <c r="L1081" s="63">
        <f t="shared" si="33"/>
        <v>43497</v>
      </c>
    </row>
    <row r="1082" spans="2:12">
      <c r="B1082" s="65">
        <v>43510</v>
      </c>
      <c r="C1082" s="60">
        <v>12119.75</v>
      </c>
      <c r="D1082" s="61">
        <v>200082</v>
      </c>
      <c r="E1082" s="61">
        <v>161610</v>
      </c>
      <c r="F1082" s="61">
        <f t="shared" si="32"/>
        <v>38472</v>
      </c>
      <c r="G1082" s="62">
        <v>31000</v>
      </c>
      <c r="H1082" s="60">
        <v>6137.25</v>
      </c>
      <c r="I1082" s="60">
        <v>279.89999999999998</v>
      </c>
      <c r="J1082" s="60">
        <f>Table48[[#This Row],[Comex Cu future]]/100/0.454*1000</f>
        <v>6165.1982378854627</v>
      </c>
      <c r="K1082" s="60">
        <v>1820.75</v>
      </c>
      <c r="L1082" s="63">
        <f t="shared" si="33"/>
        <v>43497</v>
      </c>
    </row>
    <row r="1083" spans="2:12">
      <c r="B1083" s="65">
        <v>43511</v>
      </c>
      <c r="C1083" s="60">
        <v>12320</v>
      </c>
      <c r="D1083" s="61">
        <v>200562</v>
      </c>
      <c r="E1083" s="61">
        <v>161964</v>
      </c>
      <c r="F1083" s="61">
        <f t="shared" si="32"/>
        <v>38598</v>
      </c>
      <c r="G1083" s="62">
        <v>31000</v>
      </c>
      <c r="H1083" s="60">
        <v>6193</v>
      </c>
      <c r="I1083" s="60">
        <v>282.05</v>
      </c>
      <c r="J1083" s="60">
        <f>Table48[[#This Row],[Comex Cu future]]/100/0.454*1000</f>
        <v>6212.5550660792951</v>
      </c>
      <c r="K1083" s="60">
        <v>1825</v>
      </c>
      <c r="L1083" s="63">
        <f t="shared" si="33"/>
        <v>43497</v>
      </c>
    </row>
    <row r="1084" spans="2:12">
      <c r="B1084" s="65">
        <v>43514</v>
      </c>
      <c r="C1084" s="60">
        <v>12374</v>
      </c>
      <c r="D1084" s="61">
        <v>200322</v>
      </c>
      <c r="E1084" s="61">
        <v>161724</v>
      </c>
      <c r="F1084" s="61">
        <f t="shared" si="32"/>
        <v>38598</v>
      </c>
      <c r="G1084" s="62">
        <v>31000</v>
      </c>
      <c r="H1084" s="60">
        <v>6333</v>
      </c>
      <c r="I1084" s="60">
        <v>282.05</v>
      </c>
      <c r="J1084" s="60">
        <f>Table48[[#This Row],[Comex Cu future]]/100/0.454*1000</f>
        <v>6212.5550660792951</v>
      </c>
      <c r="K1084" s="60">
        <v>1824.5</v>
      </c>
      <c r="L1084" s="63">
        <f t="shared" si="33"/>
        <v>43497</v>
      </c>
    </row>
    <row r="1085" spans="2:12">
      <c r="B1085" s="65">
        <v>43515</v>
      </c>
      <c r="C1085" s="60">
        <v>12578.5</v>
      </c>
      <c r="D1085" s="61">
        <v>200568</v>
      </c>
      <c r="E1085" s="61">
        <v>161970</v>
      </c>
      <c r="F1085" s="61">
        <f t="shared" si="32"/>
        <v>38598</v>
      </c>
      <c r="G1085" s="62">
        <v>31000</v>
      </c>
      <c r="H1085" s="60">
        <v>6344</v>
      </c>
      <c r="I1085" s="60">
        <v>289.25</v>
      </c>
      <c r="J1085" s="60">
        <f>Table48[[#This Row],[Comex Cu future]]/100/0.454*1000</f>
        <v>6371.1453744493392</v>
      </c>
      <c r="K1085" s="60">
        <v>1829</v>
      </c>
      <c r="L1085" s="63">
        <f t="shared" si="33"/>
        <v>43497</v>
      </c>
    </row>
    <row r="1086" spans="2:12">
      <c r="B1086" s="65">
        <v>43516</v>
      </c>
      <c r="C1086" s="60">
        <v>12828</v>
      </c>
      <c r="D1086" s="61">
        <v>200322</v>
      </c>
      <c r="E1086" s="61">
        <v>161808</v>
      </c>
      <c r="F1086" s="61">
        <f t="shared" si="32"/>
        <v>38514</v>
      </c>
      <c r="G1086" s="62">
        <v>31000</v>
      </c>
      <c r="H1086" s="60">
        <v>6428</v>
      </c>
      <c r="I1086" s="60">
        <v>292.95</v>
      </c>
      <c r="J1086" s="60">
        <f>Table48[[#This Row],[Comex Cu future]]/100/0.454*1000</f>
        <v>6452.6431718061667</v>
      </c>
      <c r="K1086" s="60">
        <v>1849</v>
      </c>
      <c r="L1086" s="63">
        <f t="shared" si="33"/>
        <v>43497</v>
      </c>
    </row>
    <row r="1087" spans="2:12">
      <c r="B1087" s="65">
        <v>43517</v>
      </c>
      <c r="C1087" s="60">
        <v>12776</v>
      </c>
      <c r="D1087" s="61">
        <v>200184</v>
      </c>
      <c r="E1087" s="61">
        <v>161712</v>
      </c>
      <c r="F1087" s="61">
        <f t="shared" si="32"/>
        <v>38472</v>
      </c>
      <c r="G1087" s="62">
        <v>31000</v>
      </c>
      <c r="H1087" s="60">
        <v>6394.5</v>
      </c>
      <c r="I1087" s="60">
        <v>291.39999999999998</v>
      </c>
      <c r="J1087" s="60">
        <f>Table48[[#This Row],[Comex Cu future]]/100/0.454*1000</f>
        <v>6418.5022026431707</v>
      </c>
      <c r="K1087" s="60">
        <v>1885.25</v>
      </c>
      <c r="L1087" s="63">
        <f t="shared" si="33"/>
        <v>43497</v>
      </c>
    </row>
    <row r="1088" spans="2:12">
      <c r="B1088" s="65">
        <v>43518</v>
      </c>
      <c r="C1088" s="60">
        <v>12915.5</v>
      </c>
      <c r="D1088" s="61">
        <v>199974</v>
      </c>
      <c r="E1088" s="61">
        <v>161544</v>
      </c>
      <c r="F1088" s="61">
        <f t="shared" si="32"/>
        <v>38430</v>
      </c>
      <c r="G1088" s="62">
        <v>31000</v>
      </c>
      <c r="H1088" s="60">
        <v>6519</v>
      </c>
      <c r="I1088" s="60">
        <v>295.75</v>
      </c>
      <c r="J1088" s="60">
        <f>Table48[[#This Row],[Comex Cu future]]/100/0.454*1000</f>
        <v>6514.3171806167393</v>
      </c>
      <c r="K1088" s="60">
        <v>1890</v>
      </c>
      <c r="L1088" s="63">
        <f t="shared" si="33"/>
        <v>43497</v>
      </c>
    </row>
    <row r="1089" spans="2:12">
      <c r="B1089" s="65">
        <v>43521</v>
      </c>
      <c r="C1089" s="60">
        <v>12896</v>
      </c>
      <c r="D1089" s="61">
        <v>198912</v>
      </c>
      <c r="E1089" s="61">
        <v>160482</v>
      </c>
      <c r="F1089" s="61">
        <f t="shared" si="32"/>
        <v>38430</v>
      </c>
      <c r="G1089" s="62">
        <v>32000</v>
      </c>
      <c r="H1089" s="60">
        <v>6524.5</v>
      </c>
      <c r="I1089" s="60">
        <v>296.05</v>
      </c>
      <c r="J1089" s="60">
        <f>Table48[[#This Row],[Comex Cu future]]/100/0.454*1000</f>
        <v>6520.9251101321588</v>
      </c>
      <c r="K1089" s="60">
        <v>1880.5</v>
      </c>
      <c r="L1089" s="63">
        <f t="shared" si="33"/>
        <v>43497</v>
      </c>
    </row>
    <row r="1090" spans="2:12">
      <c r="B1090" s="65">
        <v>43522</v>
      </c>
      <c r="C1090" s="60">
        <v>12877</v>
      </c>
      <c r="D1090" s="61">
        <v>198030</v>
      </c>
      <c r="E1090" s="61">
        <v>159600</v>
      </c>
      <c r="F1090" s="61">
        <f t="shared" si="32"/>
        <v>38430</v>
      </c>
      <c r="G1090" s="62">
        <v>32000</v>
      </c>
      <c r="H1090" s="60">
        <v>6521.5</v>
      </c>
      <c r="I1090" s="60">
        <v>296.5</v>
      </c>
      <c r="J1090" s="60">
        <f>Table48[[#This Row],[Comex Cu future]]/100/0.454*1000</f>
        <v>6530.8370044052863</v>
      </c>
      <c r="K1090" s="60">
        <v>1885.25</v>
      </c>
      <c r="L1090" s="63">
        <f t="shared" si="33"/>
        <v>43497</v>
      </c>
    </row>
    <row r="1091" spans="2:12">
      <c r="B1091" s="65">
        <v>43523</v>
      </c>
      <c r="C1091" s="60">
        <v>12971.5</v>
      </c>
      <c r="D1091" s="61">
        <v>197682</v>
      </c>
      <c r="E1091" s="61">
        <v>159450</v>
      </c>
      <c r="F1091" s="61">
        <f t="shared" si="32"/>
        <v>38232</v>
      </c>
      <c r="G1091" s="62">
        <v>32000</v>
      </c>
      <c r="H1091" s="60">
        <v>6546</v>
      </c>
      <c r="I1091" s="60">
        <v>297.60000000000002</v>
      </c>
      <c r="J1091" s="60">
        <f>Table48[[#This Row],[Comex Cu future]]/100/0.454*1000</f>
        <v>6555.0660792951549</v>
      </c>
      <c r="K1091" s="60">
        <v>1896.5</v>
      </c>
      <c r="L1091" s="63">
        <f t="shared" si="33"/>
        <v>43497</v>
      </c>
    </row>
    <row r="1092" spans="2:12">
      <c r="B1092" s="65">
        <v>43524</v>
      </c>
      <c r="C1092" s="60">
        <v>12969</v>
      </c>
      <c r="D1092" s="61">
        <v>196932</v>
      </c>
      <c r="E1092" s="61">
        <v>159072</v>
      </c>
      <c r="F1092" s="61">
        <f t="shared" si="32"/>
        <v>37860</v>
      </c>
      <c r="G1092" s="62">
        <v>33000</v>
      </c>
      <c r="H1092" s="60">
        <v>6555.5</v>
      </c>
      <c r="I1092" s="60">
        <v>296.45</v>
      </c>
      <c r="J1092" s="60">
        <f>Table48[[#This Row],[Comex Cu future]]/100/0.454*1000</f>
        <v>6529.7356828193824</v>
      </c>
      <c r="K1092" s="60">
        <v>1889.5</v>
      </c>
      <c r="L1092" s="63">
        <f t="shared" si="33"/>
        <v>43497</v>
      </c>
    </row>
    <row r="1093" spans="2:12">
      <c r="B1093" s="65">
        <v>43525</v>
      </c>
      <c r="C1093" s="60">
        <v>13114.5</v>
      </c>
      <c r="D1093" s="61">
        <v>196782</v>
      </c>
      <c r="E1093" s="61">
        <v>158922</v>
      </c>
      <c r="F1093" s="61">
        <f t="shared" si="32"/>
        <v>37860</v>
      </c>
      <c r="G1093" s="62">
        <v>33000</v>
      </c>
      <c r="H1093" s="60">
        <v>6525</v>
      </c>
      <c r="I1093" s="60">
        <v>294.7</v>
      </c>
      <c r="J1093" s="60">
        <f>Table48[[#This Row],[Comex Cu future]]/100/0.454*1000</f>
        <v>6491.1894273127746</v>
      </c>
      <c r="K1093" s="60">
        <v>1896.75</v>
      </c>
      <c r="L1093" s="63">
        <f t="shared" si="33"/>
        <v>43525</v>
      </c>
    </row>
    <row r="1094" spans="2:12">
      <c r="B1094" s="65">
        <v>43528</v>
      </c>
      <c r="C1094" s="60">
        <v>13171</v>
      </c>
      <c r="D1094" s="61">
        <v>196542</v>
      </c>
      <c r="E1094" s="61">
        <v>158682</v>
      </c>
      <c r="F1094" s="61">
        <f t="shared" si="32"/>
        <v>37860</v>
      </c>
      <c r="G1094" s="62">
        <v>33000</v>
      </c>
      <c r="H1094" s="60">
        <v>6462</v>
      </c>
      <c r="I1094" s="60">
        <v>292.60000000000002</v>
      </c>
      <c r="J1094" s="60">
        <f>Table48[[#This Row],[Comex Cu future]]/100/0.454*1000</f>
        <v>6444.9339207048461</v>
      </c>
      <c r="K1094" s="60">
        <v>1852</v>
      </c>
      <c r="L1094" s="63">
        <f t="shared" si="33"/>
        <v>43525</v>
      </c>
    </row>
    <row r="1095" spans="2:12">
      <c r="B1095" s="65">
        <v>43529</v>
      </c>
      <c r="C1095" s="60">
        <v>13574</v>
      </c>
      <c r="D1095" s="61">
        <v>196410</v>
      </c>
      <c r="E1095" s="61">
        <v>158646</v>
      </c>
      <c r="F1095" s="61">
        <f t="shared" ref="F1095:F1158" si="34">D1095-E1095</f>
        <v>37764</v>
      </c>
      <c r="G1095" s="62">
        <v>33000</v>
      </c>
      <c r="H1095" s="60">
        <v>6548</v>
      </c>
      <c r="I1095" s="60">
        <v>294.95</v>
      </c>
      <c r="J1095" s="60">
        <f>Table48[[#This Row],[Comex Cu future]]/100/0.454*1000</f>
        <v>6496.6960352422911</v>
      </c>
      <c r="K1095" s="60">
        <v>1849.25</v>
      </c>
      <c r="L1095" s="63">
        <f t="shared" si="33"/>
        <v>43525</v>
      </c>
    </row>
    <row r="1096" spans="2:12">
      <c r="B1096" s="65">
        <v>43530</v>
      </c>
      <c r="C1096" s="60">
        <v>13506</v>
      </c>
      <c r="D1096" s="61">
        <v>195918</v>
      </c>
      <c r="E1096" s="61">
        <v>158202</v>
      </c>
      <c r="F1096" s="61">
        <f t="shared" si="34"/>
        <v>37716</v>
      </c>
      <c r="G1096" s="62">
        <v>33000</v>
      </c>
      <c r="H1096" s="60">
        <v>6499.5</v>
      </c>
      <c r="I1096" s="60">
        <v>293.89999999999998</v>
      </c>
      <c r="J1096" s="60">
        <f>Table48[[#This Row],[Comex Cu future]]/100/0.454*1000</f>
        <v>6473.5682819383255</v>
      </c>
      <c r="K1096" s="60">
        <v>1842.75</v>
      </c>
      <c r="L1096" s="63">
        <f t="shared" ref="L1096:L1159" si="35">DATE(YEAR(B1096),MONTH(B1096),1)</f>
        <v>43525</v>
      </c>
    </row>
    <row r="1097" spans="2:12">
      <c r="B1097" s="65">
        <v>43531</v>
      </c>
      <c r="C1097" s="60">
        <v>13156</v>
      </c>
      <c r="D1097" s="61">
        <v>194622</v>
      </c>
      <c r="E1097" s="61">
        <v>157584</v>
      </c>
      <c r="F1097" s="61">
        <f t="shared" si="34"/>
        <v>37038</v>
      </c>
      <c r="G1097" s="62">
        <v>35000</v>
      </c>
      <c r="H1097" s="60">
        <v>6460</v>
      </c>
      <c r="I1097" s="60">
        <v>293.2</v>
      </c>
      <c r="J1097" s="60">
        <f>Table48[[#This Row],[Comex Cu future]]/100/0.454*1000</f>
        <v>6458.1497797356824</v>
      </c>
      <c r="K1097" s="60">
        <v>1839</v>
      </c>
      <c r="L1097" s="63">
        <f t="shared" si="35"/>
        <v>43525</v>
      </c>
    </row>
    <row r="1098" spans="2:12">
      <c r="B1098" s="65">
        <v>43532</v>
      </c>
      <c r="C1098" s="60">
        <v>13003.5</v>
      </c>
      <c r="D1098" s="61">
        <v>194286</v>
      </c>
      <c r="E1098" s="61">
        <v>157272</v>
      </c>
      <c r="F1098" s="61">
        <f t="shared" si="34"/>
        <v>37014</v>
      </c>
      <c r="G1098" s="62">
        <v>33000</v>
      </c>
      <c r="H1098" s="60">
        <v>6423</v>
      </c>
      <c r="I1098" s="60">
        <v>291.10000000000002</v>
      </c>
      <c r="J1098" s="60">
        <f>Table48[[#This Row],[Comex Cu future]]/100/0.454*1000</f>
        <v>6411.8942731277539</v>
      </c>
      <c r="K1098" s="60">
        <v>1844.5</v>
      </c>
      <c r="L1098" s="63">
        <f t="shared" si="35"/>
        <v>43525</v>
      </c>
    </row>
    <row r="1099" spans="2:12">
      <c r="B1099" s="65">
        <v>43535</v>
      </c>
      <c r="C1099" s="60">
        <v>12807.5</v>
      </c>
      <c r="D1099" s="61">
        <v>194046</v>
      </c>
      <c r="E1099" s="61">
        <v>157032</v>
      </c>
      <c r="F1099" s="61">
        <f t="shared" si="34"/>
        <v>37014</v>
      </c>
      <c r="G1099" s="62">
        <v>32000</v>
      </c>
      <c r="H1099" s="60">
        <v>6435</v>
      </c>
      <c r="I1099" s="60">
        <v>291.75</v>
      </c>
      <c r="J1099" s="60">
        <f>Table48[[#This Row],[Comex Cu future]]/100/0.454*1000</f>
        <v>6426.2114537444932</v>
      </c>
      <c r="K1099" s="60">
        <v>1816.75</v>
      </c>
      <c r="L1099" s="63">
        <f t="shared" si="35"/>
        <v>43525</v>
      </c>
    </row>
    <row r="1100" spans="2:12">
      <c r="B1100" s="65">
        <v>43536</v>
      </c>
      <c r="C1100" s="60">
        <v>13015</v>
      </c>
      <c r="D1100" s="61">
        <v>193254</v>
      </c>
      <c r="E1100" s="61">
        <v>156240</v>
      </c>
      <c r="F1100" s="61">
        <f t="shared" si="34"/>
        <v>37014</v>
      </c>
      <c r="G1100" s="62">
        <v>32000</v>
      </c>
      <c r="H1100" s="60">
        <v>6498</v>
      </c>
      <c r="I1100" s="60">
        <v>294.35000000000002</v>
      </c>
      <c r="J1100" s="60">
        <f>Table48[[#This Row],[Comex Cu future]]/100/0.454*1000</f>
        <v>6483.4801762114548</v>
      </c>
      <c r="K1100" s="60">
        <v>1847.5</v>
      </c>
      <c r="L1100" s="63">
        <f t="shared" si="35"/>
        <v>43525</v>
      </c>
    </row>
    <row r="1101" spans="2:12">
      <c r="B1101" s="65">
        <v>43537</v>
      </c>
      <c r="C1101" s="60">
        <v>13118</v>
      </c>
      <c r="D1101" s="61">
        <v>193116</v>
      </c>
      <c r="E1101" s="61">
        <v>156102</v>
      </c>
      <c r="F1101" s="61">
        <f t="shared" si="34"/>
        <v>37014</v>
      </c>
      <c r="G1101" s="62">
        <v>32000</v>
      </c>
      <c r="H1101" s="60">
        <v>6501.5</v>
      </c>
      <c r="I1101" s="60">
        <v>295</v>
      </c>
      <c r="J1101" s="60">
        <f>Table48[[#This Row],[Comex Cu future]]/100/0.454*1000</f>
        <v>6497.7973568281941</v>
      </c>
      <c r="K1101" s="60">
        <v>1881</v>
      </c>
      <c r="L1101" s="63">
        <f t="shared" si="35"/>
        <v>43525</v>
      </c>
    </row>
    <row r="1102" spans="2:12">
      <c r="B1102" s="65">
        <v>43538</v>
      </c>
      <c r="C1102" s="60">
        <v>12799</v>
      </c>
      <c r="D1102" s="61">
        <v>192702</v>
      </c>
      <c r="E1102" s="61">
        <v>155772</v>
      </c>
      <c r="F1102" s="61">
        <f t="shared" si="34"/>
        <v>36930</v>
      </c>
      <c r="G1102" s="62">
        <v>31000</v>
      </c>
      <c r="H1102" s="60">
        <v>6416</v>
      </c>
      <c r="I1102" s="60">
        <v>291.14999999999998</v>
      </c>
      <c r="J1102" s="60">
        <f>Table48[[#This Row],[Comex Cu future]]/100/0.454*1000</f>
        <v>6412.9955947136559</v>
      </c>
      <c r="K1102" s="60">
        <v>1877.25</v>
      </c>
      <c r="L1102" s="63">
        <f t="shared" si="35"/>
        <v>43525</v>
      </c>
    </row>
    <row r="1103" spans="2:12">
      <c r="B1103" s="65">
        <v>43539</v>
      </c>
      <c r="C1103" s="60">
        <v>12844.25</v>
      </c>
      <c r="D1103" s="61">
        <v>191340</v>
      </c>
      <c r="E1103" s="61">
        <v>154860</v>
      </c>
      <c r="F1103" s="61">
        <f t="shared" si="34"/>
        <v>36480</v>
      </c>
      <c r="G1103" s="62">
        <v>30000</v>
      </c>
      <c r="H1103" s="60">
        <v>6445.75</v>
      </c>
      <c r="I1103" s="60">
        <v>292.85000000000002</v>
      </c>
      <c r="J1103" s="60">
        <f>Table48[[#This Row],[Comex Cu future]]/100/0.454*1000</f>
        <v>6450.4405286343617</v>
      </c>
      <c r="K1103" s="60">
        <v>1874.75</v>
      </c>
      <c r="L1103" s="63">
        <f t="shared" si="35"/>
        <v>43525</v>
      </c>
    </row>
    <row r="1104" spans="2:12">
      <c r="B1104" s="65">
        <v>43542</v>
      </c>
      <c r="C1104" s="60">
        <v>12925</v>
      </c>
      <c r="D1104" s="61">
        <v>190848</v>
      </c>
      <c r="E1104" s="61">
        <v>154566</v>
      </c>
      <c r="F1104" s="61">
        <f t="shared" si="34"/>
        <v>36282</v>
      </c>
      <c r="G1104" s="62">
        <v>30000</v>
      </c>
      <c r="H1104" s="60">
        <v>6458</v>
      </c>
      <c r="I1104" s="60">
        <v>293.3</v>
      </c>
      <c r="J1104" s="60">
        <f>Table48[[#This Row],[Comex Cu future]]/100/0.454*1000</f>
        <v>6460.3524229074901</v>
      </c>
      <c r="K1104" s="60">
        <v>1899.5</v>
      </c>
      <c r="L1104" s="63">
        <f t="shared" si="35"/>
        <v>43525</v>
      </c>
    </row>
    <row r="1105" spans="2:12">
      <c r="B1105" s="65">
        <v>43543</v>
      </c>
      <c r="C1105" s="60">
        <v>13049</v>
      </c>
      <c r="D1105" s="61">
        <v>190434</v>
      </c>
      <c r="E1105" s="61">
        <v>154470</v>
      </c>
      <c r="F1105" s="61">
        <f t="shared" si="34"/>
        <v>35964</v>
      </c>
      <c r="G1105" s="62">
        <v>31000</v>
      </c>
      <c r="H1105" s="60">
        <v>6469</v>
      </c>
      <c r="I1105" s="60">
        <v>294.55</v>
      </c>
      <c r="J1105" s="60">
        <f>Table48[[#This Row],[Comex Cu future]]/100/0.454*1000</f>
        <v>6487.8854625550657</v>
      </c>
      <c r="K1105" s="60">
        <v>1922</v>
      </c>
      <c r="L1105" s="63">
        <f t="shared" si="35"/>
        <v>43525</v>
      </c>
    </row>
    <row r="1106" spans="2:12">
      <c r="B1106" s="65">
        <v>43544</v>
      </c>
      <c r="C1106" s="60">
        <v>13121</v>
      </c>
      <c r="D1106" s="61">
        <v>188358</v>
      </c>
      <c r="E1106" s="61">
        <v>154134</v>
      </c>
      <c r="F1106" s="61">
        <f t="shared" si="34"/>
        <v>34224</v>
      </c>
      <c r="G1106" s="62">
        <v>30000</v>
      </c>
      <c r="H1106" s="60">
        <v>6483.5</v>
      </c>
      <c r="I1106" s="60">
        <v>294.7</v>
      </c>
      <c r="J1106" s="60">
        <f>Table48[[#This Row],[Comex Cu future]]/100/0.454*1000</f>
        <v>6491.1894273127746</v>
      </c>
      <c r="K1106" s="60">
        <v>1912.75</v>
      </c>
      <c r="L1106" s="63">
        <f t="shared" si="35"/>
        <v>43525</v>
      </c>
    </row>
    <row r="1107" spans="2:12">
      <c r="B1107" s="65">
        <v>43545</v>
      </c>
      <c r="C1107" s="60">
        <v>12911</v>
      </c>
      <c r="D1107" s="61">
        <v>187116</v>
      </c>
      <c r="E1107" s="61">
        <v>153432</v>
      </c>
      <c r="F1107" s="61">
        <f t="shared" si="34"/>
        <v>33684</v>
      </c>
      <c r="G1107" s="62">
        <v>30000</v>
      </c>
      <c r="H1107" s="60">
        <v>6433</v>
      </c>
      <c r="I1107" s="60">
        <v>293.25</v>
      </c>
      <c r="J1107" s="60">
        <f>Table48[[#This Row],[Comex Cu future]]/100/0.454*1000</f>
        <v>6459.2511013215862</v>
      </c>
      <c r="K1107" s="60">
        <v>1873.5</v>
      </c>
      <c r="L1107" s="63">
        <f t="shared" si="35"/>
        <v>43525</v>
      </c>
    </row>
    <row r="1108" spans="2:12">
      <c r="B1108" s="65">
        <v>43546</v>
      </c>
      <c r="C1108" s="60">
        <v>12903</v>
      </c>
      <c r="D1108" s="61">
        <v>185358</v>
      </c>
      <c r="E1108" s="61">
        <v>151674</v>
      </c>
      <c r="F1108" s="61">
        <f t="shared" si="34"/>
        <v>33684</v>
      </c>
      <c r="G1108" s="62">
        <v>30000</v>
      </c>
      <c r="H1108" s="60">
        <v>6314.5</v>
      </c>
      <c r="I1108" s="60">
        <v>287.14999999999998</v>
      </c>
      <c r="J1108" s="60">
        <f>Table48[[#This Row],[Comex Cu future]]/100/0.454*1000</f>
        <v>6324.8898678414089</v>
      </c>
      <c r="K1108" s="60">
        <v>1876.75</v>
      </c>
      <c r="L1108" s="63">
        <f t="shared" si="35"/>
        <v>43525</v>
      </c>
    </row>
    <row r="1109" spans="2:12">
      <c r="B1109" s="65">
        <v>43549</v>
      </c>
      <c r="C1109" s="60">
        <v>12871</v>
      </c>
      <c r="D1109" s="61">
        <v>184260</v>
      </c>
      <c r="E1109" s="61">
        <v>150576</v>
      </c>
      <c r="F1109" s="61">
        <f t="shared" si="34"/>
        <v>33684</v>
      </c>
      <c r="G1109" s="62">
        <v>30000</v>
      </c>
      <c r="H1109" s="60">
        <v>6337</v>
      </c>
      <c r="I1109" s="60">
        <v>288.60000000000002</v>
      </c>
      <c r="J1109" s="60">
        <f>Table48[[#This Row],[Comex Cu future]]/100/0.454*1000</f>
        <v>6356.828193832599</v>
      </c>
      <c r="K1109" s="60">
        <v>1854</v>
      </c>
      <c r="L1109" s="63">
        <f t="shared" si="35"/>
        <v>43525</v>
      </c>
    </row>
    <row r="1110" spans="2:12">
      <c r="B1110" s="65">
        <v>43550</v>
      </c>
      <c r="C1110" s="60">
        <v>12994.5</v>
      </c>
      <c r="D1110" s="61">
        <v>183582</v>
      </c>
      <c r="E1110" s="61">
        <v>150096</v>
      </c>
      <c r="F1110" s="61">
        <f t="shared" si="34"/>
        <v>33486</v>
      </c>
      <c r="G1110" s="62">
        <v>30000</v>
      </c>
      <c r="H1110" s="60">
        <v>6337.5</v>
      </c>
      <c r="I1110" s="60">
        <v>287.89999999999998</v>
      </c>
      <c r="J1110" s="60">
        <f>Table48[[#This Row],[Comex Cu future]]/100/0.454*1000</f>
        <v>6341.409691629955</v>
      </c>
      <c r="K1110" s="60">
        <v>1864.5</v>
      </c>
      <c r="L1110" s="63">
        <f t="shared" si="35"/>
        <v>43525</v>
      </c>
    </row>
    <row r="1111" spans="2:12">
      <c r="B1111" s="65">
        <v>43551</v>
      </c>
      <c r="C1111" s="60">
        <v>12976.5</v>
      </c>
      <c r="D1111" s="61">
        <v>183126</v>
      </c>
      <c r="E1111" s="61">
        <v>149964</v>
      </c>
      <c r="F1111" s="61">
        <f t="shared" si="34"/>
        <v>33162</v>
      </c>
      <c r="G1111" s="62">
        <v>30000</v>
      </c>
      <c r="H1111" s="60">
        <v>6336</v>
      </c>
      <c r="I1111" s="60">
        <v>288.5</v>
      </c>
      <c r="J1111" s="60">
        <f>Table48[[#This Row],[Comex Cu future]]/100/0.454*1000</f>
        <v>6354.6255506607922</v>
      </c>
      <c r="K1111" s="60">
        <v>1891.75</v>
      </c>
      <c r="L1111" s="63">
        <f t="shared" si="35"/>
        <v>43525</v>
      </c>
    </row>
    <row r="1112" spans="2:12">
      <c r="B1112" s="65">
        <v>43552</v>
      </c>
      <c r="C1112" s="60">
        <v>12795.5</v>
      </c>
      <c r="D1112" s="61">
        <v>183102</v>
      </c>
      <c r="E1112" s="61">
        <v>149940</v>
      </c>
      <c r="F1112" s="61">
        <f t="shared" si="34"/>
        <v>33162</v>
      </c>
      <c r="G1112" s="62">
        <v>30000</v>
      </c>
      <c r="H1112" s="60">
        <v>6360</v>
      </c>
      <c r="I1112" s="60">
        <v>289.45</v>
      </c>
      <c r="J1112" s="60">
        <f>Table48[[#This Row],[Comex Cu future]]/100/0.454*1000</f>
        <v>6375.550660792951</v>
      </c>
      <c r="K1112" s="60">
        <v>1886.25</v>
      </c>
      <c r="L1112" s="63">
        <f t="shared" si="35"/>
        <v>43525</v>
      </c>
    </row>
    <row r="1113" spans="2:12">
      <c r="B1113" s="65">
        <v>43553</v>
      </c>
      <c r="C1113" s="60">
        <v>12896.5</v>
      </c>
      <c r="D1113" s="61">
        <v>182574</v>
      </c>
      <c r="E1113" s="61">
        <v>149610</v>
      </c>
      <c r="F1113" s="61">
        <f t="shared" si="34"/>
        <v>32964</v>
      </c>
      <c r="G1113" s="62">
        <v>30000</v>
      </c>
      <c r="H1113" s="60">
        <v>6486.5</v>
      </c>
      <c r="I1113" s="60">
        <v>295.45</v>
      </c>
      <c r="J1113" s="60">
        <f>Table48[[#This Row],[Comex Cu future]]/100/0.454*1000</f>
        <v>6507.7092511013216</v>
      </c>
      <c r="K1113" s="60">
        <v>1893</v>
      </c>
      <c r="L1113" s="63">
        <f t="shared" si="35"/>
        <v>43525</v>
      </c>
    </row>
    <row r="1114" spans="2:12">
      <c r="B1114" s="65">
        <v>43556</v>
      </c>
      <c r="C1114" s="60">
        <v>13021</v>
      </c>
      <c r="D1114" s="61">
        <v>182466</v>
      </c>
      <c r="E1114" s="61">
        <v>149502</v>
      </c>
      <c r="F1114" s="61">
        <f t="shared" si="34"/>
        <v>32964</v>
      </c>
      <c r="G1114" s="62">
        <v>30000</v>
      </c>
      <c r="H1114" s="60">
        <v>6465</v>
      </c>
      <c r="I1114" s="60">
        <v>294.5</v>
      </c>
      <c r="J1114" s="60">
        <f>Table48[[#This Row],[Comex Cu future]]/100/0.454*1000</f>
        <v>6486.7841409691628</v>
      </c>
      <c r="K1114" s="60">
        <v>1876</v>
      </c>
      <c r="L1114" s="63">
        <f t="shared" si="35"/>
        <v>43556</v>
      </c>
    </row>
    <row r="1115" spans="2:12">
      <c r="B1115" s="65">
        <v>43557</v>
      </c>
      <c r="C1115" s="60">
        <v>13057.5</v>
      </c>
      <c r="D1115" s="61">
        <v>182094</v>
      </c>
      <c r="E1115" s="61">
        <v>149298</v>
      </c>
      <c r="F1115" s="61">
        <f t="shared" si="34"/>
        <v>32796</v>
      </c>
      <c r="G1115" s="62">
        <v>31500</v>
      </c>
      <c r="H1115" s="60">
        <v>6413.5</v>
      </c>
      <c r="I1115" s="60">
        <v>293.05</v>
      </c>
      <c r="J1115" s="60">
        <f>Table48[[#This Row],[Comex Cu future]]/100/0.454*1000</f>
        <v>6454.8458149779735</v>
      </c>
      <c r="K1115" s="60">
        <v>1862.5</v>
      </c>
      <c r="L1115" s="63">
        <f t="shared" si="35"/>
        <v>43556</v>
      </c>
    </row>
    <row r="1116" spans="2:12">
      <c r="B1116" s="65">
        <v>43558</v>
      </c>
      <c r="C1116" s="60">
        <v>13244</v>
      </c>
      <c r="D1116" s="61">
        <v>181644</v>
      </c>
      <c r="E1116" s="61">
        <v>148848</v>
      </c>
      <c r="F1116" s="61">
        <f t="shared" si="34"/>
        <v>32796</v>
      </c>
      <c r="G1116" s="62">
        <v>31500</v>
      </c>
      <c r="H1116" s="60">
        <v>6484</v>
      </c>
      <c r="I1116" s="60">
        <v>296.85000000000002</v>
      </c>
      <c r="J1116" s="60">
        <f>Table48[[#This Row],[Comex Cu future]]/100/0.454*1000</f>
        <v>6538.5462555066078</v>
      </c>
      <c r="K1116" s="60">
        <v>1871.5</v>
      </c>
      <c r="L1116" s="63">
        <f t="shared" si="35"/>
        <v>43556</v>
      </c>
    </row>
    <row r="1117" spans="2:12">
      <c r="B1117" s="65">
        <v>43559</v>
      </c>
      <c r="C1117" s="60">
        <v>13081.5</v>
      </c>
      <c r="D1117" s="61">
        <v>181056</v>
      </c>
      <c r="E1117" s="61">
        <v>148740</v>
      </c>
      <c r="F1117" s="61">
        <f t="shared" si="34"/>
        <v>32316</v>
      </c>
      <c r="G1117" s="62">
        <v>31500</v>
      </c>
      <c r="H1117" s="60">
        <v>6436.75</v>
      </c>
      <c r="I1117" s="60">
        <v>293.3</v>
      </c>
      <c r="J1117" s="60">
        <f>Table48[[#This Row],[Comex Cu future]]/100/0.454*1000</f>
        <v>6460.3524229074901</v>
      </c>
      <c r="K1117" s="60">
        <v>1872</v>
      </c>
      <c r="L1117" s="63">
        <f t="shared" si="35"/>
        <v>43556</v>
      </c>
    </row>
    <row r="1118" spans="2:12">
      <c r="B1118" s="65">
        <v>43560</v>
      </c>
      <c r="C1118" s="60">
        <v>12987</v>
      </c>
      <c r="D1118" s="61">
        <v>180552</v>
      </c>
      <c r="E1118" s="61">
        <v>148740</v>
      </c>
      <c r="F1118" s="61">
        <f t="shared" si="34"/>
        <v>31812</v>
      </c>
      <c r="G1118" s="62">
        <v>32000</v>
      </c>
      <c r="H1118" s="60">
        <v>6385.25</v>
      </c>
      <c r="I1118" s="60">
        <v>292.2</v>
      </c>
      <c r="J1118" s="60">
        <f>Table48[[#This Row],[Comex Cu future]]/100/0.454*1000</f>
        <v>6436.1233480176206</v>
      </c>
      <c r="K1118" s="60">
        <v>1864.25</v>
      </c>
      <c r="L1118" s="63">
        <f t="shared" si="35"/>
        <v>43556</v>
      </c>
    </row>
    <row r="1119" spans="2:12">
      <c r="B1119" s="65">
        <v>43563</v>
      </c>
      <c r="C1119" s="60">
        <v>13100.5</v>
      </c>
      <c r="D1119" s="61">
        <v>179328</v>
      </c>
      <c r="E1119" s="61">
        <v>147936</v>
      </c>
      <c r="F1119" s="61">
        <f t="shared" si="34"/>
        <v>31392</v>
      </c>
      <c r="G1119" s="62">
        <v>32000</v>
      </c>
      <c r="H1119" s="60">
        <v>6459.75</v>
      </c>
      <c r="I1119" s="60">
        <v>296.14999999999998</v>
      </c>
      <c r="J1119" s="60">
        <f>Table48[[#This Row],[Comex Cu future]]/100/0.454*1000</f>
        <v>6523.1277533039638</v>
      </c>
      <c r="K1119" s="60">
        <v>1844.5</v>
      </c>
      <c r="L1119" s="63">
        <f t="shared" si="35"/>
        <v>43556</v>
      </c>
    </row>
    <row r="1120" spans="2:12">
      <c r="B1120" s="65">
        <v>43564</v>
      </c>
      <c r="C1120" s="60">
        <v>13114</v>
      </c>
      <c r="D1120" s="61">
        <v>179442</v>
      </c>
      <c r="E1120" s="61">
        <v>148098</v>
      </c>
      <c r="F1120" s="61">
        <f t="shared" si="34"/>
        <v>31344</v>
      </c>
      <c r="G1120" s="62">
        <v>33000</v>
      </c>
      <c r="H1120" s="60">
        <v>6476.25</v>
      </c>
      <c r="I1120" s="60">
        <v>296.45</v>
      </c>
      <c r="J1120" s="60">
        <f>Table48[[#This Row],[Comex Cu future]]/100/0.454*1000</f>
        <v>6529.7356828193824</v>
      </c>
      <c r="K1120" s="60">
        <v>1851.25</v>
      </c>
      <c r="L1120" s="63">
        <f t="shared" si="35"/>
        <v>43556</v>
      </c>
    </row>
    <row r="1121" spans="2:12">
      <c r="B1121" s="65">
        <v>43565</v>
      </c>
      <c r="C1121" s="60">
        <v>13136.5</v>
      </c>
      <c r="D1121" s="61">
        <v>179442</v>
      </c>
      <c r="E1121" s="61">
        <v>148098</v>
      </c>
      <c r="F1121" s="61">
        <f t="shared" si="34"/>
        <v>31344</v>
      </c>
      <c r="G1121" s="62">
        <v>33000</v>
      </c>
      <c r="H1121" s="60">
        <v>6448.5</v>
      </c>
      <c r="I1121" s="60">
        <v>296</v>
      </c>
      <c r="J1121" s="60">
        <f>Table48[[#This Row],[Comex Cu future]]/100/0.454*1000</f>
        <v>6519.8237885462559</v>
      </c>
      <c r="K1121" s="60">
        <v>1838.75</v>
      </c>
      <c r="L1121" s="63">
        <f t="shared" si="35"/>
        <v>43556</v>
      </c>
    </row>
    <row r="1122" spans="2:12">
      <c r="B1122" s="65">
        <v>43566</v>
      </c>
      <c r="C1122" s="60">
        <v>12892.5</v>
      </c>
      <c r="D1122" s="61">
        <v>179322</v>
      </c>
      <c r="E1122" s="61">
        <v>148074</v>
      </c>
      <c r="F1122" s="61">
        <f t="shared" si="34"/>
        <v>31248</v>
      </c>
      <c r="G1122" s="62">
        <v>34500</v>
      </c>
      <c r="H1122" s="60">
        <v>6390.5</v>
      </c>
      <c r="I1122" s="60">
        <v>292.25</v>
      </c>
      <c r="J1122" s="60">
        <f>Table48[[#This Row],[Comex Cu future]]/100/0.454*1000</f>
        <v>6437.2246696035236</v>
      </c>
      <c r="K1122" s="60">
        <v>1840.25</v>
      </c>
      <c r="L1122" s="63">
        <f t="shared" si="35"/>
        <v>43556</v>
      </c>
    </row>
    <row r="1123" spans="2:12">
      <c r="B1123" s="65">
        <v>43567</v>
      </c>
      <c r="C1123" s="60">
        <v>12941.25</v>
      </c>
      <c r="D1123" s="61">
        <v>178866</v>
      </c>
      <c r="E1123" s="61">
        <v>147486</v>
      </c>
      <c r="F1123" s="61">
        <f t="shared" si="34"/>
        <v>31380</v>
      </c>
      <c r="G1123" s="62">
        <v>34500</v>
      </c>
      <c r="H1123" s="60">
        <v>6463.5</v>
      </c>
      <c r="I1123" s="60">
        <v>297.60000000000002</v>
      </c>
      <c r="J1123" s="60">
        <f>Table48[[#This Row],[Comex Cu future]]/100/0.454*1000</f>
        <v>6555.0660792951549</v>
      </c>
      <c r="K1123" s="60">
        <v>1844</v>
      </c>
      <c r="L1123" s="63">
        <f t="shared" si="35"/>
        <v>43556</v>
      </c>
    </row>
    <row r="1124" spans="2:12">
      <c r="B1124" s="65">
        <v>43570</v>
      </c>
      <c r="C1124" s="60">
        <v>12907.5</v>
      </c>
      <c r="D1124" s="61">
        <v>177708</v>
      </c>
      <c r="E1124" s="61">
        <v>146328</v>
      </c>
      <c r="F1124" s="61">
        <f t="shared" si="34"/>
        <v>31380</v>
      </c>
      <c r="G1124" s="62">
        <v>35000</v>
      </c>
      <c r="H1124" s="60">
        <v>6452</v>
      </c>
      <c r="I1124" s="60">
        <v>297</v>
      </c>
      <c r="J1124" s="60">
        <f>Table48[[#This Row],[Comex Cu future]]/100/0.454*1000</f>
        <v>6541.8502202643176</v>
      </c>
      <c r="K1124" s="60">
        <v>1848</v>
      </c>
      <c r="L1124" s="63">
        <f t="shared" si="35"/>
        <v>43556</v>
      </c>
    </row>
    <row r="1125" spans="2:12">
      <c r="B1125" s="65">
        <v>43571</v>
      </c>
      <c r="C1125" s="60">
        <v>12867.5</v>
      </c>
      <c r="D1125" s="61">
        <v>177198</v>
      </c>
      <c r="E1125" s="61">
        <v>145818</v>
      </c>
      <c r="F1125" s="61">
        <f t="shared" si="34"/>
        <v>31380</v>
      </c>
      <c r="G1125" s="62">
        <v>34500</v>
      </c>
      <c r="H1125" s="60">
        <v>6469</v>
      </c>
      <c r="I1125" s="60">
        <v>296.64999999999998</v>
      </c>
      <c r="J1125" s="60">
        <f>Table48[[#This Row],[Comex Cu future]]/100/0.454*1000</f>
        <v>6534.1409691629951</v>
      </c>
      <c r="K1125" s="60">
        <v>1837.75</v>
      </c>
      <c r="L1125" s="63">
        <f t="shared" si="35"/>
        <v>43556</v>
      </c>
    </row>
    <row r="1126" spans="2:12">
      <c r="B1126" s="65">
        <v>43572</v>
      </c>
      <c r="C1126" s="60">
        <v>12813</v>
      </c>
      <c r="D1126" s="61">
        <v>176946</v>
      </c>
      <c r="E1126" s="61">
        <v>145614</v>
      </c>
      <c r="F1126" s="61">
        <f t="shared" si="34"/>
        <v>31332</v>
      </c>
      <c r="G1126" s="62">
        <v>35000</v>
      </c>
      <c r="H1126" s="60">
        <v>6537</v>
      </c>
      <c r="I1126" s="60">
        <v>299.7</v>
      </c>
      <c r="J1126" s="60">
        <f>Table48[[#This Row],[Comex Cu future]]/100/0.454*1000</f>
        <v>6601.3215859030834</v>
      </c>
      <c r="K1126" s="60">
        <v>1834.25</v>
      </c>
      <c r="L1126" s="63">
        <f t="shared" si="35"/>
        <v>43556</v>
      </c>
    </row>
    <row r="1127" spans="2:12">
      <c r="B1127" s="65">
        <v>43573</v>
      </c>
      <c r="C1127" s="60">
        <v>12588</v>
      </c>
      <c r="D1127" s="61">
        <v>176292</v>
      </c>
      <c r="E1127" s="61">
        <v>145038</v>
      </c>
      <c r="F1127" s="61">
        <f t="shared" si="34"/>
        <v>31254</v>
      </c>
      <c r="G1127" s="62">
        <v>35000</v>
      </c>
      <c r="H1127" s="60">
        <v>6460.75</v>
      </c>
      <c r="I1127" s="60">
        <v>295.35000000000002</v>
      </c>
      <c r="J1127" s="60">
        <f>Table48[[#This Row],[Comex Cu future]]/100/0.454*1000</f>
        <v>6505.5066079295148</v>
      </c>
      <c r="K1127" s="60">
        <v>1853.25</v>
      </c>
      <c r="L1127" s="63">
        <f t="shared" si="35"/>
        <v>43556</v>
      </c>
    </row>
    <row r="1128" spans="2:12">
      <c r="B1128" s="65">
        <v>43574</v>
      </c>
      <c r="C1128" s="60">
        <v>12588</v>
      </c>
      <c r="D1128" s="61">
        <v>176292</v>
      </c>
      <c r="E1128" s="61">
        <v>145038</v>
      </c>
      <c r="F1128" s="61">
        <f t="shared" si="34"/>
        <v>31254</v>
      </c>
      <c r="G1128" s="62">
        <v>35000</v>
      </c>
      <c r="H1128" s="60">
        <v>6460.75</v>
      </c>
      <c r="I1128" s="60">
        <v>295.35000000000002</v>
      </c>
      <c r="J1128" s="60">
        <f>Table48[[#This Row],[Comex Cu future]]/100/0.454*1000</f>
        <v>6505.5066079295148</v>
      </c>
      <c r="K1128" s="60">
        <v>1853.25</v>
      </c>
      <c r="L1128" s="63">
        <f t="shared" si="35"/>
        <v>43556</v>
      </c>
    </row>
    <row r="1129" spans="2:12">
      <c r="B1129" s="65">
        <v>43577</v>
      </c>
      <c r="C1129" s="60">
        <v>12588</v>
      </c>
      <c r="D1129" s="61">
        <v>176292</v>
      </c>
      <c r="E1129" s="61">
        <v>145038</v>
      </c>
      <c r="F1129" s="61">
        <f t="shared" si="34"/>
        <v>31254</v>
      </c>
      <c r="G1129" s="62">
        <v>35000</v>
      </c>
      <c r="H1129" s="60">
        <v>6460.75</v>
      </c>
      <c r="I1129" s="60">
        <v>293.60000000000002</v>
      </c>
      <c r="J1129" s="60">
        <f>Table48[[#This Row],[Comex Cu future]]/100/0.454*1000</f>
        <v>6466.9603524229078</v>
      </c>
      <c r="K1129" s="60">
        <v>1853.25</v>
      </c>
      <c r="L1129" s="63">
        <f t="shared" si="35"/>
        <v>43556</v>
      </c>
    </row>
    <row r="1130" spans="2:12">
      <c r="B1130" s="65">
        <v>43578</v>
      </c>
      <c r="C1130" s="60">
        <v>12308</v>
      </c>
      <c r="D1130" s="61">
        <v>175656</v>
      </c>
      <c r="E1130" s="61">
        <v>144696</v>
      </c>
      <c r="F1130" s="61">
        <f t="shared" si="34"/>
        <v>30960</v>
      </c>
      <c r="G1130" s="62">
        <v>34500</v>
      </c>
      <c r="H1130" s="60">
        <v>6394.25</v>
      </c>
      <c r="I1130" s="60">
        <v>293.10000000000002</v>
      </c>
      <c r="J1130" s="60">
        <f>Table48[[#This Row],[Comex Cu future]]/100/0.454*1000</f>
        <v>6455.9471365638765</v>
      </c>
      <c r="K1130" s="60">
        <v>1850.5</v>
      </c>
      <c r="L1130" s="63">
        <f t="shared" si="35"/>
        <v>43556</v>
      </c>
    </row>
    <row r="1131" spans="2:12">
      <c r="B1131" s="65">
        <v>43579</v>
      </c>
      <c r="C1131" s="60">
        <v>12326.5</v>
      </c>
      <c r="D1131" s="61">
        <v>174852</v>
      </c>
      <c r="E1131" s="61">
        <v>144498</v>
      </c>
      <c r="F1131" s="61">
        <f t="shared" si="34"/>
        <v>30354</v>
      </c>
      <c r="G1131" s="62">
        <v>34500</v>
      </c>
      <c r="H1131" s="60">
        <v>6444.75</v>
      </c>
      <c r="I1131" s="60">
        <v>294.3</v>
      </c>
      <c r="J1131" s="60">
        <f>Table48[[#This Row],[Comex Cu future]]/100/0.454*1000</f>
        <v>6482.378854625551</v>
      </c>
      <c r="K1131" s="60">
        <v>1857</v>
      </c>
      <c r="L1131" s="63">
        <f t="shared" si="35"/>
        <v>43556</v>
      </c>
    </row>
    <row r="1132" spans="2:12">
      <c r="B1132" s="65">
        <v>43580</v>
      </c>
      <c r="C1132" s="60">
        <v>12251.5</v>
      </c>
      <c r="D1132" s="61">
        <v>174528</v>
      </c>
      <c r="E1132" s="61">
        <v>144288</v>
      </c>
      <c r="F1132" s="61">
        <f t="shared" si="34"/>
        <v>30240</v>
      </c>
      <c r="G1132" s="62">
        <v>34500</v>
      </c>
      <c r="H1132" s="60">
        <v>6358.5</v>
      </c>
      <c r="I1132" s="60">
        <v>289.75</v>
      </c>
      <c r="J1132" s="60">
        <f>Table48[[#This Row],[Comex Cu future]]/100/0.454*1000</f>
        <v>6382.1585903083696</v>
      </c>
      <c r="K1132" s="60">
        <v>1843</v>
      </c>
      <c r="L1132" s="63">
        <f t="shared" si="35"/>
        <v>43556</v>
      </c>
    </row>
    <row r="1133" spans="2:12">
      <c r="B1133" s="65">
        <v>43581</v>
      </c>
      <c r="C1133" s="60">
        <v>12353.5</v>
      </c>
      <c r="D1133" s="61">
        <v>174360</v>
      </c>
      <c r="E1133" s="61">
        <v>144210</v>
      </c>
      <c r="F1133" s="61">
        <f t="shared" si="34"/>
        <v>30150</v>
      </c>
      <c r="G1133" s="62">
        <v>34500</v>
      </c>
      <c r="H1133" s="60">
        <v>6398.75</v>
      </c>
      <c r="I1133" s="60">
        <v>292.45</v>
      </c>
      <c r="J1133" s="60">
        <f>Table48[[#This Row],[Comex Cu future]]/100/0.454*1000</f>
        <v>6441.6299559471363</v>
      </c>
      <c r="K1133" s="60">
        <v>1823</v>
      </c>
      <c r="L1133" s="63">
        <f t="shared" si="35"/>
        <v>43556</v>
      </c>
    </row>
    <row r="1134" spans="2:12">
      <c r="B1134" s="65">
        <v>43584</v>
      </c>
      <c r="C1134" s="60">
        <v>12333</v>
      </c>
      <c r="D1134" s="61">
        <v>173634</v>
      </c>
      <c r="E1134" s="61">
        <v>144084</v>
      </c>
      <c r="F1134" s="61">
        <f t="shared" si="34"/>
        <v>29550</v>
      </c>
      <c r="G1134" s="62">
        <v>34500</v>
      </c>
      <c r="H1134" s="60">
        <v>6402.5</v>
      </c>
      <c r="I1134" s="60">
        <v>292.85000000000002</v>
      </c>
      <c r="J1134" s="60">
        <f>Table48[[#This Row],[Comex Cu future]]/100/0.454*1000</f>
        <v>6450.4405286343617</v>
      </c>
      <c r="K1134" s="60">
        <v>1813.75</v>
      </c>
      <c r="L1134" s="63">
        <f t="shared" si="35"/>
        <v>43556</v>
      </c>
    </row>
    <row r="1135" spans="2:12">
      <c r="B1135" s="65">
        <v>43585</v>
      </c>
      <c r="C1135" s="60">
        <v>12131.5</v>
      </c>
      <c r="D1135" s="61">
        <v>173268</v>
      </c>
      <c r="E1135" s="61">
        <v>143766</v>
      </c>
      <c r="F1135" s="61">
        <f t="shared" si="34"/>
        <v>29502</v>
      </c>
      <c r="G1135" s="62">
        <v>34500</v>
      </c>
      <c r="H1135" s="60">
        <v>6426.75</v>
      </c>
      <c r="I1135" s="60">
        <v>293.64999999999998</v>
      </c>
      <c r="J1135" s="60">
        <f>Table48[[#This Row],[Comex Cu future]]/100/0.454*1000</f>
        <v>6468.061674008809</v>
      </c>
      <c r="K1135" s="60">
        <v>1783</v>
      </c>
      <c r="L1135" s="63">
        <f t="shared" si="35"/>
        <v>43556</v>
      </c>
    </row>
    <row r="1136" spans="2:12">
      <c r="B1136" s="65">
        <v>43586</v>
      </c>
      <c r="C1136" s="60">
        <v>12100</v>
      </c>
      <c r="D1136" s="61">
        <v>173058</v>
      </c>
      <c r="E1136" s="61">
        <v>143556</v>
      </c>
      <c r="F1136" s="61">
        <f t="shared" si="34"/>
        <v>29502</v>
      </c>
      <c r="G1136" s="62">
        <v>34500</v>
      </c>
      <c r="H1136" s="60">
        <v>6225.25</v>
      </c>
      <c r="I1136" s="60">
        <v>283.5</v>
      </c>
      <c r="J1136" s="60">
        <f>Table48[[#This Row],[Comex Cu future]]/100/0.454*1000</f>
        <v>6244.4933920704843</v>
      </c>
      <c r="K1136" s="60">
        <v>1807</v>
      </c>
      <c r="L1136" s="63">
        <f t="shared" si="35"/>
        <v>43586</v>
      </c>
    </row>
    <row r="1137" spans="2:12">
      <c r="B1137" s="65">
        <v>43587</v>
      </c>
      <c r="C1137" s="60">
        <v>12075</v>
      </c>
      <c r="D1137" s="61">
        <v>173058</v>
      </c>
      <c r="E1137" s="61">
        <v>143556</v>
      </c>
      <c r="F1137" s="61">
        <f t="shared" si="34"/>
        <v>29502</v>
      </c>
      <c r="G1137" s="62">
        <v>34500</v>
      </c>
      <c r="H1137" s="60">
        <v>6166</v>
      </c>
      <c r="I1137" s="60">
        <v>280.7</v>
      </c>
      <c r="J1137" s="60">
        <f>Table48[[#This Row],[Comex Cu future]]/100/0.454*1000</f>
        <v>6182.8193832599109</v>
      </c>
      <c r="K1137" s="60">
        <v>1796.5</v>
      </c>
      <c r="L1137" s="63">
        <f t="shared" si="35"/>
        <v>43586</v>
      </c>
    </row>
    <row r="1138" spans="2:12">
      <c r="B1138" s="65">
        <v>43588</v>
      </c>
      <c r="C1138" s="60">
        <v>12136.5</v>
      </c>
      <c r="D1138" s="61">
        <v>172902</v>
      </c>
      <c r="E1138" s="61">
        <v>143400</v>
      </c>
      <c r="F1138" s="61">
        <f t="shared" si="34"/>
        <v>29502</v>
      </c>
      <c r="G1138" s="62">
        <v>34500</v>
      </c>
      <c r="H1138" s="60">
        <v>6229.25</v>
      </c>
      <c r="I1138" s="60">
        <v>284.3</v>
      </c>
      <c r="J1138" s="60">
        <f>Table48[[#This Row],[Comex Cu future]]/100/0.454*1000</f>
        <v>6262.1145374449334</v>
      </c>
      <c r="K1138" s="60">
        <v>1769.5</v>
      </c>
      <c r="L1138" s="63">
        <f t="shared" si="35"/>
        <v>43586</v>
      </c>
    </row>
    <row r="1139" spans="2:12">
      <c r="B1139" s="65">
        <v>43591</v>
      </c>
      <c r="C1139" s="60">
        <v>12136.5</v>
      </c>
      <c r="D1139" s="61">
        <v>172902</v>
      </c>
      <c r="E1139" s="61">
        <v>143400</v>
      </c>
      <c r="F1139" s="61">
        <f t="shared" si="34"/>
        <v>29502</v>
      </c>
      <c r="G1139" s="62">
        <v>34500</v>
      </c>
      <c r="H1139" s="60">
        <v>6229.25</v>
      </c>
      <c r="I1139" s="60">
        <v>285.85000000000002</v>
      </c>
      <c r="J1139" s="60">
        <f>Table48[[#This Row],[Comex Cu future]]/100/0.454*1000</f>
        <v>6296.2555066079303</v>
      </c>
      <c r="K1139" s="60">
        <v>1769.5</v>
      </c>
      <c r="L1139" s="63">
        <f t="shared" si="35"/>
        <v>43586</v>
      </c>
    </row>
    <row r="1140" spans="2:12">
      <c r="B1140" s="65">
        <v>43592</v>
      </c>
      <c r="C1140" s="60">
        <v>11994</v>
      </c>
      <c r="D1140" s="61">
        <v>172788</v>
      </c>
      <c r="E1140" s="61">
        <v>143286</v>
      </c>
      <c r="F1140" s="61">
        <f t="shared" si="34"/>
        <v>29502</v>
      </c>
      <c r="G1140" s="62">
        <v>34500</v>
      </c>
      <c r="H1140" s="60">
        <v>6168.75</v>
      </c>
      <c r="I1140" s="60">
        <v>281.2</v>
      </c>
      <c r="J1140" s="60">
        <f>Table48[[#This Row],[Comex Cu future]]/100/0.454*1000</f>
        <v>6193.8325991189422</v>
      </c>
      <c r="K1140" s="60">
        <v>1786</v>
      </c>
      <c r="L1140" s="63">
        <f t="shared" si="35"/>
        <v>43586</v>
      </c>
    </row>
    <row r="1141" spans="2:12">
      <c r="B1141" s="65">
        <v>43593</v>
      </c>
      <c r="C1141" s="60">
        <v>11904.5</v>
      </c>
      <c r="D1141" s="61">
        <v>171108</v>
      </c>
      <c r="E1141" s="61">
        <v>142152</v>
      </c>
      <c r="F1141" s="61">
        <f t="shared" si="34"/>
        <v>28956</v>
      </c>
      <c r="G1141" s="62">
        <v>34500</v>
      </c>
      <c r="H1141" s="60">
        <v>6129.75</v>
      </c>
      <c r="I1141" s="60">
        <v>279.75</v>
      </c>
      <c r="J1141" s="60">
        <f>Table48[[#This Row],[Comex Cu future]]/100/0.454*1000</f>
        <v>6161.894273127753</v>
      </c>
      <c r="K1141" s="60">
        <v>1765.5</v>
      </c>
      <c r="L1141" s="63">
        <f t="shared" si="35"/>
        <v>43586</v>
      </c>
    </row>
    <row r="1142" spans="2:12">
      <c r="B1142" s="65">
        <v>43594</v>
      </c>
      <c r="C1142" s="60">
        <v>11735</v>
      </c>
      <c r="D1142" s="61">
        <v>170436</v>
      </c>
      <c r="E1142" s="61">
        <v>141822</v>
      </c>
      <c r="F1142" s="61">
        <f t="shared" si="34"/>
        <v>28614</v>
      </c>
      <c r="G1142" s="62">
        <v>34500</v>
      </c>
      <c r="H1142" s="60">
        <v>6089</v>
      </c>
      <c r="I1142" s="60">
        <v>279.14999999999998</v>
      </c>
      <c r="J1142" s="60">
        <f>Table48[[#This Row],[Comex Cu future]]/100/0.454*1000</f>
        <v>6148.6784140969157</v>
      </c>
      <c r="K1142" s="60">
        <v>1767.75</v>
      </c>
      <c r="L1142" s="63">
        <f t="shared" si="35"/>
        <v>43586</v>
      </c>
    </row>
    <row r="1143" spans="2:12">
      <c r="B1143" s="65">
        <v>43595</v>
      </c>
      <c r="C1143" s="60">
        <v>11885</v>
      </c>
      <c r="D1143" s="61">
        <v>169578</v>
      </c>
      <c r="E1143" s="61">
        <v>141564</v>
      </c>
      <c r="F1143" s="61">
        <f t="shared" si="34"/>
        <v>28014</v>
      </c>
      <c r="G1143" s="62">
        <v>34500</v>
      </c>
      <c r="H1143" s="60">
        <v>6108</v>
      </c>
      <c r="I1143" s="60">
        <v>279.39999999999998</v>
      </c>
      <c r="J1143" s="60">
        <f>Table48[[#This Row],[Comex Cu future]]/100/0.454*1000</f>
        <v>6154.1850220264305</v>
      </c>
      <c r="K1143" s="60">
        <v>1776.75</v>
      </c>
      <c r="L1143" s="63">
        <f t="shared" si="35"/>
        <v>43586</v>
      </c>
    </row>
    <row r="1144" spans="2:12">
      <c r="B1144" s="65">
        <v>43598</v>
      </c>
      <c r="C1144" s="60">
        <v>11759</v>
      </c>
      <c r="D1144" s="61">
        <v>169218</v>
      </c>
      <c r="E1144" s="61">
        <v>141366</v>
      </c>
      <c r="F1144" s="61">
        <f t="shared" si="34"/>
        <v>27852</v>
      </c>
      <c r="G1144" s="62">
        <v>34500</v>
      </c>
      <c r="H1144" s="60">
        <v>5986.5</v>
      </c>
      <c r="I1144" s="60">
        <v>274</v>
      </c>
      <c r="J1144" s="60">
        <f>Table48[[#This Row],[Comex Cu future]]/100/0.454*1000</f>
        <v>6035.242290748899</v>
      </c>
      <c r="K1144" s="60">
        <v>1777.5</v>
      </c>
      <c r="L1144" s="63">
        <f t="shared" si="35"/>
        <v>43586</v>
      </c>
    </row>
    <row r="1145" spans="2:12">
      <c r="B1145" s="65">
        <v>43599</v>
      </c>
      <c r="C1145" s="60">
        <v>11912</v>
      </c>
      <c r="D1145" s="61">
        <v>168744</v>
      </c>
      <c r="E1145" s="61">
        <v>140466</v>
      </c>
      <c r="F1145" s="61">
        <f t="shared" si="34"/>
        <v>28278</v>
      </c>
      <c r="G1145" s="62">
        <v>34500</v>
      </c>
      <c r="H1145" s="60">
        <v>5997</v>
      </c>
      <c r="I1145" s="60">
        <v>274.55</v>
      </c>
      <c r="J1145" s="60">
        <f>Table48[[#This Row],[Comex Cu future]]/100/0.454*1000</f>
        <v>6047.3568281938333</v>
      </c>
      <c r="K1145" s="60">
        <v>1813.5</v>
      </c>
      <c r="L1145" s="63">
        <f t="shared" si="35"/>
        <v>43586</v>
      </c>
    </row>
    <row r="1146" spans="2:12">
      <c r="B1146" s="65">
        <v>43600</v>
      </c>
      <c r="C1146" s="60">
        <v>12158</v>
      </c>
      <c r="D1146" s="61">
        <v>167268</v>
      </c>
      <c r="E1146" s="61">
        <v>139554</v>
      </c>
      <c r="F1146" s="61">
        <f t="shared" si="34"/>
        <v>27714</v>
      </c>
      <c r="G1146" s="62">
        <v>34500</v>
      </c>
      <c r="H1146" s="60">
        <v>6053.75</v>
      </c>
      <c r="I1146" s="60">
        <v>275.60000000000002</v>
      </c>
      <c r="J1146" s="60">
        <f>Table48[[#This Row],[Comex Cu future]]/100/0.454*1000</f>
        <v>6070.484581497798</v>
      </c>
      <c r="K1146" s="60">
        <v>1824.5</v>
      </c>
      <c r="L1146" s="63">
        <f t="shared" si="35"/>
        <v>43586</v>
      </c>
    </row>
    <row r="1147" spans="2:12">
      <c r="B1147" s="65">
        <v>43601</v>
      </c>
      <c r="C1147" s="60">
        <v>12196</v>
      </c>
      <c r="D1147" s="61">
        <v>165474</v>
      </c>
      <c r="E1147" s="61">
        <v>138534</v>
      </c>
      <c r="F1147" s="61">
        <f t="shared" si="34"/>
        <v>26940</v>
      </c>
      <c r="G1147" s="62">
        <v>34500</v>
      </c>
      <c r="H1147" s="60">
        <v>6071</v>
      </c>
      <c r="I1147" s="60">
        <v>276.5</v>
      </c>
      <c r="J1147" s="60">
        <f>Table48[[#This Row],[Comex Cu future]]/100/0.454*1000</f>
        <v>6090.3083700440529</v>
      </c>
      <c r="K1147" s="60">
        <v>1830.75</v>
      </c>
      <c r="L1147" s="63">
        <f t="shared" si="35"/>
        <v>43586</v>
      </c>
    </row>
    <row r="1148" spans="2:12">
      <c r="B1148" s="65">
        <v>43602</v>
      </c>
      <c r="C1148" s="60">
        <v>12002</v>
      </c>
      <c r="D1148" s="61">
        <v>164400</v>
      </c>
      <c r="E1148" s="61">
        <v>137796</v>
      </c>
      <c r="F1148" s="61">
        <f t="shared" si="34"/>
        <v>26604</v>
      </c>
      <c r="G1148" s="62">
        <v>34500</v>
      </c>
      <c r="H1148" s="60">
        <v>6033</v>
      </c>
      <c r="I1148" s="60">
        <v>275.55</v>
      </c>
      <c r="J1148" s="60">
        <f>Table48[[#This Row],[Comex Cu future]]/100/0.454*1000</f>
        <v>6069.3832599118941</v>
      </c>
      <c r="K1148" s="60">
        <v>1807</v>
      </c>
      <c r="L1148" s="63">
        <f t="shared" si="35"/>
        <v>43586</v>
      </c>
    </row>
    <row r="1149" spans="2:12">
      <c r="B1149" s="65">
        <v>43605</v>
      </c>
      <c r="C1149" s="60">
        <v>11974</v>
      </c>
      <c r="D1149" s="61">
        <v>164100</v>
      </c>
      <c r="E1149" s="61">
        <v>137814</v>
      </c>
      <c r="F1149" s="61">
        <f t="shared" si="34"/>
        <v>26286</v>
      </c>
      <c r="G1149" s="62">
        <v>34500</v>
      </c>
      <c r="H1149" s="60">
        <v>6003.75</v>
      </c>
      <c r="I1149" s="60">
        <v>274.25</v>
      </c>
      <c r="J1149" s="60">
        <f>Table48[[#This Row],[Comex Cu future]]/100/0.454*1000</f>
        <v>6040.7488986784138</v>
      </c>
      <c r="K1149" s="60">
        <v>1765.5</v>
      </c>
      <c r="L1149" s="63">
        <f t="shared" si="35"/>
        <v>43586</v>
      </c>
    </row>
    <row r="1150" spans="2:12">
      <c r="B1150" s="65">
        <v>43606</v>
      </c>
      <c r="C1150" s="60">
        <v>12068</v>
      </c>
      <c r="D1150" s="61">
        <v>164532</v>
      </c>
      <c r="E1150" s="61">
        <v>138576</v>
      </c>
      <c r="F1150" s="61">
        <f t="shared" si="34"/>
        <v>25956</v>
      </c>
      <c r="G1150" s="62">
        <v>34500</v>
      </c>
      <c r="H1150" s="60">
        <v>5965</v>
      </c>
      <c r="I1150" s="60">
        <v>273.60000000000002</v>
      </c>
      <c r="J1150" s="60">
        <f>Table48[[#This Row],[Comex Cu future]]/100/0.454*1000</f>
        <v>6026.4317180616745</v>
      </c>
      <c r="K1150" s="60">
        <v>1762.25</v>
      </c>
      <c r="L1150" s="63">
        <f t="shared" si="35"/>
        <v>43586</v>
      </c>
    </row>
    <row r="1151" spans="2:12">
      <c r="B1151" s="65">
        <v>43607</v>
      </c>
      <c r="C1151" s="60">
        <v>11979.5</v>
      </c>
      <c r="D1151" s="61">
        <v>165132</v>
      </c>
      <c r="E1151" s="61">
        <v>139068</v>
      </c>
      <c r="F1151" s="61">
        <f t="shared" si="34"/>
        <v>26064</v>
      </c>
      <c r="G1151" s="62">
        <v>34250</v>
      </c>
      <c r="H1151" s="60">
        <v>5894</v>
      </c>
      <c r="I1151" s="60">
        <v>270.25</v>
      </c>
      <c r="J1151" s="60">
        <f>Table48[[#This Row],[Comex Cu future]]/100/0.454*1000</f>
        <v>5952.6431718061676</v>
      </c>
      <c r="K1151" s="60">
        <v>1745</v>
      </c>
      <c r="L1151" s="63">
        <f t="shared" si="35"/>
        <v>43586</v>
      </c>
    </row>
    <row r="1152" spans="2:12">
      <c r="B1152" s="65">
        <v>43608</v>
      </c>
      <c r="C1152" s="60">
        <v>11892</v>
      </c>
      <c r="D1152" s="61">
        <v>165036</v>
      </c>
      <c r="E1152" s="61">
        <v>139044</v>
      </c>
      <c r="F1152" s="61">
        <f t="shared" si="34"/>
        <v>25992</v>
      </c>
      <c r="G1152" s="62">
        <v>34250</v>
      </c>
      <c r="H1152" s="60">
        <v>5901</v>
      </c>
      <c r="I1152" s="60">
        <v>269.89999999999998</v>
      </c>
      <c r="J1152" s="60">
        <f>Table48[[#This Row],[Comex Cu future]]/100/0.454*1000</f>
        <v>5944.9339207048451</v>
      </c>
      <c r="K1152" s="60">
        <v>1765.75</v>
      </c>
      <c r="L1152" s="63">
        <f t="shared" si="35"/>
        <v>43586</v>
      </c>
    </row>
    <row r="1153" spans="2:12">
      <c r="B1153" s="65">
        <v>43609</v>
      </c>
      <c r="C1153" s="60">
        <v>12347</v>
      </c>
      <c r="D1153" s="61">
        <v>164058</v>
      </c>
      <c r="E1153" s="61">
        <v>138972</v>
      </c>
      <c r="F1153" s="61">
        <f t="shared" si="34"/>
        <v>25086</v>
      </c>
      <c r="G1153" s="62">
        <v>33500</v>
      </c>
      <c r="H1153" s="60">
        <v>5932</v>
      </c>
      <c r="I1153" s="60">
        <v>271.64999999999998</v>
      </c>
      <c r="J1153" s="60">
        <f>Table48[[#This Row],[Comex Cu future]]/100/0.454*1000</f>
        <v>5983.4801762114539</v>
      </c>
      <c r="K1153" s="60">
        <v>1771</v>
      </c>
      <c r="L1153" s="63">
        <f t="shared" si="35"/>
        <v>43586</v>
      </c>
    </row>
    <row r="1154" spans="2:12">
      <c r="B1154" s="65">
        <v>43612</v>
      </c>
      <c r="C1154" s="60">
        <v>12347</v>
      </c>
      <c r="D1154" s="61">
        <v>164058</v>
      </c>
      <c r="E1154" s="61">
        <v>138972</v>
      </c>
      <c r="F1154" s="61">
        <f t="shared" si="34"/>
        <v>25086</v>
      </c>
      <c r="G1154" s="62">
        <v>33500</v>
      </c>
      <c r="H1154" s="60">
        <v>5932</v>
      </c>
      <c r="I1154" s="60">
        <v>271.64999999999998</v>
      </c>
      <c r="J1154" s="60">
        <f>Table48[[#This Row],[Comex Cu future]]/100/0.454*1000</f>
        <v>5983.4801762114539</v>
      </c>
      <c r="K1154" s="60">
        <v>1771</v>
      </c>
      <c r="L1154" s="63">
        <f t="shared" si="35"/>
        <v>43586</v>
      </c>
    </row>
    <row r="1155" spans="2:12">
      <c r="B1155" s="65">
        <v>43613</v>
      </c>
      <c r="C1155" s="60">
        <v>12099</v>
      </c>
      <c r="D1155" s="61">
        <v>165564</v>
      </c>
      <c r="E1155" s="61">
        <v>140466</v>
      </c>
      <c r="F1155" s="61">
        <f t="shared" si="34"/>
        <v>25098</v>
      </c>
      <c r="G1155" s="62">
        <v>33500</v>
      </c>
      <c r="H1155" s="60">
        <v>5941</v>
      </c>
      <c r="I1155" s="60">
        <v>271.2</v>
      </c>
      <c r="J1155" s="60">
        <f>Table48[[#This Row],[Comex Cu future]]/100/0.454*1000</f>
        <v>5973.5682819383255</v>
      </c>
      <c r="K1155" s="60">
        <v>1778</v>
      </c>
      <c r="L1155" s="63">
        <f t="shared" si="35"/>
        <v>43586</v>
      </c>
    </row>
    <row r="1156" spans="2:12">
      <c r="B1156" s="65">
        <v>43614</v>
      </c>
      <c r="C1156" s="60">
        <v>12015</v>
      </c>
      <c r="D1156" s="61">
        <v>163104</v>
      </c>
      <c r="E1156" s="61">
        <v>138606</v>
      </c>
      <c r="F1156" s="61">
        <f t="shared" si="34"/>
        <v>24498</v>
      </c>
      <c r="G1156" s="62">
        <v>33500</v>
      </c>
      <c r="H1156" s="60">
        <v>5854</v>
      </c>
      <c r="I1156" s="60">
        <v>268.25</v>
      </c>
      <c r="J1156" s="60">
        <f>Table48[[#This Row],[Comex Cu future]]/100/0.454*1000</f>
        <v>5908.5903083700441</v>
      </c>
      <c r="K1156" s="60">
        <v>1766.25</v>
      </c>
      <c r="L1156" s="63">
        <f t="shared" si="35"/>
        <v>43586</v>
      </c>
    </row>
    <row r="1157" spans="2:12">
      <c r="B1157" s="65">
        <v>43615</v>
      </c>
      <c r="C1157" s="60">
        <v>12139.5</v>
      </c>
      <c r="D1157" s="61">
        <v>160290</v>
      </c>
      <c r="E1157" s="61">
        <v>136920</v>
      </c>
      <c r="F1157" s="61">
        <f t="shared" si="34"/>
        <v>23370</v>
      </c>
      <c r="G1157" s="62">
        <v>33500</v>
      </c>
      <c r="H1157" s="60">
        <v>5822</v>
      </c>
      <c r="I1157" s="60">
        <v>267</v>
      </c>
      <c r="J1157" s="60">
        <f>Table48[[#This Row],[Comex Cu future]]/100/0.454*1000</f>
        <v>5881.0572687224667</v>
      </c>
      <c r="K1157" s="60">
        <v>1757.5</v>
      </c>
      <c r="L1157" s="63">
        <f t="shared" si="35"/>
        <v>43586</v>
      </c>
    </row>
    <row r="1158" spans="2:12">
      <c r="B1158" s="65">
        <v>43616</v>
      </c>
      <c r="C1158" s="60">
        <v>11971.5</v>
      </c>
      <c r="D1158" s="61">
        <v>158604</v>
      </c>
      <c r="E1158" s="61">
        <v>135390</v>
      </c>
      <c r="F1158" s="61">
        <f t="shared" si="34"/>
        <v>23214</v>
      </c>
      <c r="G1158" s="62">
        <v>32000</v>
      </c>
      <c r="H1158" s="60">
        <v>5806</v>
      </c>
      <c r="I1158" s="60">
        <v>264.8</v>
      </c>
      <c r="J1158" s="60">
        <f>Table48[[#This Row],[Comex Cu future]]/100/0.454*1000</f>
        <v>5832.5991189427314</v>
      </c>
      <c r="K1158" s="60">
        <v>1773</v>
      </c>
      <c r="L1158" s="63">
        <f t="shared" si="35"/>
        <v>43586</v>
      </c>
    </row>
    <row r="1159" spans="2:12">
      <c r="B1159" s="65">
        <v>43619</v>
      </c>
      <c r="C1159" s="60">
        <v>11820</v>
      </c>
      <c r="D1159" s="61">
        <v>158946</v>
      </c>
      <c r="E1159" s="61">
        <v>135714</v>
      </c>
      <c r="F1159" s="61">
        <f>D1159-E1159</f>
        <v>23232</v>
      </c>
      <c r="G1159" s="62">
        <v>32000</v>
      </c>
      <c r="H1159" s="60">
        <v>5816</v>
      </c>
      <c r="I1159" s="60">
        <v>266</v>
      </c>
      <c r="J1159" s="60">
        <f>Table48[[#This Row],[Comex Cu future]]/100/0.454*1000</f>
        <v>5859.0308370044049</v>
      </c>
      <c r="K1159" s="60">
        <v>1753.75</v>
      </c>
      <c r="L1159" s="63">
        <f t="shared" si="35"/>
        <v>43617</v>
      </c>
    </row>
    <row r="1160" spans="2:12">
      <c r="B1160" s="65">
        <v>43620</v>
      </c>
      <c r="C1160" s="60">
        <v>11757</v>
      </c>
      <c r="D1160" s="61">
        <v>158916</v>
      </c>
      <c r="E1160" s="61">
        <v>135684</v>
      </c>
      <c r="F1160" s="61">
        <f>D1160-E1160</f>
        <v>23232</v>
      </c>
      <c r="G1160" s="62">
        <v>32000</v>
      </c>
      <c r="H1160" s="60">
        <v>5854.25</v>
      </c>
      <c r="I1160" s="60">
        <v>267.95</v>
      </c>
      <c r="J1160" s="60">
        <f>Table48[[#This Row],[Comex Cu future]]/100/0.454*1000</f>
        <v>5901.9823788546255</v>
      </c>
      <c r="K1160" s="60">
        <v>1760.75</v>
      </c>
      <c r="L1160" s="63">
        <f t="shared" ref="L1160:L1225" si="36">DATE(YEAR(B1160),MONTH(B1160),1)</f>
        <v>43617</v>
      </c>
    </row>
    <row r="1161" spans="2:12">
      <c r="B1161" s="65">
        <v>43621</v>
      </c>
      <c r="C1161" s="60">
        <v>11653</v>
      </c>
      <c r="D1161" s="61">
        <v>164052</v>
      </c>
      <c r="E1161" s="61">
        <v>140808</v>
      </c>
      <c r="F1161" s="61">
        <f>D1161-E1161</f>
        <v>23244</v>
      </c>
      <c r="G1161" s="62">
        <v>32000</v>
      </c>
      <c r="H1161" s="60">
        <v>5783</v>
      </c>
      <c r="I1161" s="60">
        <v>263.39999999999998</v>
      </c>
      <c r="J1161" s="60">
        <f>Table48[[#This Row],[Comex Cu future]]/100/0.454*1000</f>
        <v>5801.7621145374442</v>
      </c>
      <c r="K1161" s="60">
        <v>1743</v>
      </c>
      <c r="L1161" s="63">
        <f t="shared" si="36"/>
        <v>43617</v>
      </c>
    </row>
    <row r="1162" spans="2:12">
      <c r="B1162" s="65">
        <v>43622</v>
      </c>
      <c r="C1162" s="60">
        <v>11594</v>
      </c>
      <c r="D1162" s="61">
        <v>163986</v>
      </c>
      <c r="E1162" s="61">
        <v>140742</v>
      </c>
      <c r="F1162" s="61">
        <f t="shared" ref="F1162:F1179" si="37">D1162-E1162</f>
        <v>23244</v>
      </c>
      <c r="G1162" s="62">
        <v>31000</v>
      </c>
      <c r="H1162" s="60">
        <v>5790.25</v>
      </c>
      <c r="I1162" s="60">
        <v>265.95</v>
      </c>
      <c r="J1162" s="60">
        <f>Table48[[#This Row],[Comex Cu future]]/100/0.454*1000</f>
        <v>5857.929515418502</v>
      </c>
      <c r="K1162" s="60">
        <v>1745.75</v>
      </c>
      <c r="L1162" s="63">
        <f t="shared" si="36"/>
        <v>43617</v>
      </c>
    </row>
    <row r="1163" spans="2:12">
      <c r="B1163" s="65">
        <v>43623</v>
      </c>
      <c r="C1163" s="60">
        <v>11542</v>
      </c>
      <c r="D1163" s="61">
        <v>163968</v>
      </c>
      <c r="E1163" s="61">
        <v>140724</v>
      </c>
      <c r="F1163" s="61">
        <f t="shared" si="37"/>
        <v>23244</v>
      </c>
      <c r="G1163" s="62">
        <v>28000</v>
      </c>
      <c r="H1163" s="60">
        <v>5777.75</v>
      </c>
      <c r="I1163" s="60">
        <v>263.60000000000002</v>
      </c>
      <c r="J1163" s="60">
        <f>Table48[[#This Row],[Comex Cu future]]/100/0.454*1000</f>
        <v>5806.1674008810578</v>
      </c>
      <c r="K1163" s="60">
        <v>1732.75</v>
      </c>
      <c r="L1163" s="63">
        <f t="shared" si="36"/>
        <v>43617</v>
      </c>
    </row>
    <row r="1164" spans="2:12">
      <c r="B1164" s="65">
        <v>43626</v>
      </c>
      <c r="C1164" s="60">
        <v>11564</v>
      </c>
      <c r="D1164" s="61">
        <v>163896</v>
      </c>
      <c r="E1164" s="61">
        <v>140676</v>
      </c>
      <c r="F1164" s="61">
        <f t="shared" si="37"/>
        <v>23220</v>
      </c>
      <c r="G1164" s="62">
        <v>28000</v>
      </c>
      <c r="H1164" s="60">
        <v>5860.25</v>
      </c>
      <c r="I1164" s="60">
        <v>266.89999999999998</v>
      </c>
      <c r="J1164" s="60">
        <f>Table48[[#This Row],[Comex Cu future]]/100/0.454*1000</f>
        <v>5878.8546255506599</v>
      </c>
      <c r="K1164" s="60">
        <v>1744.75</v>
      </c>
      <c r="L1164" s="63">
        <f t="shared" si="36"/>
        <v>43617</v>
      </c>
    </row>
    <row r="1165" spans="2:12">
      <c r="B1165" s="65">
        <v>43627</v>
      </c>
      <c r="C1165" s="60">
        <v>11807</v>
      </c>
      <c r="D1165" s="61">
        <v>163878</v>
      </c>
      <c r="E1165" s="61">
        <v>140676</v>
      </c>
      <c r="F1165" s="61">
        <f t="shared" si="37"/>
        <v>23202</v>
      </c>
      <c r="G1165" s="62">
        <v>28000</v>
      </c>
      <c r="H1165" s="60">
        <v>5857.5</v>
      </c>
      <c r="I1165" s="60">
        <v>268.14999999999998</v>
      </c>
      <c r="J1165" s="60">
        <f>Table48[[#This Row],[Comex Cu future]]/100/0.454*1000</f>
        <v>5906.3876651982373</v>
      </c>
      <c r="K1165" s="60">
        <v>1748.25</v>
      </c>
      <c r="L1165" s="63">
        <f t="shared" si="36"/>
        <v>43617</v>
      </c>
    </row>
    <row r="1166" spans="2:12">
      <c r="B1166" s="65">
        <v>43628</v>
      </c>
      <c r="C1166" s="60">
        <v>11757</v>
      </c>
      <c r="D1166" s="61">
        <v>163992</v>
      </c>
      <c r="E1166" s="61">
        <v>140814</v>
      </c>
      <c r="F1166" s="61">
        <f t="shared" si="37"/>
        <v>23178</v>
      </c>
      <c r="G1166" s="62">
        <v>28000</v>
      </c>
      <c r="H1166" s="60">
        <v>5823</v>
      </c>
      <c r="I1166" s="60">
        <v>266.35000000000002</v>
      </c>
      <c r="J1166" s="60">
        <f>Table48[[#This Row],[Comex Cu future]]/100/0.454*1000</f>
        <v>5866.7400881057274</v>
      </c>
      <c r="K1166" s="60">
        <v>1759.5</v>
      </c>
      <c r="L1166" s="63">
        <f t="shared" si="36"/>
        <v>43617</v>
      </c>
    </row>
    <row r="1167" spans="2:12">
      <c r="B1167" s="65">
        <v>43629</v>
      </c>
      <c r="C1167" s="60">
        <v>11762</v>
      </c>
      <c r="D1167" s="61">
        <v>163704</v>
      </c>
      <c r="E1167" s="61">
        <v>140526</v>
      </c>
      <c r="F1167" s="61">
        <f t="shared" si="37"/>
        <v>23178</v>
      </c>
      <c r="G1167" s="62">
        <v>28000</v>
      </c>
      <c r="H1167" s="60">
        <v>5830.5</v>
      </c>
      <c r="I1167" s="60">
        <v>266.39999999999998</v>
      </c>
      <c r="J1167" s="60">
        <f>Table48[[#This Row],[Comex Cu future]]/100/0.454*1000</f>
        <v>5867.8414096916295</v>
      </c>
      <c r="K1167" s="60">
        <v>1756</v>
      </c>
      <c r="L1167" s="63">
        <f t="shared" si="36"/>
        <v>43617</v>
      </c>
    </row>
    <row r="1168" spans="2:12">
      <c r="B1168" s="65">
        <v>43630</v>
      </c>
      <c r="C1168" s="60">
        <v>11792</v>
      </c>
      <c r="D1168" s="61">
        <v>163122</v>
      </c>
      <c r="E1168" s="61">
        <v>139980</v>
      </c>
      <c r="F1168" s="61">
        <f t="shared" si="37"/>
        <v>23142</v>
      </c>
      <c r="G1168" s="62">
        <v>28000</v>
      </c>
      <c r="H1168" s="60">
        <v>5797.75</v>
      </c>
      <c r="I1168" s="60">
        <v>263.55</v>
      </c>
      <c r="J1168" s="60">
        <f>Table48[[#This Row],[Comex Cu future]]/100/0.454*1000</f>
        <v>5805.0660792951539</v>
      </c>
      <c r="K1168" s="60">
        <v>1732.75</v>
      </c>
      <c r="L1168" s="63">
        <f t="shared" si="36"/>
        <v>43617</v>
      </c>
    </row>
    <row r="1169" spans="2:12">
      <c r="B1169" s="65">
        <v>43633</v>
      </c>
      <c r="C1169" s="60">
        <v>11688</v>
      </c>
      <c r="D1169" s="61">
        <v>167148</v>
      </c>
      <c r="E1169" s="61">
        <v>144006</v>
      </c>
      <c r="F1169" s="61">
        <f t="shared" si="37"/>
        <v>23142</v>
      </c>
      <c r="G1169" s="62">
        <v>28000</v>
      </c>
      <c r="H1169" s="60">
        <v>5818</v>
      </c>
      <c r="I1169" s="60">
        <v>264.60000000000002</v>
      </c>
      <c r="J1169" s="60">
        <f>Table48[[#This Row],[Comex Cu future]]/100/0.454*1000</f>
        <v>5828.1938325991196</v>
      </c>
      <c r="K1169" s="60">
        <v>1728.25</v>
      </c>
      <c r="L1169" s="63">
        <f t="shared" si="36"/>
        <v>43617</v>
      </c>
    </row>
    <row r="1170" spans="2:12">
      <c r="B1170" s="65">
        <v>43634</v>
      </c>
      <c r="C1170" s="60">
        <v>11871</v>
      </c>
      <c r="D1170" s="61">
        <v>167130</v>
      </c>
      <c r="E1170" s="61">
        <v>143916</v>
      </c>
      <c r="F1170" s="61">
        <f t="shared" si="37"/>
        <v>23214</v>
      </c>
      <c r="G1170" s="62">
        <v>28000</v>
      </c>
      <c r="H1170" s="60">
        <v>5925</v>
      </c>
      <c r="I1170" s="60">
        <v>270</v>
      </c>
      <c r="J1170" s="60">
        <f>Table48[[#This Row],[Comex Cu future]]/100/0.454*1000</f>
        <v>5947.1365638766529</v>
      </c>
      <c r="K1170" s="60">
        <v>1751.75</v>
      </c>
      <c r="L1170" s="63">
        <f t="shared" si="36"/>
        <v>43617</v>
      </c>
    </row>
    <row r="1171" spans="2:12">
      <c r="B1171" s="65">
        <v>43635</v>
      </c>
      <c r="C1171" s="60">
        <v>12021</v>
      </c>
      <c r="D1171" s="61">
        <v>170088</v>
      </c>
      <c r="E1171" s="61">
        <v>146622</v>
      </c>
      <c r="F1171" s="61">
        <f t="shared" si="37"/>
        <v>23466</v>
      </c>
      <c r="G1171" s="62">
        <v>28000</v>
      </c>
      <c r="H1171" s="60">
        <v>5897</v>
      </c>
      <c r="I1171" s="60">
        <v>268</v>
      </c>
      <c r="J1171" s="60">
        <f>Table48[[#This Row],[Comex Cu future]]/100/0.454*1000</f>
        <v>5903.0837004405294</v>
      </c>
      <c r="K1171" s="60">
        <v>1757.25</v>
      </c>
      <c r="L1171" s="63">
        <f t="shared" si="36"/>
        <v>43617</v>
      </c>
    </row>
    <row r="1172" spans="2:12">
      <c r="B1172" s="65">
        <v>43636</v>
      </c>
      <c r="C1172" s="60">
        <v>12229.75</v>
      </c>
      <c r="D1172" s="61">
        <v>169086</v>
      </c>
      <c r="E1172" s="61">
        <v>145620</v>
      </c>
      <c r="F1172" s="61">
        <f t="shared" si="37"/>
        <v>23466</v>
      </c>
      <c r="G1172" s="62">
        <v>28000</v>
      </c>
      <c r="H1172" s="60">
        <v>5960.5</v>
      </c>
      <c r="I1172" s="60">
        <v>271.25</v>
      </c>
      <c r="J1172" s="60">
        <f>Table48[[#This Row],[Comex Cu future]]/100/0.454*1000</f>
        <v>5974.6696035242285</v>
      </c>
      <c r="K1172" s="60">
        <v>1756.5</v>
      </c>
      <c r="L1172" s="63">
        <f t="shared" si="36"/>
        <v>43617</v>
      </c>
    </row>
    <row r="1173" spans="2:12">
      <c r="B1173" s="65">
        <v>43637</v>
      </c>
      <c r="C1173" s="60">
        <v>12018.5</v>
      </c>
      <c r="D1173" s="61">
        <v>168684</v>
      </c>
      <c r="E1173" s="61">
        <v>145392</v>
      </c>
      <c r="F1173" s="61">
        <f t="shared" si="37"/>
        <v>23292</v>
      </c>
      <c r="G1173" s="62">
        <v>28000</v>
      </c>
      <c r="H1173" s="60">
        <v>5957.5</v>
      </c>
      <c r="I1173" s="60">
        <v>270.8</v>
      </c>
      <c r="J1173" s="60">
        <f>Table48[[#This Row],[Comex Cu future]]/100/0.454*1000</f>
        <v>5964.7577092511019</v>
      </c>
      <c r="K1173" s="60">
        <v>1742.5</v>
      </c>
      <c r="L1173" s="63">
        <f t="shared" si="36"/>
        <v>43617</v>
      </c>
    </row>
    <row r="1174" spans="2:12">
      <c r="B1174" s="65">
        <v>43640</v>
      </c>
      <c r="C1174" s="60">
        <v>12069.5</v>
      </c>
      <c r="D1174" s="61">
        <v>168876</v>
      </c>
      <c r="E1174" s="61">
        <v>145242</v>
      </c>
      <c r="F1174" s="61">
        <f t="shared" si="37"/>
        <v>23634</v>
      </c>
      <c r="G1174" s="62">
        <v>28000</v>
      </c>
      <c r="H1174" s="60">
        <v>5941.25</v>
      </c>
      <c r="I1174" s="60">
        <v>271.05</v>
      </c>
      <c r="J1174" s="60">
        <f>Table48[[#This Row],[Comex Cu future]]/100/0.454*1000</f>
        <v>5970.2643171806167</v>
      </c>
      <c r="K1174" s="60">
        <v>1768.75</v>
      </c>
      <c r="L1174" s="63">
        <f t="shared" si="36"/>
        <v>43617</v>
      </c>
    </row>
    <row r="1175" spans="2:12">
      <c r="B1175" s="65">
        <v>43641</v>
      </c>
      <c r="C1175" s="60">
        <v>12234</v>
      </c>
      <c r="D1175" s="61">
        <v>168252</v>
      </c>
      <c r="E1175" s="61">
        <v>145176</v>
      </c>
      <c r="F1175" s="61">
        <f t="shared" si="37"/>
        <v>23076</v>
      </c>
      <c r="G1175" s="62">
        <v>28000</v>
      </c>
      <c r="H1175" s="60">
        <v>6025.5</v>
      </c>
      <c r="I1175" s="60">
        <v>274.25</v>
      </c>
      <c r="J1175" s="60">
        <f>Table48[[#This Row],[Comex Cu future]]/100/0.454*1000</f>
        <v>6040.7488986784138</v>
      </c>
      <c r="K1175" s="60">
        <v>1791.25</v>
      </c>
      <c r="L1175" s="63">
        <f t="shared" si="36"/>
        <v>43617</v>
      </c>
    </row>
    <row r="1176" spans="2:12">
      <c r="B1176" s="65">
        <v>43642</v>
      </c>
      <c r="C1176" s="60">
        <v>12424</v>
      </c>
      <c r="D1176" s="61">
        <v>164838</v>
      </c>
      <c r="E1176" s="61">
        <v>144276</v>
      </c>
      <c r="F1176" s="61">
        <f t="shared" si="37"/>
        <v>20562</v>
      </c>
      <c r="G1176" s="62">
        <v>27860</v>
      </c>
      <c r="H1176" s="60">
        <v>5971</v>
      </c>
      <c r="I1176" s="60">
        <v>272.60000000000002</v>
      </c>
      <c r="J1176" s="60">
        <f>Table48[[#This Row],[Comex Cu future]]/100/0.454*1000</f>
        <v>6004.4052863436127</v>
      </c>
      <c r="K1176" s="60">
        <v>1795.25</v>
      </c>
      <c r="L1176" s="63">
        <f t="shared" si="36"/>
        <v>43617</v>
      </c>
    </row>
    <row r="1177" spans="2:12">
      <c r="B1177" s="65">
        <v>43643</v>
      </c>
      <c r="C1177" s="60">
        <v>12658</v>
      </c>
      <c r="D1177" s="61">
        <v>165480</v>
      </c>
      <c r="E1177" s="61">
        <v>144624</v>
      </c>
      <c r="F1177" s="61">
        <f t="shared" si="37"/>
        <v>20856</v>
      </c>
      <c r="G1177" s="62">
        <v>28720</v>
      </c>
      <c r="H1177" s="60">
        <v>5976.5</v>
      </c>
      <c r="I1177" s="60">
        <v>272.64999999999998</v>
      </c>
      <c r="J1177" s="60">
        <f>Table48[[#This Row],[Comex Cu future]]/100/0.454*1000</f>
        <v>6005.5066079295138</v>
      </c>
      <c r="K1177" s="60">
        <v>1770.5</v>
      </c>
      <c r="L1177" s="63">
        <f t="shared" si="36"/>
        <v>43617</v>
      </c>
    </row>
    <row r="1178" spans="2:12">
      <c r="B1178" s="65">
        <v>43644</v>
      </c>
      <c r="C1178" s="60">
        <v>12617</v>
      </c>
      <c r="D1178" s="61">
        <v>164718</v>
      </c>
      <c r="E1178" s="61">
        <v>143880</v>
      </c>
      <c r="F1178" s="61">
        <f t="shared" si="37"/>
        <v>20838</v>
      </c>
      <c r="G1178" s="62">
        <v>28600</v>
      </c>
      <c r="H1178" s="60">
        <v>5982</v>
      </c>
      <c r="I1178" s="60">
        <v>272.60000000000002</v>
      </c>
      <c r="J1178" s="60">
        <f>Table48[[#This Row],[Comex Cu future]]/100/0.454*1000</f>
        <v>6004.4052863436127</v>
      </c>
      <c r="K1178" s="60">
        <v>1779.75</v>
      </c>
      <c r="L1178" s="63">
        <f t="shared" si="36"/>
        <v>43617</v>
      </c>
    </row>
    <row r="1179" spans="2:12">
      <c r="B1179" s="65">
        <v>43647</v>
      </c>
      <c r="C1179" s="60">
        <v>12266</v>
      </c>
      <c r="D1179" s="61">
        <v>161658</v>
      </c>
      <c r="E1179" s="61">
        <v>143280</v>
      </c>
      <c r="F1179" s="61">
        <f t="shared" si="37"/>
        <v>18378</v>
      </c>
      <c r="G1179" s="62">
        <v>28600</v>
      </c>
      <c r="H1179" s="60">
        <v>5937.75</v>
      </c>
      <c r="I1179" s="60">
        <v>270.25</v>
      </c>
      <c r="J1179" s="60">
        <f>Table48[[#This Row],[Comex Cu future]]/100/0.454*1000</f>
        <v>5952.6431718061676</v>
      </c>
      <c r="K1179" s="60">
        <v>1770.5</v>
      </c>
      <c r="L1179" s="63">
        <f t="shared" si="36"/>
        <v>43647</v>
      </c>
    </row>
    <row r="1180" spans="2:12">
      <c r="B1180" s="65">
        <v>43648</v>
      </c>
      <c r="C1180" s="60">
        <v>12004.5</v>
      </c>
      <c r="D1180" s="61">
        <v>161448</v>
      </c>
      <c r="E1180" s="61">
        <v>143118</v>
      </c>
      <c r="F1180" s="61">
        <f>D1180-E1180</f>
        <v>18330</v>
      </c>
      <c r="G1180" s="60">
        <v>28600</v>
      </c>
      <c r="H1180" s="60">
        <v>5868.5</v>
      </c>
      <c r="I1180" s="60">
        <v>267.95</v>
      </c>
      <c r="J1180" s="60">
        <f>Table48[[#This Row],[Comex Cu future]]/100/0.454*1000</f>
        <v>5901.9823788546255</v>
      </c>
      <c r="K1180" s="60">
        <v>1756.25</v>
      </c>
      <c r="L1180" s="63">
        <f t="shared" si="36"/>
        <v>43647</v>
      </c>
    </row>
    <row r="1181" spans="2:12">
      <c r="B1181" s="65">
        <v>43649</v>
      </c>
      <c r="C1181" s="60">
        <v>12271.5</v>
      </c>
      <c r="D1181" s="61">
        <v>158292</v>
      </c>
      <c r="E1181" s="61">
        <v>140328</v>
      </c>
      <c r="F1181" s="61">
        <f>MAX(F8:F1179)</f>
        <v>290568</v>
      </c>
      <c r="G1181" s="60">
        <v>28600</v>
      </c>
      <c r="H1181" s="60">
        <v>5908.75</v>
      </c>
      <c r="I1181" s="60">
        <v>269.45</v>
      </c>
      <c r="J1181" s="60">
        <f>Table48[[#This Row],[Comex Cu future]]/100/0.454*1000</f>
        <v>5935.0220264317177</v>
      </c>
      <c r="K1181" s="60">
        <v>1764.75</v>
      </c>
      <c r="L1181" s="63">
        <f t="shared" si="36"/>
        <v>43647</v>
      </c>
    </row>
    <row r="1182" spans="2:12">
      <c r="B1182" s="65">
        <v>43650</v>
      </c>
      <c r="C1182" s="60">
        <v>12270</v>
      </c>
      <c r="D1182" s="61">
        <v>157386</v>
      </c>
      <c r="E1182" s="61">
        <v>139932</v>
      </c>
      <c r="F1182" s="61">
        <f t="shared" ref="F1182" si="38">MIN(F8:F1180)</f>
        <v>18330</v>
      </c>
      <c r="G1182" s="60">
        <v>28600</v>
      </c>
      <c r="H1182" s="60">
        <v>5909</v>
      </c>
      <c r="I1182" s="60">
        <v>269.45</v>
      </c>
      <c r="J1182" s="60">
        <f>Table48[[#This Row],[Comex Cu future]]/100/0.454*1000</f>
        <v>5935.0220264317177</v>
      </c>
      <c r="K1182" s="60">
        <v>1784.25</v>
      </c>
      <c r="L1182" s="63">
        <f t="shared" si="36"/>
        <v>43647</v>
      </c>
    </row>
    <row r="1183" spans="2:12">
      <c r="B1183" s="65">
        <v>43651</v>
      </c>
      <c r="C1183" s="60">
        <v>12418</v>
      </c>
      <c r="D1183" s="61">
        <v>157464</v>
      </c>
      <c r="E1183" s="61">
        <v>140208</v>
      </c>
      <c r="F1183" s="61">
        <f t="shared" ref="F1183:F1241" si="39">D1183-E1183</f>
        <v>17256</v>
      </c>
      <c r="G1183" s="60">
        <v>28600</v>
      </c>
      <c r="H1183" s="60">
        <v>5890.25</v>
      </c>
      <c r="I1183" s="60">
        <v>267.55</v>
      </c>
      <c r="J1183" s="60">
        <f>Table48[[#This Row],[Comex Cu future]]/100/0.454*1000</f>
        <v>5893.171806167401</v>
      </c>
      <c r="K1183" s="60">
        <v>1784</v>
      </c>
      <c r="L1183" s="63">
        <f t="shared" si="36"/>
        <v>43647</v>
      </c>
    </row>
    <row r="1184" spans="2:12">
      <c r="B1184" s="65">
        <v>43654</v>
      </c>
      <c r="C1184" s="60">
        <v>12676</v>
      </c>
      <c r="D1184" s="61">
        <v>154740</v>
      </c>
      <c r="E1184" s="61">
        <v>139512</v>
      </c>
      <c r="F1184" s="61">
        <f t="shared" si="39"/>
        <v>15228</v>
      </c>
      <c r="G1184" s="60">
        <v>28600</v>
      </c>
      <c r="H1184" s="60">
        <v>5873.25</v>
      </c>
      <c r="I1184" s="60">
        <v>267.45</v>
      </c>
      <c r="J1184" s="60">
        <f>Table48[[#This Row],[Comex Cu future]]/100/0.454*1000</f>
        <v>5890.9691629955951</v>
      </c>
      <c r="K1184" s="60">
        <v>1790</v>
      </c>
      <c r="L1184" s="63">
        <f t="shared" si="36"/>
        <v>43647</v>
      </c>
    </row>
    <row r="1185" spans="2:12">
      <c r="B1185" s="65">
        <v>43655</v>
      </c>
      <c r="C1185" s="60">
        <v>12646.5</v>
      </c>
      <c r="D1185" s="61">
        <v>154104</v>
      </c>
      <c r="E1185" s="61">
        <v>139428</v>
      </c>
      <c r="F1185" s="61">
        <f t="shared" si="39"/>
        <v>14676</v>
      </c>
      <c r="G1185" s="60">
        <v>26647</v>
      </c>
      <c r="H1185" s="60">
        <v>5808.5</v>
      </c>
      <c r="I1185" s="60">
        <v>264.05</v>
      </c>
      <c r="J1185" s="60">
        <f>Table48[[#This Row],[Comex Cu future]]/100/0.454*1000</f>
        <v>5816.0792951541862</v>
      </c>
      <c r="K1185" s="60">
        <v>1807</v>
      </c>
      <c r="L1185" s="63">
        <f t="shared" si="36"/>
        <v>43647</v>
      </c>
    </row>
    <row r="1186" spans="2:12">
      <c r="B1186" s="65">
        <v>43656</v>
      </c>
      <c r="C1186" s="60">
        <v>12928</v>
      </c>
      <c r="D1186" s="61">
        <v>153612</v>
      </c>
      <c r="E1186" s="61">
        <v>139332</v>
      </c>
      <c r="F1186" s="61">
        <f t="shared" si="39"/>
        <v>14280</v>
      </c>
      <c r="G1186" s="60">
        <v>26650</v>
      </c>
      <c r="H1186" s="60">
        <v>5928.5</v>
      </c>
      <c r="I1186" s="60">
        <v>270.7</v>
      </c>
      <c r="J1186" s="60">
        <f>Table48[[#This Row],[Comex Cu future]]/100/0.454*1000</f>
        <v>5962.5550660792951</v>
      </c>
      <c r="K1186" s="60">
        <v>1833</v>
      </c>
      <c r="L1186" s="63">
        <f t="shared" si="36"/>
        <v>43647</v>
      </c>
    </row>
    <row r="1187" spans="2:12">
      <c r="B1187" s="65">
        <v>43657</v>
      </c>
      <c r="C1187" s="60">
        <v>13073</v>
      </c>
      <c r="D1187" s="61">
        <v>153420</v>
      </c>
      <c r="E1187" s="61">
        <v>139692</v>
      </c>
      <c r="F1187" s="61">
        <f t="shared" si="39"/>
        <v>13728</v>
      </c>
      <c r="G1187" s="60">
        <v>26650</v>
      </c>
      <c r="H1187" s="60">
        <v>5948</v>
      </c>
      <c r="I1187" s="60">
        <v>270.25</v>
      </c>
      <c r="J1187" s="60">
        <f>Table48[[#This Row],[Comex Cu future]]/100/0.454*1000</f>
        <v>5952.6431718061676</v>
      </c>
      <c r="K1187" s="60">
        <v>1807.5</v>
      </c>
      <c r="L1187" s="63">
        <f t="shared" si="36"/>
        <v>43647</v>
      </c>
    </row>
    <row r="1188" spans="2:12">
      <c r="B1188" s="65">
        <v>43658</v>
      </c>
      <c r="C1188" s="60">
        <v>13409.5</v>
      </c>
      <c r="D1188" s="61">
        <v>150840</v>
      </c>
      <c r="E1188" s="61">
        <v>139398</v>
      </c>
      <c r="F1188" s="61">
        <f t="shared" si="39"/>
        <v>11442</v>
      </c>
      <c r="G1188" s="60">
        <v>26650</v>
      </c>
      <c r="H1188" s="60">
        <v>5928.75</v>
      </c>
      <c r="I1188" s="60">
        <v>270.95</v>
      </c>
      <c r="J1188" s="60">
        <f>Table48[[#This Row],[Comex Cu future]]/100/0.454*1000</f>
        <v>5968.0616740088099</v>
      </c>
      <c r="K1188" s="60">
        <v>1802.25</v>
      </c>
      <c r="L1188" s="63">
        <f t="shared" si="36"/>
        <v>43647</v>
      </c>
    </row>
    <row r="1189" spans="2:12">
      <c r="B1189" s="65">
        <v>43661</v>
      </c>
      <c r="C1189" s="60">
        <v>13595</v>
      </c>
      <c r="D1189" s="61">
        <v>150324</v>
      </c>
      <c r="E1189" s="61">
        <v>138978</v>
      </c>
      <c r="F1189" s="61">
        <f t="shared" si="39"/>
        <v>11346</v>
      </c>
      <c r="G1189" s="60">
        <v>27584</v>
      </c>
      <c r="H1189" s="60">
        <v>5976</v>
      </c>
      <c r="I1189" s="60">
        <v>272.35000000000002</v>
      </c>
      <c r="J1189" s="60">
        <f>Table48[[#This Row],[Comex Cu future]]/100/0.454*1000</f>
        <v>5998.898678414097</v>
      </c>
      <c r="K1189" s="60">
        <v>1824</v>
      </c>
      <c r="L1189" s="63">
        <f t="shared" si="36"/>
        <v>43647</v>
      </c>
    </row>
    <row r="1190" spans="2:12">
      <c r="B1190" s="65">
        <v>43662</v>
      </c>
      <c r="C1190" s="60">
        <v>14004</v>
      </c>
      <c r="D1190" s="61">
        <v>149322</v>
      </c>
      <c r="E1190" s="61">
        <v>137976</v>
      </c>
      <c r="F1190" s="61">
        <f t="shared" si="39"/>
        <v>11346</v>
      </c>
      <c r="G1190" s="60">
        <v>27583</v>
      </c>
      <c r="H1190" s="60">
        <v>6000</v>
      </c>
      <c r="I1190" s="60">
        <v>271.35000000000002</v>
      </c>
      <c r="J1190" s="60">
        <f>Table48[[#This Row],[Comex Cu future]]/100/0.454*1000</f>
        <v>5976.8722466960353</v>
      </c>
      <c r="K1190" s="60">
        <v>1831.5</v>
      </c>
      <c r="L1190" s="63">
        <f t="shared" si="36"/>
        <v>43647</v>
      </c>
    </row>
    <row r="1191" spans="2:12">
      <c r="B1191" s="65">
        <v>43663</v>
      </c>
      <c r="C1191" s="60">
        <v>14419</v>
      </c>
      <c r="D1191" s="61">
        <v>148374</v>
      </c>
      <c r="E1191" s="61">
        <v>137028</v>
      </c>
      <c r="F1191" s="61">
        <f t="shared" si="39"/>
        <v>11346</v>
      </c>
      <c r="G1191" s="60">
        <v>27583</v>
      </c>
      <c r="H1191" s="60">
        <v>5968</v>
      </c>
      <c r="I1191" s="60">
        <v>272.85000000000002</v>
      </c>
      <c r="J1191" s="60">
        <f>Table48[[#This Row],[Comex Cu future]]/100/0.454*1000</f>
        <v>6009.9118942731284</v>
      </c>
      <c r="K1191" s="60">
        <v>1829.5</v>
      </c>
      <c r="L1191" s="63">
        <f t="shared" si="36"/>
        <v>43647</v>
      </c>
    </row>
    <row r="1192" spans="2:12">
      <c r="B1192" s="65">
        <v>43664</v>
      </c>
      <c r="C1192" s="60">
        <v>14817</v>
      </c>
      <c r="D1192" s="61">
        <v>148230</v>
      </c>
      <c r="E1192" s="61">
        <v>136902</v>
      </c>
      <c r="F1192" s="61">
        <f t="shared" si="39"/>
        <v>11328</v>
      </c>
      <c r="G1192" s="60">
        <v>27592</v>
      </c>
      <c r="H1192" s="60">
        <v>5970.5</v>
      </c>
      <c r="I1192" s="60">
        <v>272.25</v>
      </c>
      <c r="J1192" s="60">
        <f>Table48[[#This Row],[Comex Cu future]]/100/0.454*1000</f>
        <v>5996.6960352422911</v>
      </c>
      <c r="K1192" s="60">
        <v>1835.75</v>
      </c>
      <c r="L1192" s="63">
        <f t="shared" si="36"/>
        <v>43647</v>
      </c>
    </row>
    <row r="1193" spans="2:12">
      <c r="B1193" s="65">
        <v>43665</v>
      </c>
      <c r="C1193" s="60">
        <v>14680</v>
      </c>
      <c r="D1193" s="61">
        <v>147942</v>
      </c>
      <c r="E1193" s="61">
        <v>136818</v>
      </c>
      <c r="F1193" s="61">
        <f t="shared" si="39"/>
        <v>11124</v>
      </c>
      <c r="G1193" s="60">
        <v>27596</v>
      </c>
      <c r="H1193" s="60">
        <v>6055.25</v>
      </c>
      <c r="I1193" s="60">
        <v>276.7</v>
      </c>
      <c r="J1193" s="60">
        <f>Table48[[#This Row],[Comex Cu future]]/100/0.454*1000</f>
        <v>6094.7136563876647</v>
      </c>
      <c r="K1193" s="60">
        <v>1823.75</v>
      </c>
      <c r="L1193" s="63">
        <f t="shared" si="36"/>
        <v>43647</v>
      </c>
    </row>
    <row r="1194" spans="2:12">
      <c r="B1194" s="65">
        <v>43668</v>
      </c>
      <c r="C1194" s="60">
        <v>14256</v>
      </c>
      <c r="D1194" s="61">
        <v>147624</v>
      </c>
      <c r="E1194" s="61">
        <v>136872</v>
      </c>
      <c r="F1194" s="61">
        <f t="shared" si="39"/>
        <v>10752</v>
      </c>
      <c r="G1194" s="60">
        <v>27583</v>
      </c>
      <c r="H1194" s="60">
        <v>5997</v>
      </c>
      <c r="I1194" s="60">
        <v>274</v>
      </c>
      <c r="J1194" s="60">
        <f>Table48[[#This Row],[Comex Cu future]]/100/0.454*1000</f>
        <v>6035.242290748899</v>
      </c>
      <c r="K1194" s="60">
        <v>1788.75</v>
      </c>
      <c r="L1194" s="63">
        <f t="shared" si="36"/>
        <v>43647</v>
      </c>
    </row>
    <row r="1195" spans="2:12">
      <c r="B1195" s="65">
        <v>43669</v>
      </c>
      <c r="C1195" s="60">
        <v>14131</v>
      </c>
      <c r="D1195" s="61">
        <v>146670</v>
      </c>
      <c r="E1195" s="61">
        <v>136332</v>
      </c>
      <c r="F1195" s="61">
        <f t="shared" si="39"/>
        <v>10338</v>
      </c>
      <c r="G1195" s="60">
        <v>27583.5</v>
      </c>
      <c r="H1195" s="60">
        <v>5946</v>
      </c>
      <c r="I1195" s="60">
        <v>271.60000000000002</v>
      </c>
      <c r="J1195" s="60">
        <f>Table48[[#This Row],[Comex Cu future]]/100/0.454*1000</f>
        <v>5982.378854625551</v>
      </c>
      <c r="K1195" s="60">
        <v>1788.25</v>
      </c>
      <c r="L1195" s="63">
        <f t="shared" si="36"/>
        <v>43647</v>
      </c>
    </row>
    <row r="1196" spans="2:12">
      <c r="B1196" s="65">
        <v>43670</v>
      </c>
      <c r="C1196" s="60">
        <v>14508</v>
      </c>
      <c r="D1196" s="61">
        <v>145056</v>
      </c>
      <c r="E1196" s="61">
        <v>136284</v>
      </c>
      <c r="F1196" s="61">
        <f t="shared" si="39"/>
        <v>8772</v>
      </c>
      <c r="G1196" s="60">
        <v>27584</v>
      </c>
      <c r="H1196" s="60">
        <v>5978.75</v>
      </c>
      <c r="I1196" s="60">
        <v>272.89999999999998</v>
      </c>
      <c r="J1196" s="60">
        <f>Table48[[#This Row],[Comex Cu future]]/100/0.454*1000</f>
        <v>6011.0132158590295</v>
      </c>
      <c r="K1196" s="60">
        <v>1798</v>
      </c>
      <c r="L1196" s="63">
        <f t="shared" si="36"/>
        <v>43647</v>
      </c>
    </row>
    <row r="1197" spans="2:12">
      <c r="B1197" s="65">
        <v>43671</v>
      </c>
      <c r="C1197" s="60">
        <v>14032</v>
      </c>
      <c r="D1197" s="61">
        <v>145500</v>
      </c>
      <c r="E1197" s="61">
        <v>137112</v>
      </c>
      <c r="F1197" s="61">
        <f t="shared" si="39"/>
        <v>8388</v>
      </c>
      <c r="G1197" s="60">
        <v>27593</v>
      </c>
      <c r="H1197" s="60">
        <v>5986.5</v>
      </c>
      <c r="I1197" s="60">
        <v>272.3</v>
      </c>
      <c r="J1197" s="60">
        <f>Table48[[#This Row],[Comex Cu future]]/100/0.454*1000</f>
        <v>5997.7973568281941</v>
      </c>
      <c r="K1197" s="60">
        <v>1798.75</v>
      </c>
      <c r="L1197" s="63">
        <f t="shared" si="36"/>
        <v>43647</v>
      </c>
    </row>
    <row r="1198" spans="2:12">
      <c r="B1198" s="65">
        <v>43672</v>
      </c>
      <c r="C1198" s="60">
        <v>14063</v>
      </c>
      <c r="D1198" s="61">
        <v>145062</v>
      </c>
      <c r="E1198" s="61">
        <v>137040</v>
      </c>
      <c r="F1198" s="61">
        <f t="shared" si="39"/>
        <v>8022</v>
      </c>
      <c r="G1198" s="60">
        <v>25597</v>
      </c>
      <c r="H1198" s="60">
        <v>5941</v>
      </c>
      <c r="I1198" s="60">
        <v>270.5</v>
      </c>
      <c r="J1198" s="60">
        <f>Table48[[#This Row],[Comex Cu future]]/100/0.454*1000</f>
        <v>5958.1497797356824</v>
      </c>
      <c r="K1198" s="60">
        <v>1777.25</v>
      </c>
      <c r="L1198" s="63">
        <f t="shared" si="36"/>
        <v>43647</v>
      </c>
    </row>
    <row r="1199" spans="2:12">
      <c r="B1199" s="65">
        <v>43675</v>
      </c>
      <c r="C1199" s="60">
        <v>14325</v>
      </c>
      <c r="D1199" s="61">
        <v>143988</v>
      </c>
      <c r="E1199" s="61">
        <v>136080</v>
      </c>
      <c r="F1199" s="61">
        <f t="shared" si="39"/>
        <v>7908</v>
      </c>
      <c r="G1199" s="60">
        <v>25584</v>
      </c>
      <c r="H1199" s="60">
        <v>6000</v>
      </c>
      <c r="I1199" s="60">
        <v>273.45</v>
      </c>
      <c r="J1199" s="64">
        <f>Table48[[#This Row],[Comex Cu future]]/100/0.454*1000</f>
        <v>6023.1277533039638</v>
      </c>
      <c r="K1199" s="60">
        <v>1787</v>
      </c>
      <c r="L1199" s="63">
        <f t="shared" si="36"/>
        <v>43647</v>
      </c>
    </row>
    <row r="1200" spans="2:12">
      <c r="B1200" s="65">
        <v>43676</v>
      </c>
      <c r="C1200" s="60">
        <v>14320</v>
      </c>
      <c r="D1200" s="61">
        <v>143988</v>
      </c>
      <c r="E1200" s="61">
        <v>136032</v>
      </c>
      <c r="F1200" s="61">
        <f t="shared" si="39"/>
        <v>7956</v>
      </c>
      <c r="G1200" s="60">
        <v>25584</v>
      </c>
      <c r="H1200" s="60">
        <v>5925</v>
      </c>
      <c r="I1200" s="60">
        <v>269.8</v>
      </c>
      <c r="J1200" s="64">
        <f>Table48[[#This Row],[Comex Cu future]]/100/0.454*1000</f>
        <v>5942.7312775330392</v>
      </c>
      <c r="K1200" s="60">
        <v>1777.5</v>
      </c>
      <c r="L1200" s="63">
        <f t="shared" si="36"/>
        <v>43647</v>
      </c>
    </row>
    <row r="1201" spans="2:12">
      <c r="B1201" s="65">
        <v>43677</v>
      </c>
      <c r="C1201" s="60">
        <v>14452</v>
      </c>
      <c r="D1201" s="61">
        <v>143628</v>
      </c>
      <c r="E1201" s="61">
        <v>136032</v>
      </c>
      <c r="F1201" s="61">
        <f t="shared" si="39"/>
        <v>7596</v>
      </c>
      <c r="G1201" s="60">
        <v>25584</v>
      </c>
      <c r="H1201" s="60">
        <v>5902.25</v>
      </c>
      <c r="I1201" s="60">
        <v>268.7</v>
      </c>
      <c r="J1201" s="64">
        <f>Table48[[#This Row],[Comex Cu future]]/100/0.454*1000</f>
        <v>5918.5022026431707</v>
      </c>
      <c r="K1201" s="60">
        <v>1771.25</v>
      </c>
      <c r="L1201" s="63">
        <f t="shared" si="36"/>
        <v>43647</v>
      </c>
    </row>
    <row r="1202" spans="2:12">
      <c r="B1202" s="65">
        <v>43678</v>
      </c>
      <c r="C1202" s="60">
        <v>14578</v>
      </c>
      <c r="D1202" s="61">
        <v>143670</v>
      </c>
      <c r="E1202" s="61">
        <v>136074</v>
      </c>
      <c r="F1202" s="61">
        <f t="shared" si="39"/>
        <v>7596</v>
      </c>
      <c r="G1202" s="60">
        <v>25593</v>
      </c>
      <c r="H1202" s="60">
        <v>5875</v>
      </c>
      <c r="I1202" s="60">
        <v>268.64999999999998</v>
      </c>
      <c r="J1202" s="64">
        <f>Table48[[#This Row],[Comex Cu future]]/100/0.454*1000</f>
        <v>5917.4008810572677</v>
      </c>
      <c r="K1202" s="60">
        <v>1753</v>
      </c>
      <c r="L1202" s="63">
        <f t="shared" si="36"/>
        <v>43678</v>
      </c>
    </row>
    <row r="1203" spans="2:12">
      <c r="B1203" s="65">
        <v>43679</v>
      </c>
      <c r="C1203" s="60">
        <v>14448</v>
      </c>
      <c r="D1203" s="61">
        <v>143658</v>
      </c>
      <c r="E1203" s="61">
        <v>136062</v>
      </c>
      <c r="F1203" s="61">
        <f t="shared" si="39"/>
        <v>7596</v>
      </c>
      <c r="G1203" s="60">
        <v>25597.5</v>
      </c>
      <c r="H1203" s="60">
        <v>5703.75</v>
      </c>
      <c r="I1203" s="60">
        <v>259.39999999999998</v>
      </c>
      <c r="J1203" s="64">
        <f>Table48[[#This Row],[Comex Cu future]]/100/0.454*1000</f>
        <v>5713.6563876651981</v>
      </c>
      <c r="K1203" s="60">
        <v>1741</v>
      </c>
      <c r="L1203" s="63">
        <f t="shared" si="36"/>
        <v>43678</v>
      </c>
    </row>
    <row r="1204" spans="2:12">
      <c r="B1204" s="65">
        <v>43682</v>
      </c>
      <c r="C1204" s="60">
        <v>14878</v>
      </c>
      <c r="D1204" s="61">
        <v>142998</v>
      </c>
      <c r="E1204" s="61">
        <v>135486</v>
      </c>
      <c r="F1204" s="61">
        <f t="shared" si="39"/>
        <v>7512</v>
      </c>
      <c r="G1204" s="60">
        <v>25584.5</v>
      </c>
      <c r="H1204" s="60">
        <v>5660.25</v>
      </c>
      <c r="I1204" s="60">
        <v>256.60000000000002</v>
      </c>
      <c r="J1204" s="64">
        <f>Table48[[#This Row],[Comex Cu future]]/100/0.454*1000</f>
        <v>5651.9823788546264</v>
      </c>
      <c r="K1204" s="60">
        <v>1734.25</v>
      </c>
      <c r="L1204" s="63">
        <f t="shared" si="36"/>
        <v>43678</v>
      </c>
    </row>
    <row r="1205" spans="2:12">
      <c r="B1205" s="65">
        <v>43683</v>
      </c>
      <c r="C1205" s="60">
        <v>14944</v>
      </c>
      <c r="D1205" s="61">
        <v>142200</v>
      </c>
      <c r="E1205" s="61">
        <v>134808</v>
      </c>
      <c r="F1205" s="61">
        <f t="shared" si="39"/>
        <v>7392</v>
      </c>
      <c r="G1205" s="60">
        <v>27800</v>
      </c>
      <c r="H1205" s="60">
        <v>5656.25</v>
      </c>
      <c r="I1205" s="60">
        <v>257.8</v>
      </c>
      <c r="J1205" s="64">
        <f>Table48[[#This Row],[Comex Cu future]]/100/0.454*1000</f>
        <v>5678.4140969163</v>
      </c>
      <c r="K1205" s="60">
        <v>1729.75</v>
      </c>
      <c r="L1205" s="63">
        <f t="shared" si="36"/>
        <v>43678</v>
      </c>
    </row>
    <row r="1206" spans="2:12">
      <c r="B1206" s="65">
        <v>43684</v>
      </c>
      <c r="C1206" s="60">
        <v>14802</v>
      </c>
      <c r="D1206" s="61">
        <v>141906</v>
      </c>
      <c r="E1206" s="61">
        <v>135030</v>
      </c>
      <c r="F1206" s="61">
        <f t="shared" si="39"/>
        <v>6876</v>
      </c>
      <c r="G1206" s="60">
        <v>27800</v>
      </c>
      <c r="H1206" s="60">
        <v>5680</v>
      </c>
      <c r="I1206" s="60">
        <v>259.10000000000002</v>
      </c>
      <c r="J1206" s="64">
        <f>Table48[[#This Row],[Comex Cu future]]/100/0.454*1000</f>
        <v>5707.0484581497794</v>
      </c>
      <c r="K1206" s="60">
        <v>1715</v>
      </c>
      <c r="L1206" s="63">
        <f t="shared" si="36"/>
        <v>43678</v>
      </c>
    </row>
    <row r="1207" spans="2:12">
      <c r="B1207" s="65">
        <v>43685</v>
      </c>
      <c r="C1207" s="60">
        <v>15844</v>
      </c>
      <c r="D1207" s="61">
        <v>142032</v>
      </c>
      <c r="E1207" s="61">
        <v>135276</v>
      </c>
      <c r="F1207" s="61">
        <f t="shared" si="39"/>
        <v>6756</v>
      </c>
      <c r="G1207" s="60">
        <v>28013</v>
      </c>
      <c r="H1207" s="60">
        <v>5775.75</v>
      </c>
      <c r="I1207" s="60">
        <v>262.45</v>
      </c>
      <c r="J1207" s="64">
        <f>Table48[[#This Row],[Comex Cu future]]/100/0.454*1000</f>
        <v>5780.8370044052863</v>
      </c>
      <c r="K1207" s="60">
        <v>1748.75</v>
      </c>
      <c r="L1207" s="63">
        <f t="shared" si="36"/>
        <v>43678</v>
      </c>
    </row>
    <row r="1208" spans="2:12">
      <c r="B1208" s="65">
        <v>43686</v>
      </c>
      <c r="C1208" s="60">
        <v>15513</v>
      </c>
      <c r="D1208" s="61">
        <v>144156</v>
      </c>
      <c r="E1208" s="61">
        <v>137400</v>
      </c>
      <c r="F1208" s="61">
        <f t="shared" si="39"/>
        <v>6756</v>
      </c>
      <c r="G1208" s="60">
        <v>28019</v>
      </c>
      <c r="H1208" s="60">
        <v>5732</v>
      </c>
      <c r="I1208" s="60">
        <v>260.64999999999998</v>
      </c>
      <c r="J1208" s="64">
        <f>Table48[[#This Row],[Comex Cu future]]/100/0.454*1000</f>
        <v>5741.1894273127737</v>
      </c>
      <c r="K1208" s="60">
        <v>1742</v>
      </c>
      <c r="L1208" s="63">
        <f t="shared" si="36"/>
        <v>43678</v>
      </c>
    </row>
    <row r="1209" spans="2:12">
      <c r="B1209" s="65">
        <v>43689</v>
      </c>
      <c r="C1209" s="60">
        <v>15680</v>
      </c>
      <c r="D1209" s="61">
        <v>144138</v>
      </c>
      <c r="E1209" s="61">
        <v>137382</v>
      </c>
      <c r="F1209" s="61">
        <f t="shared" si="39"/>
        <v>6756</v>
      </c>
      <c r="G1209" s="60">
        <v>31008</v>
      </c>
      <c r="H1209" s="60">
        <v>5715.75</v>
      </c>
      <c r="I1209" s="60">
        <v>260.25</v>
      </c>
      <c r="J1209" s="64">
        <f>Table48[[#This Row],[Comex Cu future]]/100/0.454*1000</f>
        <v>5732.378854625551</v>
      </c>
      <c r="K1209" s="60">
        <v>1738</v>
      </c>
      <c r="L1209" s="63">
        <f t="shared" si="36"/>
        <v>43678</v>
      </c>
    </row>
    <row r="1210" spans="2:12">
      <c r="B1210" s="65">
        <v>43690</v>
      </c>
      <c r="C1210" s="60">
        <v>15914</v>
      </c>
      <c r="D1210" s="61">
        <v>144138</v>
      </c>
      <c r="E1210" s="61">
        <v>137382</v>
      </c>
      <c r="F1210" s="61">
        <f t="shared" si="39"/>
        <v>6756</v>
      </c>
      <c r="G1210" s="60">
        <v>30010</v>
      </c>
      <c r="H1210" s="60">
        <v>5804.5</v>
      </c>
      <c r="I1210" s="60">
        <v>264.7</v>
      </c>
      <c r="J1210" s="64">
        <f>Table48[[#This Row],[Comex Cu future]]/100/0.454*1000</f>
        <v>5830.3964757709246</v>
      </c>
      <c r="K1210" s="60">
        <v>1754</v>
      </c>
      <c r="L1210" s="63">
        <f t="shared" si="36"/>
        <v>43678</v>
      </c>
    </row>
    <row r="1211" spans="2:12">
      <c r="B1211" s="65">
        <v>43691</v>
      </c>
      <c r="C1211" s="60">
        <v>15983</v>
      </c>
      <c r="D1211" s="61">
        <v>144414</v>
      </c>
      <c r="E1211" s="61">
        <v>137658</v>
      </c>
      <c r="F1211" s="61">
        <f t="shared" si="39"/>
        <v>6756</v>
      </c>
      <c r="G1211" s="60">
        <v>30012</v>
      </c>
      <c r="H1211" s="60">
        <v>5739</v>
      </c>
      <c r="I1211" s="60">
        <v>260.85000000000002</v>
      </c>
      <c r="J1211" s="64">
        <f>Table48[[#This Row],[Comex Cu future]]/100/0.454*1000</f>
        <v>5745.5947136563882</v>
      </c>
      <c r="K1211" s="60">
        <v>1743.75</v>
      </c>
      <c r="L1211" s="63">
        <f t="shared" si="36"/>
        <v>43678</v>
      </c>
    </row>
    <row r="1212" spans="2:12">
      <c r="B1212" s="65">
        <v>43692</v>
      </c>
      <c r="C1212" s="60">
        <v>16290</v>
      </c>
      <c r="D1212" s="61">
        <v>144792</v>
      </c>
      <c r="E1212" s="61">
        <v>138060</v>
      </c>
      <c r="F1212" s="61">
        <f t="shared" si="39"/>
        <v>6732</v>
      </c>
      <c r="G1212" s="60">
        <v>32124.5</v>
      </c>
      <c r="H1212" s="60">
        <v>5727.25</v>
      </c>
      <c r="I1212" s="60">
        <v>261.25</v>
      </c>
      <c r="J1212" s="64">
        <f>Table48[[#This Row],[Comex Cu future]]/100/0.454*1000</f>
        <v>5754.4052863436118</v>
      </c>
      <c r="K1212" s="60">
        <v>1750.75</v>
      </c>
      <c r="L1212" s="63">
        <f t="shared" si="36"/>
        <v>43678</v>
      </c>
    </row>
    <row r="1213" spans="2:12">
      <c r="B1213" s="65">
        <v>43693</v>
      </c>
      <c r="C1213" s="60">
        <v>16222</v>
      </c>
      <c r="D1213" s="61">
        <v>145134</v>
      </c>
      <c r="E1213" s="61">
        <v>138426</v>
      </c>
      <c r="F1213" s="61">
        <f t="shared" si="39"/>
        <v>6708</v>
      </c>
      <c r="G1213" s="60">
        <v>32130</v>
      </c>
      <c r="H1213" s="60">
        <v>5719.5</v>
      </c>
      <c r="I1213" s="60">
        <v>261.10000000000002</v>
      </c>
      <c r="J1213" s="64">
        <f>Table48[[#This Row],[Comex Cu future]]/100/0.454*1000</f>
        <v>5751.101321585903</v>
      </c>
      <c r="K1213" s="60">
        <v>1759.5</v>
      </c>
      <c r="L1213" s="63">
        <f t="shared" si="36"/>
        <v>43678</v>
      </c>
    </row>
    <row r="1214" spans="2:12">
      <c r="B1214" s="65">
        <v>43696</v>
      </c>
      <c r="C1214" s="60">
        <v>15943</v>
      </c>
      <c r="D1214" s="61">
        <v>149640</v>
      </c>
      <c r="E1214" s="61">
        <v>142920</v>
      </c>
      <c r="F1214" s="61">
        <f t="shared" si="39"/>
        <v>6720</v>
      </c>
      <c r="G1214" s="60">
        <v>32117.5</v>
      </c>
      <c r="H1214" s="60">
        <v>5745.5</v>
      </c>
      <c r="I1214" s="60">
        <v>261.64999999999998</v>
      </c>
      <c r="J1214" s="64">
        <f>Table48[[#This Row],[Comex Cu future]]/100/0.454*1000</f>
        <v>5763.2158590308363</v>
      </c>
      <c r="K1214" s="60">
        <v>1763</v>
      </c>
      <c r="L1214" s="63">
        <f t="shared" si="36"/>
        <v>43678</v>
      </c>
    </row>
    <row r="1215" spans="2:12">
      <c r="B1215" s="65">
        <v>43697</v>
      </c>
      <c r="C1215" s="60">
        <v>15878.5</v>
      </c>
      <c r="D1215" s="61">
        <v>149640</v>
      </c>
      <c r="E1215" s="61">
        <v>142920</v>
      </c>
      <c r="F1215" s="61">
        <f t="shared" si="39"/>
        <v>6720</v>
      </c>
      <c r="G1215" s="60">
        <v>32119</v>
      </c>
      <c r="H1215" s="60">
        <v>5682.75</v>
      </c>
      <c r="I1215" s="60">
        <v>259.35000000000002</v>
      </c>
      <c r="J1215" s="64">
        <f>Table48[[#This Row],[Comex Cu future]]/100/0.454*1000</f>
        <v>5712.5550660792951</v>
      </c>
      <c r="K1215" s="60">
        <v>1751.5</v>
      </c>
      <c r="L1215" s="63">
        <f t="shared" si="36"/>
        <v>43678</v>
      </c>
    </row>
    <row r="1216" spans="2:12">
      <c r="B1216" s="65">
        <v>43698</v>
      </c>
      <c r="C1216" s="60">
        <v>15857</v>
      </c>
      <c r="D1216" s="61">
        <v>150012</v>
      </c>
      <c r="E1216" s="61">
        <v>143292</v>
      </c>
      <c r="F1216" s="61">
        <f t="shared" si="39"/>
        <v>6720</v>
      </c>
      <c r="G1216" s="60">
        <v>32120</v>
      </c>
      <c r="H1216" s="60">
        <v>5706.75</v>
      </c>
      <c r="I1216" s="60">
        <v>260.14999999999998</v>
      </c>
      <c r="J1216" s="64">
        <f>Table48[[#This Row],[Comex Cu future]]/100/0.454*1000</f>
        <v>5730.1762114537432</v>
      </c>
      <c r="K1216" s="60">
        <v>1750.25</v>
      </c>
      <c r="L1216" s="63">
        <f t="shared" si="36"/>
        <v>43678</v>
      </c>
    </row>
    <row r="1217" spans="2:12">
      <c r="B1217" s="65">
        <v>43699</v>
      </c>
      <c r="C1217" s="60">
        <v>15710</v>
      </c>
      <c r="D1217" s="61">
        <v>149850</v>
      </c>
      <c r="E1217" s="61">
        <v>143172</v>
      </c>
      <c r="F1217" s="61">
        <f t="shared" si="39"/>
        <v>6678</v>
      </c>
      <c r="G1217" s="60">
        <v>32139</v>
      </c>
      <c r="H1217" s="60">
        <v>5660.5</v>
      </c>
      <c r="I1217" s="60">
        <v>257.64999999999998</v>
      </c>
      <c r="J1217" s="64">
        <f>Table48[[#This Row],[Comex Cu future]]/100/0.454*1000</f>
        <v>5675.1101321585902</v>
      </c>
      <c r="K1217" s="60">
        <v>1740.5</v>
      </c>
      <c r="L1217" s="63">
        <f t="shared" si="36"/>
        <v>43678</v>
      </c>
    </row>
    <row r="1218" spans="2:12">
      <c r="B1218" s="65">
        <v>43700</v>
      </c>
      <c r="C1218" s="60">
        <v>15723</v>
      </c>
      <c r="D1218" s="61">
        <v>150006</v>
      </c>
      <c r="E1218" s="61">
        <v>143352</v>
      </c>
      <c r="F1218" s="61">
        <f t="shared" si="39"/>
        <v>6654</v>
      </c>
      <c r="G1218" s="60">
        <v>32145</v>
      </c>
      <c r="H1218" s="60">
        <v>5613</v>
      </c>
      <c r="I1218" s="60">
        <v>254.7</v>
      </c>
      <c r="J1218" s="64">
        <f>Table48[[#This Row],[Comex Cu future]]/100/0.454*1000</f>
        <v>5610.132158590307</v>
      </c>
      <c r="K1218" s="60">
        <v>1744.25</v>
      </c>
      <c r="L1218" s="63">
        <f t="shared" si="36"/>
        <v>43678</v>
      </c>
    </row>
    <row r="1219" spans="2:12">
      <c r="B1219" s="65">
        <v>43703</v>
      </c>
      <c r="C1219" s="60">
        <v>15723</v>
      </c>
      <c r="D1219" s="61">
        <v>150006</v>
      </c>
      <c r="E1219" s="61">
        <v>143352</v>
      </c>
      <c r="F1219" s="61">
        <f t="shared" si="39"/>
        <v>6654</v>
      </c>
      <c r="G1219" s="60">
        <v>32145</v>
      </c>
      <c r="H1219" s="60">
        <v>5613</v>
      </c>
      <c r="I1219" s="60">
        <v>255.95</v>
      </c>
      <c r="J1219" s="64">
        <f>Table48[[#This Row],[Comex Cu future]]/100/0.454*1000</f>
        <v>5637.6651982378853</v>
      </c>
      <c r="K1219" s="60">
        <v>1744.25</v>
      </c>
      <c r="L1219" s="63">
        <f t="shared" si="36"/>
        <v>43678</v>
      </c>
    </row>
    <row r="1220" spans="2:12">
      <c r="B1220" s="65">
        <v>43704</v>
      </c>
      <c r="C1220" s="60">
        <v>15779</v>
      </c>
      <c r="D1220" s="61">
        <v>150426</v>
      </c>
      <c r="E1220" s="61">
        <v>143772</v>
      </c>
      <c r="F1220" s="61">
        <f t="shared" si="39"/>
        <v>6654</v>
      </c>
      <c r="G1220" s="60">
        <v>32124</v>
      </c>
      <c r="H1220" s="60">
        <v>5661.75</v>
      </c>
      <c r="I1220" s="60">
        <v>256.14999999999998</v>
      </c>
      <c r="J1220" s="64">
        <f>Table48[[#This Row],[Comex Cu future]]/100/0.454*1000</f>
        <v>5642.0704845814971</v>
      </c>
      <c r="K1220" s="60">
        <v>1732.75</v>
      </c>
      <c r="L1220" s="63">
        <f t="shared" si="36"/>
        <v>43678</v>
      </c>
    </row>
    <row r="1221" spans="2:12">
      <c r="B1221" s="65">
        <v>43705</v>
      </c>
      <c r="C1221" s="60">
        <v>16182</v>
      </c>
      <c r="D1221" s="61">
        <v>150510</v>
      </c>
      <c r="E1221" s="61">
        <v>143856</v>
      </c>
      <c r="F1221" s="61">
        <f t="shared" si="39"/>
        <v>6654</v>
      </c>
      <c r="G1221" s="60">
        <v>32119</v>
      </c>
      <c r="H1221" s="60">
        <v>5673</v>
      </c>
      <c r="I1221" s="60">
        <v>257.3</v>
      </c>
      <c r="J1221" s="64">
        <f>Table48[[#This Row],[Comex Cu future]]/100/0.454*1000</f>
        <v>5667.4008810572686</v>
      </c>
      <c r="K1221" s="60">
        <v>1715</v>
      </c>
      <c r="L1221" s="63">
        <f t="shared" si="36"/>
        <v>43678</v>
      </c>
    </row>
    <row r="1222" spans="2:12">
      <c r="B1222" s="65">
        <v>43706</v>
      </c>
      <c r="C1222" s="60">
        <v>16549</v>
      </c>
      <c r="D1222" s="61">
        <v>150708</v>
      </c>
      <c r="E1222" s="61">
        <v>143718</v>
      </c>
      <c r="F1222" s="61">
        <f t="shared" si="39"/>
        <v>6990</v>
      </c>
      <c r="G1222" s="60">
        <v>32143</v>
      </c>
      <c r="H1222" s="60">
        <v>5710.25</v>
      </c>
      <c r="I1222" s="60">
        <v>258.64999999999998</v>
      </c>
      <c r="J1222" s="64">
        <f>Table48[[#This Row],[Comex Cu future]]/100/0.454*1000</f>
        <v>5697.1365638766511</v>
      </c>
      <c r="K1222" s="60">
        <v>1723</v>
      </c>
      <c r="L1222" s="63">
        <f t="shared" si="36"/>
        <v>43678</v>
      </c>
    </row>
    <row r="1223" spans="2:12">
      <c r="B1223" s="65">
        <v>43707</v>
      </c>
      <c r="C1223" s="60">
        <v>18004</v>
      </c>
      <c r="D1223" s="61">
        <v>152484</v>
      </c>
      <c r="E1223" s="61">
        <v>145494</v>
      </c>
      <c r="F1223" s="61">
        <f t="shared" si="39"/>
        <v>6990</v>
      </c>
      <c r="G1223" s="60">
        <v>32150</v>
      </c>
      <c r="H1223" s="60">
        <v>5655.75</v>
      </c>
      <c r="I1223" s="60">
        <v>256.14999999999998</v>
      </c>
      <c r="J1223" s="64">
        <f>Table48[[#This Row],[Comex Cu future]]/100/0.454*1000</f>
        <v>5642.0704845814971</v>
      </c>
      <c r="K1223" s="60">
        <v>1724.25</v>
      </c>
      <c r="L1223" s="63">
        <f t="shared" si="36"/>
        <v>43678</v>
      </c>
    </row>
    <row r="1224" spans="2:12">
      <c r="B1224" s="65">
        <v>43710</v>
      </c>
      <c r="C1224" s="60">
        <v>18118</v>
      </c>
      <c r="D1224" s="61">
        <v>152604</v>
      </c>
      <c r="E1224" s="61">
        <v>145494</v>
      </c>
      <c r="F1224" s="61">
        <f t="shared" si="39"/>
        <v>7110</v>
      </c>
      <c r="G1224" s="60">
        <v>33500</v>
      </c>
      <c r="H1224" s="60">
        <v>5593.5</v>
      </c>
      <c r="I1224" s="60">
        <v>256.14999999999998</v>
      </c>
      <c r="J1224" s="64">
        <f>Table48[[#This Row],[Comex Cu future]]/100/0.454*1000</f>
        <v>5642.0704845814971</v>
      </c>
      <c r="K1224" s="60">
        <v>1721</v>
      </c>
      <c r="L1224" s="63">
        <f t="shared" si="36"/>
        <v>43709</v>
      </c>
    </row>
    <row r="1225" spans="2:12">
      <c r="B1225" s="65">
        <v>43711</v>
      </c>
      <c r="C1225" s="60">
        <v>18023</v>
      </c>
      <c r="D1225" s="61">
        <v>153012</v>
      </c>
      <c r="E1225" s="61">
        <v>145926</v>
      </c>
      <c r="F1225" s="61">
        <f t="shared" si="39"/>
        <v>7086</v>
      </c>
      <c r="G1225" s="60">
        <v>33500</v>
      </c>
      <c r="H1225" s="60">
        <v>5584.5</v>
      </c>
      <c r="I1225" s="60">
        <v>253.7</v>
      </c>
      <c r="J1225" s="64">
        <f>Table48[[#This Row],[Comex Cu future]]/100/0.454*1000</f>
        <v>5588.1057268722461</v>
      </c>
      <c r="K1225" s="60">
        <v>1724.5</v>
      </c>
      <c r="L1225" s="63">
        <f t="shared" si="36"/>
        <v>43709</v>
      </c>
    </row>
    <row r="1226" spans="2:12">
      <c r="B1226" s="65">
        <v>43712</v>
      </c>
      <c r="C1226" s="60">
        <v>18015</v>
      </c>
      <c r="D1226" s="61">
        <v>153522</v>
      </c>
      <c r="E1226" s="61">
        <v>146460</v>
      </c>
      <c r="F1226" s="61">
        <f t="shared" si="39"/>
        <v>7062</v>
      </c>
      <c r="G1226" s="60">
        <v>34500</v>
      </c>
      <c r="H1226" s="60">
        <v>5724.25</v>
      </c>
      <c r="I1226" s="60">
        <v>260.39999999999998</v>
      </c>
      <c r="J1226" s="64">
        <f>Table48[[#This Row],[Comex Cu future]]/100/0.454*1000</f>
        <v>5735.6828193832589</v>
      </c>
      <c r="K1226" s="60">
        <v>1746.25</v>
      </c>
      <c r="L1226" s="63">
        <f t="shared" ref="L1226:L1241" si="40">DATE(YEAR(B1226),MONTH(B1226),1)</f>
        <v>43709</v>
      </c>
    </row>
    <row r="1227" spans="2:12">
      <c r="B1227" s="65">
        <v>43713</v>
      </c>
      <c r="C1227" s="60">
        <v>17515</v>
      </c>
      <c r="D1227" s="61">
        <v>153822</v>
      </c>
      <c r="E1227" s="61">
        <v>146808</v>
      </c>
      <c r="F1227" s="61">
        <f t="shared" si="39"/>
        <v>7014</v>
      </c>
      <c r="G1227" s="60">
        <v>35013</v>
      </c>
      <c r="H1227" s="60">
        <v>5825</v>
      </c>
      <c r="I1227" s="60">
        <v>265.2</v>
      </c>
      <c r="J1227" s="64">
        <f>Table48[[#This Row],[Comex Cu future]]/100/0.454*1000</f>
        <v>5841.409691629955</v>
      </c>
      <c r="K1227" s="60">
        <v>1757.25</v>
      </c>
      <c r="L1227" s="63">
        <f t="shared" si="40"/>
        <v>43709</v>
      </c>
    </row>
    <row r="1228" spans="2:12">
      <c r="B1228" s="65">
        <v>43714</v>
      </c>
      <c r="C1228" s="60">
        <v>17743</v>
      </c>
      <c r="D1228" s="61">
        <v>154956</v>
      </c>
      <c r="E1228" s="61">
        <v>147990</v>
      </c>
      <c r="F1228" s="61">
        <f t="shared" si="39"/>
        <v>6966</v>
      </c>
      <c r="G1228" s="60">
        <v>35014.5</v>
      </c>
      <c r="H1228" s="60">
        <v>5809.25</v>
      </c>
      <c r="I1228" s="60">
        <v>264.5</v>
      </c>
      <c r="J1228" s="64">
        <f>Table48[[#This Row],[Comex Cu future]]/100/0.454*1000</f>
        <v>5825.9911894273118</v>
      </c>
      <c r="K1228" s="60">
        <v>1764.5</v>
      </c>
      <c r="L1228" s="63">
        <f t="shared" si="40"/>
        <v>43709</v>
      </c>
    </row>
    <row r="1229" spans="2:12">
      <c r="B1229" s="65">
        <v>43717</v>
      </c>
      <c r="C1229" s="60">
        <v>18102</v>
      </c>
      <c r="D1229" s="61">
        <v>155346</v>
      </c>
      <c r="E1229" s="61">
        <v>148380</v>
      </c>
      <c r="F1229" s="61">
        <f t="shared" si="39"/>
        <v>6966</v>
      </c>
      <c r="G1229" s="60">
        <v>35005</v>
      </c>
      <c r="H1229" s="60">
        <v>5790</v>
      </c>
      <c r="I1229" s="60">
        <v>263.75</v>
      </c>
      <c r="J1229" s="64">
        <f>Table48[[#This Row],[Comex Cu future]]/100/0.454*1000</f>
        <v>5809.4713656387667</v>
      </c>
      <c r="K1229" s="60">
        <v>1773.75</v>
      </c>
      <c r="L1229" s="63">
        <f t="shared" si="40"/>
        <v>43709</v>
      </c>
    </row>
    <row r="1230" spans="2:12">
      <c r="B1230" s="65">
        <v>43718</v>
      </c>
      <c r="C1230" s="60">
        <v>18128</v>
      </c>
      <c r="D1230" s="61">
        <v>155910</v>
      </c>
      <c r="E1230" s="61">
        <v>149076</v>
      </c>
      <c r="F1230" s="61">
        <f t="shared" si="39"/>
        <v>6834</v>
      </c>
      <c r="G1230" s="60">
        <v>34960</v>
      </c>
      <c r="H1230" s="60">
        <v>5796.5</v>
      </c>
      <c r="I1230" s="60">
        <v>263.8</v>
      </c>
      <c r="J1230" s="64">
        <f>Table48[[#This Row],[Comex Cu future]]/100/0.454*1000</f>
        <v>5810.5726872246687</v>
      </c>
      <c r="K1230" s="60">
        <v>1795.25</v>
      </c>
      <c r="L1230" s="63">
        <f t="shared" si="40"/>
        <v>43709</v>
      </c>
    </row>
    <row r="1231" spans="2:12">
      <c r="B1231" s="65">
        <v>43719</v>
      </c>
      <c r="C1231" s="60">
        <v>17952</v>
      </c>
      <c r="D1231" s="61">
        <v>156672</v>
      </c>
      <c r="E1231" s="61">
        <v>149910</v>
      </c>
      <c r="F1231" s="61">
        <f t="shared" si="39"/>
        <v>6762</v>
      </c>
      <c r="G1231" s="60">
        <v>35961</v>
      </c>
      <c r="H1231" s="60">
        <v>5738.75</v>
      </c>
      <c r="I1231" s="60">
        <v>262.55</v>
      </c>
      <c r="J1231" s="64">
        <f>Table48[[#This Row],[Comex Cu future]]/100/0.454*1000</f>
        <v>5783.0396475770931</v>
      </c>
      <c r="K1231" s="60">
        <v>1796.75</v>
      </c>
      <c r="L1231" s="63">
        <f t="shared" si="40"/>
        <v>43709</v>
      </c>
    </row>
    <row r="1232" spans="2:12">
      <c r="B1232" s="65">
        <v>43720</v>
      </c>
      <c r="C1232" s="60">
        <v>18153</v>
      </c>
      <c r="D1232" s="61">
        <v>156420</v>
      </c>
      <c r="E1232" s="61">
        <v>149658</v>
      </c>
      <c r="F1232" s="61">
        <f t="shared" si="39"/>
        <v>6762</v>
      </c>
      <c r="G1232" s="60">
        <v>35975.5</v>
      </c>
      <c r="H1232" s="60">
        <v>5803.25</v>
      </c>
      <c r="I1232" s="60">
        <v>265.10000000000002</v>
      </c>
      <c r="J1232" s="64">
        <f>Table48[[#This Row],[Comex Cu future]]/100/0.454*1000</f>
        <v>5839.20704845815</v>
      </c>
      <c r="K1232" s="60">
        <v>1771.25</v>
      </c>
      <c r="L1232" s="63">
        <f t="shared" si="40"/>
        <v>43709</v>
      </c>
    </row>
    <row r="1233" spans="2:12">
      <c r="B1233" s="65">
        <v>43721</v>
      </c>
      <c r="C1233" s="60">
        <v>17809</v>
      </c>
      <c r="D1233" s="61">
        <v>166680</v>
      </c>
      <c r="E1233" s="61">
        <v>160032</v>
      </c>
      <c r="F1233" s="61">
        <f t="shared" si="39"/>
        <v>6648</v>
      </c>
      <c r="G1233" s="60">
        <v>35977</v>
      </c>
      <c r="H1233" s="60">
        <v>5949.25</v>
      </c>
      <c r="I1233" s="60">
        <v>271.05</v>
      </c>
      <c r="J1233" s="64">
        <f>Table48[[#This Row],[Comex Cu future]]/100/0.454*1000</f>
        <v>5970.2643171806167</v>
      </c>
      <c r="K1233" s="60">
        <v>1776.75</v>
      </c>
      <c r="L1233" s="63">
        <f t="shared" si="40"/>
        <v>43709</v>
      </c>
    </row>
    <row r="1234" spans="2:12">
      <c r="B1234" s="65">
        <v>43724</v>
      </c>
      <c r="C1234" s="60">
        <v>17461</v>
      </c>
      <c r="D1234" s="61">
        <v>164274</v>
      </c>
      <c r="E1234" s="61">
        <v>157386</v>
      </c>
      <c r="F1234" s="61">
        <f t="shared" si="39"/>
        <v>6888</v>
      </c>
      <c r="G1234" s="60">
        <v>35968</v>
      </c>
      <c r="H1234" s="60">
        <v>5844</v>
      </c>
      <c r="I1234" s="60">
        <v>265.25</v>
      </c>
      <c r="J1234" s="64">
        <f>Table48[[#This Row],[Comex Cu future]]/100/0.454*1000</f>
        <v>5842.5110132158588</v>
      </c>
      <c r="K1234" s="60">
        <v>1761.5</v>
      </c>
      <c r="L1234" s="63">
        <f t="shared" si="40"/>
        <v>43709</v>
      </c>
    </row>
    <row r="1235" spans="2:12">
      <c r="B1235" s="65">
        <v>43725</v>
      </c>
      <c r="C1235" s="60">
        <v>17118</v>
      </c>
      <c r="D1235" s="61">
        <v>163308</v>
      </c>
      <c r="E1235" s="61">
        <v>156522</v>
      </c>
      <c r="F1235" s="61">
        <f t="shared" si="39"/>
        <v>6786</v>
      </c>
      <c r="G1235" s="60">
        <v>35968.5</v>
      </c>
      <c r="H1235" s="60">
        <v>5789.5</v>
      </c>
      <c r="I1235" s="60">
        <v>263.8</v>
      </c>
      <c r="J1235" s="64">
        <f>Table48[[#This Row],[Comex Cu future]]/100/0.454*1000</f>
        <v>5810.5726872246687</v>
      </c>
      <c r="K1235" s="60">
        <v>1760.5</v>
      </c>
      <c r="L1235" s="63">
        <f t="shared" si="40"/>
        <v>43709</v>
      </c>
    </row>
    <row r="1236" spans="2:12">
      <c r="B1236" s="65">
        <v>43726</v>
      </c>
      <c r="C1236" s="60">
        <v>17305</v>
      </c>
      <c r="D1236" s="61">
        <v>161538</v>
      </c>
      <c r="E1236" s="61">
        <v>154758</v>
      </c>
      <c r="F1236" s="61">
        <f t="shared" si="39"/>
        <v>6780</v>
      </c>
      <c r="G1236" s="60">
        <v>35969</v>
      </c>
      <c r="H1236" s="60">
        <v>5779.75</v>
      </c>
      <c r="I1236" s="60">
        <v>262.35000000000002</v>
      </c>
      <c r="J1236" s="64">
        <f>Table48[[#This Row],[Comex Cu future]]/100/0.454*1000</f>
        <v>5778.6343612334804</v>
      </c>
      <c r="K1236" s="60">
        <v>1754.25</v>
      </c>
      <c r="L1236" s="63">
        <f t="shared" si="40"/>
        <v>43709</v>
      </c>
    </row>
    <row r="1237" spans="2:12">
      <c r="B1237" s="65">
        <v>43727</v>
      </c>
      <c r="C1237" s="60">
        <v>17430</v>
      </c>
      <c r="D1237" s="61">
        <v>157770</v>
      </c>
      <c r="E1237" s="61">
        <v>151176</v>
      </c>
      <c r="F1237" s="61">
        <f t="shared" si="39"/>
        <v>6594</v>
      </c>
      <c r="G1237" s="60">
        <v>36481</v>
      </c>
      <c r="H1237" s="60">
        <v>5761.5</v>
      </c>
      <c r="I1237" s="60">
        <v>261.89999999999998</v>
      </c>
      <c r="J1237" s="64">
        <f>Table48[[#This Row],[Comex Cu future]]/100/0.454*1000</f>
        <v>5768.722466960352</v>
      </c>
      <c r="K1237" s="60">
        <v>1776.75</v>
      </c>
      <c r="L1237" s="63">
        <f t="shared" si="40"/>
        <v>43709</v>
      </c>
    </row>
    <row r="1238" spans="2:12">
      <c r="B1238" s="65">
        <v>43728</v>
      </c>
      <c r="C1238" s="60">
        <v>17660</v>
      </c>
      <c r="D1238" s="61">
        <v>154566</v>
      </c>
      <c r="E1238" s="61">
        <v>148086</v>
      </c>
      <c r="F1238" s="61">
        <f t="shared" si="39"/>
        <v>6480</v>
      </c>
      <c r="G1238" s="60">
        <v>36481</v>
      </c>
      <c r="H1238" s="60">
        <v>5770</v>
      </c>
      <c r="I1238" s="60">
        <v>261.7</v>
      </c>
      <c r="J1238" s="64">
        <f>Table48[[#This Row],[Comex Cu future]]/100/0.454*1000</f>
        <v>5764.3171806167393</v>
      </c>
      <c r="K1238" s="60">
        <v>1774.25</v>
      </c>
      <c r="L1238" s="63">
        <f t="shared" si="40"/>
        <v>43709</v>
      </c>
    </row>
    <row r="1239" spans="2:12">
      <c r="B1239" s="65">
        <v>43731</v>
      </c>
      <c r="C1239" s="60">
        <v>17595</v>
      </c>
      <c r="D1239" s="61">
        <v>156954</v>
      </c>
      <c r="E1239" s="61">
        <v>149598</v>
      </c>
      <c r="F1239" s="61">
        <f t="shared" si="39"/>
        <v>7356</v>
      </c>
      <c r="G1239" s="60">
        <v>36971</v>
      </c>
      <c r="H1239" s="60">
        <v>5750.25</v>
      </c>
      <c r="I1239" s="60">
        <v>262.14999999999998</v>
      </c>
      <c r="J1239" s="64">
        <f>Table48[[#This Row],[Comex Cu future]]/100/0.454*1000</f>
        <v>5774.2290748898668</v>
      </c>
      <c r="K1239" s="60">
        <v>1764.75</v>
      </c>
      <c r="L1239" s="63">
        <f t="shared" si="40"/>
        <v>43709</v>
      </c>
    </row>
    <row r="1240" spans="2:12">
      <c r="B1240" s="65">
        <v>43732</v>
      </c>
      <c r="C1240" s="60">
        <v>17295</v>
      </c>
      <c r="D1240" s="61">
        <v>156108</v>
      </c>
      <c r="E1240" s="61">
        <v>148332</v>
      </c>
      <c r="F1240" s="61">
        <f t="shared" si="39"/>
        <v>7776</v>
      </c>
      <c r="G1240" s="60">
        <v>36971.5</v>
      </c>
      <c r="H1240" s="60">
        <v>5753.25</v>
      </c>
      <c r="I1240" s="60">
        <v>261.60000000000002</v>
      </c>
      <c r="J1240" s="64">
        <f>Table48[[#This Row],[Comex Cu future]]/100/0.454*1000</f>
        <v>5762.1145374449343</v>
      </c>
      <c r="K1240" s="60">
        <v>1740</v>
      </c>
      <c r="L1240" s="63">
        <f t="shared" si="40"/>
        <v>43709</v>
      </c>
    </row>
    <row r="1241" spans="2:12">
      <c r="B1241" s="65">
        <v>43733</v>
      </c>
      <c r="C1241" s="60">
        <v>17475</v>
      </c>
      <c r="D1241" s="61">
        <v>153546</v>
      </c>
      <c r="E1241" s="61">
        <v>145806</v>
      </c>
      <c r="F1241" s="61">
        <f t="shared" si="39"/>
        <v>7740</v>
      </c>
      <c r="G1241" s="60">
        <v>36977</v>
      </c>
      <c r="H1241" s="60">
        <v>5757</v>
      </c>
      <c r="I1241" s="60">
        <v>262.10000000000002</v>
      </c>
      <c r="J1241" s="64">
        <f>Table48[[#This Row],[Comex Cu future]]/100/0.454*1000</f>
        <v>5773.1277533039656</v>
      </c>
      <c r="K1241" s="60">
        <v>1729.25</v>
      </c>
      <c r="L1241" s="63">
        <f t="shared" si="40"/>
        <v>43709</v>
      </c>
    </row>
    <row r="1242" spans="2:12">
      <c r="B1242" s="65">
        <v>43734</v>
      </c>
      <c r="C1242" s="60">
        <v>17340</v>
      </c>
      <c r="D1242" s="61">
        <v>157248</v>
      </c>
      <c r="E1242" s="61">
        <v>148482</v>
      </c>
      <c r="F1242" s="61">
        <f t="shared" ref="F1242:F1274" si="41">D1242-E1242</f>
        <v>8766</v>
      </c>
      <c r="G1242" s="60">
        <v>36978</v>
      </c>
      <c r="H1242" s="60">
        <v>5693.25</v>
      </c>
      <c r="I1242" s="60">
        <v>258.8</v>
      </c>
      <c r="J1242" s="64">
        <f>Table48[[#This Row],[Comex Cu future]]/100/0.454*1000</f>
        <v>5700.4405286343617</v>
      </c>
      <c r="K1242" s="60">
        <v>1717</v>
      </c>
      <c r="L1242" s="63">
        <f t="shared" ref="L1242:L1274" si="42">DATE(YEAR(B1242),MONTH(B1242),1)</f>
        <v>43709</v>
      </c>
    </row>
    <row r="1243" spans="2:12">
      <c r="B1243" s="65">
        <v>43735</v>
      </c>
      <c r="C1243" s="60">
        <v>17338.5</v>
      </c>
      <c r="D1243" s="61">
        <v>158112</v>
      </c>
      <c r="E1243" s="61">
        <v>148920</v>
      </c>
      <c r="F1243" s="61">
        <f t="shared" si="41"/>
        <v>9192</v>
      </c>
      <c r="G1243" s="60">
        <v>36484</v>
      </c>
      <c r="H1243" s="60">
        <v>5736.25</v>
      </c>
      <c r="I1243" s="60">
        <v>260.8</v>
      </c>
      <c r="J1243" s="64">
        <f>Table48[[#This Row],[Comex Cu future]]/100/0.454*1000</f>
        <v>5744.4933920704852</v>
      </c>
      <c r="K1243" s="60">
        <v>1716.75</v>
      </c>
      <c r="L1243" s="63">
        <f t="shared" si="42"/>
        <v>43709</v>
      </c>
    </row>
    <row r="1244" spans="2:12">
      <c r="B1244" s="65">
        <v>43738</v>
      </c>
      <c r="C1244" s="60">
        <v>17219</v>
      </c>
      <c r="D1244" s="61">
        <v>157986</v>
      </c>
      <c r="E1244" s="61">
        <v>148404</v>
      </c>
      <c r="F1244" s="61">
        <f t="shared" si="41"/>
        <v>9582</v>
      </c>
      <c r="G1244" s="60">
        <v>35474</v>
      </c>
      <c r="H1244" s="60">
        <v>5695.25</v>
      </c>
      <c r="I1244" s="60">
        <v>258.95</v>
      </c>
      <c r="J1244" s="64">
        <f>Table48[[#This Row],[Comex Cu future]]/100/0.454*1000</f>
        <v>5703.7444933920697</v>
      </c>
      <c r="K1244" s="60">
        <v>1701.5</v>
      </c>
      <c r="L1244" s="63">
        <f t="shared" si="42"/>
        <v>43709</v>
      </c>
    </row>
    <row r="1245" spans="2:12">
      <c r="B1245" s="65">
        <v>43739</v>
      </c>
      <c r="C1245" s="60">
        <v>17434</v>
      </c>
      <c r="D1245" s="61">
        <v>152136</v>
      </c>
      <c r="E1245" s="61">
        <v>142554</v>
      </c>
      <c r="F1245" s="61">
        <f t="shared" si="41"/>
        <v>9582</v>
      </c>
      <c r="G1245" s="60">
        <v>35464</v>
      </c>
      <c r="H1245" s="60">
        <v>5655.25</v>
      </c>
      <c r="I1245" s="60">
        <v>257.10000000000002</v>
      </c>
      <c r="J1245" s="64">
        <f>Table48[[#This Row],[Comex Cu future]]/100/0.454*1000</f>
        <v>5662.9955947136568</v>
      </c>
      <c r="K1245" s="60">
        <v>1722</v>
      </c>
      <c r="L1245" s="63">
        <f t="shared" si="42"/>
        <v>43739</v>
      </c>
    </row>
    <row r="1246" spans="2:12">
      <c r="B1246" s="65">
        <v>43740</v>
      </c>
      <c r="C1246" s="60">
        <v>17640</v>
      </c>
      <c r="D1246" s="61">
        <v>147684</v>
      </c>
      <c r="E1246" s="61">
        <v>137454</v>
      </c>
      <c r="F1246" s="61">
        <f t="shared" si="41"/>
        <v>10230</v>
      </c>
      <c r="G1246" s="60">
        <v>35470</v>
      </c>
      <c r="H1246" s="60">
        <v>5643</v>
      </c>
      <c r="I1246" s="60">
        <v>258</v>
      </c>
      <c r="J1246" s="64">
        <f>Table48[[#This Row],[Comex Cu future]]/100/0.454*1000</f>
        <v>5682.8193832599118</v>
      </c>
      <c r="K1246" s="60">
        <v>1686.25</v>
      </c>
      <c r="L1246" s="63">
        <f t="shared" si="42"/>
        <v>43739</v>
      </c>
    </row>
    <row r="1247" spans="2:12">
      <c r="B1247" s="65">
        <v>43741</v>
      </c>
      <c r="C1247" s="60">
        <v>17775</v>
      </c>
      <c r="D1247" s="61">
        <v>140904</v>
      </c>
      <c r="E1247" s="61">
        <v>130212</v>
      </c>
      <c r="F1247" s="61">
        <f t="shared" si="41"/>
        <v>10692</v>
      </c>
      <c r="G1247" s="60">
        <v>35481</v>
      </c>
      <c r="H1247" s="60">
        <v>5628.25</v>
      </c>
      <c r="I1247" s="60">
        <v>256.2</v>
      </c>
      <c r="J1247" s="64">
        <f>Table48[[#This Row],[Comex Cu future]]/100/0.454*1000</f>
        <v>5643.1718061674001</v>
      </c>
      <c r="K1247" s="60">
        <v>1704.25</v>
      </c>
      <c r="L1247" s="63">
        <f t="shared" si="42"/>
        <v>43739</v>
      </c>
    </row>
    <row r="1248" spans="2:12">
      <c r="B1248" s="65">
        <v>43742</v>
      </c>
      <c r="C1248" s="60">
        <v>17906</v>
      </c>
      <c r="D1248" s="61">
        <v>133128</v>
      </c>
      <c r="E1248" s="61">
        <v>122094</v>
      </c>
      <c r="F1248" s="61">
        <f t="shared" si="41"/>
        <v>11034</v>
      </c>
      <c r="G1248" s="60">
        <v>34000</v>
      </c>
      <c r="H1248" s="60">
        <v>5608</v>
      </c>
      <c r="I1248" s="60">
        <v>257</v>
      </c>
      <c r="J1248" s="64">
        <f>Table48[[#This Row],[Comex Cu future]]/100/0.454*1000</f>
        <v>5660.79295154185</v>
      </c>
      <c r="K1248" s="60">
        <v>1708</v>
      </c>
      <c r="L1248" s="63">
        <f t="shared" si="42"/>
        <v>43739</v>
      </c>
    </row>
    <row r="1249" spans="2:12">
      <c r="B1249" s="65">
        <v>43745</v>
      </c>
      <c r="C1249" s="60">
        <v>17810</v>
      </c>
      <c r="D1249" s="61">
        <v>125688</v>
      </c>
      <c r="E1249" s="61">
        <v>114708</v>
      </c>
      <c r="F1249" s="61">
        <f t="shared" si="41"/>
        <v>10980</v>
      </c>
      <c r="G1249" s="60">
        <v>33983.5</v>
      </c>
      <c r="H1249" s="60">
        <v>5685.1</v>
      </c>
      <c r="I1249" s="60">
        <v>258.45</v>
      </c>
      <c r="J1249" s="64">
        <f>Table48[[#This Row],[Comex Cu future]]/100/0.454*1000</f>
        <v>5692.7312775330392</v>
      </c>
      <c r="K1249" s="60">
        <v>1740.75</v>
      </c>
      <c r="L1249" s="63">
        <f t="shared" si="42"/>
        <v>43739</v>
      </c>
    </row>
    <row r="1250" spans="2:12">
      <c r="B1250" s="65">
        <v>43746</v>
      </c>
      <c r="C1250" s="60">
        <v>17674</v>
      </c>
      <c r="D1250" s="61">
        <v>117522</v>
      </c>
      <c r="E1250" s="61">
        <v>106710</v>
      </c>
      <c r="F1250" s="61">
        <f t="shared" si="41"/>
        <v>10812</v>
      </c>
      <c r="G1250" s="60">
        <v>33984</v>
      </c>
      <c r="H1250" s="60">
        <v>5641</v>
      </c>
      <c r="I1250" s="60">
        <v>257.75</v>
      </c>
      <c r="J1250" s="64">
        <f>Table48[[#This Row],[Comex Cu future]]/100/0.454*1000</f>
        <v>5677.312775330397</v>
      </c>
      <c r="K1250" s="60">
        <v>1743.75</v>
      </c>
      <c r="L1250" s="63">
        <f t="shared" si="42"/>
        <v>43739</v>
      </c>
    </row>
    <row r="1251" spans="2:12">
      <c r="B1251" s="65">
        <v>43747</v>
      </c>
      <c r="C1251" s="60">
        <v>17491</v>
      </c>
      <c r="D1251" s="61">
        <v>108624</v>
      </c>
      <c r="E1251" s="61">
        <v>97866</v>
      </c>
      <c r="F1251" s="61">
        <f t="shared" si="41"/>
        <v>10758</v>
      </c>
      <c r="G1251" s="60">
        <v>34734</v>
      </c>
      <c r="H1251" s="60">
        <v>5651.25</v>
      </c>
      <c r="I1251" s="60">
        <v>257.64999999999998</v>
      </c>
      <c r="J1251" s="64">
        <f>Table48[[#This Row],[Comex Cu future]]/100/0.454*1000</f>
        <v>5675.1101321585902</v>
      </c>
      <c r="K1251" s="60">
        <v>1736</v>
      </c>
      <c r="L1251" s="63">
        <f t="shared" si="42"/>
        <v>43739</v>
      </c>
    </row>
    <row r="1252" spans="2:12">
      <c r="B1252" s="65">
        <v>43748</v>
      </c>
      <c r="C1252" s="60">
        <v>17811</v>
      </c>
      <c r="D1252" s="61">
        <v>102696</v>
      </c>
      <c r="E1252" s="61">
        <v>92004</v>
      </c>
      <c r="F1252" s="61">
        <f t="shared" si="41"/>
        <v>10692</v>
      </c>
      <c r="G1252" s="60">
        <v>35500</v>
      </c>
      <c r="H1252" s="60">
        <v>5749.5</v>
      </c>
      <c r="I1252" s="60">
        <v>262.05</v>
      </c>
      <c r="J1252" s="64">
        <f>Table48[[#This Row],[Comex Cu future]]/100/0.454*1000</f>
        <v>5772.0264317180627</v>
      </c>
      <c r="K1252" s="60">
        <v>1747.75</v>
      </c>
      <c r="L1252" s="63">
        <f t="shared" si="42"/>
        <v>43739</v>
      </c>
    </row>
    <row r="1253" spans="2:12">
      <c r="B1253" s="65">
        <v>43749</v>
      </c>
      <c r="C1253" s="60">
        <v>17736.5</v>
      </c>
      <c r="D1253" s="61">
        <v>98562</v>
      </c>
      <c r="E1253" s="61">
        <v>88272</v>
      </c>
      <c r="F1253" s="61">
        <f t="shared" si="41"/>
        <v>10290</v>
      </c>
      <c r="G1253" s="60">
        <v>35500</v>
      </c>
      <c r="H1253" s="60">
        <v>5763.5</v>
      </c>
      <c r="I1253" s="60">
        <v>263.60000000000002</v>
      </c>
      <c r="J1253" s="64">
        <f>Table48[[#This Row],[Comex Cu future]]/100/0.454*1000</f>
        <v>5806.1674008810578</v>
      </c>
      <c r="K1253" s="60">
        <v>1717.75</v>
      </c>
      <c r="L1253" s="63">
        <f t="shared" si="42"/>
        <v>43739</v>
      </c>
    </row>
    <row r="1254" spans="2:12">
      <c r="B1254" s="65">
        <v>43752</v>
      </c>
      <c r="C1254" s="60">
        <v>16685</v>
      </c>
      <c r="D1254" s="61">
        <v>94134</v>
      </c>
      <c r="E1254" s="61">
        <v>83916</v>
      </c>
      <c r="F1254" s="61">
        <f t="shared" si="41"/>
        <v>10218</v>
      </c>
      <c r="G1254" s="60">
        <v>35483</v>
      </c>
      <c r="H1254" s="60">
        <v>5786.25</v>
      </c>
      <c r="I1254" s="60">
        <v>264.25</v>
      </c>
      <c r="J1254" s="64">
        <f>Table48[[#This Row],[Comex Cu future]]/100/0.454*1000</f>
        <v>5820.4845814977971</v>
      </c>
      <c r="K1254" s="60">
        <v>1709.25</v>
      </c>
      <c r="L1254" s="63">
        <f t="shared" si="42"/>
        <v>43739</v>
      </c>
    </row>
    <row r="1255" spans="2:12">
      <c r="B1255" s="65">
        <v>43753</v>
      </c>
      <c r="C1255" s="60">
        <v>17103</v>
      </c>
      <c r="D1255" s="61">
        <v>94662</v>
      </c>
      <c r="E1255" s="61">
        <v>82260</v>
      </c>
      <c r="F1255" s="61">
        <f t="shared" si="41"/>
        <v>12402</v>
      </c>
      <c r="G1255" s="60">
        <v>35484</v>
      </c>
      <c r="H1255" s="60">
        <v>5739.75</v>
      </c>
      <c r="I1255" s="60">
        <v>262.25</v>
      </c>
      <c r="J1255" s="64">
        <f>Table48[[#This Row],[Comex Cu future]]/100/0.454*1000</f>
        <v>5776.4317180616736</v>
      </c>
      <c r="K1255" s="60">
        <v>1717.5</v>
      </c>
      <c r="L1255" s="63">
        <f t="shared" si="42"/>
        <v>43739</v>
      </c>
    </row>
    <row r="1256" spans="2:12">
      <c r="B1256" s="65">
        <v>43754</v>
      </c>
      <c r="C1256" s="60">
        <v>16535</v>
      </c>
      <c r="D1256" s="61">
        <v>91062</v>
      </c>
      <c r="E1256" s="61">
        <v>77868</v>
      </c>
      <c r="F1256" s="61">
        <f t="shared" si="41"/>
        <v>13194</v>
      </c>
      <c r="G1256" s="60">
        <v>35486</v>
      </c>
      <c r="H1256" s="60">
        <v>5699.75</v>
      </c>
      <c r="I1256" s="60">
        <v>259.85000000000002</v>
      </c>
      <c r="J1256" s="64">
        <f>Table48[[#This Row],[Comex Cu future]]/100/0.454*1000</f>
        <v>5723.5682819383264</v>
      </c>
      <c r="K1256" s="60">
        <v>1722.5</v>
      </c>
      <c r="L1256" s="63">
        <f t="shared" si="42"/>
        <v>43739</v>
      </c>
    </row>
    <row r="1257" spans="2:12">
      <c r="B1257" s="65">
        <v>43755</v>
      </c>
      <c r="C1257" s="60">
        <v>16370</v>
      </c>
      <c r="D1257" s="61">
        <v>88302</v>
      </c>
      <c r="E1257" s="61">
        <v>75084</v>
      </c>
      <c r="F1257" s="61">
        <f t="shared" si="41"/>
        <v>13218</v>
      </c>
      <c r="G1257" s="60">
        <v>35500</v>
      </c>
      <c r="H1257" s="60">
        <v>5712.5</v>
      </c>
      <c r="I1257" s="60">
        <v>260.64999999999998</v>
      </c>
      <c r="J1257" s="64">
        <f>Table48[[#This Row],[Comex Cu future]]/100/0.454*1000</f>
        <v>5741.1894273127737</v>
      </c>
      <c r="K1257" s="60">
        <v>1724.25</v>
      </c>
      <c r="L1257" s="63">
        <f t="shared" si="42"/>
        <v>43739</v>
      </c>
    </row>
    <row r="1258" spans="2:12">
      <c r="B1258" s="65">
        <v>43756</v>
      </c>
      <c r="C1258" s="60">
        <v>16303</v>
      </c>
      <c r="D1258" s="61">
        <v>86580</v>
      </c>
      <c r="E1258" s="61">
        <v>72924</v>
      </c>
      <c r="F1258" s="61">
        <f t="shared" si="41"/>
        <v>13656</v>
      </c>
      <c r="G1258" s="60">
        <v>35506</v>
      </c>
      <c r="H1258" s="60">
        <v>5784.75</v>
      </c>
      <c r="I1258" s="60">
        <v>264.45</v>
      </c>
      <c r="J1258" s="64">
        <f>Table48[[#This Row],[Comex Cu future]]/100/0.454*1000</f>
        <v>5824.8898678414089</v>
      </c>
      <c r="K1258" s="60">
        <v>1734.5</v>
      </c>
      <c r="L1258" s="63">
        <f t="shared" si="42"/>
        <v>43739</v>
      </c>
    </row>
    <row r="1259" spans="2:12">
      <c r="B1259" s="65">
        <v>43759</v>
      </c>
      <c r="C1259" s="60">
        <v>16080</v>
      </c>
      <c r="D1259" s="61">
        <v>88104</v>
      </c>
      <c r="E1259" s="61">
        <v>72312</v>
      </c>
      <c r="F1259" s="61">
        <f t="shared" si="41"/>
        <v>15792</v>
      </c>
      <c r="G1259" s="60">
        <v>35495</v>
      </c>
      <c r="H1259" s="60">
        <v>5804.25</v>
      </c>
      <c r="I1259" s="60">
        <v>265.55</v>
      </c>
      <c r="J1259" s="64">
        <f>Table48[[#This Row],[Comex Cu future]]/100/0.454*1000</f>
        <v>5849.1189427312765</v>
      </c>
      <c r="K1259" s="60">
        <v>1721.5</v>
      </c>
      <c r="L1259" s="63">
        <f t="shared" si="42"/>
        <v>43739</v>
      </c>
    </row>
    <row r="1260" spans="2:12">
      <c r="B1260" s="65">
        <v>43760</v>
      </c>
      <c r="C1260" s="60">
        <v>16491</v>
      </c>
      <c r="D1260" s="61">
        <v>87132</v>
      </c>
      <c r="E1260" s="61">
        <v>70560</v>
      </c>
      <c r="F1260" s="61">
        <f t="shared" si="41"/>
        <v>16572</v>
      </c>
      <c r="G1260" s="60">
        <v>35497</v>
      </c>
      <c r="H1260" s="60">
        <v>5790.5</v>
      </c>
      <c r="I1260" s="60">
        <v>264.3</v>
      </c>
      <c r="J1260" s="64">
        <f>Table48[[#This Row],[Comex Cu future]]/100/0.454*1000</f>
        <v>5821.5859030837009</v>
      </c>
      <c r="K1260" s="60">
        <v>1710.25</v>
      </c>
      <c r="L1260" s="63">
        <f t="shared" si="42"/>
        <v>43739</v>
      </c>
    </row>
    <row r="1261" spans="2:12">
      <c r="B1261" s="65">
        <v>43761</v>
      </c>
      <c r="C1261" s="60">
        <v>16560.5</v>
      </c>
      <c r="D1261" s="61">
        <v>83694</v>
      </c>
      <c r="E1261" s="61">
        <v>67188</v>
      </c>
      <c r="F1261" s="61">
        <f t="shared" si="41"/>
        <v>16506</v>
      </c>
      <c r="G1261" s="60">
        <v>35499</v>
      </c>
      <c r="H1261" s="60">
        <v>5859.5</v>
      </c>
      <c r="I1261" s="60">
        <v>267.95</v>
      </c>
      <c r="J1261" s="64">
        <f>Table48[[#This Row],[Comex Cu future]]/100/0.454*1000</f>
        <v>5901.9823788546255</v>
      </c>
      <c r="K1261" s="60">
        <v>1721</v>
      </c>
      <c r="L1261" s="63">
        <f t="shared" si="42"/>
        <v>43739</v>
      </c>
    </row>
    <row r="1262" spans="2:12">
      <c r="B1262" s="65">
        <v>43762</v>
      </c>
      <c r="C1262" s="60">
        <v>16847</v>
      </c>
      <c r="D1262" s="61">
        <v>79800</v>
      </c>
      <c r="E1262" s="61">
        <v>63306</v>
      </c>
      <c r="F1262" s="61">
        <f t="shared" si="41"/>
        <v>16494</v>
      </c>
      <c r="G1262" s="60">
        <v>35512</v>
      </c>
      <c r="H1262" s="60">
        <v>5863.5</v>
      </c>
      <c r="I1262" s="60">
        <v>267.60000000000002</v>
      </c>
      <c r="J1262" s="64">
        <f>Table48[[#This Row],[Comex Cu future]]/100/0.454*1000</f>
        <v>5894.2731277533039</v>
      </c>
      <c r="K1262" s="60">
        <v>1716</v>
      </c>
      <c r="L1262" s="63">
        <f t="shared" si="42"/>
        <v>43739</v>
      </c>
    </row>
    <row r="1263" spans="2:12">
      <c r="B1263" s="65">
        <v>43763</v>
      </c>
      <c r="C1263" s="60">
        <v>16780</v>
      </c>
      <c r="D1263" s="61">
        <v>76758</v>
      </c>
      <c r="E1263" s="61">
        <v>59922</v>
      </c>
      <c r="F1263" s="61">
        <f t="shared" si="41"/>
        <v>16836</v>
      </c>
      <c r="G1263" s="60">
        <v>35500</v>
      </c>
      <c r="H1263" s="60">
        <v>5907</v>
      </c>
      <c r="I1263" s="60">
        <v>268.39999999999998</v>
      </c>
      <c r="J1263" s="64">
        <f>Table48[[#This Row],[Comex Cu future]]/100/0.454*1000</f>
        <v>5911.894273127753</v>
      </c>
      <c r="K1263" s="60">
        <v>1722</v>
      </c>
      <c r="L1263" s="63">
        <f t="shared" si="42"/>
        <v>43739</v>
      </c>
    </row>
    <row r="1264" spans="2:12">
      <c r="B1264" s="65">
        <v>43766</v>
      </c>
      <c r="C1264" s="60">
        <v>16666</v>
      </c>
      <c r="D1264" s="61">
        <v>70650</v>
      </c>
      <c r="E1264" s="61">
        <v>54006</v>
      </c>
      <c r="F1264" s="61">
        <f t="shared" si="41"/>
        <v>16644</v>
      </c>
      <c r="G1264" s="60">
        <v>35488</v>
      </c>
      <c r="H1264" s="60">
        <v>5887.25</v>
      </c>
      <c r="I1264" s="60">
        <v>269.2</v>
      </c>
      <c r="J1264" s="64">
        <f>Table48[[#This Row],[Comex Cu future]]/100/0.454*1000</f>
        <v>5929.515418502202</v>
      </c>
      <c r="K1264" s="60">
        <v>1729.75</v>
      </c>
      <c r="L1264" s="63">
        <f t="shared" si="42"/>
        <v>43739</v>
      </c>
    </row>
    <row r="1265" spans="2:12">
      <c r="B1265" s="65">
        <v>43767</v>
      </c>
      <c r="C1265" s="60">
        <v>16865</v>
      </c>
      <c r="D1265" s="61">
        <v>69162</v>
      </c>
      <c r="E1265" s="61">
        <v>52326</v>
      </c>
      <c r="F1265" s="61">
        <f t="shared" si="41"/>
        <v>16836</v>
      </c>
      <c r="G1265" s="60">
        <v>35489.5</v>
      </c>
      <c r="H1265" s="60">
        <v>5906.25</v>
      </c>
      <c r="I1265" s="60">
        <v>270.05</v>
      </c>
      <c r="J1265" s="64">
        <f>Table48[[#This Row],[Comex Cu future]]/100/0.454*1000</f>
        <v>5948.2378854625549</v>
      </c>
      <c r="K1265" s="60">
        <v>1751.5</v>
      </c>
      <c r="L1265" s="63">
        <f t="shared" si="42"/>
        <v>43739</v>
      </c>
    </row>
    <row r="1266" spans="2:12">
      <c r="B1266" s="65">
        <v>43768</v>
      </c>
      <c r="C1266" s="60">
        <v>16820</v>
      </c>
      <c r="D1266" s="61">
        <v>67908</v>
      </c>
      <c r="E1266" s="61">
        <v>51072</v>
      </c>
      <c r="F1266" s="61">
        <f t="shared" si="41"/>
        <v>16836</v>
      </c>
      <c r="G1266" s="60">
        <v>35491</v>
      </c>
      <c r="H1266" s="60">
        <v>5882.25</v>
      </c>
      <c r="I1266" s="60">
        <v>269.45</v>
      </c>
      <c r="J1266" s="64">
        <f>Table48[[#This Row],[Comex Cu future]]/100/0.454*1000</f>
        <v>5935.0220264317177</v>
      </c>
      <c r="K1266" s="60">
        <v>1756.5</v>
      </c>
      <c r="L1266" s="63">
        <f t="shared" si="42"/>
        <v>43739</v>
      </c>
    </row>
    <row r="1267" spans="2:12">
      <c r="B1267" s="65">
        <v>43769</v>
      </c>
      <c r="C1267" s="60">
        <v>16680</v>
      </c>
      <c r="D1267" s="61">
        <v>66990</v>
      </c>
      <c r="E1267" s="61">
        <v>49878</v>
      </c>
      <c r="F1267" s="61">
        <f t="shared" si="41"/>
        <v>17112</v>
      </c>
      <c r="G1267" s="60">
        <v>35504</v>
      </c>
      <c r="H1267" s="60">
        <v>5769.5</v>
      </c>
      <c r="I1267" s="60">
        <v>264.7</v>
      </c>
      <c r="J1267" s="64">
        <f>Table48[[#This Row],[Comex Cu future]]/100/0.454*1000</f>
        <v>5830.3964757709246</v>
      </c>
      <c r="K1267" s="60">
        <v>1754</v>
      </c>
      <c r="L1267" s="63">
        <f t="shared" si="42"/>
        <v>43739</v>
      </c>
    </row>
    <row r="1268" spans="2:12">
      <c r="B1268" s="65">
        <v>43770</v>
      </c>
      <c r="C1268" s="60">
        <v>16799</v>
      </c>
      <c r="D1268" s="61">
        <v>66306</v>
      </c>
      <c r="E1268" s="61">
        <v>48540</v>
      </c>
      <c r="F1268" s="61">
        <f t="shared" si="41"/>
        <v>17766</v>
      </c>
      <c r="G1268" s="60">
        <v>35510</v>
      </c>
      <c r="H1268" s="60">
        <v>5827</v>
      </c>
      <c r="I1268" s="60">
        <v>266.14999999999998</v>
      </c>
      <c r="J1268" s="64">
        <f>Table48[[#This Row],[Comex Cu future]]/100/0.454*1000</f>
        <v>5862.3348017621138</v>
      </c>
      <c r="K1268" s="60">
        <v>1790.75</v>
      </c>
      <c r="L1268" s="63">
        <f t="shared" si="42"/>
        <v>43770</v>
      </c>
    </row>
    <row r="1269" spans="2:12">
      <c r="B1269" s="65">
        <v>43773</v>
      </c>
      <c r="C1269" s="60">
        <v>16389</v>
      </c>
      <c r="D1269" s="61">
        <v>69180</v>
      </c>
      <c r="E1269" s="61">
        <v>50982</v>
      </c>
      <c r="F1269" s="61">
        <f t="shared" si="41"/>
        <v>18198</v>
      </c>
      <c r="G1269" s="60">
        <v>35498</v>
      </c>
      <c r="H1269" s="60">
        <v>5853.75</v>
      </c>
      <c r="I1269" s="60">
        <v>267.95</v>
      </c>
      <c r="J1269" s="64">
        <f>Table48[[#This Row],[Comex Cu future]]/100/0.454*1000</f>
        <v>5901.9823788546255</v>
      </c>
      <c r="K1269" s="60">
        <v>1821.25</v>
      </c>
      <c r="L1269" s="63">
        <f t="shared" si="42"/>
        <v>43770</v>
      </c>
    </row>
    <row r="1270" spans="2:12">
      <c r="B1270" s="65">
        <v>43774</v>
      </c>
      <c r="C1270" s="60">
        <v>16300</v>
      </c>
      <c r="D1270" s="61">
        <v>69474</v>
      </c>
      <c r="E1270" s="61">
        <v>51336</v>
      </c>
      <c r="F1270" s="61">
        <f t="shared" si="41"/>
        <v>18138</v>
      </c>
      <c r="G1270" s="60">
        <v>35500</v>
      </c>
      <c r="H1270" s="60">
        <v>5914</v>
      </c>
      <c r="I1270" s="60">
        <v>270.89999999999998</v>
      </c>
      <c r="J1270" s="64">
        <f>Table48[[#This Row],[Comex Cu future]]/100/0.454*1000</f>
        <v>5966.960352422906</v>
      </c>
      <c r="K1270" s="60">
        <v>1817</v>
      </c>
      <c r="L1270" s="63">
        <f t="shared" si="42"/>
        <v>43770</v>
      </c>
    </row>
    <row r="1271" spans="2:12">
      <c r="B1271" s="65">
        <v>43775</v>
      </c>
      <c r="C1271" s="60">
        <v>16284</v>
      </c>
      <c r="D1271" s="61">
        <v>66588</v>
      </c>
      <c r="E1271" s="61">
        <v>48732</v>
      </c>
      <c r="F1271" s="61">
        <f t="shared" si="41"/>
        <v>17856</v>
      </c>
      <c r="G1271" s="60">
        <v>35502</v>
      </c>
      <c r="H1271" s="60">
        <v>5888.5</v>
      </c>
      <c r="I1271" s="60">
        <v>267.39999999999998</v>
      </c>
      <c r="J1271" s="64">
        <f>Table48[[#This Row],[Comex Cu future]]/100/0.454*1000</f>
        <v>5889.8678414096912</v>
      </c>
      <c r="K1271" s="60">
        <v>1816.25</v>
      </c>
      <c r="L1271" s="63">
        <f t="shared" si="42"/>
        <v>43770</v>
      </c>
    </row>
    <row r="1272" spans="2:12">
      <c r="B1272" s="65">
        <v>43776</v>
      </c>
      <c r="C1272" s="60">
        <v>16207.5</v>
      </c>
      <c r="D1272" s="61">
        <v>66474</v>
      </c>
      <c r="E1272" s="61">
        <v>48648</v>
      </c>
      <c r="F1272" s="61">
        <f t="shared" si="41"/>
        <v>17826</v>
      </c>
      <c r="G1272" s="60">
        <v>35521</v>
      </c>
      <c r="H1272" s="60">
        <v>5966.5</v>
      </c>
      <c r="I1272" s="60">
        <v>273.64999999999998</v>
      </c>
      <c r="J1272" s="64">
        <f>Table48[[#This Row],[Comex Cu future]]/100/0.454*1000</f>
        <v>6027.5330396475765</v>
      </c>
      <c r="K1272" s="60">
        <v>1824.25</v>
      </c>
      <c r="L1272" s="63">
        <f t="shared" si="42"/>
        <v>43770</v>
      </c>
    </row>
    <row r="1273" spans="2:12">
      <c r="B1273" s="65">
        <v>43777</v>
      </c>
      <c r="C1273" s="60">
        <v>16189</v>
      </c>
      <c r="D1273" s="61">
        <v>66072</v>
      </c>
      <c r="E1273" s="61">
        <v>48252</v>
      </c>
      <c r="F1273" s="61">
        <f t="shared" si="41"/>
        <v>17820</v>
      </c>
      <c r="G1273" s="60">
        <v>35521</v>
      </c>
      <c r="H1273" s="60">
        <v>5910.75</v>
      </c>
      <c r="I1273" s="60">
        <v>269.14999999999998</v>
      </c>
      <c r="J1273" s="64">
        <f>Table48[[#This Row],[Comex Cu future]]/100/0.454*1000</f>
        <v>5928.4140969162981</v>
      </c>
      <c r="K1273" s="60">
        <v>1817.25</v>
      </c>
      <c r="L1273" s="63">
        <f t="shared" si="42"/>
        <v>43770</v>
      </c>
    </row>
    <row r="1274" spans="2:12">
      <c r="B1274" s="65">
        <v>43780</v>
      </c>
      <c r="C1274" s="60">
        <v>15566</v>
      </c>
      <c r="D1274" s="61">
        <v>65064</v>
      </c>
      <c r="E1274" s="61">
        <v>47592</v>
      </c>
      <c r="F1274" s="61">
        <f t="shared" si="41"/>
        <v>17472</v>
      </c>
      <c r="G1274" s="60">
        <v>35510</v>
      </c>
      <c r="H1274" s="60">
        <v>5859.25</v>
      </c>
      <c r="I1274" s="60">
        <v>267.39999999999998</v>
      </c>
      <c r="J1274" s="64">
        <f>Table48[[#This Row],[Comex Cu future]]/100/0.454*1000</f>
        <v>5889.8678414096912</v>
      </c>
      <c r="K1274" s="60">
        <v>1781.5</v>
      </c>
      <c r="L1274" s="63">
        <f t="shared" si="42"/>
        <v>43770</v>
      </c>
    </row>
    <row r="1275" spans="2:12">
      <c r="B1275" s="65">
        <v>43781</v>
      </c>
      <c r="C1275" s="105">
        <v>15666</v>
      </c>
      <c r="D1275" s="106">
        <v>65412</v>
      </c>
      <c r="E1275" s="106">
        <v>48636</v>
      </c>
      <c r="F1275" s="106">
        <f t="shared" ref="F1275:F1299" si="43">D1275-E1275</f>
        <v>16776</v>
      </c>
      <c r="G1275" s="105">
        <v>35512</v>
      </c>
      <c r="H1275" s="105">
        <v>5843.75</v>
      </c>
      <c r="I1275" s="105">
        <v>265.64999999999998</v>
      </c>
      <c r="J1275" s="107">
        <f>Table48[[#This Row],[Comex Cu future]]/100/0.454*1000</f>
        <v>5851.3215859030834</v>
      </c>
      <c r="K1275" s="105">
        <v>1778</v>
      </c>
      <c r="L1275" s="108">
        <f t="shared" ref="L1275:L1299" si="44">DATE(YEAR(B1275),MONTH(B1275),1)</f>
        <v>43770</v>
      </c>
    </row>
    <row r="1276" spans="2:12">
      <c r="B1276" s="65">
        <v>43782</v>
      </c>
      <c r="C1276" s="105">
        <v>15384</v>
      </c>
      <c r="D1276" s="106">
        <v>64194</v>
      </c>
      <c r="E1276" s="106">
        <v>48180</v>
      </c>
      <c r="F1276" s="106">
        <f t="shared" si="43"/>
        <v>16014</v>
      </c>
      <c r="G1276" s="105">
        <v>35514</v>
      </c>
      <c r="H1276" s="105">
        <v>5810.5</v>
      </c>
      <c r="I1276" s="105">
        <v>265.10000000000002</v>
      </c>
      <c r="J1276" s="107">
        <f>Table48[[#This Row],[Comex Cu future]]/100/0.454*1000</f>
        <v>5839.20704845815</v>
      </c>
      <c r="K1276" s="105">
        <v>1765.5</v>
      </c>
      <c r="L1276" s="108">
        <f t="shared" si="44"/>
        <v>43770</v>
      </c>
    </row>
    <row r="1277" spans="2:12">
      <c r="B1277" s="65">
        <v>43783</v>
      </c>
      <c r="C1277" s="105">
        <v>15154</v>
      </c>
      <c r="D1277" s="106">
        <v>64176</v>
      </c>
      <c r="E1277" s="106">
        <v>48282</v>
      </c>
      <c r="F1277" s="106">
        <f t="shared" si="43"/>
        <v>15894</v>
      </c>
      <c r="G1277" s="105">
        <v>35527</v>
      </c>
      <c r="H1277" s="105">
        <v>5787.75</v>
      </c>
      <c r="I1277" s="105">
        <v>263.5</v>
      </c>
      <c r="J1277" s="107">
        <f>Table48[[#This Row],[Comex Cu future]]/100/0.454*1000</f>
        <v>5803.964757709251</v>
      </c>
      <c r="K1277" s="105">
        <v>1737.5</v>
      </c>
      <c r="L1277" s="108">
        <f t="shared" si="44"/>
        <v>43770</v>
      </c>
    </row>
    <row r="1278" spans="2:12">
      <c r="B1278" s="65">
        <v>43784</v>
      </c>
      <c r="C1278" s="105">
        <v>14967</v>
      </c>
      <c r="D1278" s="106">
        <v>64566</v>
      </c>
      <c r="E1278" s="106">
        <v>48558</v>
      </c>
      <c r="F1278" s="106">
        <f t="shared" si="43"/>
        <v>16008</v>
      </c>
      <c r="G1278" s="105">
        <v>35532.5</v>
      </c>
      <c r="H1278" s="105">
        <v>5825.5</v>
      </c>
      <c r="I1278" s="105">
        <v>265.14999999999998</v>
      </c>
      <c r="J1278" s="107">
        <f>Table48[[#This Row],[Comex Cu future]]/100/0.454*1000</f>
        <v>5840.3083700440529</v>
      </c>
      <c r="K1278" s="105">
        <v>1759</v>
      </c>
      <c r="L1278" s="108">
        <f t="shared" si="44"/>
        <v>43770</v>
      </c>
    </row>
    <row r="1279" spans="2:12">
      <c r="B1279" s="65">
        <v>43787</v>
      </c>
      <c r="C1279" s="105">
        <v>14818</v>
      </c>
      <c r="D1279" s="106">
        <v>64830</v>
      </c>
      <c r="E1279" s="106">
        <v>48942</v>
      </c>
      <c r="F1279" s="106">
        <f t="shared" si="43"/>
        <v>15888</v>
      </c>
      <c r="G1279" s="105">
        <v>35520.5</v>
      </c>
      <c r="H1279" s="105">
        <v>5815</v>
      </c>
      <c r="I1279" s="105">
        <v>263.39999999999998</v>
      </c>
      <c r="J1279" s="107">
        <f>Table48[[#This Row],[Comex Cu future]]/100/0.454*1000</f>
        <v>5801.7621145374442</v>
      </c>
      <c r="K1279" s="105">
        <v>1740</v>
      </c>
      <c r="L1279" s="108">
        <f t="shared" si="44"/>
        <v>43770</v>
      </c>
    </row>
    <row r="1280" spans="2:12">
      <c r="B1280" s="65">
        <v>43788</v>
      </c>
      <c r="C1280" s="105">
        <v>14635</v>
      </c>
      <c r="D1280" s="106">
        <v>66174</v>
      </c>
      <c r="E1280" s="106">
        <v>49692</v>
      </c>
      <c r="F1280" s="106">
        <f t="shared" si="43"/>
        <v>16482</v>
      </c>
      <c r="G1280" s="105">
        <v>35522</v>
      </c>
      <c r="H1280" s="105">
        <v>5857.25</v>
      </c>
      <c r="I1280" s="105">
        <v>266.85000000000002</v>
      </c>
      <c r="J1280" s="107">
        <f>Table48[[#This Row],[Comex Cu future]]/100/0.454*1000</f>
        <v>5877.7533039647587</v>
      </c>
      <c r="K1280" s="105">
        <v>1733.75</v>
      </c>
      <c r="L1280" s="108">
        <f t="shared" si="44"/>
        <v>43770</v>
      </c>
    </row>
    <row r="1281" spans="2:12">
      <c r="B1281" s="65">
        <v>43789</v>
      </c>
      <c r="C1281" s="105">
        <v>14317</v>
      </c>
      <c r="D1281" s="106">
        <v>66924</v>
      </c>
      <c r="E1281" s="106">
        <v>49596</v>
      </c>
      <c r="F1281" s="106">
        <f t="shared" si="43"/>
        <v>17328</v>
      </c>
      <c r="G1281" s="105">
        <v>35522.5</v>
      </c>
      <c r="H1281" s="105">
        <v>5855</v>
      </c>
      <c r="I1281" s="105">
        <v>266.05</v>
      </c>
      <c r="J1281" s="107">
        <f>Table48[[#This Row],[Comex Cu future]]/100/0.454*1000</f>
        <v>5860.1321585903088</v>
      </c>
      <c r="K1281" s="105">
        <v>1751</v>
      </c>
      <c r="L1281" s="108">
        <f t="shared" si="44"/>
        <v>43770</v>
      </c>
    </row>
    <row r="1282" spans="2:12">
      <c r="B1282" s="65">
        <v>43790</v>
      </c>
      <c r="C1282" s="105">
        <v>14442.5</v>
      </c>
      <c r="D1282" s="106">
        <v>66822</v>
      </c>
      <c r="E1282" s="106">
        <v>49494</v>
      </c>
      <c r="F1282" s="106">
        <f t="shared" si="43"/>
        <v>17328</v>
      </c>
      <c r="G1282" s="105">
        <v>35535</v>
      </c>
      <c r="H1282" s="105">
        <v>5809.75</v>
      </c>
      <c r="I1282" s="105">
        <v>263.60000000000002</v>
      </c>
      <c r="J1282" s="107">
        <f>Table48[[#This Row],[Comex Cu future]]/100/0.454*1000</f>
        <v>5806.1674008810578</v>
      </c>
      <c r="K1282" s="105">
        <v>1747.5</v>
      </c>
      <c r="L1282" s="108">
        <f t="shared" si="44"/>
        <v>43770</v>
      </c>
    </row>
    <row r="1283" spans="2:12">
      <c r="B1283" s="65">
        <v>43791</v>
      </c>
      <c r="C1283" s="105">
        <v>14595</v>
      </c>
      <c r="D1283" s="106">
        <v>66750</v>
      </c>
      <c r="E1283" s="106">
        <v>49446</v>
      </c>
      <c r="F1283" s="106">
        <f t="shared" si="43"/>
        <v>17304</v>
      </c>
      <c r="G1283" s="105">
        <v>35541</v>
      </c>
      <c r="H1283" s="105">
        <v>5837.75</v>
      </c>
      <c r="I1283" s="105">
        <v>265.89999999999998</v>
      </c>
      <c r="J1283" s="107">
        <f>Table48[[#This Row],[Comex Cu future]]/100/0.454*1000</f>
        <v>5856.8281938325981</v>
      </c>
      <c r="K1283" s="105">
        <v>1751</v>
      </c>
      <c r="L1283" s="108">
        <f t="shared" si="44"/>
        <v>43770</v>
      </c>
    </row>
    <row r="1284" spans="2:12">
      <c r="B1284" s="65">
        <v>43794</v>
      </c>
      <c r="C1284" s="105">
        <v>14427</v>
      </c>
      <c r="D1284" s="106">
        <v>66822</v>
      </c>
      <c r="E1284" s="106">
        <v>49422</v>
      </c>
      <c r="F1284" s="106">
        <f t="shared" si="43"/>
        <v>17400</v>
      </c>
      <c r="G1284" s="105">
        <v>35526</v>
      </c>
      <c r="H1284" s="105">
        <v>5851.25</v>
      </c>
      <c r="I1284" s="105">
        <v>266.2</v>
      </c>
      <c r="J1284" s="107">
        <f>Table48[[#This Row],[Comex Cu future]]/100/0.454*1000</f>
        <v>5863.4361233480176</v>
      </c>
      <c r="K1284" s="105">
        <v>1745.25</v>
      </c>
      <c r="L1284" s="108">
        <f t="shared" si="44"/>
        <v>43770</v>
      </c>
    </row>
    <row r="1285" spans="2:12">
      <c r="B1285" s="65">
        <v>43795</v>
      </c>
      <c r="C1285" s="105">
        <v>14547</v>
      </c>
      <c r="D1285" s="106">
        <v>67824</v>
      </c>
      <c r="E1285" s="106">
        <v>49998</v>
      </c>
      <c r="F1285" s="106">
        <f t="shared" si="43"/>
        <v>17826</v>
      </c>
      <c r="G1285" s="105">
        <v>35533</v>
      </c>
      <c r="H1285" s="105">
        <v>5907.75</v>
      </c>
      <c r="I1285" s="105">
        <v>269.75</v>
      </c>
      <c r="J1285" s="107">
        <f>Table48[[#This Row],[Comex Cu future]]/100/0.454*1000</f>
        <v>5941.6299559471354</v>
      </c>
      <c r="K1285" s="105">
        <v>1764</v>
      </c>
      <c r="L1285" s="108">
        <f t="shared" si="44"/>
        <v>43770</v>
      </c>
    </row>
    <row r="1286" spans="2:12">
      <c r="B1286" s="65">
        <v>43796</v>
      </c>
      <c r="C1286" s="105">
        <v>14334.5</v>
      </c>
      <c r="D1286" s="106">
        <v>67692</v>
      </c>
      <c r="E1286" s="106">
        <v>49962</v>
      </c>
      <c r="F1286" s="106">
        <f t="shared" si="43"/>
        <v>17730</v>
      </c>
      <c r="G1286" s="105">
        <v>35528</v>
      </c>
      <c r="H1286" s="105">
        <v>5925.5</v>
      </c>
      <c r="I1286" s="105">
        <v>269.60000000000002</v>
      </c>
      <c r="J1286" s="107">
        <f>Table48[[#This Row],[Comex Cu future]]/100/0.454*1000</f>
        <v>5938.3259911894274</v>
      </c>
      <c r="K1286" s="105">
        <v>1774.5</v>
      </c>
      <c r="L1286" s="108">
        <f t="shared" si="44"/>
        <v>43770</v>
      </c>
    </row>
    <row r="1287" spans="2:12">
      <c r="B1287" s="65">
        <v>43797</v>
      </c>
      <c r="C1287" s="105">
        <v>13968.5</v>
      </c>
      <c r="D1287" s="106">
        <v>67542</v>
      </c>
      <c r="E1287" s="106">
        <v>49932</v>
      </c>
      <c r="F1287" s="106">
        <f t="shared" si="43"/>
        <v>17610</v>
      </c>
      <c r="G1287" s="105">
        <v>35541</v>
      </c>
      <c r="H1287" s="105">
        <v>5869.25</v>
      </c>
      <c r="I1287" s="105">
        <v>269.60000000000002</v>
      </c>
      <c r="J1287" s="107">
        <f>Table48[[#This Row],[Comex Cu future]]/100/0.454*1000</f>
        <v>5938.3259911894274</v>
      </c>
      <c r="K1287" s="105">
        <v>1763.25</v>
      </c>
      <c r="L1287" s="108">
        <f t="shared" si="44"/>
        <v>43770</v>
      </c>
    </row>
    <row r="1288" spans="2:12">
      <c r="B1288" s="65">
        <v>43798</v>
      </c>
      <c r="C1288" s="105">
        <v>13618</v>
      </c>
      <c r="D1288" s="106">
        <v>68280</v>
      </c>
      <c r="E1288" s="106">
        <v>50670</v>
      </c>
      <c r="F1288" s="106">
        <f t="shared" si="43"/>
        <v>17610</v>
      </c>
      <c r="G1288" s="105">
        <v>35297</v>
      </c>
      <c r="H1288" s="105">
        <v>5843.25</v>
      </c>
      <c r="I1288" s="105">
        <v>266.14999999999998</v>
      </c>
      <c r="J1288" s="107">
        <f>Table48[[#This Row],[Comex Cu future]]/100/0.454*1000</f>
        <v>5862.3348017621138</v>
      </c>
      <c r="K1288" s="105">
        <v>1792</v>
      </c>
      <c r="L1288" s="108">
        <f t="shared" si="44"/>
        <v>43770</v>
      </c>
    </row>
    <row r="1289" spans="2:12">
      <c r="B1289" s="65">
        <v>43801</v>
      </c>
      <c r="C1289" s="105">
        <v>13652</v>
      </c>
      <c r="D1289" s="106">
        <v>69036</v>
      </c>
      <c r="E1289" s="106">
        <v>50964</v>
      </c>
      <c r="F1289" s="106">
        <f t="shared" si="43"/>
        <v>18072</v>
      </c>
      <c r="G1289" s="105">
        <v>35287</v>
      </c>
      <c r="H1289" s="105">
        <v>5862</v>
      </c>
      <c r="I1289" s="105">
        <v>265.05</v>
      </c>
      <c r="J1289" s="107">
        <f>Table48[[#This Row],[Comex Cu future]]/100/0.454*1000</f>
        <v>5838.1057268722461</v>
      </c>
      <c r="K1289" s="105">
        <v>1812.75</v>
      </c>
      <c r="L1289" s="108">
        <f t="shared" si="44"/>
        <v>43800</v>
      </c>
    </row>
    <row r="1290" spans="2:12">
      <c r="B1290" s="65">
        <v>43802</v>
      </c>
      <c r="C1290" s="105">
        <v>13315</v>
      </c>
      <c r="D1290" s="106">
        <v>68982</v>
      </c>
      <c r="E1290" s="106">
        <v>50910</v>
      </c>
      <c r="F1290" s="106">
        <f t="shared" si="43"/>
        <v>18072</v>
      </c>
      <c r="G1290" s="105">
        <v>35288</v>
      </c>
      <c r="H1290" s="105">
        <v>5789.75</v>
      </c>
      <c r="I1290" s="105">
        <v>262.3</v>
      </c>
      <c r="J1290" s="107">
        <f>Table48[[#This Row],[Comex Cu future]]/100/0.454*1000</f>
        <v>5777.5330396475774</v>
      </c>
      <c r="K1290" s="105">
        <v>1774.5</v>
      </c>
      <c r="L1290" s="108">
        <f t="shared" si="44"/>
        <v>43800</v>
      </c>
    </row>
    <row r="1291" spans="2:12">
      <c r="B1291" s="65">
        <v>43803</v>
      </c>
      <c r="C1291" s="105">
        <v>13075</v>
      </c>
      <c r="D1291" s="106">
        <v>68976</v>
      </c>
      <c r="E1291" s="106">
        <v>50886</v>
      </c>
      <c r="F1291" s="106">
        <f t="shared" si="43"/>
        <v>18090</v>
      </c>
      <c r="G1291" s="105">
        <v>35288.5</v>
      </c>
      <c r="H1291" s="105">
        <v>5857.5</v>
      </c>
      <c r="I1291" s="105">
        <v>265.89999999999998</v>
      </c>
      <c r="J1291" s="107">
        <f>Table48[[#This Row],[Comex Cu future]]/100/0.454*1000</f>
        <v>5856.8281938325981</v>
      </c>
      <c r="K1291" s="105">
        <v>1767</v>
      </c>
      <c r="L1291" s="108">
        <f t="shared" si="44"/>
        <v>43800</v>
      </c>
    </row>
    <row r="1292" spans="2:12">
      <c r="B1292" s="65">
        <v>43804</v>
      </c>
      <c r="C1292" s="105">
        <v>13249</v>
      </c>
      <c r="D1292" s="106">
        <v>68922</v>
      </c>
      <c r="E1292" s="106">
        <v>50832</v>
      </c>
      <c r="F1292" s="106">
        <f t="shared" si="43"/>
        <v>18090</v>
      </c>
      <c r="G1292" s="105">
        <v>34300</v>
      </c>
      <c r="H1292" s="105">
        <v>5859</v>
      </c>
      <c r="I1292" s="105">
        <v>266.3</v>
      </c>
      <c r="J1292" s="107">
        <f>Table48[[#This Row],[Comex Cu future]]/100/0.454*1000</f>
        <v>5865.6387665198245</v>
      </c>
      <c r="K1292" s="105">
        <v>1751.5</v>
      </c>
      <c r="L1292" s="108">
        <f t="shared" si="44"/>
        <v>43800</v>
      </c>
    </row>
    <row r="1293" spans="2:12">
      <c r="B1293" s="65">
        <v>43805</v>
      </c>
      <c r="C1293" s="105">
        <v>13423</v>
      </c>
      <c r="D1293" s="106">
        <v>68886</v>
      </c>
      <c r="E1293" s="106">
        <v>50796</v>
      </c>
      <c r="F1293" s="106">
        <f t="shared" si="43"/>
        <v>18090</v>
      </c>
      <c r="G1293" s="105">
        <v>34301</v>
      </c>
      <c r="H1293" s="105">
        <v>5962</v>
      </c>
      <c r="I1293" s="105">
        <v>272.5</v>
      </c>
      <c r="J1293" s="107">
        <f>Table48[[#This Row],[Comex Cu future]]/100/0.454*1000</f>
        <v>6002.2026431718059</v>
      </c>
      <c r="K1293" s="105">
        <v>1772.25</v>
      </c>
      <c r="L1293" s="108">
        <f t="shared" si="44"/>
        <v>43800</v>
      </c>
    </row>
    <row r="1294" spans="2:12">
      <c r="B1294" s="65">
        <v>43808</v>
      </c>
      <c r="C1294" s="105">
        <v>13278</v>
      </c>
      <c r="D1294" s="106">
        <v>69276</v>
      </c>
      <c r="E1294" s="106">
        <v>51492</v>
      </c>
      <c r="F1294" s="106">
        <f t="shared" si="43"/>
        <v>17784</v>
      </c>
      <c r="G1294" s="105">
        <v>34290.25</v>
      </c>
      <c r="H1294" s="105">
        <v>6046.75</v>
      </c>
      <c r="I1294" s="105">
        <v>275.85000000000002</v>
      </c>
      <c r="J1294" s="107">
        <f>Table48[[#This Row],[Comex Cu future]]/100/0.454*1000</f>
        <v>6075.9911894273127</v>
      </c>
      <c r="K1294" s="105">
        <v>1760</v>
      </c>
      <c r="L1294" s="108">
        <f t="shared" si="44"/>
        <v>43800</v>
      </c>
    </row>
    <row r="1295" spans="2:12">
      <c r="B1295" s="65">
        <v>43809</v>
      </c>
      <c r="C1295" s="105">
        <v>13338</v>
      </c>
      <c r="D1295" s="106">
        <v>83520</v>
      </c>
      <c r="E1295" s="106">
        <v>65736</v>
      </c>
      <c r="F1295" s="106">
        <f t="shared" si="43"/>
        <v>17784</v>
      </c>
      <c r="G1295" s="105">
        <v>34290</v>
      </c>
      <c r="H1295" s="105">
        <v>6069.75</v>
      </c>
      <c r="I1295" s="105">
        <v>276.55</v>
      </c>
      <c r="J1295" s="107">
        <f>Table48[[#This Row],[Comex Cu future]]/100/0.454*1000</f>
        <v>6091.4096916299568</v>
      </c>
      <c r="K1295" s="105">
        <v>1751.5</v>
      </c>
      <c r="L1295" s="108">
        <f t="shared" si="44"/>
        <v>43800</v>
      </c>
    </row>
    <row r="1296" spans="2:12">
      <c r="B1296" s="65">
        <v>43810</v>
      </c>
      <c r="C1296" s="105">
        <v>13785.5</v>
      </c>
      <c r="D1296" s="106">
        <v>96774</v>
      </c>
      <c r="E1296" s="106">
        <v>78612</v>
      </c>
      <c r="F1296" s="106">
        <f t="shared" si="43"/>
        <v>18162</v>
      </c>
      <c r="G1296" s="105">
        <v>34290.5</v>
      </c>
      <c r="H1296" s="105">
        <v>6127.25</v>
      </c>
      <c r="I1296" s="105">
        <v>278.95</v>
      </c>
      <c r="J1296" s="107">
        <f>Table48[[#This Row],[Comex Cu future]]/100/0.454*1000</f>
        <v>6144.273127753303</v>
      </c>
      <c r="K1296" s="105">
        <v>1751.25</v>
      </c>
      <c r="L1296" s="108">
        <f t="shared" si="44"/>
        <v>43800</v>
      </c>
    </row>
    <row r="1297" spans="2:12">
      <c r="B1297" s="65">
        <v>43811</v>
      </c>
      <c r="C1297" s="105">
        <v>14041.5</v>
      </c>
      <c r="D1297" s="106">
        <v>122058</v>
      </c>
      <c r="E1297" s="106">
        <v>103212</v>
      </c>
      <c r="F1297" s="106">
        <f t="shared" si="43"/>
        <v>18846</v>
      </c>
      <c r="G1297" s="105">
        <v>34302.5</v>
      </c>
      <c r="H1297" s="105">
        <v>6130.5</v>
      </c>
      <c r="I1297" s="105">
        <v>279.64999999999998</v>
      </c>
      <c r="J1297" s="107">
        <f>Table48[[#This Row],[Comex Cu future]]/100/0.454*1000</f>
        <v>6159.6916299559462</v>
      </c>
      <c r="K1297" s="105">
        <v>1761.75</v>
      </c>
      <c r="L1297" s="108">
        <f t="shared" si="44"/>
        <v>43800</v>
      </c>
    </row>
    <row r="1298" spans="2:12">
      <c r="B1298" s="65">
        <v>43812</v>
      </c>
      <c r="C1298" s="105">
        <v>14113</v>
      </c>
      <c r="D1298" s="106">
        <v>123228</v>
      </c>
      <c r="E1298" s="106">
        <v>104052</v>
      </c>
      <c r="F1298" s="106">
        <f t="shared" si="43"/>
        <v>19176</v>
      </c>
      <c r="G1298" s="105">
        <v>34302</v>
      </c>
      <c r="H1298" s="105">
        <v>6105.75</v>
      </c>
      <c r="I1298" s="105">
        <v>278.10000000000002</v>
      </c>
      <c r="J1298" s="107">
        <f>Table48[[#This Row],[Comex Cu future]]/100/0.454*1000</f>
        <v>6125.5506607929519</v>
      </c>
      <c r="K1298" s="105">
        <v>1756.35</v>
      </c>
      <c r="L1298" s="108">
        <f t="shared" si="44"/>
        <v>43800</v>
      </c>
    </row>
    <row r="1299" spans="2:12">
      <c r="B1299" s="65">
        <v>43815</v>
      </c>
      <c r="C1299" s="105">
        <v>14113</v>
      </c>
      <c r="D1299" s="106">
        <v>123228</v>
      </c>
      <c r="E1299" s="106">
        <v>104052</v>
      </c>
      <c r="F1299" s="106">
        <f t="shared" si="43"/>
        <v>19176</v>
      </c>
      <c r="G1299" s="105">
        <v>34302</v>
      </c>
      <c r="H1299" s="105">
        <v>6105.75</v>
      </c>
      <c r="I1299" s="105">
        <v>280.55</v>
      </c>
      <c r="J1299" s="107">
        <f>Table48[[#This Row],[Comex Cu future]]/100/0.454*1000</f>
        <v>6179.5154185022029</v>
      </c>
      <c r="K1299" s="105">
        <v>1756.35</v>
      </c>
      <c r="L1299" s="108">
        <f t="shared" si="44"/>
        <v>43800</v>
      </c>
    </row>
    <row r="1300" spans="2:12">
      <c r="L1300" s="54"/>
    </row>
    <row r="1301" spans="2:12">
      <c r="L1301" s="54"/>
    </row>
    <row r="1302" spans="2:12">
      <c r="L1302" s="54"/>
    </row>
    <row r="1303" spans="2:12">
      <c r="L1303" s="54"/>
    </row>
    <row r="1304" spans="2:12">
      <c r="L1304" s="54"/>
    </row>
    <row r="1305" spans="2:12">
      <c r="L1305" s="54"/>
    </row>
    <row r="1306" spans="2:12">
      <c r="L1306" s="54"/>
    </row>
    <row r="1307" spans="2:12">
      <c r="L1307" s="54"/>
    </row>
    <row r="1308" spans="2:12">
      <c r="L1308" s="54"/>
    </row>
    <row r="1309" spans="2:12">
      <c r="L1309" s="54"/>
    </row>
    <row r="1310" spans="2:12">
      <c r="L1310" s="54"/>
    </row>
    <row r="1311" spans="2:12">
      <c r="L1311" s="54"/>
    </row>
    <row r="1312" spans="2:12">
      <c r="L1312" s="54"/>
    </row>
    <row r="1313" spans="12:12">
      <c r="L1313" s="54"/>
    </row>
    <row r="1314" spans="12:12">
      <c r="L1314" s="54"/>
    </row>
    <row r="1315" spans="12:12">
      <c r="L1315" s="54"/>
    </row>
    <row r="1316" spans="12:12">
      <c r="L1316" s="54"/>
    </row>
    <row r="1317" spans="12:12">
      <c r="L1317" s="54"/>
    </row>
    <row r="1318" spans="12:12">
      <c r="L1318" s="54"/>
    </row>
    <row r="1319" spans="12:12">
      <c r="L1319" s="54"/>
    </row>
    <row r="1320" spans="12:12">
      <c r="L1320" s="54"/>
    </row>
    <row r="1321" spans="12:12">
      <c r="L1321" s="54"/>
    </row>
    <row r="1322" spans="12:12">
      <c r="L1322" s="54"/>
    </row>
    <row r="1323" spans="12:12">
      <c r="L1323" s="54"/>
    </row>
    <row r="1324" spans="12:12">
      <c r="L1324" s="54"/>
    </row>
    <row r="1325" spans="12:12">
      <c r="L1325" s="54"/>
    </row>
    <row r="1326" spans="12:12">
      <c r="L1326" s="54"/>
    </row>
    <row r="1327" spans="12:12">
      <c r="L1327" s="54"/>
    </row>
    <row r="1328" spans="12:12">
      <c r="L1328" s="54"/>
    </row>
    <row r="1329" spans="12:12">
      <c r="L1329" s="54"/>
    </row>
    <row r="1330" spans="12:12">
      <c r="L1330" s="54"/>
    </row>
    <row r="1331" spans="12:12">
      <c r="L1331" s="54"/>
    </row>
    <row r="1332" spans="12:12">
      <c r="L1332" s="54"/>
    </row>
    <row r="1333" spans="12:12">
      <c r="L1333" s="54"/>
    </row>
    <row r="1334" spans="12:12">
      <c r="L1334" s="54"/>
    </row>
    <row r="1335" spans="12:12">
      <c r="L1335" s="54"/>
    </row>
    <row r="1336" spans="12:12">
      <c r="L1336" s="54"/>
    </row>
    <row r="1337" spans="12:12">
      <c r="L1337" s="54"/>
    </row>
    <row r="1338" spans="12:12">
      <c r="L1338" s="54"/>
    </row>
    <row r="1339" spans="12:12">
      <c r="L1339" s="54"/>
    </row>
    <row r="1340" spans="12:12">
      <c r="L1340" s="54"/>
    </row>
    <row r="1341" spans="12:12">
      <c r="L1341" s="54"/>
    </row>
    <row r="1342" spans="12:12">
      <c r="L1342" s="54"/>
    </row>
    <row r="1343" spans="12:12">
      <c r="L1343" s="54"/>
    </row>
    <row r="1344" spans="12:12">
      <c r="L1344" s="54"/>
    </row>
    <row r="1345" spans="12:12">
      <c r="L1345" s="54"/>
    </row>
    <row r="1346" spans="12:12">
      <c r="L1346" s="54"/>
    </row>
    <row r="1347" spans="12:12">
      <c r="L1347" s="54"/>
    </row>
    <row r="1348" spans="12:12">
      <c r="L1348" s="54"/>
    </row>
    <row r="1349" spans="12:12">
      <c r="L1349" s="54"/>
    </row>
    <row r="1350" spans="12:12">
      <c r="L1350" s="54"/>
    </row>
    <row r="1351" spans="12:12">
      <c r="L1351" s="54"/>
    </row>
    <row r="1352" spans="12:12">
      <c r="L1352" s="54"/>
    </row>
    <row r="1353" spans="12:12">
      <c r="L1353" s="54"/>
    </row>
    <row r="1354" spans="12:12">
      <c r="L1354" s="54"/>
    </row>
    <row r="1355" spans="12:12">
      <c r="L1355" s="54"/>
    </row>
    <row r="1356" spans="12:12">
      <c r="L1356" s="54"/>
    </row>
    <row r="1357" spans="12:12">
      <c r="L1357" s="54"/>
    </row>
    <row r="1358" spans="12:12">
      <c r="L1358" s="54"/>
    </row>
    <row r="1359" spans="12:12">
      <c r="L1359" s="54"/>
    </row>
    <row r="1360" spans="12:12">
      <c r="L1360" s="54"/>
    </row>
    <row r="1361" spans="12:12">
      <c r="L1361" s="54"/>
    </row>
    <row r="1362" spans="12:12">
      <c r="L1362" s="54"/>
    </row>
    <row r="1363" spans="12:12">
      <c r="L1363" s="54"/>
    </row>
    <row r="1364" spans="12:12">
      <c r="L1364" s="54"/>
    </row>
    <row r="1365" spans="12:12">
      <c r="L1365" s="54"/>
    </row>
    <row r="1366" spans="12:12">
      <c r="L1366" s="54"/>
    </row>
    <row r="1367" spans="12:12">
      <c r="L1367" s="54"/>
    </row>
    <row r="1368" spans="12:12">
      <c r="L1368" s="54"/>
    </row>
    <row r="1369" spans="12:12">
      <c r="L1369" s="54"/>
    </row>
    <row r="1370" spans="12:12">
      <c r="L1370" s="54"/>
    </row>
    <row r="1371" spans="12:12">
      <c r="L1371" s="54"/>
    </row>
    <row r="1372" spans="12:12">
      <c r="L1372" s="54"/>
    </row>
    <row r="1373" spans="12:12">
      <c r="L1373" s="54"/>
    </row>
    <row r="1374" spans="12:12">
      <c r="L1374" s="54"/>
    </row>
    <row r="1375" spans="12:12">
      <c r="L1375" s="54"/>
    </row>
    <row r="1376" spans="12:12">
      <c r="L1376" s="54"/>
    </row>
    <row r="1377" spans="12:12">
      <c r="L1377" s="54"/>
    </row>
    <row r="1378" spans="12:12">
      <c r="L1378" s="54"/>
    </row>
    <row r="1379" spans="12:12">
      <c r="L1379" s="54"/>
    </row>
    <row r="1380" spans="12:12">
      <c r="L1380" s="54"/>
    </row>
    <row r="1381" spans="12:12">
      <c r="L1381" s="54"/>
    </row>
    <row r="1382" spans="12:12">
      <c r="L1382" s="54"/>
    </row>
    <row r="1383" spans="12:12">
      <c r="L1383" s="54"/>
    </row>
    <row r="1384" spans="12:12">
      <c r="L1384" s="54"/>
    </row>
    <row r="1385" spans="12:12">
      <c r="L1385" s="54"/>
    </row>
    <row r="1386" spans="12:12">
      <c r="L1386" s="54"/>
    </row>
    <row r="1387" spans="12:12">
      <c r="L1387" s="54"/>
    </row>
    <row r="1388" spans="12:12">
      <c r="L1388" s="54"/>
    </row>
    <row r="1389" spans="12:12">
      <c r="L1389" s="54"/>
    </row>
    <row r="1390" spans="12:12">
      <c r="L1390" s="54"/>
    </row>
    <row r="1391" spans="12:12">
      <c r="L1391" s="54"/>
    </row>
    <row r="1392" spans="12:12">
      <c r="L1392" s="54"/>
    </row>
    <row r="1393" spans="12:12">
      <c r="L1393" s="54"/>
    </row>
    <row r="1394" spans="12:12">
      <c r="L1394" s="54"/>
    </row>
    <row r="1395" spans="12:12">
      <c r="L1395" s="54"/>
    </row>
    <row r="1396" spans="12:12">
      <c r="L1396" s="54"/>
    </row>
    <row r="1397" spans="12:12">
      <c r="L1397" s="54"/>
    </row>
    <row r="1398" spans="12:12">
      <c r="L1398" s="54"/>
    </row>
    <row r="1399" spans="12:12">
      <c r="L1399" s="54"/>
    </row>
    <row r="1400" spans="12:12">
      <c r="L1400" s="54"/>
    </row>
    <row r="1401" spans="12:12">
      <c r="L1401" s="54"/>
    </row>
    <row r="1402" spans="12:12">
      <c r="L1402" s="54"/>
    </row>
    <row r="1403" spans="12:12">
      <c r="L1403" s="54"/>
    </row>
    <row r="1404" spans="12:12">
      <c r="L1404" s="54"/>
    </row>
    <row r="1405" spans="12:12">
      <c r="L1405" s="54"/>
    </row>
    <row r="1406" spans="12:12">
      <c r="L1406" s="54"/>
    </row>
    <row r="1407" spans="12:12">
      <c r="L1407" s="54"/>
    </row>
    <row r="1408" spans="12:12">
      <c r="L1408" s="54"/>
    </row>
    <row r="1409" spans="12:12">
      <c r="L1409" s="54"/>
    </row>
    <row r="1410" spans="12:12">
      <c r="L1410" s="54"/>
    </row>
    <row r="1411" spans="12:12">
      <c r="L1411" s="54"/>
    </row>
    <row r="1412" spans="12:12">
      <c r="L1412" s="54"/>
    </row>
    <row r="1413" spans="12:12">
      <c r="L1413" s="54"/>
    </row>
    <row r="1414" spans="12:12">
      <c r="L1414" s="54"/>
    </row>
    <row r="1415" spans="12:12">
      <c r="L1415" s="54"/>
    </row>
    <row r="1416" spans="12:12">
      <c r="L1416" s="54"/>
    </row>
    <row r="1417" spans="12:12">
      <c r="L1417" s="54"/>
    </row>
    <row r="1418" spans="12:12">
      <c r="L1418" s="54"/>
    </row>
    <row r="1419" spans="12:12">
      <c r="L1419" s="54"/>
    </row>
    <row r="1420" spans="12:12">
      <c r="L1420" s="54"/>
    </row>
    <row r="1421" spans="12:12">
      <c r="L1421" s="54"/>
    </row>
    <row r="1422" spans="12:12">
      <c r="L1422" s="54"/>
    </row>
    <row r="1423" spans="12:12">
      <c r="L1423" s="54"/>
    </row>
    <row r="1424" spans="12:12">
      <c r="L1424" s="54"/>
    </row>
    <row r="1425" spans="12:12">
      <c r="L1425" s="54"/>
    </row>
    <row r="1426" spans="12:12">
      <c r="L1426" s="54"/>
    </row>
    <row r="1427" spans="12:12">
      <c r="L1427" s="54"/>
    </row>
    <row r="1428" spans="12:12">
      <c r="L1428" s="54"/>
    </row>
    <row r="1429" spans="12:12">
      <c r="L1429" s="54"/>
    </row>
    <row r="1430" spans="12:12">
      <c r="L1430" s="54"/>
    </row>
    <row r="1431" spans="12:12">
      <c r="L1431" s="54"/>
    </row>
    <row r="1432" spans="12:12">
      <c r="L1432" s="54"/>
    </row>
    <row r="1433" spans="12:12">
      <c r="L1433" s="54"/>
    </row>
    <row r="1434" spans="12:12">
      <c r="L1434" s="54"/>
    </row>
    <row r="1435" spans="12:12">
      <c r="L1435" s="54"/>
    </row>
    <row r="1436" spans="12:12">
      <c r="L1436" s="54"/>
    </row>
    <row r="1437" spans="12:12">
      <c r="L1437" s="54"/>
    </row>
    <row r="1438" spans="12:12">
      <c r="L1438" s="54"/>
    </row>
    <row r="1439" spans="12:12">
      <c r="L1439" s="54"/>
    </row>
    <row r="1440" spans="12:12">
      <c r="L1440" s="54"/>
    </row>
    <row r="1441" spans="12:12">
      <c r="L1441" s="54"/>
    </row>
    <row r="1442" spans="12:12">
      <c r="L1442" s="54"/>
    </row>
    <row r="1443" spans="12:12">
      <c r="L1443" s="54"/>
    </row>
    <row r="1444" spans="12:12">
      <c r="L1444" s="54"/>
    </row>
    <row r="1445" spans="12:12">
      <c r="L1445" s="54"/>
    </row>
    <row r="1446" spans="12:12">
      <c r="L1446" s="54"/>
    </row>
    <row r="1447" spans="12:12">
      <c r="L1447" s="54"/>
    </row>
    <row r="1448" spans="12:12">
      <c r="L1448" s="54"/>
    </row>
    <row r="1449" spans="12:12">
      <c r="L1449" s="54"/>
    </row>
    <row r="1450" spans="12:12">
      <c r="L1450" s="54"/>
    </row>
    <row r="1451" spans="12:12">
      <c r="L1451" s="54"/>
    </row>
    <row r="1452" spans="12:12">
      <c r="L1452" s="54"/>
    </row>
    <row r="1453" spans="12:12">
      <c r="L1453" s="54"/>
    </row>
    <row r="1454" spans="12:12">
      <c r="L1454" s="54"/>
    </row>
    <row r="1455" spans="12:12">
      <c r="L1455" s="54"/>
    </row>
    <row r="1456" spans="12:12">
      <c r="L1456" s="54"/>
    </row>
    <row r="1457" spans="12:12">
      <c r="L1457" s="54"/>
    </row>
    <row r="1458" spans="12:12">
      <c r="L1458" s="54"/>
    </row>
    <row r="1459" spans="12:12">
      <c r="L1459" s="54"/>
    </row>
    <row r="1460" spans="12:12">
      <c r="L1460" s="54"/>
    </row>
    <row r="1461" spans="12:12">
      <c r="L1461" s="54"/>
    </row>
    <row r="1462" spans="12:12">
      <c r="L1462" s="54"/>
    </row>
    <row r="1463" spans="12:12">
      <c r="L1463" s="54"/>
    </row>
    <row r="1464" spans="12:12">
      <c r="L1464" s="54"/>
    </row>
    <row r="1465" spans="12:12">
      <c r="L1465" s="54"/>
    </row>
    <row r="1466" spans="12:12">
      <c r="L1466" s="54"/>
    </row>
    <row r="1467" spans="12:12">
      <c r="L1467" s="54"/>
    </row>
    <row r="1468" spans="12:12">
      <c r="L1468" s="54"/>
    </row>
    <row r="1469" spans="12:12">
      <c r="L1469" s="54"/>
    </row>
    <row r="1470" spans="12:12">
      <c r="L1470" s="54"/>
    </row>
    <row r="1471" spans="12:12">
      <c r="L1471" s="54"/>
    </row>
    <row r="1472" spans="12:12">
      <c r="L1472" s="54"/>
    </row>
    <row r="1473" spans="12:12">
      <c r="L1473" s="54"/>
    </row>
    <row r="1474" spans="12:12">
      <c r="L1474" s="54"/>
    </row>
    <row r="1475" spans="12:12">
      <c r="L1475" s="54"/>
    </row>
    <row r="1476" spans="12:12">
      <c r="L1476" s="54"/>
    </row>
    <row r="1477" spans="12:12">
      <c r="L1477" s="54"/>
    </row>
    <row r="1478" spans="12:12">
      <c r="L1478" s="54"/>
    </row>
    <row r="1479" spans="12:12">
      <c r="L1479" s="54"/>
    </row>
    <row r="1480" spans="12:12">
      <c r="L1480" s="54"/>
    </row>
    <row r="1481" spans="12:12">
      <c r="L1481" s="54"/>
    </row>
    <row r="1482" spans="12:12">
      <c r="L1482" s="54"/>
    </row>
    <row r="1483" spans="12:12">
      <c r="L1483" s="54"/>
    </row>
    <row r="1484" spans="12:12">
      <c r="L1484" s="54"/>
    </row>
    <row r="1485" spans="12:12">
      <c r="L1485" s="54"/>
    </row>
    <row r="1486" spans="12:12">
      <c r="L1486" s="54"/>
    </row>
    <row r="1487" spans="12:12">
      <c r="L1487" s="54"/>
    </row>
    <row r="1488" spans="12:12">
      <c r="L1488" s="54"/>
    </row>
    <row r="1489" spans="12:12">
      <c r="L1489" s="54"/>
    </row>
    <row r="1490" spans="12:12">
      <c r="L1490" s="54"/>
    </row>
    <row r="1491" spans="12:12">
      <c r="L1491" s="54"/>
    </row>
    <row r="1492" spans="12:12">
      <c r="L1492" s="54"/>
    </row>
    <row r="1493" spans="12:12">
      <c r="L1493" s="54"/>
    </row>
    <row r="1494" spans="12:12">
      <c r="L1494" s="54"/>
    </row>
    <row r="1495" spans="12:12">
      <c r="L1495" s="54"/>
    </row>
    <row r="1496" spans="12:12">
      <c r="L1496" s="54"/>
    </row>
    <row r="1497" spans="12:12">
      <c r="L1497" s="54"/>
    </row>
    <row r="1498" spans="12:12">
      <c r="L1498" s="54"/>
    </row>
    <row r="1499" spans="12:12">
      <c r="L1499" s="54"/>
    </row>
    <row r="1500" spans="12:12">
      <c r="L1500" s="54"/>
    </row>
    <row r="1501" spans="12:12">
      <c r="L1501" s="54"/>
    </row>
    <row r="1502" spans="12:12">
      <c r="L1502" s="54"/>
    </row>
    <row r="1503" spans="12:12">
      <c r="L1503" s="54"/>
    </row>
    <row r="1504" spans="12:12">
      <c r="L1504" s="54"/>
    </row>
    <row r="1505" spans="12:12">
      <c r="L1505" s="54"/>
    </row>
    <row r="1506" spans="12:12">
      <c r="L1506" s="54"/>
    </row>
    <row r="1507" spans="12:12">
      <c r="L1507" s="54"/>
    </row>
    <row r="1508" spans="12:12">
      <c r="L1508" s="54"/>
    </row>
    <row r="1509" spans="12:12">
      <c r="L1509" s="54"/>
    </row>
    <row r="1510" spans="12:12">
      <c r="L1510" s="54"/>
    </row>
    <row r="1511" spans="12:12">
      <c r="L1511" s="54"/>
    </row>
    <row r="1512" spans="12:12">
      <c r="L1512" s="54"/>
    </row>
    <row r="1513" spans="12:12">
      <c r="L1513" s="54"/>
    </row>
    <row r="1514" spans="12:12">
      <c r="L1514" s="54"/>
    </row>
    <row r="1515" spans="12:12">
      <c r="L1515" s="54"/>
    </row>
    <row r="1516" spans="12:12">
      <c r="L1516" s="54"/>
    </row>
    <row r="1517" spans="12:12">
      <c r="L1517" s="54"/>
    </row>
    <row r="1518" spans="12:12">
      <c r="L1518" s="54"/>
    </row>
    <row r="1519" spans="12:12">
      <c r="L1519" s="54"/>
    </row>
    <row r="1520" spans="12:12">
      <c r="L1520" s="54"/>
    </row>
    <row r="1521" spans="12:12">
      <c r="L1521" s="54"/>
    </row>
    <row r="1522" spans="12:12">
      <c r="L1522" s="54"/>
    </row>
    <row r="1523" spans="12:12">
      <c r="L1523" s="54"/>
    </row>
    <row r="1524" spans="12:12">
      <c r="L1524" s="54"/>
    </row>
    <row r="1525" spans="12:12">
      <c r="L1525" s="54"/>
    </row>
    <row r="1526" spans="12:12">
      <c r="L1526" s="54"/>
    </row>
    <row r="1527" spans="12:12">
      <c r="L1527" s="54"/>
    </row>
    <row r="1528" spans="12:12">
      <c r="L1528" s="54"/>
    </row>
    <row r="1529" spans="12:12">
      <c r="L1529" s="54"/>
    </row>
    <row r="1530" spans="12:12">
      <c r="L1530" s="54"/>
    </row>
    <row r="1531" spans="12:12">
      <c r="L1531" s="54"/>
    </row>
    <row r="1532" spans="12:12">
      <c r="L1532" s="54"/>
    </row>
    <row r="1533" spans="12:12">
      <c r="L1533" s="54"/>
    </row>
    <row r="1534" spans="12:12">
      <c r="L1534" s="54"/>
    </row>
    <row r="1535" spans="12:12">
      <c r="L1535" s="54"/>
    </row>
    <row r="1536" spans="12:12">
      <c r="L1536" s="54"/>
    </row>
    <row r="1537" spans="12:12">
      <c r="L1537" s="54"/>
    </row>
    <row r="1538" spans="12:12">
      <c r="L1538" s="54"/>
    </row>
    <row r="1539" spans="12:12">
      <c r="L1539" s="54"/>
    </row>
    <row r="1540" spans="12:12">
      <c r="L1540" s="54"/>
    </row>
    <row r="1541" spans="12:12">
      <c r="L1541" s="54"/>
    </row>
    <row r="1542" spans="12:12">
      <c r="L1542" s="54"/>
    </row>
    <row r="1543" spans="12:12">
      <c r="L1543" s="54"/>
    </row>
    <row r="1544" spans="12:12">
      <c r="L1544" s="54"/>
    </row>
    <row r="1545" spans="12:12">
      <c r="L1545" s="54"/>
    </row>
    <row r="1546" spans="12:12">
      <c r="L1546" s="54"/>
    </row>
    <row r="1547" spans="12:12">
      <c r="L1547" s="54"/>
    </row>
    <row r="1548" spans="12:12">
      <c r="L1548" s="54"/>
    </row>
    <row r="1549" spans="12:12">
      <c r="L1549" s="54"/>
    </row>
    <row r="1550" spans="12:12">
      <c r="L1550" s="54"/>
    </row>
    <row r="1551" spans="12:12">
      <c r="L1551" s="54"/>
    </row>
    <row r="1552" spans="12:12">
      <c r="L1552" s="54"/>
    </row>
    <row r="1553" spans="12:12">
      <c r="L1553" s="54"/>
    </row>
    <row r="1554" spans="12:12">
      <c r="L1554" s="54"/>
    </row>
    <row r="1555" spans="12:12">
      <c r="L1555" s="54"/>
    </row>
    <row r="1556" spans="12:12">
      <c r="L1556" s="54"/>
    </row>
    <row r="1557" spans="12:12">
      <c r="L1557" s="54"/>
    </row>
    <row r="1558" spans="12:12">
      <c r="L1558" s="54"/>
    </row>
    <row r="1559" spans="12:12">
      <c r="L1559" s="54"/>
    </row>
    <row r="1560" spans="12:12">
      <c r="L1560" s="54"/>
    </row>
    <row r="1561" spans="12:12">
      <c r="L1561" s="54"/>
    </row>
    <row r="1562" spans="12:12">
      <c r="L1562" s="54"/>
    </row>
    <row r="1563" spans="12:12">
      <c r="L1563" s="54"/>
    </row>
    <row r="1564" spans="12:12">
      <c r="L1564" s="54"/>
    </row>
    <row r="1565" spans="12:12">
      <c r="L1565" s="54"/>
    </row>
    <row r="1566" spans="12:12">
      <c r="L1566" s="54"/>
    </row>
    <row r="1567" spans="12:12">
      <c r="L1567" s="54"/>
    </row>
    <row r="1568" spans="12:12">
      <c r="L1568" s="54"/>
    </row>
    <row r="1569" spans="12:12">
      <c r="L1569" s="54"/>
    </row>
    <row r="1570" spans="12:12">
      <c r="L1570" s="54"/>
    </row>
    <row r="1571" spans="12:12">
      <c r="L1571" s="54"/>
    </row>
    <row r="1572" spans="12:12">
      <c r="L1572" s="54"/>
    </row>
    <row r="1573" spans="12:12">
      <c r="L1573" s="54"/>
    </row>
    <row r="1574" spans="12:12">
      <c r="L1574" s="54"/>
    </row>
    <row r="1575" spans="12:12">
      <c r="L1575" s="54"/>
    </row>
    <row r="1576" spans="12:12">
      <c r="L1576" s="54"/>
    </row>
    <row r="1577" spans="12:12">
      <c r="L1577" s="54"/>
    </row>
    <row r="1578" spans="12:12">
      <c r="L1578" s="54"/>
    </row>
    <row r="1579" spans="12:12">
      <c r="L1579" s="54"/>
    </row>
    <row r="1580" spans="12:12">
      <c r="L1580" s="54"/>
    </row>
    <row r="1581" spans="12:12">
      <c r="L1581" s="54"/>
    </row>
    <row r="1582" spans="12:12">
      <c r="L1582" s="54"/>
    </row>
    <row r="1583" spans="12:12">
      <c r="L1583" s="54"/>
    </row>
    <row r="1584" spans="12:12">
      <c r="L1584" s="54"/>
    </row>
    <row r="1585" spans="12:12">
      <c r="L1585" s="54"/>
    </row>
    <row r="1586" spans="12:12">
      <c r="L1586" s="54"/>
    </row>
    <row r="1587" spans="12:12">
      <c r="L1587" s="54"/>
    </row>
    <row r="1588" spans="12:12">
      <c r="L1588" s="54"/>
    </row>
    <row r="1589" spans="12:12">
      <c r="L1589" s="54"/>
    </row>
    <row r="1590" spans="12:12">
      <c r="L1590" s="54"/>
    </row>
    <row r="1591" spans="12:12">
      <c r="L1591" s="54"/>
    </row>
    <row r="1592" spans="12:12">
      <c r="L1592" s="54"/>
    </row>
    <row r="1593" spans="12:12">
      <c r="L1593" s="54"/>
    </row>
    <row r="1594" spans="12:12">
      <c r="L1594" s="54"/>
    </row>
    <row r="1595" spans="12:12">
      <c r="L1595" s="54"/>
    </row>
    <row r="1596" spans="12:12">
      <c r="L1596" s="54"/>
    </row>
    <row r="1597" spans="12:12">
      <c r="L1597" s="54"/>
    </row>
    <row r="1598" spans="12:12">
      <c r="L1598" s="54"/>
    </row>
    <row r="1599" spans="12:12">
      <c r="L1599" s="54"/>
    </row>
    <row r="1600" spans="12:12">
      <c r="L1600" s="54"/>
    </row>
    <row r="1601" spans="12:12">
      <c r="L1601" s="54"/>
    </row>
    <row r="1602" spans="12:12">
      <c r="L1602" s="54"/>
    </row>
    <row r="1603" spans="12:12">
      <c r="L1603" s="54"/>
    </row>
    <row r="1604" spans="12:12">
      <c r="L1604" s="54"/>
    </row>
    <row r="1605" spans="12:12">
      <c r="L1605" s="54"/>
    </row>
    <row r="1606" spans="12:12">
      <c r="L1606" s="54"/>
    </row>
    <row r="1607" spans="12:12">
      <c r="L1607" s="54"/>
    </row>
    <row r="1608" spans="12:12">
      <c r="L1608" s="54"/>
    </row>
    <row r="1609" spans="12:12">
      <c r="L1609" s="54"/>
    </row>
    <row r="1610" spans="12:12">
      <c r="L1610" s="54"/>
    </row>
    <row r="1611" spans="12:12">
      <c r="L1611" s="54"/>
    </row>
    <row r="1612" spans="12:12">
      <c r="L1612" s="54"/>
    </row>
    <row r="1613" spans="12:12">
      <c r="L1613" s="54"/>
    </row>
    <row r="1614" spans="12:12">
      <c r="L1614" s="54"/>
    </row>
    <row r="1615" spans="12:12">
      <c r="L1615" s="54"/>
    </row>
    <row r="1616" spans="12:12">
      <c r="L1616" s="54"/>
    </row>
    <row r="1617" spans="12:12">
      <c r="L1617" s="54"/>
    </row>
    <row r="1618" spans="12:12">
      <c r="L1618" s="54"/>
    </row>
    <row r="1619" spans="12:12">
      <c r="L1619" s="54"/>
    </row>
    <row r="1620" spans="12:12">
      <c r="L1620" s="54"/>
    </row>
    <row r="1621" spans="12:12">
      <c r="L1621" s="54"/>
    </row>
    <row r="1622" spans="12:12">
      <c r="L1622" s="54"/>
    </row>
    <row r="1623" spans="12:12">
      <c r="L1623" s="54"/>
    </row>
    <row r="1624" spans="12:12">
      <c r="L1624" s="54"/>
    </row>
    <row r="1625" spans="12:12">
      <c r="L1625" s="54"/>
    </row>
    <row r="1626" spans="12:12">
      <c r="L1626" s="54"/>
    </row>
    <row r="1627" spans="12:12">
      <c r="L1627" s="54"/>
    </row>
    <row r="1628" spans="12:12">
      <c r="L1628" s="54"/>
    </row>
    <row r="1629" spans="12:12">
      <c r="L1629" s="54"/>
    </row>
    <row r="1630" spans="12:12">
      <c r="L1630" s="54"/>
    </row>
    <row r="1631" spans="12:12">
      <c r="L1631" s="54"/>
    </row>
    <row r="1632" spans="12:12">
      <c r="L1632" s="54"/>
    </row>
    <row r="1633" spans="12:12">
      <c r="L1633" s="54"/>
    </row>
    <row r="1634" spans="12:12">
      <c r="L1634" s="54"/>
    </row>
    <row r="1635" spans="12:12">
      <c r="L1635" s="54"/>
    </row>
    <row r="1636" spans="12:12">
      <c r="L1636" s="54"/>
    </row>
    <row r="1637" spans="12:12">
      <c r="L1637" s="54"/>
    </row>
    <row r="1638" spans="12:12">
      <c r="L1638" s="54"/>
    </row>
    <row r="1639" spans="12:12">
      <c r="L1639" s="54"/>
    </row>
    <row r="1640" spans="12:12">
      <c r="L1640" s="54"/>
    </row>
    <row r="1641" spans="12:12">
      <c r="L1641" s="54"/>
    </row>
    <row r="1642" spans="12:12">
      <c r="L1642" s="54"/>
    </row>
    <row r="1643" spans="12:12">
      <c r="L1643" s="54"/>
    </row>
    <row r="1644" spans="12:12">
      <c r="L1644" s="54"/>
    </row>
    <row r="1645" spans="12:12">
      <c r="L1645" s="54"/>
    </row>
    <row r="1646" spans="12:12">
      <c r="L1646" s="54"/>
    </row>
    <row r="1647" spans="12:12">
      <c r="L1647" s="54"/>
    </row>
    <row r="1648" spans="12:12">
      <c r="L1648" s="54"/>
    </row>
    <row r="1649" spans="12:12">
      <c r="L1649" s="54"/>
    </row>
    <row r="1650" spans="12:12">
      <c r="L1650" s="54"/>
    </row>
    <row r="1651" spans="12:12">
      <c r="L1651" s="54"/>
    </row>
    <row r="1652" spans="12:12">
      <c r="L1652" s="54"/>
    </row>
    <row r="1653" spans="12:12">
      <c r="L1653" s="54"/>
    </row>
    <row r="1654" spans="12:12">
      <c r="L1654" s="54"/>
    </row>
    <row r="1655" spans="12:12">
      <c r="L1655" s="54"/>
    </row>
    <row r="1656" spans="12:12">
      <c r="L1656" s="54"/>
    </row>
    <row r="1657" spans="12:12">
      <c r="L1657" s="54"/>
    </row>
    <row r="1658" spans="12:12">
      <c r="L1658" s="54"/>
    </row>
    <row r="1659" spans="12:12">
      <c r="L1659" s="54"/>
    </row>
    <row r="1660" spans="12:12">
      <c r="L1660" s="54"/>
    </row>
    <row r="1661" spans="12:12">
      <c r="L1661" s="54"/>
    </row>
    <row r="1662" spans="12:12">
      <c r="L1662" s="54"/>
    </row>
    <row r="1663" spans="12:12">
      <c r="L1663" s="54"/>
    </row>
    <row r="1664" spans="12:12">
      <c r="L1664" s="54"/>
    </row>
    <row r="1665" spans="12:12">
      <c r="L1665" s="54"/>
    </row>
    <row r="1666" spans="12:12">
      <c r="L1666" s="54"/>
    </row>
    <row r="1667" spans="12:12">
      <c r="L1667" s="54"/>
    </row>
    <row r="1668" spans="12:12">
      <c r="L1668" s="54"/>
    </row>
    <row r="1669" spans="12:12">
      <c r="L1669" s="54"/>
    </row>
    <row r="1670" spans="12:12">
      <c r="L1670" s="54"/>
    </row>
    <row r="1671" spans="12:12">
      <c r="L1671" s="54"/>
    </row>
    <row r="1672" spans="12:12">
      <c r="L1672" s="54"/>
    </row>
    <row r="1673" spans="12:12">
      <c r="L1673" s="54"/>
    </row>
    <row r="1674" spans="12:12">
      <c r="L1674" s="54"/>
    </row>
    <row r="1675" spans="12:12">
      <c r="L1675" s="54"/>
    </row>
    <row r="1676" spans="12:12">
      <c r="L1676" s="54"/>
    </row>
    <row r="1677" spans="12:12">
      <c r="L1677" s="54"/>
    </row>
    <row r="1678" spans="12:12">
      <c r="L1678" s="54"/>
    </row>
    <row r="1679" spans="12:12">
      <c r="L1679" s="54"/>
    </row>
    <row r="1680" spans="12:12">
      <c r="L1680" s="54"/>
    </row>
    <row r="1681" spans="12:12">
      <c r="L1681" s="54"/>
    </row>
    <row r="1682" spans="12:12">
      <c r="L1682" s="54"/>
    </row>
    <row r="1683" spans="12:12">
      <c r="L1683" s="54"/>
    </row>
    <row r="1684" spans="12:12">
      <c r="L1684" s="54"/>
    </row>
    <row r="1685" spans="12:12">
      <c r="L1685" s="54"/>
    </row>
    <row r="1686" spans="12:12">
      <c r="L1686" s="54"/>
    </row>
    <row r="1687" spans="12:12">
      <c r="L1687" s="54"/>
    </row>
    <row r="1688" spans="12:12">
      <c r="L1688" s="54"/>
    </row>
    <row r="1689" spans="12:12">
      <c r="L1689" s="54"/>
    </row>
    <row r="1690" spans="12:12">
      <c r="L1690" s="54"/>
    </row>
    <row r="1691" spans="12:12">
      <c r="L1691" s="54"/>
    </row>
    <row r="1692" spans="12:12">
      <c r="L1692" s="54"/>
    </row>
    <row r="1693" spans="12:12">
      <c r="L1693" s="54"/>
    </row>
    <row r="1694" spans="12:12">
      <c r="L1694" s="54"/>
    </row>
    <row r="1695" spans="12:12">
      <c r="L1695" s="54"/>
    </row>
    <row r="1696" spans="12:12">
      <c r="L1696" s="54"/>
    </row>
    <row r="1697" spans="12:12">
      <c r="L1697" s="54"/>
    </row>
    <row r="1698" spans="12:12">
      <c r="L1698" s="54"/>
    </row>
    <row r="1699" spans="12:12">
      <c r="L1699" s="54"/>
    </row>
    <row r="1700" spans="12:12">
      <c r="L1700" s="54"/>
    </row>
    <row r="1701" spans="12:12">
      <c r="L1701" s="54"/>
    </row>
    <row r="1702" spans="12:12">
      <c r="L1702" s="54"/>
    </row>
    <row r="1703" spans="12:12">
      <c r="L1703" s="54"/>
    </row>
    <row r="1704" spans="12:12">
      <c r="L1704" s="54"/>
    </row>
    <row r="1705" spans="12:12">
      <c r="L1705" s="54"/>
    </row>
    <row r="1706" spans="12:12">
      <c r="L1706" s="54"/>
    </row>
    <row r="1707" spans="12:12">
      <c r="L1707" s="54"/>
    </row>
    <row r="1708" spans="12:12">
      <c r="L1708" s="54"/>
    </row>
    <row r="1709" spans="12:12">
      <c r="L1709" s="54"/>
    </row>
    <row r="1710" spans="12:12">
      <c r="L1710" s="54"/>
    </row>
    <row r="1711" spans="12:12">
      <c r="L1711" s="54"/>
    </row>
    <row r="1712" spans="12:12">
      <c r="L1712" s="54"/>
    </row>
    <row r="1713" spans="12:12">
      <c r="L1713" s="54"/>
    </row>
    <row r="1714" spans="12:12">
      <c r="L1714" s="54"/>
    </row>
    <row r="1715" spans="12:12">
      <c r="L1715" s="54"/>
    </row>
    <row r="1716" spans="12:12">
      <c r="L1716" s="54"/>
    </row>
    <row r="1717" spans="12:12">
      <c r="L1717" s="54"/>
    </row>
    <row r="1718" spans="12:12">
      <c r="L1718" s="54"/>
    </row>
    <row r="1719" spans="12:12">
      <c r="L1719" s="54"/>
    </row>
    <row r="1720" spans="12:12">
      <c r="L1720" s="54"/>
    </row>
    <row r="1721" spans="12:12">
      <c r="L1721" s="54"/>
    </row>
    <row r="1722" spans="12:12">
      <c r="L1722" s="54"/>
    </row>
    <row r="1723" spans="12:12">
      <c r="L1723" s="54"/>
    </row>
    <row r="1724" spans="12:12">
      <c r="L1724" s="54"/>
    </row>
    <row r="1725" spans="12:12">
      <c r="L1725" s="54"/>
    </row>
    <row r="1726" spans="12:12">
      <c r="L1726" s="54"/>
    </row>
    <row r="1727" spans="12:12">
      <c r="L1727" s="54"/>
    </row>
    <row r="1728" spans="12:12">
      <c r="L1728" s="54"/>
    </row>
    <row r="1729" spans="12:12">
      <c r="L1729" s="54"/>
    </row>
    <row r="1730" spans="12:12">
      <c r="L1730" s="54"/>
    </row>
    <row r="1731" spans="12:12">
      <c r="L1731" s="54"/>
    </row>
    <row r="1732" spans="12:12">
      <c r="L1732" s="54"/>
    </row>
    <row r="1733" spans="12:12">
      <c r="L1733" s="54"/>
    </row>
    <row r="1734" spans="12:12">
      <c r="L1734" s="54"/>
    </row>
    <row r="1735" spans="12:12">
      <c r="L1735" s="54"/>
    </row>
    <row r="1736" spans="12:12">
      <c r="L1736" s="54"/>
    </row>
    <row r="1737" spans="12:12">
      <c r="L1737" s="54"/>
    </row>
    <row r="1738" spans="12:12">
      <c r="L1738" s="54"/>
    </row>
    <row r="1739" spans="12:12">
      <c r="L1739" s="54"/>
    </row>
    <row r="1740" spans="12:12">
      <c r="L1740" s="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AA1144"/>
  <sheetViews>
    <sheetView zoomScale="80" zoomScaleNormal="80" workbookViewId="0">
      <pane xSplit="1" ySplit="2" topLeftCell="B786" activePane="bottomRight" state="frozen"/>
      <selection pane="topRight" activeCell="B1" sqref="B1"/>
      <selection pane="bottomLeft" activeCell="A3" sqref="A3"/>
      <selection pane="bottomRight" activeCell="K835" sqref="K835"/>
    </sheetView>
  </sheetViews>
  <sheetFormatPr defaultRowHeight="14.5" outlineLevelCol="1"/>
  <cols>
    <col min="1" max="1" width="10.81640625" bestFit="1" customWidth="1"/>
    <col min="2" max="2" width="9.81640625" bestFit="1" customWidth="1"/>
    <col min="3" max="3" width="8" bestFit="1" customWidth="1"/>
    <col min="4" max="5" width="9.54296875" bestFit="1" customWidth="1"/>
    <col min="6" max="6" width="10.1796875" bestFit="1" customWidth="1"/>
    <col min="7" max="7" width="10.81640625" customWidth="1"/>
    <col min="8" max="8" width="11.7265625" customWidth="1"/>
    <col min="9" max="9" width="8.7265625" customWidth="1"/>
    <col min="10" max="11" width="17.1796875" customWidth="1" outlineLevel="1"/>
    <col min="12" max="15" width="17.1796875" customWidth="1"/>
  </cols>
  <sheetData>
    <row r="1" spans="1:19">
      <c r="A1" s="111" t="s">
        <v>23</v>
      </c>
      <c r="B1" s="111"/>
      <c r="C1" s="111"/>
      <c r="D1" s="111"/>
      <c r="E1" s="111"/>
      <c r="F1" s="111"/>
      <c r="G1" s="111"/>
      <c r="H1" s="111"/>
      <c r="I1" s="69"/>
      <c r="J1" s="112" t="s">
        <v>24</v>
      </c>
      <c r="K1" s="112"/>
      <c r="L1" s="112"/>
      <c r="M1" s="112"/>
      <c r="N1" s="112" t="s">
        <v>298</v>
      </c>
      <c r="O1" s="112"/>
    </row>
    <row r="2" spans="1:19" ht="29">
      <c r="A2" s="70" t="s">
        <v>25</v>
      </c>
      <c r="B2" s="70" t="s">
        <v>26</v>
      </c>
      <c r="C2" s="70" t="s">
        <v>27</v>
      </c>
      <c r="D2" s="70" t="s">
        <v>28</v>
      </c>
      <c r="E2" s="70" t="s">
        <v>29</v>
      </c>
      <c r="F2" s="70" t="s">
        <v>30</v>
      </c>
      <c r="G2" s="70" t="s">
        <v>31</v>
      </c>
      <c r="H2" s="70" t="s">
        <v>32</v>
      </c>
      <c r="I2" s="71" t="s">
        <v>33</v>
      </c>
      <c r="J2" s="72" t="s">
        <v>34</v>
      </c>
      <c r="K2" s="72" t="s">
        <v>35</v>
      </c>
      <c r="L2" s="72" t="s">
        <v>36</v>
      </c>
      <c r="M2" s="72" t="s">
        <v>37</v>
      </c>
      <c r="N2" s="72" t="s">
        <v>36</v>
      </c>
      <c r="O2" s="72" t="s">
        <v>37</v>
      </c>
      <c r="Q2" t="s">
        <v>38</v>
      </c>
      <c r="R2">
        <v>0.453592</v>
      </c>
      <c r="S2" t="s">
        <v>39</v>
      </c>
    </row>
    <row r="3" spans="1:19">
      <c r="A3" s="73">
        <v>42646</v>
      </c>
      <c r="B3">
        <f t="shared" ref="B3:B66" si="0">MONTH(A3)</f>
        <v>10</v>
      </c>
      <c r="C3">
        <f t="shared" ref="C3:C66" si="1">YEAR(A3)</f>
        <v>2016</v>
      </c>
      <c r="D3" s="74">
        <v>10.19</v>
      </c>
      <c r="E3" s="75">
        <v>27.3</v>
      </c>
      <c r="F3" s="74">
        <v>4.8070000000000004</v>
      </c>
      <c r="G3" s="74">
        <v>1.65</v>
      </c>
      <c r="H3" s="76" t="s">
        <v>40</v>
      </c>
      <c r="I3" t="str">
        <f t="shared" ref="I3:I66" si="2">TEXT($A3,"ddd")</f>
        <v>Mon</v>
      </c>
      <c r="J3" s="77"/>
      <c r="K3" s="77"/>
      <c r="L3" s="78"/>
      <c r="M3" s="78"/>
      <c r="N3" s="78"/>
      <c r="O3" s="78"/>
    </row>
    <row r="4" spans="1:19">
      <c r="A4" s="73">
        <v>42647</v>
      </c>
      <c r="B4">
        <f t="shared" si="0"/>
        <v>10</v>
      </c>
      <c r="C4">
        <f t="shared" si="1"/>
        <v>2016</v>
      </c>
      <c r="D4" s="74">
        <v>10.154999999999999</v>
      </c>
      <c r="E4" s="75">
        <v>28</v>
      </c>
      <c r="F4" s="74">
        <v>4.7904999999999998</v>
      </c>
      <c r="G4" s="74">
        <v>1.6705000000000001</v>
      </c>
      <c r="H4" s="76" t="s">
        <v>40</v>
      </c>
      <c r="I4" t="str">
        <f t="shared" si="2"/>
        <v>Tue</v>
      </c>
      <c r="J4" s="79"/>
      <c r="K4" s="79"/>
      <c r="L4" s="80"/>
      <c r="M4" s="80"/>
      <c r="N4" s="80"/>
      <c r="O4" s="80"/>
    </row>
    <row r="5" spans="1:19">
      <c r="A5" s="73">
        <v>42648</v>
      </c>
      <c r="B5">
        <f t="shared" si="0"/>
        <v>10</v>
      </c>
      <c r="C5">
        <f t="shared" si="1"/>
        <v>2016</v>
      </c>
      <c r="D5" s="74">
        <v>9.9700000000000006</v>
      </c>
      <c r="E5" s="75">
        <v>27.9</v>
      </c>
      <c r="F5" s="74">
        <v>4.7774999999999999</v>
      </c>
      <c r="G5" s="74">
        <v>1.6625000000000001</v>
      </c>
      <c r="H5" s="76" t="s">
        <v>40</v>
      </c>
      <c r="I5" t="str">
        <f t="shared" si="2"/>
        <v>Wed</v>
      </c>
      <c r="J5" s="77">
        <v>12.45</v>
      </c>
      <c r="K5" s="77">
        <v>13.15</v>
      </c>
      <c r="L5" s="78">
        <f>J5/$R$2</f>
        <v>27.447574031288028</v>
      </c>
      <c r="M5" s="78">
        <f>K5/$R$2</f>
        <v>28.990811125416673</v>
      </c>
      <c r="N5" s="78"/>
      <c r="O5" s="78"/>
    </row>
    <row r="6" spans="1:19">
      <c r="A6" s="73">
        <v>42649</v>
      </c>
      <c r="B6">
        <f t="shared" si="0"/>
        <v>10</v>
      </c>
      <c r="C6">
        <f t="shared" si="1"/>
        <v>2016</v>
      </c>
      <c r="D6" s="74">
        <v>10.119999999999999</v>
      </c>
      <c r="E6" s="75">
        <v>28.5</v>
      </c>
      <c r="F6" s="74">
        <v>4.742</v>
      </c>
      <c r="G6" s="74">
        <v>1.6675</v>
      </c>
      <c r="H6" s="76" t="s">
        <v>40</v>
      </c>
      <c r="I6" t="str">
        <f t="shared" si="2"/>
        <v>Thu</v>
      </c>
      <c r="J6" s="79"/>
      <c r="K6" s="79"/>
      <c r="L6" s="80"/>
      <c r="M6" s="80"/>
      <c r="N6" s="80"/>
      <c r="O6" s="80"/>
    </row>
    <row r="7" spans="1:19">
      <c r="A7" s="73">
        <v>42650</v>
      </c>
      <c r="B7">
        <f t="shared" si="0"/>
        <v>10</v>
      </c>
      <c r="C7">
        <f t="shared" si="1"/>
        <v>2016</v>
      </c>
      <c r="D7" s="74">
        <v>10.26</v>
      </c>
      <c r="E7" s="75">
        <v>28.5</v>
      </c>
      <c r="F7" s="74">
        <v>4.742</v>
      </c>
      <c r="G7" s="74">
        <v>1.675</v>
      </c>
      <c r="H7" s="76" t="s">
        <v>40</v>
      </c>
      <c r="I7" t="str">
        <f t="shared" si="2"/>
        <v>Fri</v>
      </c>
      <c r="J7" s="77">
        <v>12.45</v>
      </c>
      <c r="K7" s="77">
        <v>13.15</v>
      </c>
      <c r="L7" s="78">
        <f>J7/$R$2</f>
        <v>27.447574031288028</v>
      </c>
      <c r="M7" s="78">
        <f>K7/$R$2</f>
        <v>28.990811125416673</v>
      </c>
      <c r="N7" s="78"/>
      <c r="O7" s="78"/>
    </row>
    <row r="8" spans="1:19">
      <c r="A8" s="73">
        <v>42653</v>
      </c>
      <c r="B8">
        <f t="shared" si="0"/>
        <v>10</v>
      </c>
      <c r="C8">
        <f t="shared" si="1"/>
        <v>2016</v>
      </c>
      <c r="D8" s="74">
        <v>10.305</v>
      </c>
      <c r="E8" s="75">
        <v>29</v>
      </c>
      <c r="F8" s="74">
        <v>4.7859999999999996</v>
      </c>
      <c r="G8" s="74">
        <v>1.6779999999999999</v>
      </c>
      <c r="H8" s="76" t="s">
        <v>40</v>
      </c>
      <c r="I8" t="str">
        <f t="shared" si="2"/>
        <v>Mon</v>
      </c>
      <c r="J8" s="79"/>
      <c r="K8" s="79"/>
      <c r="L8" s="80"/>
      <c r="M8" s="80"/>
      <c r="N8" s="80"/>
      <c r="O8" s="80"/>
    </row>
    <row r="9" spans="1:19">
      <c r="A9" s="73">
        <v>42654</v>
      </c>
      <c r="B9">
        <f t="shared" si="0"/>
        <v>10</v>
      </c>
      <c r="C9">
        <f t="shared" si="1"/>
        <v>2016</v>
      </c>
      <c r="D9" s="74">
        <v>10.414999999999999</v>
      </c>
      <c r="E9" s="75">
        <v>28.5</v>
      </c>
      <c r="F9" s="74">
        <v>4.8014999999999999</v>
      </c>
      <c r="G9" s="74">
        <v>1.673</v>
      </c>
      <c r="H9" s="76" t="s">
        <v>40</v>
      </c>
      <c r="I9" t="str">
        <f t="shared" si="2"/>
        <v>Tue</v>
      </c>
      <c r="J9" s="77"/>
      <c r="K9" s="77"/>
      <c r="L9" s="78"/>
      <c r="M9" s="78"/>
      <c r="N9" s="78"/>
      <c r="O9" s="78"/>
    </row>
    <row r="10" spans="1:19">
      <c r="A10" s="73">
        <v>42655</v>
      </c>
      <c r="B10">
        <f t="shared" si="0"/>
        <v>10</v>
      </c>
      <c r="C10">
        <f t="shared" si="1"/>
        <v>2016</v>
      </c>
      <c r="D10" s="74">
        <v>10.574999999999999</v>
      </c>
      <c r="E10" s="75">
        <v>28.5</v>
      </c>
      <c r="F10" s="74">
        <v>4.8049999999999997</v>
      </c>
      <c r="G10" s="74">
        <v>1.6839999999999999</v>
      </c>
      <c r="H10" s="76" t="s">
        <v>40</v>
      </c>
      <c r="I10" t="str">
        <f t="shared" si="2"/>
        <v>Wed</v>
      </c>
      <c r="J10" s="79">
        <v>12.5</v>
      </c>
      <c r="K10" s="79">
        <v>13.15</v>
      </c>
      <c r="L10" s="80">
        <f>J10/$R$2</f>
        <v>27.557805252297218</v>
      </c>
      <c r="M10" s="80">
        <f>K10/$R$2</f>
        <v>28.990811125416673</v>
      </c>
      <c r="N10" s="80"/>
      <c r="O10" s="80"/>
    </row>
    <row r="11" spans="1:19">
      <c r="A11" s="73">
        <v>42656</v>
      </c>
      <c r="B11">
        <f t="shared" si="0"/>
        <v>10</v>
      </c>
      <c r="C11">
        <f t="shared" si="1"/>
        <v>2016</v>
      </c>
      <c r="D11" s="74">
        <v>10.414999999999999</v>
      </c>
      <c r="E11" s="75">
        <v>28.3</v>
      </c>
      <c r="F11" s="74">
        <v>4.7545000000000002</v>
      </c>
      <c r="G11" s="74">
        <v>1.681</v>
      </c>
      <c r="H11" s="76" t="s">
        <v>40</v>
      </c>
      <c r="I11" t="str">
        <f t="shared" si="2"/>
        <v>Thu</v>
      </c>
      <c r="J11" s="77"/>
      <c r="K11" s="77"/>
      <c r="L11" s="78"/>
      <c r="M11" s="78"/>
      <c r="N11" s="78"/>
      <c r="O11" s="78"/>
    </row>
    <row r="12" spans="1:19">
      <c r="A12" s="73">
        <v>42657</v>
      </c>
      <c r="B12">
        <f t="shared" si="0"/>
        <v>10</v>
      </c>
      <c r="C12">
        <f t="shared" si="1"/>
        <v>2016</v>
      </c>
      <c r="D12" s="74">
        <v>10.435</v>
      </c>
      <c r="E12" s="75">
        <v>28.3</v>
      </c>
      <c r="F12" s="74">
        <v>4.6725000000000003</v>
      </c>
      <c r="G12" s="74">
        <v>1.6850000000000001</v>
      </c>
      <c r="H12" s="76" t="s">
        <v>40</v>
      </c>
      <c r="I12" t="str">
        <f t="shared" si="2"/>
        <v>Fri</v>
      </c>
      <c r="J12" s="79">
        <v>12.5</v>
      </c>
      <c r="K12" s="79">
        <v>13.15</v>
      </c>
      <c r="L12" s="80">
        <f>J12/$R$2</f>
        <v>27.557805252297218</v>
      </c>
      <c r="M12" s="80">
        <f>K12/$R$2</f>
        <v>28.990811125416673</v>
      </c>
      <c r="N12" s="80"/>
      <c r="O12" s="80"/>
    </row>
    <row r="13" spans="1:19">
      <c r="A13" s="73">
        <v>42660</v>
      </c>
      <c r="B13">
        <f t="shared" si="0"/>
        <v>10</v>
      </c>
      <c r="C13">
        <f t="shared" si="1"/>
        <v>2016</v>
      </c>
      <c r="D13" s="81">
        <v>10.4</v>
      </c>
      <c r="E13" s="75">
        <v>28.004999999999999</v>
      </c>
      <c r="F13" s="74">
        <v>4.6715</v>
      </c>
      <c r="G13" s="74">
        <v>1.645</v>
      </c>
      <c r="H13" s="76" t="s">
        <v>40</v>
      </c>
      <c r="I13" t="str">
        <f t="shared" si="2"/>
        <v>Mon</v>
      </c>
      <c r="J13" s="77"/>
      <c r="K13" s="77"/>
      <c r="L13" s="78"/>
      <c r="M13" s="78"/>
      <c r="N13" s="78"/>
      <c r="O13" s="78"/>
    </row>
    <row r="14" spans="1:19">
      <c r="A14" s="73">
        <v>42661</v>
      </c>
      <c r="B14">
        <f t="shared" si="0"/>
        <v>10</v>
      </c>
      <c r="C14">
        <f t="shared" si="1"/>
        <v>2016</v>
      </c>
      <c r="D14" s="81">
        <v>10.335000000000001</v>
      </c>
      <c r="E14" s="75">
        <v>28.5</v>
      </c>
      <c r="F14" s="74">
        <v>4.6654999999999998</v>
      </c>
      <c r="G14" s="74">
        <v>1.6635</v>
      </c>
      <c r="H14" s="76" t="s">
        <v>40</v>
      </c>
      <c r="I14" t="str">
        <f t="shared" si="2"/>
        <v>Tue</v>
      </c>
      <c r="J14" s="79"/>
      <c r="K14" s="79"/>
      <c r="L14" s="80"/>
      <c r="M14" s="80"/>
      <c r="N14" s="80"/>
      <c r="O14" s="80"/>
    </row>
    <row r="15" spans="1:19">
      <c r="A15" s="73">
        <v>42662</v>
      </c>
      <c r="B15">
        <f t="shared" si="0"/>
        <v>10</v>
      </c>
      <c r="C15">
        <f t="shared" si="1"/>
        <v>2016</v>
      </c>
      <c r="D15" s="81">
        <v>10.28</v>
      </c>
      <c r="E15" s="75">
        <v>28.3</v>
      </c>
      <c r="F15" s="74">
        <v>4.6425000000000001</v>
      </c>
      <c r="G15" s="74">
        <v>1.6220000000000001</v>
      </c>
      <c r="H15" s="76" t="s">
        <v>40</v>
      </c>
      <c r="I15" t="str">
        <f t="shared" si="2"/>
        <v>Wed</v>
      </c>
      <c r="J15" s="77">
        <v>12.5</v>
      </c>
      <c r="K15" s="77">
        <v>13.15</v>
      </c>
      <c r="L15" s="78">
        <f>J15/$R$2</f>
        <v>27.557805252297218</v>
      </c>
      <c r="M15" s="78">
        <f>K15/$R$2</f>
        <v>28.990811125416673</v>
      </c>
      <c r="N15" s="78"/>
      <c r="O15" s="78"/>
    </row>
    <row r="16" spans="1:19">
      <c r="A16" s="73">
        <v>42663</v>
      </c>
      <c r="B16">
        <f t="shared" si="0"/>
        <v>10</v>
      </c>
      <c r="C16">
        <f t="shared" si="1"/>
        <v>2016</v>
      </c>
      <c r="D16" s="81">
        <v>10.164999999999999</v>
      </c>
      <c r="E16" s="75">
        <v>28.5</v>
      </c>
      <c r="F16" s="74">
        <v>4.6334999999999997</v>
      </c>
      <c r="G16" s="74">
        <v>1.6125</v>
      </c>
      <c r="H16" s="76" t="s">
        <v>40</v>
      </c>
      <c r="I16" t="str">
        <f t="shared" si="2"/>
        <v>Thu</v>
      </c>
      <c r="J16" s="79"/>
      <c r="K16" s="79"/>
      <c r="L16" s="80"/>
      <c r="M16" s="80"/>
      <c r="N16" s="80"/>
      <c r="O16" s="80"/>
    </row>
    <row r="17" spans="1:15">
      <c r="A17" s="73">
        <v>42664</v>
      </c>
      <c r="B17">
        <f t="shared" si="0"/>
        <v>10</v>
      </c>
      <c r="C17">
        <f t="shared" si="1"/>
        <v>2016</v>
      </c>
      <c r="D17" s="81">
        <v>9.9949999999999992</v>
      </c>
      <c r="E17" s="75">
        <v>28.1</v>
      </c>
      <c r="F17" s="74">
        <v>4.6369999999999996</v>
      </c>
      <c r="G17" s="74">
        <v>1.617</v>
      </c>
      <c r="H17" s="76" t="s">
        <v>40</v>
      </c>
      <c r="I17" t="str">
        <f t="shared" si="2"/>
        <v>Fri</v>
      </c>
      <c r="J17" s="77">
        <v>12.7</v>
      </c>
      <c r="K17" s="77">
        <v>13.25</v>
      </c>
      <c r="L17" s="78">
        <f>J17/$R$2</f>
        <v>27.998730136333972</v>
      </c>
      <c r="M17" s="78">
        <f>K17/$R$2</f>
        <v>29.21127356743505</v>
      </c>
      <c r="N17" s="78"/>
      <c r="O17" s="78"/>
    </row>
    <row r="18" spans="1:15">
      <c r="A18" s="73">
        <v>42667</v>
      </c>
      <c r="B18">
        <f t="shared" si="0"/>
        <v>10</v>
      </c>
      <c r="C18">
        <f t="shared" si="1"/>
        <v>2016</v>
      </c>
      <c r="D18" s="81">
        <v>10.02</v>
      </c>
      <c r="E18" s="75">
        <v>28.75</v>
      </c>
      <c r="F18" s="74">
        <v>4.6204999999999998</v>
      </c>
      <c r="G18" s="74">
        <v>1.6265000000000001</v>
      </c>
      <c r="H18" s="76" t="s">
        <v>40</v>
      </c>
      <c r="I18" t="str">
        <f t="shared" si="2"/>
        <v>Mon</v>
      </c>
      <c r="J18" s="79"/>
      <c r="K18" s="79"/>
      <c r="L18" s="80"/>
      <c r="M18" s="80"/>
      <c r="N18" s="80"/>
      <c r="O18" s="80"/>
    </row>
    <row r="19" spans="1:15">
      <c r="A19" s="73">
        <v>42668</v>
      </c>
      <c r="B19">
        <f t="shared" si="0"/>
        <v>10</v>
      </c>
      <c r="C19">
        <f t="shared" si="1"/>
        <v>2016</v>
      </c>
      <c r="D19" s="81">
        <v>10.255000000000001</v>
      </c>
      <c r="E19" s="75">
        <v>28.9</v>
      </c>
      <c r="F19" s="74">
        <v>4.72</v>
      </c>
      <c r="G19" s="74">
        <v>1.651</v>
      </c>
      <c r="H19" s="76" t="s">
        <v>40</v>
      </c>
      <c r="I19" t="str">
        <f t="shared" si="2"/>
        <v>Tue</v>
      </c>
      <c r="J19" s="77"/>
      <c r="K19" s="77"/>
      <c r="L19" s="78"/>
      <c r="M19" s="78"/>
      <c r="N19" s="78"/>
      <c r="O19" s="78"/>
    </row>
    <row r="20" spans="1:15">
      <c r="A20" s="73">
        <v>42669</v>
      </c>
      <c r="B20">
        <f t="shared" si="0"/>
        <v>10</v>
      </c>
      <c r="C20">
        <f t="shared" si="1"/>
        <v>2016</v>
      </c>
      <c r="D20" s="81">
        <v>10.15</v>
      </c>
      <c r="E20" s="75">
        <v>28.4</v>
      </c>
      <c r="F20" s="74">
        <v>4.7175000000000002</v>
      </c>
      <c r="G20" s="74">
        <v>1.673</v>
      </c>
      <c r="H20" s="76" t="s">
        <v>40</v>
      </c>
      <c r="I20" t="str">
        <f t="shared" si="2"/>
        <v>Wed</v>
      </c>
      <c r="J20" s="79">
        <v>12.7</v>
      </c>
      <c r="K20" s="79">
        <v>13.45</v>
      </c>
      <c r="L20" s="80">
        <f>J20/$R$2</f>
        <v>27.998730136333972</v>
      </c>
      <c r="M20" s="80">
        <f>K20/$R$2</f>
        <v>29.652198451471808</v>
      </c>
      <c r="N20" s="80"/>
      <c r="O20" s="80"/>
    </row>
    <row r="21" spans="1:15">
      <c r="A21" s="73">
        <v>42670</v>
      </c>
      <c r="B21">
        <f t="shared" si="0"/>
        <v>10</v>
      </c>
      <c r="C21">
        <f t="shared" si="1"/>
        <v>2016</v>
      </c>
      <c r="D21" s="81">
        <v>10.265000000000001</v>
      </c>
      <c r="E21" s="75">
        <v>28.75</v>
      </c>
      <c r="F21" s="74">
        <v>4.774</v>
      </c>
      <c r="G21" s="74">
        <v>1.6815</v>
      </c>
      <c r="H21" s="76" t="s">
        <v>40</v>
      </c>
      <c r="I21" t="str">
        <f t="shared" si="2"/>
        <v>Thu</v>
      </c>
      <c r="J21" s="77"/>
      <c r="K21" s="77"/>
      <c r="L21" s="78"/>
      <c r="M21" s="78"/>
      <c r="N21" s="78"/>
      <c r="O21" s="78"/>
    </row>
    <row r="22" spans="1:15">
      <c r="A22" s="73">
        <v>42671</v>
      </c>
      <c r="B22">
        <f t="shared" si="0"/>
        <v>10</v>
      </c>
      <c r="C22">
        <f t="shared" si="1"/>
        <v>2016</v>
      </c>
      <c r="D22" s="81">
        <v>10.34</v>
      </c>
      <c r="E22" s="75">
        <v>28.5</v>
      </c>
      <c r="F22" s="74">
        <v>4.7869999999999999</v>
      </c>
      <c r="G22" s="74">
        <v>1.7015</v>
      </c>
      <c r="H22" s="76" t="s">
        <v>40</v>
      </c>
      <c r="I22" t="str">
        <f t="shared" si="2"/>
        <v>Fri</v>
      </c>
      <c r="J22" s="79">
        <v>12.7</v>
      </c>
      <c r="K22" s="79">
        <v>13.45</v>
      </c>
      <c r="L22" s="80">
        <f>J22/$R$2</f>
        <v>27.998730136333972</v>
      </c>
      <c r="M22" s="80">
        <f>K22/$R$2</f>
        <v>29.652198451471808</v>
      </c>
      <c r="N22" s="80"/>
      <c r="O22" s="80"/>
    </row>
    <row r="23" spans="1:15">
      <c r="A23" s="73">
        <v>42674</v>
      </c>
      <c r="B23">
        <f t="shared" si="0"/>
        <v>10</v>
      </c>
      <c r="C23">
        <f t="shared" si="1"/>
        <v>2016</v>
      </c>
      <c r="D23" s="81">
        <v>10.55</v>
      </c>
      <c r="E23" s="75">
        <v>28.8</v>
      </c>
      <c r="F23" s="74">
        <v>4.8274999999999997</v>
      </c>
      <c r="G23" s="74">
        <v>1.7230000000000001</v>
      </c>
      <c r="H23" s="76" t="s">
        <v>40</v>
      </c>
      <c r="I23" t="str">
        <f t="shared" si="2"/>
        <v>Mon</v>
      </c>
      <c r="J23" s="77"/>
      <c r="K23" s="77"/>
      <c r="L23" s="78"/>
      <c r="M23" s="78"/>
      <c r="N23" s="78"/>
      <c r="O23" s="78"/>
    </row>
    <row r="24" spans="1:15">
      <c r="A24" s="73">
        <v>42675</v>
      </c>
      <c r="B24">
        <f t="shared" si="0"/>
        <v>11</v>
      </c>
      <c r="C24">
        <f t="shared" si="1"/>
        <v>2016</v>
      </c>
      <c r="D24" s="81">
        <v>10.445</v>
      </c>
      <c r="E24" s="75">
        <v>28.5</v>
      </c>
      <c r="F24" s="74">
        <v>4.8624999999999998</v>
      </c>
      <c r="G24" s="74">
        <v>1.732</v>
      </c>
      <c r="H24" s="76" t="s">
        <v>40</v>
      </c>
      <c r="I24" t="str">
        <f t="shared" si="2"/>
        <v>Tue</v>
      </c>
      <c r="J24" s="79"/>
      <c r="K24" s="79"/>
      <c r="L24" s="80"/>
      <c r="M24" s="80"/>
      <c r="N24" s="80"/>
      <c r="O24" s="80"/>
    </row>
    <row r="25" spans="1:15">
      <c r="A25" s="73">
        <v>42676</v>
      </c>
      <c r="B25">
        <f t="shared" si="0"/>
        <v>11</v>
      </c>
      <c r="C25">
        <f t="shared" si="1"/>
        <v>2016</v>
      </c>
      <c r="D25" s="81">
        <v>10.355</v>
      </c>
      <c r="E25" s="75">
        <v>28.5</v>
      </c>
      <c r="F25" s="74">
        <v>4.8710000000000004</v>
      </c>
      <c r="G25" s="74">
        <v>1.7090000000000001</v>
      </c>
      <c r="H25" s="76" t="s">
        <v>40</v>
      </c>
      <c r="I25" t="str">
        <f t="shared" si="2"/>
        <v>Wed</v>
      </c>
      <c r="J25" s="77">
        <v>12.7</v>
      </c>
      <c r="K25" s="77">
        <v>13.45</v>
      </c>
      <c r="L25" s="78">
        <f>J25/$R$2</f>
        <v>27.998730136333972</v>
      </c>
      <c r="M25" s="78">
        <f>K25/$R$2</f>
        <v>29.652198451471808</v>
      </c>
      <c r="N25" s="78"/>
      <c r="O25" s="78"/>
    </row>
    <row r="26" spans="1:15">
      <c r="A26" s="73">
        <v>42677</v>
      </c>
      <c r="B26">
        <f t="shared" si="0"/>
        <v>11</v>
      </c>
      <c r="C26">
        <f t="shared" si="1"/>
        <v>2016</v>
      </c>
      <c r="D26" s="81">
        <v>10.44</v>
      </c>
      <c r="E26" s="75">
        <v>28.8</v>
      </c>
      <c r="F26" s="74">
        <v>4.9180000000000001</v>
      </c>
      <c r="G26" s="74">
        <v>1.726</v>
      </c>
      <c r="H26" s="76" t="s">
        <v>40</v>
      </c>
      <c r="I26" t="str">
        <f t="shared" si="2"/>
        <v>Thu</v>
      </c>
      <c r="J26" s="79"/>
      <c r="K26" s="79"/>
      <c r="L26" s="80"/>
      <c r="M26" s="80"/>
      <c r="N26" s="80"/>
      <c r="O26" s="80"/>
    </row>
    <row r="27" spans="1:15">
      <c r="A27" s="73">
        <v>42678</v>
      </c>
      <c r="B27">
        <f t="shared" si="0"/>
        <v>11</v>
      </c>
      <c r="C27">
        <f t="shared" si="1"/>
        <v>2016</v>
      </c>
      <c r="D27" s="74">
        <v>10.385</v>
      </c>
      <c r="E27" s="75">
        <v>28.7</v>
      </c>
      <c r="F27" s="74">
        <v>4.9429999999999996</v>
      </c>
      <c r="G27" s="74">
        <v>1.7184999999999999</v>
      </c>
      <c r="H27" s="76" t="s">
        <v>40</v>
      </c>
      <c r="I27" t="str">
        <f t="shared" si="2"/>
        <v>Fri</v>
      </c>
      <c r="J27" s="77">
        <v>12.85</v>
      </c>
      <c r="K27" s="77">
        <v>13.6</v>
      </c>
      <c r="L27" s="78">
        <f>J27/$R$2</f>
        <v>28.329423799361539</v>
      </c>
      <c r="M27" s="78">
        <f>K27/$R$2</f>
        <v>29.982892114499375</v>
      </c>
      <c r="N27" s="78"/>
      <c r="O27" s="78"/>
    </row>
    <row r="28" spans="1:15">
      <c r="A28" s="73">
        <v>42681</v>
      </c>
      <c r="B28">
        <f t="shared" si="0"/>
        <v>11</v>
      </c>
      <c r="C28">
        <f t="shared" si="1"/>
        <v>2016</v>
      </c>
      <c r="D28" s="74">
        <v>10.93</v>
      </c>
      <c r="E28" s="75">
        <v>29</v>
      </c>
      <c r="F28" s="74">
        <v>5.032</v>
      </c>
      <c r="G28" s="74">
        <v>1.716</v>
      </c>
      <c r="H28" s="76" t="s">
        <v>40</v>
      </c>
      <c r="I28" t="str">
        <f t="shared" si="2"/>
        <v>Mon</v>
      </c>
      <c r="J28" s="79"/>
      <c r="K28" s="79"/>
      <c r="L28" s="80"/>
      <c r="M28" s="80"/>
      <c r="N28" s="80"/>
      <c r="O28" s="80"/>
    </row>
    <row r="29" spans="1:15">
      <c r="A29" s="73">
        <v>42682</v>
      </c>
      <c r="B29">
        <f t="shared" si="0"/>
        <v>11</v>
      </c>
      <c r="C29">
        <f t="shared" si="1"/>
        <v>2016</v>
      </c>
      <c r="D29" s="74">
        <v>11.14</v>
      </c>
      <c r="E29" s="75">
        <v>29</v>
      </c>
      <c r="F29" s="74">
        <v>5.0439999999999996</v>
      </c>
      <c r="G29" s="74">
        <v>1.706</v>
      </c>
      <c r="H29" s="76" t="s">
        <v>40</v>
      </c>
      <c r="I29" t="str">
        <f t="shared" si="2"/>
        <v>Tue</v>
      </c>
      <c r="J29" s="77"/>
      <c r="K29" s="77"/>
      <c r="L29" s="78"/>
      <c r="M29" s="78"/>
      <c r="N29" s="78"/>
      <c r="O29" s="78"/>
    </row>
    <row r="30" spans="1:15">
      <c r="A30" s="73">
        <v>42683</v>
      </c>
      <c r="B30">
        <f t="shared" si="0"/>
        <v>11</v>
      </c>
      <c r="C30">
        <f t="shared" si="1"/>
        <v>2016</v>
      </c>
      <c r="D30" s="74">
        <v>11.45</v>
      </c>
      <c r="E30" s="75">
        <v>29.25</v>
      </c>
      <c r="F30" s="74">
        <v>5.335</v>
      </c>
      <c r="G30" s="74">
        <v>1.7375</v>
      </c>
      <c r="H30" s="76" t="s">
        <v>40</v>
      </c>
      <c r="I30" t="str">
        <f t="shared" si="2"/>
        <v>Wed</v>
      </c>
      <c r="J30" s="79">
        <v>12.95</v>
      </c>
      <c r="K30" s="79">
        <v>13.6</v>
      </c>
      <c r="L30" s="80">
        <f>J30/$R$2</f>
        <v>28.549886241379916</v>
      </c>
      <c r="M30" s="80">
        <f>K30/$R$2</f>
        <v>29.982892114499375</v>
      </c>
      <c r="N30" s="80"/>
      <c r="O30" s="80"/>
    </row>
    <row r="31" spans="1:15">
      <c r="A31" s="73">
        <v>42684</v>
      </c>
      <c r="B31">
        <f t="shared" si="0"/>
        <v>11</v>
      </c>
      <c r="C31">
        <f t="shared" si="1"/>
        <v>2016</v>
      </c>
      <c r="D31" s="74">
        <v>11.71</v>
      </c>
      <c r="E31" s="75">
        <v>29.2</v>
      </c>
      <c r="F31" s="74">
        <v>5.6189999999999998</v>
      </c>
      <c r="G31" s="74">
        <v>1.7725</v>
      </c>
      <c r="H31" s="76" t="s">
        <v>40</v>
      </c>
      <c r="I31" t="str">
        <f t="shared" si="2"/>
        <v>Thu</v>
      </c>
      <c r="J31" s="77"/>
      <c r="K31" s="77"/>
      <c r="L31" s="78"/>
      <c r="M31" s="78"/>
      <c r="N31" s="78"/>
      <c r="O31" s="78"/>
    </row>
    <row r="32" spans="1:15">
      <c r="A32" s="73">
        <v>42685</v>
      </c>
      <c r="B32">
        <f t="shared" si="0"/>
        <v>11</v>
      </c>
      <c r="C32">
        <f t="shared" si="1"/>
        <v>2016</v>
      </c>
      <c r="D32" s="74">
        <v>11.734999999999999</v>
      </c>
      <c r="E32" s="75">
        <v>29.5</v>
      </c>
      <c r="F32" s="74">
        <v>5.9</v>
      </c>
      <c r="G32" s="74">
        <v>1.7769999999999999</v>
      </c>
      <c r="H32" s="76" t="s">
        <v>40</v>
      </c>
      <c r="I32" t="str">
        <f t="shared" si="2"/>
        <v>Fri</v>
      </c>
      <c r="J32" s="79">
        <v>13.05</v>
      </c>
      <c r="K32" s="79">
        <v>13.65</v>
      </c>
      <c r="L32" s="80">
        <f>J32/$R$2</f>
        <v>28.770348683398296</v>
      </c>
      <c r="M32" s="80">
        <f>K32/$R$2</f>
        <v>30.093123335508565</v>
      </c>
      <c r="N32" s="80"/>
      <c r="O32" s="80"/>
    </row>
    <row r="33" spans="1:15">
      <c r="A33" s="73">
        <v>42688</v>
      </c>
      <c r="B33">
        <f t="shared" si="0"/>
        <v>11</v>
      </c>
      <c r="C33">
        <f t="shared" si="1"/>
        <v>2016</v>
      </c>
      <c r="D33" s="74">
        <v>11.135</v>
      </c>
      <c r="E33" s="75">
        <v>29.5</v>
      </c>
      <c r="F33" s="74">
        <v>5.62</v>
      </c>
      <c r="G33" s="74">
        <v>1.7649999999999999</v>
      </c>
      <c r="H33" s="76" t="s">
        <v>40</v>
      </c>
      <c r="I33" t="str">
        <f t="shared" si="2"/>
        <v>Mon</v>
      </c>
      <c r="J33" s="77"/>
      <c r="K33" s="77"/>
      <c r="L33" s="78"/>
      <c r="M33" s="78"/>
      <c r="N33" s="78"/>
      <c r="O33" s="78"/>
    </row>
    <row r="34" spans="1:15">
      <c r="A34" s="73">
        <v>42689</v>
      </c>
      <c r="B34">
        <f t="shared" si="0"/>
        <v>11</v>
      </c>
      <c r="C34">
        <f t="shared" si="1"/>
        <v>2016</v>
      </c>
      <c r="D34" s="74">
        <v>11.154999999999999</v>
      </c>
      <c r="E34" s="75">
        <v>29.5</v>
      </c>
      <c r="F34" s="74">
        <v>5.4480000000000004</v>
      </c>
      <c r="G34" s="74">
        <v>1.7270000000000001</v>
      </c>
      <c r="H34" s="76" t="s">
        <v>40</v>
      </c>
      <c r="I34" t="str">
        <f t="shared" si="2"/>
        <v>Tue</v>
      </c>
      <c r="J34" s="79"/>
      <c r="K34" s="79"/>
      <c r="L34" s="80"/>
      <c r="M34" s="80"/>
      <c r="N34" s="80"/>
      <c r="O34" s="80"/>
    </row>
    <row r="35" spans="1:15">
      <c r="A35" s="73">
        <v>42690</v>
      </c>
      <c r="B35">
        <f t="shared" si="0"/>
        <v>11</v>
      </c>
      <c r="C35">
        <f t="shared" si="1"/>
        <v>2016</v>
      </c>
      <c r="D35" s="74">
        <v>11.205</v>
      </c>
      <c r="E35" s="75">
        <v>29.5</v>
      </c>
      <c r="F35" s="74">
        <v>5.4589999999999996</v>
      </c>
      <c r="G35" s="74">
        <v>1.7190000000000001</v>
      </c>
      <c r="H35" s="76" t="s">
        <v>40</v>
      </c>
      <c r="I35" t="str">
        <f t="shared" si="2"/>
        <v>Wed</v>
      </c>
      <c r="J35" s="77">
        <v>13.2</v>
      </c>
      <c r="K35" s="77">
        <v>13.75</v>
      </c>
      <c r="L35" s="78">
        <f>J35/$R$2</f>
        <v>29.10104234642586</v>
      </c>
      <c r="M35" s="78">
        <f>K35/$R$2</f>
        <v>30.313585777526942</v>
      </c>
      <c r="N35" s="78"/>
      <c r="O35" s="78"/>
    </row>
    <row r="36" spans="1:15">
      <c r="A36" s="73">
        <v>42691</v>
      </c>
      <c r="B36">
        <f t="shared" si="0"/>
        <v>11</v>
      </c>
      <c r="C36">
        <f t="shared" si="1"/>
        <v>2016</v>
      </c>
      <c r="D36" s="74">
        <v>11.24</v>
      </c>
      <c r="E36" s="75">
        <v>29.75</v>
      </c>
      <c r="F36" s="74">
        <v>5.4260000000000002</v>
      </c>
      <c r="G36" s="74">
        <v>1.6924999999999999</v>
      </c>
      <c r="H36" s="76" t="s">
        <v>40</v>
      </c>
      <c r="I36" t="str">
        <f t="shared" si="2"/>
        <v>Thu</v>
      </c>
      <c r="J36" s="79"/>
      <c r="K36" s="79"/>
      <c r="L36" s="80"/>
      <c r="M36" s="80"/>
      <c r="N36" s="80"/>
      <c r="O36" s="80"/>
    </row>
    <row r="37" spans="1:15">
      <c r="A37" s="73">
        <v>42692</v>
      </c>
      <c r="B37">
        <f t="shared" si="0"/>
        <v>11</v>
      </c>
      <c r="C37">
        <f t="shared" si="1"/>
        <v>2016</v>
      </c>
      <c r="D37" s="74">
        <v>11.08</v>
      </c>
      <c r="E37" s="75">
        <v>30</v>
      </c>
      <c r="F37" s="74">
        <v>5.4459999999999997</v>
      </c>
      <c r="G37" s="74">
        <v>1.712</v>
      </c>
      <c r="H37" s="76" t="s">
        <v>40</v>
      </c>
      <c r="I37" t="str">
        <f t="shared" si="2"/>
        <v>Fri</v>
      </c>
      <c r="J37" s="77">
        <v>13.2</v>
      </c>
      <c r="K37" s="77">
        <v>13.9</v>
      </c>
      <c r="L37" s="78">
        <f>J37/$R$2</f>
        <v>29.10104234642586</v>
      </c>
      <c r="M37" s="78">
        <f>K37/$R$2</f>
        <v>30.644279440554509</v>
      </c>
      <c r="N37" s="78"/>
      <c r="O37" s="78"/>
    </row>
    <row r="38" spans="1:15">
      <c r="A38" s="73">
        <v>42695</v>
      </c>
      <c r="B38">
        <f t="shared" si="0"/>
        <v>11</v>
      </c>
      <c r="C38">
        <f t="shared" si="1"/>
        <v>2016</v>
      </c>
      <c r="D38" s="74">
        <v>11.154999999999999</v>
      </c>
      <c r="E38" s="75">
        <v>30.25</v>
      </c>
      <c r="F38" s="74">
        <v>5.5354999999999999</v>
      </c>
      <c r="G38" s="74">
        <v>1.726</v>
      </c>
      <c r="H38" s="76" t="s">
        <v>40</v>
      </c>
      <c r="I38" t="str">
        <f t="shared" si="2"/>
        <v>Mon</v>
      </c>
      <c r="J38" s="79"/>
      <c r="K38" s="79"/>
      <c r="L38" s="80"/>
      <c r="M38" s="80"/>
      <c r="N38" s="80"/>
      <c r="O38" s="80"/>
    </row>
    <row r="39" spans="1:15">
      <c r="A39" s="73">
        <v>42696</v>
      </c>
      <c r="B39">
        <f t="shared" si="0"/>
        <v>11</v>
      </c>
      <c r="C39">
        <f t="shared" si="1"/>
        <v>2016</v>
      </c>
      <c r="D39" s="74">
        <v>11.38</v>
      </c>
      <c r="E39" s="75">
        <v>30.25</v>
      </c>
      <c r="F39" s="74">
        <v>5.6180000000000003</v>
      </c>
      <c r="G39" s="74">
        <v>1.7390000000000001</v>
      </c>
      <c r="H39" s="76" t="s">
        <v>40</v>
      </c>
      <c r="I39" t="str">
        <f t="shared" si="2"/>
        <v>Tue</v>
      </c>
      <c r="J39" s="77"/>
      <c r="K39" s="77"/>
      <c r="L39" s="78"/>
      <c r="M39" s="78"/>
      <c r="N39" s="78"/>
      <c r="O39" s="78"/>
    </row>
    <row r="40" spans="1:15">
      <c r="A40" s="73">
        <v>42697</v>
      </c>
      <c r="B40">
        <f t="shared" si="0"/>
        <v>11</v>
      </c>
      <c r="C40">
        <f t="shared" si="1"/>
        <v>2016</v>
      </c>
      <c r="D40" s="74">
        <v>11.225</v>
      </c>
      <c r="E40" s="75">
        <v>29.75</v>
      </c>
      <c r="F40" s="74">
        <v>5.5640000000000001</v>
      </c>
      <c r="G40" s="74">
        <v>1.7655000000000001</v>
      </c>
      <c r="H40" s="76" t="s">
        <v>40</v>
      </c>
      <c r="I40" t="str">
        <f t="shared" si="2"/>
        <v>Wed</v>
      </c>
      <c r="J40" s="79">
        <v>13.3</v>
      </c>
      <c r="K40" s="79">
        <v>13.9</v>
      </c>
      <c r="L40" s="80">
        <f>J40/$R$2</f>
        <v>29.321504788444244</v>
      </c>
      <c r="M40" s="80">
        <f>K40/$R$2</f>
        <v>30.644279440554509</v>
      </c>
      <c r="N40" s="80"/>
      <c r="O40" s="80"/>
    </row>
    <row r="41" spans="1:15">
      <c r="A41" s="73">
        <v>42698</v>
      </c>
      <c r="B41">
        <f t="shared" si="0"/>
        <v>11</v>
      </c>
      <c r="C41">
        <f t="shared" si="1"/>
        <v>2016</v>
      </c>
      <c r="D41" s="74">
        <v>11.57</v>
      </c>
      <c r="E41" s="75">
        <v>29.75</v>
      </c>
      <c r="F41" s="74">
        <v>5.8345000000000002</v>
      </c>
      <c r="G41" s="74">
        <v>1.774</v>
      </c>
      <c r="H41" s="76" t="s">
        <v>40</v>
      </c>
      <c r="I41" t="str">
        <f t="shared" si="2"/>
        <v>Thu</v>
      </c>
      <c r="J41" s="77"/>
      <c r="K41" s="77"/>
      <c r="L41" s="78"/>
      <c r="M41" s="78"/>
      <c r="N41" s="78"/>
      <c r="O41" s="78"/>
    </row>
    <row r="42" spans="1:15">
      <c r="A42" s="73">
        <v>42699</v>
      </c>
      <c r="B42">
        <f t="shared" si="0"/>
        <v>11</v>
      </c>
      <c r="C42">
        <f t="shared" si="1"/>
        <v>2016</v>
      </c>
      <c r="D42" s="74">
        <v>11.465</v>
      </c>
      <c r="E42" s="75">
        <v>30</v>
      </c>
      <c r="F42" s="74">
        <v>5.8224999999999998</v>
      </c>
      <c r="G42" s="74">
        <v>1.7509999999999999</v>
      </c>
      <c r="H42" s="76" t="s">
        <v>40</v>
      </c>
      <c r="I42" t="str">
        <f t="shared" si="2"/>
        <v>Fri</v>
      </c>
      <c r="J42" s="79">
        <v>13.3</v>
      </c>
      <c r="K42" s="79">
        <v>13.9</v>
      </c>
      <c r="L42" s="80">
        <f>J42/$R$2</f>
        <v>29.321504788444244</v>
      </c>
      <c r="M42" s="80">
        <f>K42/$R$2</f>
        <v>30.644279440554509</v>
      </c>
      <c r="N42" s="80"/>
      <c r="O42" s="80"/>
    </row>
    <row r="43" spans="1:15">
      <c r="A43" s="73">
        <v>42702</v>
      </c>
      <c r="B43">
        <f t="shared" si="0"/>
        <v>11</v>
      </c>
      <c r="C43">
        <f t="shared" si="1"/>
        <v>2016</v>
      </c>
      <c r="D43" s="74">
        <v>11.68</v>
      </c>
      <c r="E43" s="75">
        <v>29.75</v>
      </c>
      <c r="F43" s="74">
        <v>5.9355000000000002</v>
      </c>
      <c r="G43" s="74">
        <v>1.7665</v>
      </c>
      <c r="H43" s="76" t="s">
        <v>40</v>
      </c>
      <c r="I43" t="str">
        <f t="shared" si="2"/>
        <v>Mon</v>
      </c>
      <c r="J43" s="77"/>
      <c r="K43" s="77"/>
      <c r="L43" s="78"/>
      <c r="M43" s="78"/>
      <c r="N43" s="78"/>
      <c r="O43" s="78"/>
    </row>
    <row r="44" spans="1:15">
      <c r="A44" s="73">
        <v>42703</v>
      </c>
      <c r="B44">
        <f t="shared" si="0"/>
        <v>11</v>
      </c>
      <c r="C44">
        <f t="shared" si="1"/>
        <v>2016</v>
      </c>
      <c r="D44" s="74">
        <v>11.3</v>
      </c>
      <c r="E44" s="75">
        <v>30.25</v>
      </c>
      <c r="F44" s="74">
        <v>5.7779999999999996</v>
      </c>
      <c r="G44" s="74">
        <v>1.722</v>
      </c>
      <c r="H44" s="76" t="s">
        <v>40</v>
      </c>
      <c r="I44" t="str">
        <f t="shared" si="2"/>
        <v>Tue</v>
      </c>
      <c r="J44" s="79"/>
      <c r="K44" s="79"/>
      <c r="L44" s="80"/>
      <c r="M44" s="80"/>
      <c r="N44" s="80"/>
      <c r="O44" s="80"/>
    </row>
    <row r="45" spans="1:15">
      <c r="A45" s="73">
        <v>42704</v>
      </c>
      <c r="B45">
        <f t="shared" si="0"/>
        <v>11</v>
      </c>
      <c r="C45">
        <f t="shared" si="1"/>
        <v>2016</v>
      </c>
      <c r="D45" s="74">
        <v>10.965</v>
      </c>
      <c r="E45" s="75">
        <v>30</v>
      </c>
      <c r="F45" s="74">
        <v>5.74</v>
      </c>
      <c r="G45" s="74">
        <v>1.7224999999999999</v>
      </c>
      <c r="H45" s="76" t="s">
        <v>40</v>
      </c>
      <c r="I45" t="str">
        <f t="shared" si="2"/>
        <v>Wed</v>
      </c>
      <c r="J45" s="77">
        <v>13.35</v>
      </c>
      <c r="K45" s="77">
        <v>13.9</v>
      </c>
      <c r="L45" s="78">
        <f>J45/$R$2</f>
        <v>29.431736009453427</v>
      </c>
      <c r="M45" s="78">
        <f>K45/$R$2</f>
        <v>30.644279440554509</v>
      </c>
      <c r="N45" s="78"/>
      <c r="O45" s="78"/>
    </row>
    <row r="46" spans="1:15">
      <c r="A46" s="73">
        <v>42705</v>
      </c>
      <c r="B46">
        <f t="shared" si="0"/>
        <v>12</v>
      </c>
      <c r="C46">
        <f t="shared" si="1"/>
        <v>2016</v>
      </c>
      <c r="D46" s="74">
        <v>11.21</v>
      </c>
      <c r="E46" s="75">
        <v>30</v>
      </c>
      <c r="F46" s="74">
        <v>5.7729999999999997</v>
      </c>
      <c r="G46" s="74">
        <v>1.724</v>
      </c>
      <c r="H46" s="76" t="s">
        <v>40</v>
      </c>
      <c r="I46" t="str">
        <f t="shared" si="2"/>
        <v>Thu</v>
      </c>
      <c r="J46" s="79"/>
      <c r="K46" s="79"/>
      <c r="L46" s="80"/>
      <c r="M46" s="80"/>
      <c r="N46" s="80"/>
      <c r="O46" s="80"/>
    </row>
    <row r="47" spans="1:15">
      <c r="A47" s="73">
        <v>42706</v>
      </c>
      <c r="B47">
        <f t="shared" si="0"/>
        <v>12</v>
      </c>
      <c r="C47">
        <f t="shared" si="1"/>
        <v>2016</v>
      </c>
      <c r="D47" s="74">
        <v>11.125</v>
      </c>
      <c r="E47" s="75">
        <v>30</v>
      </c>
      <c r="F47" s="74">
        <v>5.7359999999999998</v>
      </c>
      <c r="G47" s="74">
        <v>1.7150000000000001</v>
      </c>
      <c r="H47" s="76" t="s">
        <v>40</v>
      </c>
      <c r="I47" t="str">
        <f t="shared" si="2"/>
        <v>Fri</v>
      </c>
      <c r="J47" s="77">
        <v>13.4</v>
      </c>
      <c r="K47" s="77">
        <v>13.9</v>
      </c>
      <c r="L47" s="78">
        <f>J47/$R$2</f>
        <v>29.541967230462621</v>
      </c>
      <c r="M47" s="78">
        <f>K47/$R$2</f>
        <v>30.644279440554509</v>
      </c>
      <c r="N47" s="78"/>
      <c r="O47" s="78"/>
    </row>
    <row r="48" spans="1:15">
      <c r="A48" s="73">
        <v>42709</v>
      </c>
      <c r="B48">
        <f t="shared" si="0"/>
        <v>12</v>
      </c>
      <c r="C48">
        <f t="shared" si="1"/>
        <v>2016</v>
      </c>
      <c r="D48" s="74">
        <v>11.68</v>
      </c>
      <c r="E48" s="75">
        <v>31</v>
      </c>
      <c r="F48" s="74">
        <v>5.8514999999999997</v>
      </c>
      <c r="G48" s="74">
        <v>1.728</v>
      </c>
      <c r="H48" s="76" t="s">
        <v>40</v>
      </c>
      <c r="I48" t="str">
        <f t="shared" si="2"/>
        <v>Mon</v>
      </c>
      <c r="J48" s="79"/>
      <c r="K48" s="79"/>
      <c r="L48" s="80"/>
      <c r="M48" s="80"/>
      <c r="N48" s="80"/>
      <c r="O48" s="80"/>
    </row>
    <row r="49" spans="1:15">
      <c r="A49" s="73">
        <v>42710</v>
      </c>
      <c r="B49">
        <f t="shared" si="0"/>
        <v>12</v>
      </c>
      <c r="C49">
        <f t="shared" si="1"/>
        <v>2016</v>
      </c>
      <c r="D49" s="74">
        <v>11.52</v>
      </c>
      <c r="E49" s="75">
        <v>30.75</v>
      </c>
      <c r="F49" s="74">
        <v>5.8559999999999999</v>
      </c>
      <c r="G49" s="74">
        <v>1.718</v>
      </c>
      <c r="H49" s="76" t="s">
        <v>40</v>
      </c>
      <c r="I49" t="str">
        <f t="shared" si="2"/>
        <v>Tue</v>
      </c>
      <c r="J49" s="77"/>
      <c r="K49" s="77"/>
      <c r="L49" s="78"/>
      <c r="M49" s="78"/>
      <c r="N49" s="78"/>
      <c r="O49" s="78"/>
    </row>
    <row r="50" spans="1:15">
      <c r="A50" s="73">
        <v>42711</v>
      </c>
      <c r="B50">
        <f t="shared" si="0"/>
        <v>12</v>
      </c>
      <c r="C50">
        <f t="shared" si="1"/>
        <v>2016</v>
      </c>
      <c r="D50" s="74">
        <v>11.55</v>
      </c>
      <c r="E50" s="75">
        <v>31</v>
      </c>
      <c r="F50" s="74">
        <v>5.9035000000000002</v>
      </c>
      <c r="G50" s="74">
        <v>1.728</v>
      </c>
      <c r="H50" s="76" t="s">
        <v>40</v>
      </c>
      <c r="I50" t="str">
        <f t="shared" si="2"/>
        <v>Wed</v>
      </c>
      <c r="J50" s="79">
        <v>13.6</v>
      </c>
      <c r="K50" s="79">
        <v>14.1</v>
      </c>
      <c r="L50" s="80">
        <f>J50/$R$2</f>
        <v>29.982892114499375</v>
      </c>
      <c r="M50" s="80">
        <f>K50/$R$2</f>
        <v>31.085204324591263</v>
      </c>
      <c r="N50" s="80"/>
      <c r="O50" s="80"/>
    </row>
    <row r="51" spans="1:15">
      <c r="A51" s="73">
        <v>42712</v>
      </c>
      <c r="B51">
        <f t="shared" si="0"/>
        <v>12</v>
      </c>
      <c r="C51">
        <f t="shared" si="1"/>
        <v>2016</v>
      </c>
      <c r="D51" s="74">
        <v>11.37</v>
      </c>
      <c r="E51" s="75">
        <v>31</v>
      </c>
      <c r="F51" s="74">
        <v>5.8380000000000001</v>
      </c>
      <c r="G51" s="74">
        <v>1.7315</v>
      </c>
      <c r="H51" s="76" t="s">
        <v>40</v>
      </c>
      <c r="I51" t="str">
        <f t="shared" si="2"/>
        <v>Thu</v>
      </c>
      <c r="J51" s="77"/>
      <c r="K51" s="77"/>
      <c r="L51" s="78"/>
      <c r="M51" s="78"/>
      <c r="N51" s="78"/>
      <c r="O51" s="78"/>
    </row>
    <row r="52" spans="1:15">
      <c r="A52" s="73">
        <v>42713</v>
      </c>
      <c r="B52">
        <f t="shared" si="0"/>
        <v>12</v>
      </c>
      <c r="C52">
        <f t="shared" si="1"/>
        <v>2016</v>
      </c>
      <c r="D52" s="74">
        <v>11.33</v>
      </c>
      <c r="E52" s="75">
        <v>31.5</v>
      </c>
      <c r="F52" s="74">
        <v>5.8239999999999998</v>
      </c>
      <c r="G52" s="74">
        <v>1.7424999999999999</v>
      </c>
      <c r="H52" s="76" t="s">
        <v>40</v>
      </c>
      <c r="I52" t="str">
        <f t="shared" si="2"/>
        <v>Fri</v>
      </c>
      <c r="J52" s="79">
        <v>13.6</v>
      </c>
      <c r="K52" s="79">
        <v>14.1</v>
      </c>
      <c r="L52" s="80">
        <f>J52/$R$2</f>
        <v>29.982892114499375</v>
      </c>
      <c r="M52" s="80">
        <f>K52/$R$2</f>
        <v>31.085204324591263</v>
      </c>
      <c r="N52" s="80"/>
      <c r="O52" s="80"/>
    </row>
    <row r="53" spans="1:15">
      <c r="A53" s="73">
        <v>42716</v>
      </c>
      <c r="B53">
        <f t="shared" si="0"/>
        <v>12</v>
      </c>
      <c r="C53">
        <f t="shared" si="1"/>
        <v>2016</v>
      </c>
      <c r="D53" s="74">
        <v>11.275</v>
      </c>
      <c r="E53" s="75">
        <v>31.75</v>
      </c>
      <c r="F53" s="74">
        <v>5.7569999999999997</v>
      </c>
      <c r="G53" s="74">
        <v>1.7495000000000001</v>
      </c>
      <c r="H53" s="76" t="s">
        <v>40</v>
      </c>
      <c r="I53" t="str">
        <f t="shared" si="2"/>
        <v>Mon</v>
      </c>
      <c r="J53" s="77"/>
      <c r="K53" s="77"/>
      <c r="L53" s="78"/>
      <c r="M53" s="78"/>
      <c r="N53" s="78"/>
      <c r="O53" s="78"/>
    </row>
    <row r="54" spans="1:15">
      <c r="A54" s="73">
        <v>42717</v>
      </c>
      <c r="B54">
        <f t="shared" si="0"/>
        <v>12</v>
      </c>
      <c r="C54">
        <f t="shared" si="1"/>
        <v>2016</v>
      </c>
      <c r="D54" s="74">
        <v>11.41</v>
      </c>
      <c r="E54" s="75">
        <v>31.5</v>
      </c>
      <c r="F54" s="74">
        <v>5.7655000000000003</v>
      </c>
      <c r="G54" s="74">
        <v>1.7549999999999999</v>
      </c>
      <c r="H54" s="76" t="s">
        <v>40</v>
      </c>
      <c r="I54" t="str">
        <f t="shared" si="2"/>
        <v>Tue</v>
      </c>
      <c r="J54" s="79"/>
      <c r="K54" s="79"/>
      <c r="L54" s="80"/>
      <c r="M54" s="80"/>
      <c r="N54" s="80"/>
      <c r="O54" s="80"/>
    </row>
    <row r="55" spans="1:15">
      <c r="A55" s="73">
        <v>42718</v>
      </c>
      <c r="B55">
        <f t="shared" si="0"/>
        <v>12</v>
      </c>
      <c r="C55">
        <f t="shared" si="1"/>
        <v>2016</v>
      </c>
      <c r="D55" s="74">
        <v>11.365</v>
      </c>
      <c r="E55" s="75">
        <v>32</v>
      </c>
      <c r="F55" s="74">
        <v>5.7350000000000003</v>
      </c>
      <c r="G55" s="74">
        <v>1.752</v>
      </c>
      <c r="H55" s="76" t="s">
        <v>40</v>
      </c>
      <c r="I55" t="str">
        <f t="shared" si="2"/>
        <v>Wed</v>
      </c>
      <c r="J55" s="77">
        <v>13.85</v>
      </c>
      <c r="K55" s="77">
        <v>14.5</v>
      </c>
      <c r="L55" s="78">
        <f>J55/$R$2</f>
        <v>30.534048219545319</v>
      </c>
      <c r="M55" s="78">
        <f>K55/$R$2</f>
        <v>31.967054092664775</v>
      </c>
      <c r="N55" s="78"/>
      <c r="O55" s="78"/>
    </row>
    <row r="56" spans="1:15">
      <c r="A56" s="73">
        <v>42719</v>
      </c>
      <c r="B56">
        <f t="shared" si="0"/>
        <v>12</v>
      </c>
      <c r="C56">
        <f t="shared" si="1"/>
        <v>2016</v>
      </c>
      <c r="D56" s="74">
        <v>11.244999999999999</v>
      </c>
      <c r="E56" s="75">
        <v>32.25</v>
      </c>
      <c r="F56" s="74">
        <v>5.6825000000000001</v>
      </c>
      <c r="G56" s="74">
        <v>1.736</v>
      </c>
      <c r="H56" s="76" t="s">
        <v>40</v>
      </c>
      <c r="I56" t="str">
        <f t="shared" si="2"/>
        <v>Thu</v>
      </c>
      <c r="J56" s="79"/>
      <c r="K56" s="79"/>
      <c r="L56" s="80"/>
      <c r="M56" s="80"/>
      <c r="N56" s="80"/>
      <c r="O56" s="80"/>
    </row>
    <row r="57" spans="1:15">
      <c r="A57" s="73">
        <v>42720</v>
      </c>
      <c r="B57">
        <f t="shared" si="0"/>
        <v>12</v>
      </c>
      <c r="C57">
        <f t="shared" si="1"/>
        <v>2016</v>
      </c>
      <c r="D57" s="74">
        <v>11.13</v>
      </c>
      <c r="E57" s="75">
        <v>32.4</v>
      </c>
      <c r="F57" s="74">
        <v>5.649</v>
      </c>
      <c r="G57" s="74">
        <v>1.7324999999999999</v>
      </c>
      <c r="H57" s="76" t="s">
        <v>40</v>
      </c>
      <c r="I57" t="str">
        <f t="shared" si="2"/>
        <v>Fri</v>
      </c>
      <c r="J57" s="77">
        <v>13.95</v>
      </c>
      <c r="K57" s="77">
        <v>14.5</v>
      </c>
      <c r="L57" s="78">
        <f>J57/$R$2</f>
        <v>30.754510661563696</v>
      </c>
      <c r="M57" s="78">
        <f>K57/$R$2</f>
        <v>31.967054092664775</v>
      </c>
      <c r="N57" s="78"/>
      <c r="O57" s="78"/>
    </row>
    <row r="58" spans="1:15">
      <c r="A58" s="73">
        <v>42723</v>
      </c>
      <c r="B58">
        <f t="shared" si="0"/>
        <v>12</v>
      </c>
      <c r="C58">
        <f t="shared" si="1"/>
        <v>2016</v>
      </c>
      <c r="D58" s="74">
        <v>10.85</v>
      </c>
      <c r="E58" s="75">
        <v>32.5</v>
      </c>
      <c r="F58" s="74">
        <v>5.5609999999999999</v>
      </c>
      <c r="G58" s="74">
        <v>1.7170000000000001</v>
      </c>
      <c r="H58" s="76" t="s">
        <v>40</v>
      </c>
      <c r="I58" t="str">
        <f t="shared" si="2"/>
        <v>Mon</v>
      </c>
      <c r="J58" s="79"/>
      <c r="K58" s="79"/>
      <c r="L58" s="80"/>
      <c r="M58" s="80"/>
      <c r="N58" s="80"/>
      <c r="O58" s="80"/>
    </row>
    <row r="59" spans="1:15">
      <c r="A59" s="73">
        <v>42724</v>
      </c>
      <c r="B59">
        <f t="shared" si="0"/>
        <v>12</v>
      </c>
      <c r="C59">
        <f t="shared" si="1"/>
        <v>2016</v>
      </c>
      <c r="D59" s="74">
        <v>10.98</v>
      </c>
      <c r="E59" s="75">
        <v>32.25</v>
      </c>
      <c r="F59" s="74">
        <v>5.4855</v>
      </c>
      <c r="G59" s="74">
        <v>1.7224999999999999</v>
      </c>
      <c r="H59" s="76" t="s">
        <v>40</v>
      </c>
      <c r="I59" t="str">
        <f t="shared" si="2"/>
        <v>Tue</v>
      </c>
      <c r="J59" s="77"/>
      <c r="K59" s="77"/>
      <c r="L59" s="78"/>
      <c r="M59" s="78"/>
      <c r="N59" s="78"/>
      <c r="O59" s="78"/>
    </row>
    <row r="60" spans="1:15">
      <c r="A60" s="73">
        <v>42725</v>
      </c>
      <c r="B60">
        <f t="shared" si="0"/>
        <v>12</v>
      </c>
      <c r="C60">
        <f t="shared" si="1"/>
        <v>2016</v>
      </c>
      <c r="D60" s="74">
        <v>10.885</v>
      </c>
      <c r="E60" s="75">
        <v>32.5</v>
      </c>
      <c r="F60" s="74">
        <v>5.4984999999999999</v>
      </c>
      <c r="G60" s="74">
        <v>1.7304999999999999</v>
      </c>
      <c r="H60" s="76" t="s">
        <v>40</v>
      </c>
      <c r="I60" t="str">
        <f t="shared" si="2"/>
        <v>Wed</v>
      </c>
      <c r="J60" s="79">
        <v>14.1</v>
      </c>
      <c r="K60" s="79">
        <v>14.65</v>
      </c>
      <c r="L60" s="80">
        <f>J60/$R$2</f>
        <v>31.085204324591263</v>
      </c>
      <c r="M60" s="80">
        <f>K60/$R$2</f>
        <v>32.297747755692342</v>
      </c>
      <c r="N60" s="80"/>
      <c r="O60" s="80"/>
    </row>
    <row r="61" spans="1:15">
      <c r="A61" s="73">
        <v>42726</v>
      </c>
      <c r="B61">
        <f t="shared" si="0"/>
        <v>12</v>
      </c>
      <c r="C61">
        <f t="shared" si="1"/>
        <v>2016</v>
      </c>
      <c r="D61" s="74">
        <v>10.585000000000001</v>
      </c>
      <c r="E61" s="75">
        <v>32.700000000000003</v>
      </c>
      <c r="F61" s="74">
        <v>5.4260000000000002</v>
      </c>
      <c r="G61" s="74">
        <v>1.7375</v>
      </c>
      <c r="H61" s="76" t="s">
        <v>40</v>
      </c>
      <c r="I61" t="str">
        <f t="shared" si="2"/>
        <v>Thu</v>
      </c>
      <c r="J61" s="77"/>
      <c r="K61" s="77"/>
      <c r="L61" s="78"/>
      <c r="M61" s="78"/>
      <c r="N61" s="78"/>
      <c r="O61" s="78"/>
    </row>
    <row r="62" spans="1:15">
      <c r="A62" s="73">
        <v>42727</v>
      </c>
      <c r="B62">
        <f t="shared" si="0"/>
        <v>12</v>
      </c>
      <c r="C62">
        <f t="shared" si="1"/>
        <v>2016</v>
      </c>
      <c r="D62" s="74">
        <v>10.57</v>
      </c>
      <c r="E62" s="75">
        <v>32.51</v>
      </c>
      <c r="F62" s="74">
        <v>5.4820000000000002</v>
      </c>
      <c r="G62" s="74">
        <v>1.74</v>
      </c>
      <c r="H62" s="76" t="s">
        <v>40</v>
      </c>
      <c r="I62" t="str">
        <f t="shared" si="2"/>
        <v>Fri</v>
      </c>
      <c r="J62" s="79">
        <v>14.25</v>
      </c>
      <c r="K62" s="79">
        <v>14.95</v>
      </c>
      <c r="L62" s="80">
        <f>J62/$R$2</f>
        <v>31.41589798761883</v>
      </c>
      <c r="M62" s="80">
        <f>K62/$R$2</f>
        <v>32.959135081747469</v>
      </c>
      <c r="N62" s="80"/>
      <c r="O62" s="80"/>
    </row>
    <row r="63" spans="1:15">
      <c r="A63" s="73">
        <v>42732</v>
      </c>
      <c r="B63">
        <f t="shared" si="0"/>
        <v>12</v>
      </c>
      <c r="C63">
        <f t="shared" si="1"/>
        <v>2016</v>
      </c>
      <c r="D63" s="74">
        <v>10.14</v>
      </c>
      <c r="E63" s="75">
        <v>32.5</v>
      </c>
      <c r="F63" s="74">
        <v>5.4859999999999998</v>
      </c>
      <c r="G63" s="74">
        <v>1.7264999999999999</v>
      </c>
      <c r="H63" s="76" t="s">
        <v>40</v>
      </c>
      <c r="I63" t="str">
        <f t="shared" si="2"/>
        <v>Wed</v>
      </c>
      <c r="J63" s="77">
        <v>14.25</v>
      </c>
      <c r="K63" s="77">
        <v>14.95</v>
      </c>
      <c r="L63" s="78">
        <f>J63/$R$2</f>
        <v>31.41589798761883</v>
      </c>
      <c r="M63" s="78">
        <f>K63/$R$2</f>
        <v>32.959135081747469</v>
      </c>
      <c r="N63" s="78"/>
      <c r="O63" s="78"/>
    </row>
    <row r="64" spans="1:15">
      <c r="A64" s="73">
        <v>42733</v>
      </c>
      <c r="B64">
        <f t="shared" si="0"/>
        <v>12</v>
      </c>
      <c r="C64">
        <f t="shared" si="1"/>
        <v>2016</v>
      </c>
      <c r="D64" s="74">
        <v>10.035</v>
      </c>
      <c r="E64" s="75">
        <v>32.75</v>
      </c>
      <c r="F64" s="74">
        <v>5.5140000000000002</v>
      </c>
      <c r="G64" s="74">
        <v>1.7130000000000001</v>
      </c>
      <c r="H64" s="76" t="s">
        <v>40</v>
      </c>
      <c r="I64" t="str">
        <f t="shared" si="2"/>
        <v>Thu</v>
      </c>
      <c r="J64" s="79"/>
      <c r="K64" s="79"/>
      <c r="L64" s="80"/>
      <c r="M64" s="80"/>
      <c r="N64" s="80"/>
      <c r="O64" s="80"/>
    </row>
    <row r="65" spans="1:15">
      <c r="A65" s="73">
        <v>42734</v>
      </c>
      <c r="B65">
        <f t="shared" si="0"/>
        <v>12</v>
      </c>
      <c r="C65">
        <f t="shared" si="1"/>
        <v>2016</v>
      </c>
      <c r="D65" s="74">
        <v>10.01</v>
      </c>
      <c r="E65" s="75">
        <v>32.9</v>
      </c>
      <c r="F65" s="74">
        <v>5.5010000000000003</v>
      </c>
      <c r="G65" s="74">
        <v>1.7135</v>
      </c>
      <c r="H65" s="76" t="s">
        <v>40</v>
      </c>
      <c r="I65" t="str">
        <f t="shared" si="2"/>
        <v>Fri</v>
      </c>
      <c r="J65" s="77">
        <v>14.25</v>
      </c>
      <c r="K65" s="77">
        <v>14.95</v>
      </c>
      <c r="L65" s="78">
        <f>J65/$R$2</f>
        <v>31.41589798761883</v>
      </c>
      <c r="M65" s="78">
        <f>K65/$R$2</f>
        <v>32.959135081747469</v>
      </c>
      <c r="N65" s="78"/>
      <c r="O65" s="78"/>
    </row>
    <row r="66" spans="1:15">
      <c r="A66" s="73">
        <v>42738</v>
      </c>
      <c r="B66">
        <f t="shared" si="0"/>
        <v>1</v>
      </c>
      <c r="C66">
        <f t="shared" si="1"/>
        <v>2017</v>
      </c>
      <c r="D66" s="74">
        <v>10.205</v>
      </c>
      <c r="E66" s="75">
        <v>33</v>
      </c>
      <c r="F66" s="74">
        <v>5.5739999999999998</v>
      </c>
      <c r="G66" s="74">
        <v>1.702</v>
      </c>
      <c r="H66" s="76" t="s">
        <v>40</v>
      </c>
      <c r="I66" t="str">
        <f t="shared" si="2"/>
        <v>Tue</v>
      </c>
      <c r="J66" s="79"/>
      <c r="K66" s="79"/>
      <c r="L66" s="80"/>
      <c r="M66" s="80"/>
      <c r="N66" s="80"/>
      <c r="O66" s="80"/>
    </row>
    <row r="67" spans="1:15">
      <c r="A67" s="73">
        <v>42739</v>
      </c>
      <c r="B67">
        <f t="shared" ref="B67:B130" si="3">MONTH(A67)</f>
        <v>1</v>
      </c>
      <c r="C67">
        <f t="shared" ref="C67:C130" si="4">YEAR(A67)</f>
        <v>2017</v>
      </c>
      <c r="D67" s="74">
        <v>9.9749999999999996</v>
      </c>
      <c r="E67" s="75">
        <v>33</v>
      </c>
      <c r="F67" s="74">
        <v>5.5004999999999997</v>
      </c>
      <c r="G67" s="74">
        <v>1.7010000000000001</v>
      </c>
      <c r="H67" s="76" t="s">
        <v>40</v>
      </c>
      <c r="I67" t="str">
        <f t="shared" ref="I67:I130" si="5">TEXT($A67,"ddd")</f>
        <v>Wed</v>
      </c>
      <c r="J67" s="77">
        <v>14.3</v>
      </c>
      <c r="K67" s="77">
        <v>15</v>
      </c>
      <c r="L67" s="78">
        <f>J67/$R$2</f>
        <v>31.526129208628021</v>
      </c>
      <c r="M67" s="78">
        <f>K67/$R$2</f>
        <v>33.069366302756663</v>
      </c>
      <c r="N67" s="78"/>
      <c r="O67" s="78"/>
    </row>
    <row r="68" spans="1:15">
      <c r="A68" s="73">
        <v>42740</v>
      </c>
      <c r="B68">
        <f t="shared" si="3"/>
        <v>1</v>
      </c>
      <c r="C68">
        <f t="shared" si="4"/>
        <v>2017</v>
      </c>
      <c r="D68" s="74">
        <v>10.23</v>
      </c>
      <c r="E68" s="75">
        <v>33</v>
      </c>
      <c r="F68" s="74">
        <v>5.6109999999999998</v>
      </c>
      <c r="G68" s="74">
        <v>1.7095</v>
      </c>
      <c r="H68" s="76" t="s">
        <v>40</v>
      </c>
      <c r="I68" t="str">
        <f t="shared" si="5"/>
        <v>Thu</v>
      </c>
      <c r="J68" s="79"/>
      <c r="K68" s="79"/>
      <c r="L68" s="80"/>
      <c r="M68" s="80"/>
      <c r="N68" s="80"/>
      <c r="O68" s="80"/>
    </row>
    <row r="69" spans="1:15">
      <c r="A69" s="73">
        <v>42741</v>
      </c>
      <c r="B69">
        <f t="shared" si="3"/>
        <v>1</v>
      </c>
      <c r="C69">
        <f t="shared" si="4"/>
        <v>2017</v>
      </c>
      <c r="D69" s="74">
        <v>10.185</v>
      </c>
      <c r="E69" s="75">
        <v>33</v>
      </c>
      <c r="F69" s="74">
        <v>5.5465</v>
      </c>
      <c r="G69" s="74">
        <v>1.722</v>
      </c>
      <c r="H69" s="76" t="s">
        <v>40</v>
      </c>
      <c r="I69" t="str">
        <f t="shared" si="5"/>
        <v>Fri</v>
      </c>
      <c r="J69" s="77">
        <v>14.7</v>
      </c>
      <c r="K69" s="77">
        <v>15</v>
      </c>
      <c r="L69" s="78">
        <f>J69/$R$2</f>
        <v>32.407978976701528</v>
      </c>
      <c r="M69" s="78">
        <f>K69/$R$2</f>
        <v>33.069366302756663</v>
      </c>
      <c r="N69" s="78"/>
      <c r="O69" s="78"/>
    </row>
    <row r="70" spans="1:15">
      <c r="A70" s="73">
        <v>42744</v>
      </c>
      <c r="B70">
        <f t="shared" si="3"/>
        <v>1</v>
      </c>
      <c r="C70">
        <f t="shared" si="4"/>
        <v>2017</v>
      </c>
      <c r="D70" s="74">
        <v>10.244999999999999</v>
      </c>
      <c r="E70" s="75">
        <v>33</v>
      </c>
      <c r="F70" s="74">
        <v>5.5514999999999999</v>
      </c>
      <c r="G70" s="74">
        <v>1.7170000000000001</v>
      </c>
      <c r="H70" s="76" t="s">
        <v>40</v>
      </c>
      <c r="I70" t="str">
        <f t="shared" si="5"/>
        <v>Mon</v>
      </c>
      <c r="J70" s="79"/>
      <c r="K70" s="79"/>
      <c r="L70" s="80"/>
      <c r="M70" s="80"/>
      <c r="N70" s="80"/>
      <c r="O70" s="80"/>
    </row>
    <row r="71" spans="1:15">
      <c r="A71" s="73">
        <v>42745</v>
      </c>
      <c r="B71">
        <f t="shared" si="3"/>
        <v>1</v>
      </c>
      <c r="C71">
        <f t="shared" si="4"/>
        <v>2017</v>
      </c>
      <c r="D71" s="74">
        <v>10.435</v>
      </c>
      <c r="E71" s="75">
        <v>33.25</v>
      </c>
      <c r="F71" s="74">
        <v>5.6420000000000003</v>
      </c>
      <c r="G71" s="74">
        <v>1.7575000000000001</v>
      </c>
      <c r="H71" s="76" t="s">
        <v>40</v>
      </c>
      <c r="I71" t="str">
        <f t="shared" si="5"/>
        <v>Tue</v>
      </c>
      <c r="J71" s="77"/>
      <c r="K71" s="77"/>
      <c r="L71" s="78"/>
      <c r="M71" s="78"/>
      <c r="N71" s="78"/>
      <c r="O71" s="78"/>
    </row>
    <row r="72" spans="1:15">
      <c r="A72" s="73">
        <v>42746</v>
      </c>
      <c r="B72">
        <f t="shared" si="3"/>
        <v>1</v>
      </c>
      <c r="C72">
        <f t="shared" si="4"/>
        <v>2017</v>
      </c>
      <c r="D72" s="74">
        <v>10.45</v>
      </c>
      <c r="E72" s="75">
        <v>33.4</v>
      </c>
      <c r="F72" s="74">
        <v>5.7095000000000002</v>
      </c>
      <c r="G72" s="74">
        <v>1.7484999999999999</v>
      </c>
      <c r="H72" s="76" t="s">
        <v>40</v>
      </c>
      <c r="I72" t="str">
        <f t="shared" si="5"/>
        <v>Wed</v>
      </c>
      <c r="J72" s="79">
        <v>15</v>
      </c>
      <c r="K72" s="79">
        <v>15.65</v>
      </c>
      <c r="L72" s="80">
        <f>J72/$R$2</f>
        <v>33.069366302756663</v>
      </c>
      <c r="M72" s="80">
        <f>K72/$R$2</f>
        <v>34.502372175876118</v>
      </c>
      <c r="N72" s="80"/>
      <c r="O72" s="80"/>
    </row>
    <row r="73" spans="1:15">
      <c r="A73" s="73">
        <v>42747</v>
      </c>
      <c r="B73">
        <f t="shared" si="3"/>
        <v>1</v>
      </c>
      <c r="C73">
        <f t="shared" si="4"/>
        <v>2017</v>
      </c>
      <c r="D73" s="74">
        <v>9.9749999999999996</v>
      </c>
      <c r="E73" s="75">
        <v>33.6</v>
      </c>
      <c r="F73" s="74">
        <v>5.7525000000000004</v>
      </c>
      <c r="G73" s="74">
        <v>1.788</v>
      </c>
      <c r="H73" s="76" t="s">
        <v>40</v>
      </c>
      <c r="I73" t="str">
        <f t="shared" si="5"/>
        <v>Thu</v>
      </c>
      <c r="J73" s="77"/>
      <c r="K73" s="77"/>
      <c r="L73" s="78"/>
      <c r="M73" s="78"/>
      <c r="N73" s="78"/>
      <c r="O73" s="78"/>
    </row>
    <row r="74" spans="1:15">
      <c r="A74" s="73">
        <v>42748</v>
      </c>
      <c r="B74">
        <f t="shared" si="3"/>
        <v>1</v>
      </c>
      <c r="C74">
        <f t="shared" si="4"/>
        <v>2017</v>
      </c>
      <c r="D74" s="74">
        <v>10.115</v>
      </c>
      <c r="E74" s="75">
        <v>34.700000000000003</v>
      </c>
      <c r="F74" s="74">
        <v>5.7969999999999997</v>
      </c>
      <c r="G74" s="74">
        <v>1.7905</v>
      </c>
      <c r="H74" s="76" t="s">
        <v>40</v>
      </c>
      <c r="I74" t="str">
        <f t="shared" si="5"/>
        <v>Fri</v>
      </c>
      <c r="J74" s="79">
        <v>15.1</v>
      </c>
      <c r="K74" s="79">
        <v>16</v>
      </c>
      <c r="L74" s="80">
        <f>J74/$R$2</f>
        <v>33.289828744775036</v>
      </c>
      <c r="M74" s="80">
        <f>K74/$R$2</f>
        <v>35.273990722940439</v>
      </c>
      <c r="N74" s="80"/>
      <c r="O74" s="80"/>
    </row>
    <row r="75" spans="1:15">
      <c r="A75" s="73">
        <v>42751</v>
      </c>
      <c r="B75">
        <f t="shared" si="3"/>
        <v>1</v>
      </c>
      <c r="C75">
        <f t="shared" si="4"/>
        <v>2017</v>
      </c>
      <c r="D75" s="74">
        <v>10.234999999999999</v>
      </c>
      <c r="E75" s="75">
        <v>35</v>
      </c>
      <c r="F75" s="74">
        <v>5.8570000000000002</v>
      </c>
      <c r="G75" s="74">
        <v>1.8120000000000001</v>
      </c>
      <c r="H75" s="76" t="s">
        <v>40</v>
      </c>
      <c r="I75" t="str">
        <f t="shared" si="5"/>
        <v>Mon</v>
      </c>
      <c r="J75" s="77"/>
      <c r="K75" s="77"/>
      <c r="L75" s="78"/>
      <c r="M75" s="78"/>
      <c r="N75" s="78"/>
      <c r="O75" s="78"/>
    </row>
    <row r="76" spans="1:15">
      <c r="A76" s="73">
        <v>42752</v>
      </c>
      <c r="B76">
        <f t="shared" si="3"/>
        <v>1</v>
      </c>
      <c r="C76">
        <f t="shared" si="4"/>
        <v>2017</v>
      </c>
      <c r="D76" s="74">
        <v>10.175000000000001</v>
      </c>
      <c r="E76" s="75">
        <v>35.25</v>
      </c>
      <c r="F76" s="74">
        <v>5.7714999999999996</v>
      </c>
      <c r="G76" s="74">
        <v>1.8055000000000001</v>
      </c>
      <c r="H76" s="76" t="s">
        <v>40</v>
      </c>
      <c r="I76" t="str">
        <f t="shared" si="5"/>
        <v>Tue</v>
      </c>
      <c r="J76" s="79"/>
      <c r="K76" s="79"/>
      <c r="L76" s="80"/>
      <c r="M76" s="80"/>
      <c r="N76" s="80"/>
      <c r="O76" s="80"/>
    </row>
    <row r="77" spans="1:15">
      <c r="A77" s="73">
        <v>42753</v>
      </c>
      <c r="B77">
        <f t="shared" si="3"/>
        <v>1</v>
      </c>
      <c r="C77">
        <f t="shared" si="4"/>
        <v>2017</v>
      </c>
      <c r="D77" s="74">
        <v>10.16</v>
      </c>
      <c r="E77" s="75">
        <v>35.5</v>
      </c>
      <c r="F77" s="74">
        <v>5.7210000000000001</v>
      </c>
      <c r="G77" s="74">
        <v>1.8005</v>
      </c>
      <c r="H77" s="76" t="s">
        <v>40</v>
      </c>
      <c r="I77" t="str">
        <f t="shared" si="5"/>
        <v>Wed</v>
      </c>
      <c r="J77" s="77">
        <v>15.5</v>
      </c>
      <c r="K77" s="77">
        <v>16.5</v>
      </c>
      <c r="L77" s="78">
        <f>J77/$R$2</f>
        <v>34.171678512848551</v>
      </c>
      <c r="M77" s="78">
        <f>K77/$R$2</f>
        <v>36.376302933032328</v>
      </c>
      <c r="N77" s="78"/>
      <c r="O77" s="78"/>
    </row>
    <row r="78" spans="1:15">
      <c r="A78" s="73">
        <v>42754</v>
      </c>
      <c r="B78">
        <f t="shared" si="3"/>
        <v>1</v>
      </c>
      <c r="C78">
        <f t="shared" si="4"/>
        <v>2017</v>
      </c>
      <c r="D78" s="74">
        <v>10.050000000000001</v>
      </c>
      <c r="E78" s="75">
        <v>35.5</v>
      </c>
      <c r="F78" s="74">
        <v>5.71</v>
      </c>
      <c r="G78" s="74">
        <v>1.8320000000000001</v>
      </c>
      <c r="H78" s="76" t="s">
        <v>40</v>
      </c>
      <c r="I78" t="str">
        <f t="shared" si="5"/>
        <v>Thu</v>
      </c>
      <c r="J78" s="79"/>
      <c r="K78" s="79"/>
      <c r="L78" s="80"/>
      <c r="M78" s="80"/>
      <c r="N78" s="80"/>
      <c r="O78" s="80"/>
    </row>
    <row r="79" spans="1:15">
      <c r="A79" s="73">
        <v>42755</v>
      </c>
      <c r="B79">
        <f t="shared" si="3"/>
        <v>1</v>
      </c>
      <c r="C79">
        <f t="shared" si="4"/>
        <v>2017</v>
      </c>
      <c r="D79" s="74">
        <v>9.7349999999999994</v>
      </c>
      <c r="E79" s="75">
        <v>36</v>
      </c>
      <c r="F79" s="74">
        <v>5.7060000000000004</v>
      </c>
      <c r="G79" s="74">
        <v>1.839</v>
      </c>
      <c r="H79" s="76" t="s">
        <v>40</v>
      </c>
      <c r="I79" t="str">
        <f t="shared" si="5"/>
        <v>Fri</v>
      </c>
      <c r="J79" s="77">
        <v>15.75</v>
      </c>
      <c r="K79" s="77">
        <v>16.5</v>
      </c>
      <c r="L79" s="78">
        <f>J79/$R$2</f>
        <v>34.722834617894499</v>
      </c>
      <c r="M79" s="78">
        <f>K79/$R$2</f>
        <v>36.376302933032328</v>
      </c>
      <c r="N79" s="78"/>
      <c r="O79" s="78"/>
    </row>
    <row r="80" spans="1:15">
      <c r="A80" s="73">
        <v>42758</v>
      </c>
      <c r="B80">
        <f t="shared" si="3"/>
        <v>1</v>
      </c>
      <c r="C80">
        <f t="shared" si="4"/>
        <v>2017</v>
      </c>
      <c r="D80" s="74">
        <v>9.77</v>
      </c>
      <c r="E80" s="75">
        <v>36</v>
      </c>
      <c r="F80" s="74">
        <v>5.7750000000000004</v>
      </c>
      <c r="G80" s="74">
        <v>1.87</v>
      </c>
      <c r="H80" s="76" t="s">
        <v>40</v>
      </c>
      <c r="I80" t="str">
        <f t="shared" si="5"/>
        <v>Mon</v>
      </c>
      <c r="J80" s="79"/>
      <c r="K80" s="79"/>
      <c r="L80" s="80"/>
      <c r="M80" s="80"/>
      <c r="N80" s="80"/>
      <c r="O80" s="80"/>
    </row>
    <row r="81" spans="1:15">
      <c r="A81" s="73">
        <v>42759</v>
      </c>
      <c r="B81">
        <f t="shared" si="3"/>
        <v>1</v>
      </c>
      <c r="C81">
        <f t="shared" si="4"/>
        <v>2017</v>
      </c>
      <c r="D81" s="74">
        <v>9.7650000000000006</v>
      </c>
      <c r="E81" s="75">
        <v>36.25</v>
      </c>
      <c r="F81" s="74">
        <v>5.8789999999999996</v>
      </c>
      <c r="G81" s="74">
        <v>1.87</v>
      </c>
      <c r="H81" s="76" t="s">
        <v>40</v>
      </c>
      <c r="I81" t="str">
        <f t="shared" si="5"/>
        <v>Tue</v>
      </c>
      <c r="J81" s="77"/>
      <c r="K81" s="77"/>
      <c r="L81" s="78"/>
      <c r="M81" s="78"/>
      <c r="N81" s="78"/>
      <c r="O81" s="78"/>
    </row>
    <row r="82" spans="1:15">
      <c r="A82" s="73">
        <v>42760</v>
      </c>
      <c r="B82">
        <f t="shared" si="3"/>
        <v>1</v>
      </c>
      <c r="C82">
        <f t="shared" si="4"/>
        <v>2017</v>
      </c>
      <c r="D82" s="74">
        <v>9.6349999999999998</v>
      </c>
      <c r="E82" s="75">
        <v>36.25</v>
      </c>
      <c r="F82" s="74">
        <v>5.867</v>
      </c>
      <c r="G82" s="74">
        <v>1.849</v>
      </c>
      <c r="H82" s="76" t="s">
        <v>40</v>
      </c>
      <c r="I82" t="str">
        <f t="shared" si="5"/>
        <v>Wed</v>
      </c>
      <c r="J82" s="79">
        <v>15.85</v>
      </c>
      <c r="K82" s="79">
        <v>16.95</v>
      </c>
      <c r="L82" s="80">
        <f>J82/$R$2</f>
        <v>34.943297059912872</v>
      </c>
      <c r="M82" s="80">
        <f>K82/$R$2</f>
        <v>37.368383922115029</v>
      </c>
      <c r="N82" s="80"/>
      <c r="O82" s="80"/>
    </row>
    <row r="83" spans="1:15">
      <c r="A83" s="73">
        <v>42761</v>
      </c>
      <c r="B83">
        <f t="shared" si="3"/>
        <v>1</v>
      </c>
      <c r="C83">
        <f t="shared" si="4"/>
        <v>2017</v>
      </c>
      <c r="D83" s="74">
        <v>9.5649999999999995</v>
      </c>
      <c r="E83" s="75">
        <v>36.75</v>
      </c>
      <c r="F83" s="74">
        <v>5.89</v>
      </c>
      <c r="G83" s="74">
        <v>1.8374999999999999</v>
      </c>
      <c r="H83" s="76" t="s">
        <v>40</v>
      </c>
      <c r="I83" t="str">
        <f t="shared" si="5"/>
        <v>Thu</v>
      </c>
      <c r="J83" s="77"/>
      <c r="K83" s="77"/>
      <c r="L83" s="78"/>
      <c r="M83" s="78"/>
      <c r="N83" s="78"/>
      <c r="O83" s="78"/>
    </row>
    <row r="84" spans="1:15">
      <c r="A84" s="73">
        <v>42762</v>
      </c>
      <c r="B84">
        <f t="shared" si="3"/>
        <v>1</v>
      </c>
      <c r="C84">
        <f t="shared" si="4"/>
        <v>2017</v>
      </c>
      <c r="D84" s="74">
        <v>9.3800000000000008</v>
      </c>
      <c r="E84" s="75">
        <v>37.25</v>
      </c>
      <c r="F84" s="74">
        <v>5.8470000000000004</v>
      </c>
      <c r="G84" s="74">
        <v>1.8274999999999999</v>
      </c>
      <c r="H84" s="76" t="s">
        <v>40</v>
      </c>
      <c r="I84" t="str">
        <f t="shared" si="5"/>
        <v>Fri</v>
      </c>
      <c r="J84" s="79">
        <v>16.2</v>
      </c>
      <c r="K84" s="79">
        <v>17.2</v>
      </c>
      <c r="L84" s="80">
        <f>J84/$R$2</f>
        <v>35.714915606977193</v>
      </c>
      <c r="M84" s="80">
        <f>K84/$R$2</f>
        <v>37.91954002716097</v>
      </c>
      <c r="N84" s="80"/>
      <c r="O84" s="80"/>
    </row>
    <row r="85" spans="1:15">
      <c r="A85" s="73">
        <v>42765</v>
      </c>
      <c r="B85">
        <f t="shared" si="3"/>
        <v>1</v>
      </c>
      <c r="C85">
        <f t="shared" si="4"/>
        <v>2017</v>
      </c>
      <c r="D85" s="74">
        <v>9.4949999999999992</v>
      </c>
      <c r="E85" s="75">
        <v>37.25</v>
      </c>
      <c r="F85" s="74">
        <v>5.8570000000000002</v>
      </c>
      <c r="G85" s="74">
        <v>1.8069999999999999</v>
      </c>
      <c r="H85" s="76" t="s">
        <v>40</v>
      </c>
      <c r="I85" t="str">
        <f t="shared" si="5"/>
        <v>Mon</v>
      </c>
      <c r="J85" s="77"/>
      <c r="K85" s="77"/>
      <c r="L85" s="78"/>
      <c r="M85" s="78"/>
      <c r="N85" s="78"/>
      <c r="O85" s="78"/>
    </row>
    <row r="86" spans="1:15">
      <c r="A86" s="73">
        <v>42766</v>
      </c>
      <c r="B86">
        <f t="shared" si="3"/>
        <v>1</v>
      </c>
      <c r="C86">
        <f t="shared" si="4"/>
        <v>2017</v>
      </c>
      <c r="D86" s="74">
        <v>9.89</v>
      </c>
      <c r="E86" s="75">
        <v>37.25</v>
      </c>
      <c r="F86" s="74">
        <v>5.9210000000000003</v>
      </c>
      <c r="G86" s="74">
        <v>1.8205</v>
      </c>
      <c r="H86" s="76" t="s">
        <v>40</v>
      </c>
      <c r="I86" t="str">
        <f t="shared" si="5"/>
        <v>Tue</v>
      </c>
      <c r="J86" s="79"/>
      <c r="K86" s="79"/>
      <c r="L86" s="80"/>
      <c r="M86" s="80"/>
      <c r="N86" s="80"/>
      <c r="O86" s="80"/>
    </row>
    <row r="87" spans="1:15">
      <c r="A87" s="73">
        <v>42767</v>
      </c>
      <c r="B87">
        <f t="shared" si="3"/>
        <v>2</v>
      </c>
      <c r="C87">
        <f t="shared" si="4"/>
        <v>2017</v>
      </c>
      <c r="D87" s="74">
        <v>10.025</v>
      </c>
      <c r="E87" s="75">
        <v>37.75</v>
      </c>
      <c r="F87" s="74">
        <v>5.931</v>
      </c>
      <c r="G87" s="74">
        <v>1.8180000000000001</v>
      </c>
      <c r="H87" s="76" t="s">
        <v>40</v>
      </c>
      <c r="I87" t="str">
        <f t="shared" si="5"/>
        <v>Wed</v>
      </c>
      <c r="J87" s="77">
        <v>16.5</v>
      </c>
      <c r="K87" s="77">
        <v>17.600000000000001</v>
      </c>
      <c r="L87" s="78">
        <f>J87/$R$2</f>
        <v>36.376302933032328</v>
      </c>
      <c r="M87" s="78">
        <f>K87/$R$2</f>
        <v>38.801389795234485</v>
      </c>
      <c r="N87" s="78"/>
      <c r="O87" s="78"/>
    </row>
    <row r="88" spans="1:15">
      <c r="A88" s="73">
        <v>42768</v>
      </c>
      <c r="B88">
        <f t="shared" si="3"/>
        <v>2</v>
      </c>
      <c r="C88">
        <f t="shared" si="4"/>
        <v>2017</v>
      </c>
      <c r="D88" s="74">
        <v>10.36</v>
      </c>
      <c r="E88" s="75">
        <v>37.75</v>
      </c>
      <c r="F88" s="74">
        <v>5.9029999999999996</v>
      </c>
      <c r="G88" s="74">
        <v>1.8129999999999999</v>
      </c>
      <c r="H88" s="76" t="s">
        <v>40</v>
      </c>
      <c r="I88" t="str">
        <f t="shared" si="5"/>
        <v>Thu</v>
      </c>
      <c r="J88" s="79"/>
      <c r="K88" s="79"/>
      <c r="L88" s="80"/>
      <c r="M88" s="80"/>
      <c r="N88" s="80"/>
      <c r="O88" s="80"/>
    </row>
    <row r="89" spans="1:15">
      <c r="A89" s="73">
        <v>42769</v>
      </c>
      <c r="B89">
        <f t="shared" si="3"/>
        <v>2</v>
      </c>
      <c r="C89">
        <f t="shared" si="4"/>
        <v>2017</v>
      </c>
      <c r="D89" s="74">
        <v>10.16</v>
      </c>
      <c r="E89" s="75">
        <v>37.75</v>
      </c>
      <c r="F89" s="74">
        <v>5.8360000000000003</v>
      </c>
      <c r="G89" s="74">
        <v>1.8085</v>
      </c>
      <c r="H89" s="76" t="s">
        <v>40</v>
      </c>
      <c r="I89" t="str">
        <f t="shared" si="5"/>
        <v>Fri</v>
      </c>
      <c r="J89" s="77">
        <v>16.649999999999999</v>
      </c>
      <c r="K89" s="77">
        <v>17.75</v>
      </c>
      <c r="L89" s="78">
        <f>J89/$R$2</f>
        <v>36.706996596059895</v>
      </c>
      <c r="M89" s="78">
        <f>K89/$R$2</f>
        <v>39.132083458262052</v>
      </c>
      <c r="N89" s="78"/>
      <c r="O89" s="78"/>
    </row>
    <row r="90" spans="1:15">
      <c r="A90" s="73">
        <v>42772</v>
      </c>
      <c r="B90">
        <f t="shared" si="3"/>
        <v>2</v>
      </c>
      <c r="C90">
        <f t="shared" si="4"/>
        <v>2017</v>
      </c>
      <c r="D90" s="74">
        <v>10.34</v>
      </c>
      <c r="E90" s="75">
        <v>38</v>
      </c>
      <c r="F90" s="74">
        <v>5.7859999999999996</v>
      </c>
      <c r="G90" s="74">
        <v>1.8120000000000001</v>
      </c>
      <c r="H90" s="76" t="s">
        <v>40</v>
      </c>
      <c r="I90" t="str">
        <f t="shared" si="5"/>
        <v>Mon</v>
      </c>
      <c r="J90" s="79"/>
      <c r="K90" s="79"/>
      <c r="L90" s="80"/>
      <c r="M90" s="80"/>
      <c r="N90" s="80"/>
      <c r="O90" s="80"/>
    </row>
    <row r="91" spans="1:15">
      <c r="A91" s="73">
        <v>42773</v>
      </c>
      <c r="B91">
        <f t="shared" si="3"/>
        <v>2</v>
      </c>
      <c r="C91">
        <f t="shared" si="4"/>
        <v>2017</v>
      </c>
      <c r="D91" s="74">
        <v>10.39</v>
      </c>
      <c r="E91" s="75">
        <v>38.5</v>
      </c>
      <c r="F91" s="74">
        <v>5.8019999999999996</v>
      </c>
      <c r="G91" s="74">
        <v>1.8089999999999999</v>
      </c>
      <c r="H91" s="76" t="s">
        <v>40</v>
      </c>
      <c r="I91" t="str">
        <f t="shared" si="5"/>
        <v>Tue</v>
      </c>
      <c r="J91" s="77"/>
      <c r="K91" s="77"/>
      <c r="L91" s="78"/>
      <c r="M91" s="78"/>
      <c r="N91" s="78"/>
      <c r="O91" s="78"/>
    </row>
    <row r="92" spans="1:15">
      <c r="A92" s="73">
        <v>42774</v>
      </c>
      <c r="B92">
        <f t="shared" si="3"/>
        <v>2</v>
      </c>
      <c r="C92">
        <f t="shared" si="4"/>
        <v>2017</v>
      </c>
      <c r="D92" s="74">
        <v>10.44</v>
      </c>
      <c r="E92" s="75">
        <v>39</v>
      </c>
      <c r="F92" s="74">
        <v>5.8650000000000002</v>
      </c>
      <c r="G92" s="74">
        <v>1.821</v>
      </c>
      <c r="H92" s="76" t="s">
        <v>40</v>
      </c>
      <c r="I92" t="str">
        <f t="shared" si="5"/>
        <v>Wed</v>
      </c>
      <c r="J92" s="79">
        <v>17.45</v>
      </c>
      <c r="K92" s="79">
        <v>18.399999999999999</v>
      </c>
      <c r="L92" s="80">
        <f>J92/$R$2</f>
        <v>38.470696132206918</v>
      </c>
      <c r="M92" s="80">
        <f>K92/$R$2</f>
        <v>40.5650893313815</v>
      </c>
      <c r="N92" s="80"/>
      <c r="O92" s="80"/>
    </row>
    <row r="93" spans="1:15">
      <c r="A93" s="73">
        <v>42775</v>
      </c>
      <c r="B93">
        <f t="shared" si="3"/>
        <v>2</v>
      </c>
      <c r="C93">
        <f t="shared" si="4"/>
        <v>2017</v>
      </c>
      <c r="D93" s="74">
        <v>10.38</v>
      </c>
      <c r="E93" s="75">
        <v>39.75</v>
      </c>
      <c r="F93" s="74">
        <v>5.8630000000000004</v>
      </c>
      <c r="G93" s="74">
        <v>1.839</v>
      </c>
      <c r="H93" s="76" t="s">
        <v>40</v>
      </c>
      <c r="I93" t="str">
        <f t="shared" si="5"/>
        <v>Thu</v>
      </c>
      <c r="J93" s="77"/>
      <c r="K93" s="77"/>
      <c r="L93" s="78"/>
      <c r="M93" s="78"/>
      <c r="N93" s="78"/>
      <c r="O93" s="78"/>
    </row>
    <row r="94" spans="1:15">
      <c r="A94" s="73">
        <v>42776</v>
      </c>
      <c r="B94">
        <f t="shared" si="3"/>
        <v>2</v>
      </c>
      <c r="C94">
        <f t="shared" si="4"/>
        <v>2017</v>
      </c>
      <c r="D94" s="74">
        <v>10.45</v>
      </c>
      <c r="E94" s="75">
        <v>39.9</v>
      </c>
      <c r="F94" s="74">
        <v>5.8719999999999999</v>
      </c>
      <c r="G94" s="74">
        <v>1.849</v>
      </c>
      <c r="H94" s="76" t="s">
        <v>40</v>
      </c>
      <c r="I94" t="str">
        <f t="shared" si="5"/>
        <v>Fri</v>
      </c>
      <c r="J94" s="79">
        <v>18</v>
      </c>
      <c r="K94" s="79">
        <v>19</v>
      </c>
      <c r="L94" s="80">
        <f>J94/$R$2</f>
        <v>39.683239563307993</v>
      </c>
      <c r="M94" s="80">
        <f>K94/$R$2</f>
        <v>41.887863983491776</v>
      </c>
      <c r="N94" s="80"/>
      <c r="O94" s="80"/>
    </row>
    <row r="95" spans="1:15">
      <c r="A95" s="73">
        <v>42779</v>
      </c>
      <c r="B95">
        <f t="shared" si="3"/>
        <v>2</v>
      </c>
      <c r="C95">
        <f t="shared" si="4"/>
        <v>2017</v>
      </c>
      <c r="D95" s="74">
        <v>10.675000000000001</v>
      </c>
      <c r="E95" s="75">
        <v>42.5</v>
      </c>
      <c r="F95" s="74">
        <v>6.1109999999999998</v>
      </c>
      <c r="G95" s="74">
        <v>1.8674999999999999</v>
      </c>
      <c r="H95" s="76" t="s">
        <v>40</v>
      </c>
      <c r="I95" t="str">
        <f t="shared" si="5"/>
        <v>Mon</v>
      </c>
      <c r="J95" s="77"/>
      <c r="K95" s="77"/>
      <c r="L95" s="78"/>
      <c r="M95" s="78"/>
      <c r="N95" s="78"/>
      <c r="O95" s="78"/>
    </row>
    <row r="96" spans="1:15">
      <c r="A96" s="73">
        <v>42780</v>
      </c>
      <c r="B96">
        <f t="shared" si="3"/>
        <v>2</v>
      </c>
      <c r="C96">
        <f t="shared" si="4"/>
        <v>2017</v>
      </c>
      <c r="D96" s="74">
        <v>10.824999999999999</v>
      </c>
      <c r="E96" s="75">
        <v>42.75</v>
      </c>
      <c r="F96" s="74">
        <v>6.1449999999999996</v>
      </c>
      <c r="G96" s="74">
        <v>1.893</v>
      </c>
      <c r="H96" s="76" t="s">
        <v>40</v>
      </c>
      <c r="I96" t="str">
        <f t="shared" si="5"/>
        <v>Tue</v>
      </c>
      <c r="J96" s="79"/>
      <c r="K96" s="79"/>
      <c r="L96" s="80"/>
      <c r="M96" s="80"/>
      <c r="N96" s="80"/>
      <c r="O96" s="80"/>
    </row>
    <row r="97" spans="1:15">
      <c r="A97" s="73">
        <v>42781</v>
      </c>
      <c r="B97">
        <f t="shared" si="3"/>
        <v>2</v>
      </c>
      <c r="C97">
        <f t="shared" si="4"/>
        <v>2017</v>
      </c>
      <c r="D97" s="74">
        <v>10.71</v>
      </c>
      <c r="E97" s="75">
        <v>43.25</v>
      </c>
      <c r="F97" s="74">
        <v>6.016</v>
      </c>
      <c r="G97" s="74">
        <v>1.871</v>
      </c>
      <c r="H97" s="76" t="s">
        <v>40</v>
      </c>
      <c r="I97" t="str">
        <f t="shared" si="5"/>
        <v>Wed</v>
      </c>
      <c r="J97" s="77">
        <v>18.850000000000001</v>
      </c>
      <c r="K97" s="77">
        <v>19.95</v>
      </c>
      <c r="L97" s="78">
        <f>J97/$R$2</f>
        <v>41.557170320464209</v>
      </c>
      <c r="M97" s="78">
        <f>K97/$R$2</f>
        <v>43.982257182666359</v>
      </c>
      <c r="N97" s="78"/>
      <c r="O97" s="78"/>
    </row>
    <row r="98" spans="1:15">
      <c r="A98" s="73">
        <v>42782</v>
      </c>
      <c r="B98">
        <f t="shared" si="3"/>
        <v>2</v>
      </c>
      <c r="C98">
        <f t="shared" si="4"/>
        <v>2017</v>
      </c>
      <c r="D98" s="74">
        <v>10.875</v>
      </c>
      <c r="E98" s="75">
        <v>43.5</v>
      </c>
      <c r="F98" s="74">
        <v>6.0149999999999997</v>
      </c>
      <c r="G98" s="74">
        <v>1.8779999999999999</v>
      </c>
      <c r="H98" s="76" t="s">
        <v>40</v>
      </c>
      <c r="I98" t="str">
        <f t="shared" si="5"/>
        <v>Thu</v>
      </c>
      <c r="J98" s="79"/>
      <c r="K98" s="79"/>
      <c r="L98" s="80"/>
      <c r="M98" s="80"/>
      <c r="N98" s="80"/>
      <c r="O98" s="80"/>
    </row>
    <row r="99" spans="1:15">
      <c r="A99" s="73">
        <v>42783</v>
      </c>
      <c r="B99">
        <f t="shared" si="3"/>
        <v>2</v>
      </c>
      <c r="C99">
        <f t="shared" si="4"/>
        <v>2017</v>
      </c>
      <c r="D99" s="74">
        <v>10.9</v>
      </c>
      <c r="E99" s="75">
        <v>44.5</v>
      </c>
      <c r="F99" s="74">
        <v>5.9390000000000001</v>
      </c>
      <c r="G99" s="74">
        <v>1.8654999999999999</v>
      </c>
      <c r="H99" s="76" t="s">
        <v>40</v>
      </c>
      <c r="I99" t="str">
        <f t="shared" si="5"/>
        <v>Fri</v>
      </c>
      <c r="J99" s="77">
        <v>19.899999999999999</v>
      </c>
      <c r="K99" s="77">
        <v>20.9</v>
      </c>
      <c r="L99" s="78">
        <f>J99/$R$2</f>
        <v>43.872025961657172</v>
      </c>
      <c r="M99" s="78">
        <f>K99/$R$2</f>
        <v>46.076650381840949</v>
      </c>
      <c r="N99" s="78"/>
      <c r="O99" s="78"/>
    </row>
    <row r="100" spans="1:15">
      <c r="A100" s="73">
        <v>42786</v>
      </c>
      <c r="B100">
        <f t="shared" si="3"/>
        <v>2</v>
      </c>
      <c r="C100">
        <f t="shared" si="4"/>
        <v>2017</v>
      </c>
      <c r="D100" s="74">
        <v>11.045</v>
      </c>
      <c r="E100" s="75">
        <v>48</v>
      </c>
      <c r="F100" s="74">
        <v>6.0019999999999998</v>
      </c>
      <c r="G100" s="74">
        <v>1.8779999999999999</v>
      </c>
      <c r="H100" s="76" t="s">
        <v>40</v>
      </c>
      <c r="I100" t="str">
        <f t="shared" si="5"/>
        <v>Mon</v>
      </c>
      <c r="J100" s="79"/>
      <c r="K100" s="79"/>
      <c r="L100" s="80"/>
      <c r="M100" s="80"/>
      <c r="N100" s="80"/>
      <c r="O100" s="80"/>
    </row>
    <row r="101" spans="1:15">
      <c r="A101" s="73">
        <v>42787</v>
      </c>
      <c r="B101">
        <f t="shared" si="3"/>
        <v>2</v>
      </c>
      <c r="C101">
        <f t="shared" si="4"/>
        <v>2017</v>
      </c>
      <c r="D101" s="74">
        <v>11.02</v>
      </c>
      <c r="E101" s="75">
        <v>48</v>
      </c>
      <c r="F101" s="74">
        <v>6.0339999999999998</v>
      </c>
      <c r="G101" s="74">
        <v>1.8779999999999999</v>
      </c>
      <c r="H101" s="76" t="s">
        <v>40</v>
      </c>
      <c r="I101" t="str">
        <f t="shared" si="5"/>
        <v>Tue</v>
      </c>
      <c r="J101" s="77"/>
      <c r="K101" s="77"/>
      <c r="L101" s="78"/>
      <c r="M101" s="78"/>
      <c r="N101" s="78"/>
      <c r="O101" s="78"/>
    </row>
    <row r="102" spans="1:15">
      <c r="A102" s="73">
        <v>42788</v>
      </c>
      <c r="B102">
        <f t="shared" si="3"/>
        <v>2</v>
      </c>
      <c r="C102">
        <f t="shared" si="4"/>
        <v>2017</v>
      </c>
      <c r="D102" s="74">
        <v>10.71</v>
      </c>
      <c r="E102" s="75">
        <v>48</v>
      </c>
      <c r="F102" s="74">
        <v>5.976</v>
      </c>
      <c r="G102" s="74">
        <v>1.873</v>
      </c>
      <c r="H102" s="76" t="s">
        <v>40</v>
      </c>
      <c r="I102" t="str">
        <f t="shared" si="5"/>
        <v>Wed</v>
      </c>
      <c r="J102" s="79">
        <v>21.3</v>
      </c>
      <c r="K102" s="79">
        <v>22.5</v>
      </c>
      <c r="L102" s="80">
        <f>J102/$R$2</f>
        <v>46.958500149914464</v>
      </c>
      <c r="M102" s="80">
        <f>K102/$R$2</f>
        <v>49.604049454134994</v>
      </c>
      <c r="N102" s="80"/>
      <c r="O102" s="80"/>
    </row>
    <row r="103" spans="1:15">
      <c r="A103" s="73">
        <v>42789</v>
      </c>
      <c r="B103">
        <f t="shared" si="3"/>
        <v>2</v>
      </c>
      <c r="C103">
        <f t="shared" si="4"/>
        <v>2017</v>
      </c>
      <c r="D103" s="74">
        <v>10.635</v>
      </c>
      <c r="E103" s="75">
        <v>48</v>
      </c>
      <c r="F103" s="74">
        <v>5.9909999999999997</v>
      </c>
      <c r="G103" s="74">
        <v>1.8825000000000001</v>
      </c>
      <c r="H103" s="76" t="s">
        <v>40</v>
      </c>
      <c r="I103" t="str">
        <f t="shared" si="5"/>
        <v>Thu</v>
      </c>
      <c r="J103" s="77"/>
      <c r="K103" s="77"/>
      <c r="L103" s="78"/>
      <c r="M103" s="78"/>
      <c r="N103" s="78"/>
      <c r="O103" s="78"/>
    </row>
    <row r="104" spans="1:15">
      <c r="A104" s="73">
        <v>42790</v>
      </c>
      <c r="B104">
        <f t="shared" si="3"/>
        <v>2</v>
      </c>
      <c r="C104">
        <f t="shared" si="4"/>
        <v>2017</v>
      </c>
      <c r="D104" s="74">
        <v>10.68</v>
      </c>
      <c r="E104" s="75">
        <v>48</v>
      </c>
      <c r="F104" s="74">
        <v>5.8810000000000002</v>
      </c>
      <c r="G104" s="74">
        <v>1.877</v>
      </c>
      <c r="H104" s="76" t="s">
        <v>40</v>
      </c>
      <c r="I104" t="str">
        <f t="shared" si="5"/>
        <v>Fri</v>
      </c>
      <c r="J104" s="79">
        <v>22.4</v>
      </c>
      <c r="K104" s="79">
        <v>22.9</v>
      </c>
      <c r="L104" s="80">
        <f>J104/$R$2</f>
        <v>49.383587012116614</v>
      </c>
      <c r="M104" s="80">
        <f>K104/$R$2</f>
        <v>50.485899222208502</v>
      </c>
      <c r="N104" s="80"/>
      <c r="O104" s="80"/>
    </row>
    <row r="105" spans="1:15">
      <c r="A105" s="73">
        <v>42793</v>
      </c>
      <c r="B105">
        <f t="shared" si="3"/>
        <v>2</v>
      </c>
      <c r="C105">
        <f t="shared" si="4"/>
        <v>2017</v>
      </c>
      <c r="D105" s="74">
        <v>10.9</v>
      </c>
      <c r="E105" s="75">
        <v>49.5</v>
      </c>
      <c r="F105" s="74">
        <v>5.9269999999999996</v>
      </c>
      <c r="G105" s="74">
        <v>1.9079999999999999</v>
      </c>
      <c r="H105" s="76" t="s">
        <v>40</v>
      </c>
      <c r="I105" t="str">
        <f t="shared" si="5"/>
        <v>Mon</v>
      </c>
      <c r="J105" s="77"/>
      <c r="K105" s="77"/>
      <c r="L105" s="78"/>
      <c r="M105" s="78"/>
      <c r="N105" s="78"/>
      <c r="O105" s="78"/>
    </row>
    <row r="106" spans="1:15">
      <c r="A106" s="73">
        <v>42794</v>
      </c>
      <c r="B106">
        <f t="shared" si="3"/>
        <v>2</v>
      </c>
      <c r="C106">
        <f t="shared" si="4"/>
        <v>2017</v>
      </c>
      <c r="D106" s="74">
        <v>10.87</v>
      </c>
      <c r="E106" s="75">
        <v>50.25</v>
      </c>
      <c r="F106" s="74">
        <v>5.9359999999999999</v>
      </c>
      <c r="G106" s="74">
        <v>1.895</v>
      </c>
      <c r="H106" s="76" t="s">
        <v>40</v>
      </c>
      <c r="I106" t="str">
        <f t="shared" si="5"/>
        <v>Tue</v>
      </c>
      <c r="J106" s="79"/>
      <c r="K106" s="79"/>
      <c r="L106" s="80"/>
      <c r="M106" s="80"/>
      <c r="N106" s="80"/>
      <c r="O106" s="80"/>
    </row>
    <row r="107" spans="1:15">
      <c r="A107" s="73">
        <v>42795</v>
      </c>
      <c r="B107">
        <f t="shared" si="3"/>
        <v>3</v>
      </c>
      <c r="C107">
        <f t="shared" si="4"/>
        <v>2017</v>
      </c>
      <c r="D107" s="74">
        <v>11</v>
      </c>
      <c r="E107" s="75">
        <v>51.25</v>
      </c>
      <c r="F107" s="74">
        <v>6.04</v>
      </c>
      <c r="G107" s="74">
        <v>1.9339999999999999</v>
      </c>
      <c r="H107" s="76" t="s">
        <v>40</v>
      </c>
      <c r="I107" t="str">
        <f t="shared" si="5"/>
        <v>Wed</v>
      </c>
      <c r="J107" s="77">
        <v>22.5</v>
      </c>
      <c r="K107" s="77">
        <v>23.6</v>
      </c>
      <c r="L107" s="78">
        <f>J107/$R$2</f>
        <v>49.604049454134994</v>
      </c>
      <c r="M107" s="78">
        <f>K107/$R$2</f>
        <v>52.029136316337151</v>
      </c>
      <c r="N107" s="78"/>
      <c r="O107" s="78"/>
    </row>
    <row r="108" spans="1:15">
      <c r="A108" s="73">
        <v>42796</v>
      </c>
      <c r="B108">
        <f t="shared" si="3"/>
        <v>3</v>
      </c>
      <c r="C108">
        <f t="shared" si="4"/>
        <v>2017</v>
      </c>
      <c r="D108" s="74">
        <v>10.9</v>
      </c>
      <c r="E108" s="75">
        <v>51.25</v>
      </c>
      <c r="F108" s="74">
        <v>5.9939999999999998</v>
      </c>
      <c r="G108" s="74">
        <v>1.929</v>
      </c>
      <c r="H108" s="76" t="s">
        <v>40</v>
      </c>
      <c r="I108" t="str">
        <f t="shared" si="5"/>
        <v>Thu</v>
      </c>
      <c r="J108" s="79"/>
      <c r="K108" s="79"/>
      <c r="L108" s="80"/>
      <c r="M108" s="80"/>
      <c r="N108" s="80"/>
      <c r="O108" s="80"/>
    </row>
    <row r="109" spans="1:15">
      <c r="A109" s="73">
        <v>42797</v>
      </c>
      <c r="B109">
        <f t="shared" si="3"/>
        <v>3</v>
      </c>
      <c r="C109">
        <f t="shared" si="4"/>
        <v>2017</v>
      </c>
      <c r="D109" s="74">
        <v>10.9</v>
      </c>
      <c r="E109" s="75">
        <v>51.1</v>
      </c>
      <c r="F109" s="74">
        <v>5.91</v>
      </c>
      <c r="G109" s="74">
        <v>1.909</v>
      </c>
      <c r="H109" s="76" t="s">
        <v>40</v>
      </c>
      <c r="I109" t="str">
        <f t="shared" si="5"/>
        <v>Fri</v>
      </c>
      <c r="J109" s="77">
        <v>22.75</v>
      </c>
      <c r="K109" s="77">
        <v>24.7</v>
      </c>
      <c r="L109" s="78">
        <f>J109/$R$2</f>
        <v>50.155205559180935</v>
      </c>
      <c r="M109" s="78">
        <f>K109/$R$2</f>
        <v>54.454223178539301</v>
      </c>
      <c r="N109" s="78"/>
      <c r="O109" s="78"/>
    </row>
    <row r="110" spans="1:15">
      <c r="A110" s="73">
        <v>42800</v>
      </c>
      <c r="B110">
        <f t="shared" si="3"/>
        <v>3</v>
      </c>
      <c r="C110">
        <f t="shared" si="4"/>
        <v>2017</v>
      </c>
      <c r="D110" s="74">
        <v>10.895</v>
      </c>
      <c r="E110" s="75">
        <v>51.1</v>
      </c>
      <c r="F110" s="74">
        <v>5.8559999999999999</v>
      </c>
      <c r="G110" s="74">
        <v>1.8680000000000001</v>
      </c>
      <c r="H110" s="76" t="s">
        <v>40</v>
      </c>
      <c r="I110" t="str">
        <f t="shared" si="5"/>
        <v>Mon</v>
      </c>
      <c r="J110" s="79"/>
      <c r="K110" s="79"/>
      <c r="L110" s="80"/>
      <c r="M110" s="80"/>
      <c r="N110" s="80"/>
      <c r="O110" s="80"/>
    </row>
    <row r="111" spans="1:15">
      <c r="A111" s="73">
        <v>42801</v>
      </c>
      <c r="B111">
        <f t="shared" si="3"/>
        <v>3</v>
      </c>
      <c r="C111">
        <f t="shared" si="4"/>
        <v>2017</v>
      </c>
      <c r="D111" s="74">
        <v>10.92</v>
      </c>
      <c r="E111" s="75">
        <v>51</v>
      </c>
      <c r="F111" s="74">
        <v>5.8070000000000004</v>
      </c>
      <c r="G111" s="74">
        <v>1.8580000000000001</v>
      </c>
      <c r="H111" s="76" t="s">
        <v>40</v>
      </c>
      <c r="I111" t="str">
        <f t="shared" si="5"/>
        <v>Tue</v>
      </c>
      <c r="J111" s="77"/>
      <c r="K111" s="77"/>
      <c r="L111" s="78"/>
      <c r="M111" s="78"/>
      <c r="N111" s="78"/>
      <c r="O111" s="78"/>
    </row>
    <row r="112" spans="1:15">
      <c r="A112" s="73">
        <v>42802</v>
      </c>
      <c r="B112">
        <f t="shared" si="3"/>
        <v>3</v>
      </c>
      <c r="C112">
        <f t="shared" si="4"/>
        <v>2017</v>
      </c>
      <c r="D112" s="74">
        <v>10.52</v>
      </c>
      <c r="E112" s="75">
        <v>51.1</v>
      </c>
      <c r="F112" s="74">
        <v>5.782</v>
      </c>
      <c r="G112" s="74">
        <v>1.881</v>
      </c>
      <c r="H112" s="76" t="s">
        <v>40</v>
      </c>
      <c r="I112" t="str">
        <f t="shared" si="5"/>
        <v>Wed</v>
      </c>
      <c r="J112" s="79">
        <v>22.75</v>
      </c>
      <c r="K112" s="79">
        <v>24.7</v>
      </c>
      <c r="L112" s="80">
        <f>J112/$R$2</f>
        <v>50.155205559180935</v>
      </c>
      <c r="M112" s="80">
        <f>K112/$R$2</f>
        <v>54.454223178539301</v>
      </c>
      <c r="N112" s="80"/>
      <c r="O112" s="80"/>
    </row>
    <row r="113" spans="1:15">
      <c r="A113" s="73">
        <v>42803</v>
      </c>
      <c r="B113">
        <f t="shared" si="3"/>
        <v>3</v>
      </c>
      <c r="C113">
        <f t="shared" si="4"/>
        <v>2017</v>
      </c>
      <c r="D113" s="74">
        <v>10.1</v>
      </c>
      <c r="E113" s="75">
        <v>52.5</v>
      </c>
      <c r="F113" s="74">
        <v>5.6550000000000002</v>
      </c>
      <c r="G113" s="74">
        <v>1.847</v>
      </c>
      <c r="H113" s="76" t="s">
        <v>40</v>
      </c>
      <c r="I113" t="str">
        <f t="shared" si="5"/>
        <v>Thu</v>
      </c>
      <c r="J113" s="77"/>
      <c r="K113" s="77"/>
      <c r="L113" s="78"/>
      <c r="M113" s="78"/>
      <c r="N113" s="78"/>
      <c r="O113" s="78"/>
    </row>
    <row r="114" spans="1:15">
      <c r="A114" s="73">
        <v>42804</v>
      </c>
      <c r="B114">
        <f t="shared" si="3"/>
        <v>3</v>
      </c>
      <c r="C114">
        <f t="shared" si="4"/>
        <v>2017</v>
      </c>
      <c r="D114" s="74">
        <v>10.029999999999999</v>
      </c>
      <c r="E114" s="75">
        <v>52.5</v>
      </c>
      <c r="F114" s="74">
        <v>5.7145000000000001</v>
      </c>
      <c r="G114" s="74">
        <v>1.8845000000000001</v>
      </c>
      <c r="H114" s="76" t="s">
        <v>40</v>
      </c>
      <c r="I114" t="str">
        <f t="shared" si="5"/>
        <v>Fri</v>
      </c>
      <c r="J114" s="79">
        <v>23</v>
      </c>
      <c r="K114" s="79">
        <v>24.75</v>
      </c>
      <c r="L114" s="80">
        <f>J114/$R$2</f>
        <v>50.706361664226883</v>
      </c>
      <c r="M114" s="80">
        <f>K114/$R$2</f>
        <v>54.564454399548495</v>
      </c>
      <c r="N114" s="80"/>
      <c r="O114" s="80"/>
    </row>
    <row r="115" spans="1:15">
      <c r="A115" s="73">
        <v>42807</v>
      </c>
      <c r="B115">
        <f t="shared" si="3"/>
        <v>3</v>
      </c>
      <c r="C115">
        <f t="shared" si="4"/>
        <v>2017</v>
      </c>
      <c r="D115" s="74">
        <v>10.145</v>
      </c>
      <c r="E115" s="75">
        <v>52.5</v>
      </c>
      <c r="F115" s="74">
        <v>5.7939999999999996</v>
      </c>
      <c r="G115" s="74">
        <v>1.8819999999999999</v>
      </c>
      <c r="H115" s="76" t="s">
        <v>40</v>
      </c>
      <c r="I115" t="str">
        <f t="shared" si="5"/>
        <v>Mon</v>
      </c>
      <c r="J115" s="77"/>
      <c r="K115" s="77"/>
      <c r="L115" s="78"/>
      <c r="M115" s="78"/>
      <c r="N115" s="78"/>
      <c r="O115" s="78"/>
    </row>
    <row r="116" spans="1:15">
      <c r="A116" s="73">
        <v>42808</v>
      </c>
      <c r="B116">
        <f t="shared" si="3"/>
        <v>3</v>
      </c>
      <c r="C116">
        <f t="shared" si="4"/>
        <v>2017</v>
      </c>
      <c r="D116" s="74">
        <v>10.09</v>
      </c>
      <c r="E116" s="75">
        <v>53.25</v>
      </c>
      <c r="F116" s="74">
        <v>5.7469999999999999</v>
      </c>
      <c r="G116" s="74">
        <v>1.851</v>
      </c>
      <c r="H116" s="76" t="s">
        <v>40</v>
      </c>
      <c r="I116" t="str">
        <f t="shared" si="5"/>
        <v>Tue</v>
      </c>
      <c r="J116" s="79"/>
      <c r="K116" s="79"/>
      <c r="L116" s="80"/>
      <c r="M116" s="80"/>
      <c r="N116" s="80"/>
      <c r="O116" s="80"/>
    </row>
    <row r="117" spans="1:15">
      <c r="A117" s="73">
        <v>42809</v>
      </c>
      <c r="B117">
        <f t="shared" si="3"/>
        <v>3</v>
      </c>
      <c r="C117">
        <f t="shared" si="4"/>
        <v>2017</v>
      </c>
      <c r="D117" s="74">
        <v>10.185</v>
      </c>
      <c r="E117" s="75">
        <v>53.5</v>
      </c>
      <c r="F117" s="74">
        <v>5.85</v>
      </c>
      <c r="G117" s="74">
        <v>1.863</v>
      </c>
      <c r="H117" s="76" t="s">
        <v>40</v>
      </c>
      <c r="I117" t="str">
        <f t="shared" si="5"/>
        <v>Wed</v>
      </c>
      <c r="J117" s="77">
        <v>23.4</v>
      </c>
      <c r="K117" s="77">
        <v>25.15</v>
      </c>
      <c r="L117" s="78">
        <f>J117/$R$2</f>
        <v>51.58821143230039</v>
      </c>
      <c r="M117" s="78">
        <f>K117/$R$2</f>
        <v>55.446304167622003</v>
      </c>
      <c r="N117" s="78"/>
      <c r="O117" s="78"/>
    </row>
    <row r="118" spans="1:15">
      <c r="A118" s="73">
        <v>42810</v>
      </c>
      <c r="B118">
        <f t="shared" si="3"/>
        <v>3</v>
      </c>
      <c r="C118">
        <f t="shared" si="4"/>
        <v>2017</v>
      </c>
      <c r="D118" s="74">
        <v>10.29</v>
      </c>
      <c r="E118" s="75">
        <v>53.5</v>
      </c>
      <c r="F118" s="74">
        <v>5.9109999999999996</v>
      </c>
      <c r="G118" s="74">
        <v>1.895</v>
      </c>
      <c r="H118" s="76" t="s">
        <v>40</v>
      </c>
      <c r="I118" t="str">
        <f t="shared" si="5"/>
        <v>Thu</v>
      </c>
      <c r="J118" s="79"/>
      <c r="K118" s="79"/>
      <c r="L118" s="80"/>
      <c r="M118" s="80"/>
      <c r="N118" s="80"/>
      <c r="O118" s="80"/>
    </row>
    <row r="119" spans="1:15">
      <c r="A119" s="73">
        <v>42811</v>
      </c>
      <c r="B119">
        <f t="shared" si="3"/>
        <v>3</v>
      </c>
      <c r="C119">
        <f t="shared" si="4"/>
        <v>2017</v>
      </c>
      <c r="D119" s="74">
        <v>10.199999999999999</v>
      </c>
      <c r="E119" s="75">
        <v>53</v>
      </c>
      <c r="F119" s="74">
        <v>5.8890000000000002</v>
      </c>
      <c r="G119" s="74">
        <v>1.901</v>
      </c>
      <c r="H119" s="76" t="s">
        <v>40</v>
      </c>
      <c r="I119" t="str">
        <f t="shared" si="5"/>
        <v>Fri</v>
      </c>
      <c r="J119" s="77">
        <v>23.55</v>
      </c>
      <c r="K119" s="77">
        <v>25.15</v>
      </c>
      <c r="L119" s="78">
        <f>J119/$R$2</f>
        <v>51.918905095327965</v>
      </c>
      <c r="M119" s="78">
        <f>K119/$R$2</f>
        <v>55.446304167622003</v>
      </c>
      <c r="N119" s="78"/>
      <c r="O119" s="78"/>
    </row>
    <row r="120" spans="1:15">
      <c r="A120" s="73">
        <v>42814</v>
      </c>
      <c r="B120">
        <f t="shared" si="3"/>
        <v>3</v>
      </c>
      <c r="C120">
        <f t="shared" si="4"/>
        <v>2017</v>
      </c>
      <c r="D120" s="74">
        <v>10.06</v>
      </c>
      <c r="E120" s="75">
        <v>53</v>
      </c>
      <c r="F120" s="74">
        <v>5.891</v>
      </c>
      <c r="G120" s="74">
        <v>1.9079999999999999</v>
      </c>
      <c r="H120" s="76" t="s">
        <v>40</v>
      </c>
      <c r="I120" t="str">
        <f t="shared" si="5"/>
        <v>Mon</v>
      </c>
      <c r="J120" s="79"/>
      <c r="K120" s="79"/>
      <c r="L120" s="80"/>
      <c r="M120" s="80"/>
      <c r="N120" s="80"/>
      <c r="O120" s="80"/>
    </row>
    <row r="121" spans="1:15">
      <c r="A121" s="73">
        <v>42815</v>
      </c>
      <c r="B121">
        <f t="shared" si="3"/>
        <v>3</v>
      </c>
      <c r="C121">
        <f t="shared" si="4"/>
        <v>2017</v>
      </c>
      <c r="D121" s="74">
        <v>10.105</v>
      </c>
      <c r="E121" s="75">
        <v>53</v>
      </c>
      <c r="F121" s="74">
        <v>5.7655000000000003</v>
      </c>
      <c r="G121" s="74">
        <v>1.9179999999999999</v>
      </c>
      <c r="H121" s="76" t="s">
        <v>40</v>
      </c>
      <c r="I121" t="str">
        <f t="shared" si="5"/>
        <v>Tue</v>
      </c>
      <c r="J121" s="77"/>
      <c r="K121" s="77"/>
      <c r="L121" s="78"/>
      <c r="M121" s="78"/>
      <c r="N121" s="78"/>
      <c r="O121" s="78"/>
    </row>
    <row r="122" spans="1:15">
      <c r="A122" s="73">
        <v>42816</v>
      </c>
      <c r="B122">
        <f t="shared" si="3"/>
        <v>3</v>
      </c>
      <c r="C122">
        <f t="shared" si="4"/>
        <v>2017</v>
      </c>
      <c r="D122" s="74">
        <v>9.9499999999999993</v>
      </c>
      <c r="E122" s="75">
        <v>54.25</v>
      </c>
      <c r="F122" s="74">
        <v>5.7119999999999997</v>
      </c>
      <c r="G122" s="74">
        <v>1.91</v>
      </c>
      <c r="H122" s="76" t="s">
        <v>40</v>
      </c>
      <c r="I122" t="str">
        <f t="shared" si="5"/>
        <v>Wed</v>
      </c>
      <c r="J122" s="79">
        <v>24</v>
      </c>
      <c r="K122" s="79">
        <v>25.5</v>
      </c>
      <c r="L122" s="80">
        <f>J122/$R$2</f>
        <v>52.910986084410659</v>
      </c>
      <c r="M122" s="80">
        <f>K122/$R$2</f>
        <v>56.217922714686324</v>
      </c>
      <c r="N122" s="80"/>
      <c r="O122" s="80"/>
    </row>
    <row r="123" spans="1:15">
      <c r="A123" s="73">
        <v>42817</v>
      </c>
      <c r="B123">
        <f t="shared" si="3"/>
        <v>3</v>
      </c>
      <c r="C123">
        <f t="shared" si="4"/>
        <v>2017</v>
      </c>
      <c r="D123" s="74">
        <v>9.9149999999999991</v>
      </c>
      <c r="E123" s="75">
        <v>54.25</v>
      </c>
      <c r="F123" s="74">
        <v>5.7904999999999998</v>
      </c>
      <c r="G123" s="74">
        <v>1.913</v>
      </c>
      <c r="H123" s="76" t="s">
        <v>40</v>
      </c>
      <c r="I123" t="str">
        <f t="shared" si="5"/>
        <v>Thu</v>
      </c>
      <c r="J123" s="77"/>
      <c r="K123" s="77"/>
      <c r="L123" s="78"/>
      <c r="M123" s="78"/>
      <c r="N123" s="78"/>
      <c r="O123" s="78"/>
    </row>
    <row r="124" spans="1:15">
      <c r="A124" s="73">
        <v>42818</v>
      </c>
      <c r="B124">
        <f t="shared" si="3"/>
        <v>3</v>
      </c>
      <c r="C124">
        <f t="shared" si="4"/>
        <v>2017</v>
      </c>
      <c r="D124" s="74">
        <v>9.92</v>
      </c>
      <c r="E124" s="75">
        <v>54</v>
      </c>
      <c r="F124" s="74">
        <v>5.7824999999999998</v>
      </c>
      <c r="G124" s="74">
        <v>1.9175</v>
      </c>
      <c r="H124" s="76" t="s">
        <v>40</v>
      </c>
      <c r="I124" t="str">
        <f t="shared" si="5"/>
        <v>Fri</v>
      </c>
      <c r="J124" s="79">
        <v>24.45</v>
      </c>
      <c r="K124" s="79">
        <v>25.5</v>
      </c>
      <c r="L124" s="80">
        <f>J124/$R$2</f>
        <v>53.903067073493361</v>
      </c>
      <c r="M124" s="80">
        <f>K124/$R$2</f>
        <v>56.217922714686324</v>
      </c>
      <c r="N124" s="80"/>
      <c r="O124" s="80"/>
    </row>
    <row r="125" spans="1:15">
      <c r="A125" s="73">
        <v>42821</v>
      </c>
      <c r="B125">
        <f t="shared" si="3"/>
        <v>3</v>
      </c>
      <c r="C125">
        <f t="shared" si="4"/>
        <v>2017</v>
      </c>
      <c r="D125" s="74">
        <v>9.7100000000000009</v>
      </c>
      <c r="E125" s="75">
        <v>54</v>
      </c>
      <c r="F125" s="74">
        <v>5.6734999999999998</v>
      </c>
      <c r="G125" s="74">
        <v>1.9159999999999999</v>
      </c>
      <c r="H125" s="76" t="s">
        <v>40</v>
      </c>
      <c r="I125" t="str">
        <f t="shared" si="5"/>
        <v>Mon</v>
      </c>
      <c r="J125" s="77"/>
      <c r="K125" s="77"/>
      <c r="L125" s="78"/>
      <c r="M125" s="78"/>
      <c r="N125" s="78"/>
      <c r="O125" s="78"/>
    </row>
    <row r="126" spans="1:15">
      <c r="A126" s="73">
        <v>42822</v>
      </c>
      <c r="B126">
        <f t="shared" si="3"/>
        <v>3</v>
      </c>
      <c r="C126">
        <f t="shared" si="4"/>
        <v>2017</v>
      </c>
      <c r="D126" s="74">
        <v>9.74</v>
      </c>
      <c r="E126" s="75">
        <v>54</v>
      </c>
      <c r="F126" s="74">
        <v>5.7744999999999997</v>
      </c>
      <c r="G126" s="74">
        <v>1.9185000000000001</v>
      </c>
      <c r="H126" s="76" t="s">
        <v>40</v>
      </c>
      <c r="I126" t="str">
        <f t="shared" si="5"/>
        <v>Tue</v>
      </c>
      <c r="J126" s="79"/>
      <c r="K126" s="79"/>
      <c r="L126" s="80"/>
      <c r="M126" s="80"/>
      <c r="N126" s="80"/>
      <c r="O126" s="80"/>
    </row>
    <row r="127" spans="1:15">
      <c r="A127" s="73">
        <v>42823</v>
      </c>
      <c r="B127">
        <f t="shared" si="3"/>
        <v>3</v>
      </c>
      <c r="C127">
        <f t="shared" si="4"/>
        <v>2017</v>
      </c>
      <c r="D127" s="74">
        <v>9.9149999999999991</v>
      </c>
      <c r="E127" s="75">
        <v>55</v>
      </c>
      <c r="F127" s="74">
        <v>5.8470000000000004</v>
      </c>
      <c r="G127" s="74">
        <v>1.931</v>
      </c>
      <c r="H127" s="76" t="s">
        <v>40</v>
      </c>
      <c r="I127" t="str">
        <f t="shared" si="5"/>
        <v>Wed</v>
      </c>
      <c r="J127" s="77">
        <v>24.45</v>
      </c>
      <c r="K127" s="77">
        <v>25.85</v>
      </c>
      <c r="L127" s="78">
        <f>J127/$R$2</f>
        <v>53.903067073493361</v>
      </c>
      <c r="M127" s="78">
        <f>K127/$R$2</f>
        <v>56.989541261750652</v>
      </c>
      <c r="N127" s="78"/>
      <c r="O127" s="78"/>
    </row>
    <row r="128" spans="1:15">
      <c r="A128" s="73">
        <v>42824</v>
      </c>
      <c r="B128">
        <f t="shared" si="3"/>
        <v>3</v>
      </c>
      <c r="C128">
        <f t="shared" si="4"/>
        <v>2017</v>
      </c>
      <c r="D128" s="74">
        <v>9.9350000000000005</v>
      </c>
      <c r="E128" s="75">
        <v>55.25</v>
      </c>
      <c r="F128" s="74">
        <v>5.86</v>
      </c>
      <c r="G128" s="74">
        <v>1.9550000000000001</v>
      </c>
      <c r="H128" s="76" t="s">
        <v>40</v>
      </c>
      <c r="I128" t="str">
        <f t="shared" si="5"/>
        <v>Thu</v>
      </c>
      <c r="J128" s="79"/>
      <c r="K128" s="79"/>
      <c r="L128" s="80"/>
      <c r="M128" s="80"/>
      <c r="N128" s="80"/>
      <c r="O128" s="80"/>
    </row>
    <row r="129" spans="1:15">
      <c r="A129" s="73">
        <v>42825</v>
      </c>
      <c r="B129">
        <f t="shared" si="3"/>
        <v>3</v>
      </c>
      <c r="C129">
        <f t="shared" si="4"/>
        <v>2017</v>
      </c>
      <c r="D129" s="74">
        <v>9.875</v>
      </c>
      <c r="E129" s="75">
        <v>54.6</v>
      </c>
      <c r="F129" s="74">
        <v>5.8490000000000002</v>
      </c>
      <c r="G129" s="74">
        <v>1.9464999999999999</v>
      </c>
      <c r="H129" s="76" t="s">
        <v>40</v>
      </c>
      <c r="I129" t="str">
        <f t="shared" si="5"/>
        <v>Fri</v>
      </c>
      <c r="J129" s="77">
        <v>24.5</v>
      </c>
      <c r="K129" s="77">
        <v>26</v>
      </c>
      <c r="L129" s="78">
        <f>J129/$R$2</f>
        <v>54.013298294502547</v>
      </c>
      <c r="M129" s="78">
        <f>K129/$R$2</f>
        <v>57.320234924778212</v>
      </c>
      <c r="N129" s="78"/>
      <c r="O129" s="78"/>
    </row>
    <row r="130" spans="1:15">
      <c r="A130" s="73">
        <v>42828</v>
      </c>
      <c r="B130">
        <f t="shared" si="3"/>
        <v>4</v>
      </c>
      <c r="C130">
        <f t="shared" si="4"/>
        <v>2017</v>
      </c>
      <c r="D130" s="74">
        <v>9.9649999999999999</v>
      </c>
      <c r="E130" s="75">
        <v>56</v>
      </c>
      <c r="F130" s="74">
        <v>5.8170000000000002</v>
      </c>
      <c r="G130" s="74">
        <v>1.9484999999999999</v>
      </c>
      <c r="H130" s="76" t="s">
        <v>40</v>
      </c>
      <c r="I130" t="str">
        <f t="shared" si="5"/>
        <v>Mon</v>
      </c>
      <c r="J130" s="79"/>
      <c r="K130" s="79"/>
      <c r="L130" s="80"/>
      <c r="M130" s="80"/>
      <c r="N130" s="80"/>
      <c r="O130" s="80"/>
    </row>
    <row r="131" spans="1:15">
      <c r="A131" s="73">
        <v>42829</v>
      </c>
      <c r="B131">
        <f t="shared" ref="B131:B194" si="6">MONTH(A131)</f>
        <v>4</v>
      </c>
      <c r="C131">
        <f t="shared" ref="C131:C194" si="7">YEAR(A131)</f>
        <v>2017</v>
      </c>
      <c r="D131" s="74">
        <v>9.8650000000000002</v>
      </c>
      <c r="E131" s="75">
        <v>55.505000000000003</v>
      </c>
      <c r="F131" s="74">
        <v>5.7244999999999999</v>
      </c>
      <c r="G131" s="74">
        <v>1.9379999999999999</v>
      </c>
      <c r="H131" s="76" t="s">
        <v>40</v>
      </c>
      <c r="I131" t="str">
        <f t="shared" ref="I131:I194" si="8">TEXT($A131,"ddd")</f>
        <v>Tue</v>
      </c>
      <c r="J131" s="77"/>
      <c r="K131" s="77"/>
      <c r="L131" s="78"/>
      <c r="M131" s="78"/>
      <c r="N131" s="78"/>
      <c r="O131" s="78"/>
    </row>
    <row r="132" spans="1:15">
      <c r="A132" s="73">
        <v>42830</v>
      </c>
      <c r="B132">
        <f t="shared" si="6"/>
        <v>4</v>
      </c>
      <c r="C132">
        <f t="shared" si="7"/>
        <v>2017</v>
      </c>
      <c r="D132" s="74">
        <v>10.17</v>
      </c>
      <c r="E132" s="75">
        <v>56.5</v>
      </c>
      <c r="F132" s="74">
        <v>5.8085000000000004</v>
      </c>
      <c r="G132" s="74">
        <v>1.962</v>
      </c>
      <c r="H132" s="76" t="s">
        <v>40</v>
      </c>
      <c r="I132" t="str">
        <f t="shared" si="8"/>
        <v>Wed</v>
      </c>
      <c r="J132" s="79">
        <v>24.5</v>
      </c>
      <c r="K132" s="79">
        <v>26</v>
      </c>
      <c r="L132" s="80">
        <f>J132/$R$2</f>
        <v>54.013298294502547</v>
      </c>
      <c r="M132" s="80">
        <f>K132/$R$2</f>
        <v>57.320234924778212</v>
      </c>
      <c r="N132" s="80"/>
      <c r="O132" s="80"/>
    </row>
    <row r="133" spans="1:15">
      <c r="A133" s="73">
        <v>42831</v>
      </c>
      <c r="B133">
        <f t="shared" si="6"/>
        <v>4</v>
      </c>
      <c r="C133">
        <f t="shared" si="7"/>
        <v>2017</v>
      </c>
      <c r="D133" s="74">
        <v>10.32</v>
      </c>
      <c r="E133" s="75">
        <v>56</v>
      </c>
      <c r="F133" s="74">
        <v>5.8704999999999998</v>
      </c>
      <c r="G133" s="74">
        <v>1.956</v>
      </c>
      <c r="H133" s="76" t="s">
        <v>40</v>
      </c>
      <c r="I133" t="str">
        <f t="shared" si="8"/>
        <v>Thu</v>
      </c>
      <c r="J133" s="77"/>
      <c r="K133" s="77"/>
      <c r="L133" s="78"/>
      <c r="M133" s="78"/>
      <c r="N133" s="78"/>
      <c r="O133" s="78"/>
    </row>
    <row r="134" spans="1:15">
      <c r="A134" s="73">
        <v>42832</v>
      </c>
      <c r="B134">
        <f t="shared" si="6"/>
        <v>4</v>
      </c>
      <c r="C134">
        <f t="shared" si="7"/>
        <v>2017</v>
      </c>
      <c r="D134" s="74">
        <v>9.9499999999999993</v>
      </c>
      <c r="E134" s="75">
        <v>55.75</v>
      </c>
      <c r="F134" s="74">
        <v>5.77</v>
      </c>
      <c r="G134" s="74">
        <v>1.9295</v>
      </c>
      <c r="H134" s="76" t="s">
        <v>40</v>
      </c>
      <c r="I134" t="str">
        <f t="shared" si="8"/>
        <v>Fri</v>
      </c>
      <c r="J134" s="79">
        <v>24.5</v>
      </c>
      <c r="K134" s="79">
        <v>26.5</v>
      </c>
      <c r="L134" s="80">
        <f>J134/$R$2</f>
        <v>54.013298294502547</v>
      </c>
      <c r="M134" s="80">
        <f>K134/$R$2</f>
        <v>58.422547134870101</v>
      </c>
      <c r="N134" s="80"/>
      <c r="O134" s="80"/>
    </row>
    <row r="135" spans="1:15">
      <c r="A135" s="73">
        <v>42835</v>
      </c>
      <c r="B135">
        <f t="shared" si="6"/>
        <v>4</v>
      </c>
      <c r="C135">
        <f t="shared" si="7"/>
        <v>2017</v>
      </c>
      <c r="D135" s="74">
        <v>10.1</v>
      </c>
      <c r="E135" s="75">
        <v>55.5</v>
      </c>
      <c r="F135" s="74">
        <v>5.7309999999999999</v>
      </c>
      <c r="G135" s="74">
        <v>1.929</v>
      </c>
      <c r="H135" s="76" t="s">
        <v>40</v>
      </c>
      <c r="I135" t="str">
        <f t="shared" si="8"/>
        <v>Mon</v>
      </c>
      <c r="J135" s="77"/>
      <c r="K135" s="77"/>
      <c r="L135" s="78"/>
      <c r="M135" s="78"/>
      <c r="N135" s="78"/>
      <c r="O135" s="78"/>
    </row>
    <row r="136" spans="1:15">
      <c r="A136" s="73">
        <v>42836</v>
      </c>
      <c r="B136">
        <f t="shared" si="6"/>
        <v>4</v>
      </c>
      <c r="C136">
        <f t="shared" si="7"/>
        <v>2017</v>
      </c>
      <c r="D136" s="74">
        <v>10.050000000000001</v>
      </c>
      <c r="E136" s="75">
        <v>56</v>
      </c>
      <c r="F136" s="74">
        <v>5.7460000000000004</v>
      </c>
      <c r="G136" s="74">
        <v>1.9075</v>
      </c>
      <c r="H136" s="76" t="s">
        <v>40</v>
      </c>
      <c r="I136" t="str">
        <f t="shared" si="8"/>
        <v>Tue</v>
      </c>
      <c r="J136" s="79"/>
      <c r="K136" s="79"/>
      <c r="L136" s="80"/>
      <c r="M136" s="80"/>
      <c r="N136" s="80"/>
      <c r="O136" s="80"/>
    </row>
    <row r="137" spans="1:15">
      <c r="A137" s="73">
        <v>42837</v>
      </c>
      <c r="B137">
        <f t="shared" si="6"/>
        <v>4</v>
      </c>
      <c r="C137">
        <f t="shared" si="7"/>
        <v>2017</v>
      </c>
      <c r="D137" s="74">
        <v>9.7100000000000009</v>
      </c>
      <c r="E137" s="75">
        <v>55.5</v>
      </c>
      <c r="F137" s="74">
        <v>5.6849999999999996</v>
      </c>
      <c r="G137" s="74">
        <v>1.907</v>
      </c>
      <c r="H137" s="76" t="s">
        <v>40</v>
      </c>
      <c r="I137" t="str">
        <f t="shared" si="8"/>
        <v>Wed</v>
      </c>
      <c r="J137" s="77">
        <v>25</v>
      </c>
      <c r="K137" s="77">
        <v>26.5</v>
      </c>
      <c r="L137" s="78">
        <f>J137/$R$2</f>
        <v>55.115610504594436</v>
      </c>
      <c r="M137" s="78">
        <f>K137/$R$2</f>
        <v>58.422547134870101</v>
      </c>
      <c r="N137" s="78"/>
      <c r="O137" s="78"/>
    </row>
    <row r="138" spans="1:15">
      <c r="A138" s="73">
        <v>42838</v>
      </c>
      <c r="B138">
        <f t="shared" si="6"/>
        <v>4</v>
      </c>
      <c r="C138">
        <f t="shared" si="7"/>
        <v>2017</v>
      </c>
      <c r="D138" s="74">
        <v>9.6950000000000003</v>
      </c>
      <c r="E138" s="75">
        <v>55.5</v>
      </c>
      <c r="F138" s="74">
        <v>5.6550000000000002</v>
      </c>
      <c r="G138" s="74">
        <v>1.89</v>
      </c>
      <c r="H138" s="76" t="s">
        <v>40</v>
      </c>
      <c r="I138" t="str">
        <f t="shared" si="8"/>
        <v>Thu</v>
      </c>
      <c r="J138" s="79"/>
      <c r="K138" s="79"/>
      <c r="L138" s="80"/>
      <c r="M138" s="80"/>
      <c r="N138" s="80"/>
      <c r="O138" s="80"/>
    </row>
    <row r="139" spans="1:15">
      <c r="A139" s="73">
        <v>42843</v>
      </c>
      <c r="B139">
        <f t="shared" si="6"/>
        <v>4</v>
      </c>
      <c r="C139">
        <f t="shared" si="7"/>
        <v>2017</v>
      </c>
      <c r="D139" s="74">
        <v>9.5449999999999999</v>
      </c>
      <c r="E139" s="75">
        <v>55.5</v>
      </c>
      <c r="F139" s="74">
        <v>5.6204999999999998</v>
      </c>
      <c r="G139" s="74">
        <v>1.9155</v>
      </c>
      <c r="H139" s="76" t="s">
        <v>40</v>
      </c>
      <c r="I139" t="str">
        <f t="shared" si="8"/>
        <v>Tue</v>
      </c>
      <c r="J139" s="77"/>
      <c r="K139" s="77"/>
      <c r="L139" s="78"/>
      <c r="M139" s="78"/>
      <c r="N139" s="78"/>
      <c r="O139" s="78"/>
    </row>
    <row r="140" spans="1:15">
      <c r="A140" s="73">
        <v>42844</v>
      </c>
      <c r="B140">
        <f t="shared" si="6"/>
        <v>4</v>
      </c>
      <c r="C140">
        <f t="shared" si="7"/>
        <v>2017</v>
      </c>
      <c r="D140" s="74">
        <v>9.4550000000000001</v>
      </c>
      <c r="E140" s="75">
        <v>55.25</v>
      </c>
      <c r="F140" s="74">
        <v>5.6005000000000003</v>
      </c>
      <c r="G140" s="74">
        <v>1.8955</v>
      </c>
      <c r="H140" s="76" t="s">
        <v>40</v>
      </c>
      <c r="I140" t="str">
        <f t="shared" si="8"/>
        <v>Wed</v>
      </c>
      <c r="J140" s="79">
        <v>25</v>
      </c>
      <c r="K140" s="79">
        <v>26.5</v>
      </c>
      <c r="L140" s="80">
        <f>J140/$R$2</f>
        <v>55.115610504594436</v>
      </c>
      <c r="M140" s="80">
        <f>K140/$R$2</f>
        <v>58.422547134870101</v>
      </c>
      <c r="N140" s="80"/>
      <c r="O140" s="80"/>
    </row>
    <row r="141" spans="1:15">
      <c r="A141" s="73">
        <v>42845</v>
      </c>
      <c r="B141">
        <f t="shared" si="6"/>
        <v>4</v>
      </c>
      <c r="C141">
        <f t="shared" si="7"/>
        <v>2017</v>
      </c>
      <c r="D141" s="74">
        <v>9.3800000000000008</v>
      </c>
      <c r="E141" s="75">
        <v>55</v>
      </c>
      <c r="F141" s="74">
        <v>5.6115000000000004</v>
      </c>
      <c r="G141" s="74">
        <v>1.9330000000000001</v>
      </c>
      <c r="H141" s="76" t="s">
        <v>40</v>
      </c>
      <c r="I141" t="str">
        <f t="shared" si="8"/>
        <v>Thu</v>
      </c>
      <c r="J141" s="77"/>
      <c r="K141" s="77"/>
      <c r="L141" s="78"/>
      <c r="M141" s="78"/>
      <c r="N141" s="78"/>
      <c r="O141" s="78"/>
    </row>
    <row r="142" spans="1:15">
      <c r="A142" s="73">
        <v>42846</v>
      </c>
      <c r="B142">
        <f t="shared" si="6"/>
        <v>4</v>
      </c>
      <c r="C142">
        <f t="shared" si="7"/>
        <v>2017</v>
      </c>
      <c r="D142" s="74">
        <v>9.3949999999999996</v>
      </c>
      <c r="E142" s="75">
        <v>55.5</v>
      </c>
      <c r="F142" s="74">
        <v>5.601</v>
      </c>
      <c r="G142" s="74">
        <v>1.9325000000000001</v>
      </c>
      <c r="H142" s="76" t="s">
        <v>40</v>
      </c>
      <c r="I142" t="str">
        <f t="shared" si="8"/>
        <v>Fri</v>
      </c>
      <c r="J142" s="79">
        <v>24.9</v>
      </c>
      <c r="K142" s="79">
        <v>26.25</v>
      </c>
      <c r="L142" s="80">
        <f>J142/$R$2</f>
        <v>54.895148062576055</v>
      </c>
      <c r="M142" s="80">
        <f>K142/$R$2</f>
        <v>57.87139102982416</v>
      </c>
      <c r="N142" s="80"/>
      <c r="O142" s="80"/>
    </row>
    <row r="143" spans="1:15">
      <c r="A143" s="73">
        <v>42849</v>
      </c>
      <c r="B143">
        <f t="shared" si="6"/>
        <v>4</v>
      </c>
      <c r="C143">
        <f t="shared" si="7"/>
        <v>2017</v>
      </c>
      <c r="D143" s="74">
        <v>9.27</v>
      </c>
      <c r="E143" s="75">
        <v>55.25</v>
      </c>
      <c r="F143" s="74">
        <v>5.6120000000000001</v>
      </c>
      <c r="G143" s="74">
        <v>1.9279999999999999</v>
      </c>
      <c r="H143" s="76" t="s">
        <v>40</v>
      </c>
      <c r="I143" t="str">
        <f t="shared" si="8"/>
        <v>Mon</v>
      </c>
      <c r="J143" s="77"/>
      <c r="K143" s="77"/>
      <c r="L143" s="78"/>
      <c r="M143" s="78"/>
      <c r="N143" s="78"/>
      <c r="O143" s="78"/>
    </row>
    <row r="144" spans="1:15">
      <c r="A144" s="73">
        <v>42850</v>
      </c>
      <c r="B144">
        <f t="shared" si="6"/>
        <v>4</v>
      </c>
      <c r="C144">
        <f t="shared" si="7"/>
        <v>2017</v>
      </c>
      <c r="D144" s="74">
        <v>9.2349999999999994</v>
      </c>
      <c r="E144" s="75">
        <v>55.25</v>
      </c>
      <c r="F144" s="74">
        <v>5.6524999999999999</v>
      </c>
      <c r="G144" s="74">
        <v>1.9430000000000001</v>
      </c>
      <c r="H144" s="76" t="s">
        <v>40</v>
      </c>
      <c r="I144" t="str">
        <f t="shared" si="8"/>
        <v>Tue</v>
      </c>
      <c r="J144" s="79"/>
      <c r="K144" s="79"/>
      <c r="L144" s="80"/>
      <c r="M144" s="80"/>
      <c r="N144" s="80"/>
      <c r="O144" s="80"/>
    </row>
    <row r="145" spans="1:15">
      <c r="A145" s="73">
        <v>42851</v>
      </c>
      <c r="B145">
        <f t="shared" si="6"/>
        <v>4</v>
      </c>
      <c r="C145">
        <f t="shared" si="7"/>
        <v>2017</v>
      </c>
      <c r="D145" s="74">
        <v>9.2550000000000008</v>
      </c>
      <c r="E145" s="75">
        <v>55.25</v>
      </c>
      <c r="F145" s="74">
        <v>5.6775000000000002</v>
      </c>
      <c r="G145" s="74">
        <v>1.9575</v>
      </c>
      <c r="H145" s="76" t="s">
        <v>40</v>
      </c>
      <c r="I145" t="str">
        <f t="shared" si="8"/>
        <v>Wed</v>
      </c>
      <c r="J145" s="77">
        <v>24.9</v>
      </c>
      <c r="K145" s="77">
        <v>26.25</v>
      </c>
      <c r="L145" s="78">
        <f>J145/$R$2</f>
        <v>54.895148062576055</v>
      </c>
      <c r="M145" s="78">
        <f>K145/$R$2</f>
        <v>57.87139102982416</v>
      </c>
      <c r="N145" s="78"/>
      <c r="O145" s="78"/>
    </row>
    <row r="146" spans="1:15">
      <c r="A146" s="73">
        <v>42852</v>
      </c>
      <c r="B146">
        <f t="shared" si="6"/>
        <v>4</v>
      </c>
      <c r="C146">
        <f t="shared" si="7"/>
        <v>2017</v>
      </c>
      <c r="D146" s="74">
        <v>9.19</v>
      </c>
      <c r="E146" s="75">
        <v>55.5</v>
      </c>
      <c r="F146" s="74">
        <v>5.6864999999999997</v>
      </c>
      <c r="G146" s="74">
        <v>1.9544999999999999</v>
      </c>
      <c r="H146" s="76" t="s">
        <v>40</v>
      </c>
      <c r="I146" t="str">
        <f t="shared" si="8"/>
        <v>Thu</v>
      </c>
      <c r="J146" s="79"/>
      <c r="K146" s="79"/>
      <c r="L146" s="80"/>
      <c r="M146" s="80"/>
      <c r="N146" s="80"/>
      <c r="O146" s="80"/>
    </row>
    <row r="147" spans="1:15">
      <c r="A147" s="73">
        <v>42853</v>
      </c>
      <c r="B147">
        <f t="shared" si="6"/>
        <v>4</v>
      </c>
      <c r="C147">
        <f t="shared" si="7"/>
        <v>2017</v>
      </c>
      <c r="D147" s="74">
        <v>9.4849999999999994</v>
      </c>
      <c r="E147" s="75">
        <v>55.25</v>
      </c>
      <c r="F147" s="74">
        <v>5.6885000000000003</v>
      </c>
      <c r="G147" s="74">
        <v>1.93</v>
      </c>
      <c r="H147" s="76" t="s">
        <v>40</v>
      </c>
      <c r="I147" t="str">
        <f t="shared" si="8"/>
        <v>Fri</v>
      </c>
      <c r="J147" s="77">
        <v>24.75</v>
      </c>
      <c r="K147" s="77">
        <v>26.25</v>
      </c>
      <c r="L147" s="78">
        <f>J147/$R$2</f>
        <v>54.564454399548495</v>
      </c>
      <c r="M147" s="78">
        <f>K147/$R$2</f>
        <v>57.87139102982416</v>
      </c>
      <c r="N147" s="78"/>
      <c r="O147" s="78"/>
    </row>
    <row r="148" spans="1:15">
      <c r="A148" s="73">
        <v>42857</v>
      </c>
      <c r="B148">
        <f t="shared" si="6"/>
        <v>5</v>
      </c>
      <c r="C148">
        <f t="shared" si="7"/>
        <v>2017</v>
      </c>
      <c r="D148" s="74">
        <v>9.4849999999999994</v>
      </c>
      <c r="E148" s="75">
        <v>55</v>
      </c>
      <c r="F148" s="74">
        <v>5.7465000000000002</v>
      </c>
      <c r="G148" s="74">
        <v>1.909</v>
      </c>
      <c r="H148" s="76" t="s">
        <v>40</v>
      </c>
      <c r="I148" t="str">
        <f t="shared" si="8"/>
        <v>Tue</v>
      </c>
      <c r="J148" s="79"/>
      <c r="K148" s="79"/>
      <c r="L148" s="80"/>
      <c r="M148" s="80"/>
      <c r="N148" s="80"/>
      <c r="O148" s="80"/>
    </row>
    <row r="149" spans="1:15">
      <c r="A149" s="73">
        <v>42858</v>
      </c>
      <c r="B149">
        <f t="shared" si="6"/>
        <v>5</v>
      </c>
      <c r="C149">
        <f t="shared" si="7"/>
        <v>2017</v>
      </c>
      <c r="D149" s="74">
        <v>9.2799999999999994</v>
      </c>
      <c r="E149" s="75">
        <v>55</v>
      </c>
      <c r="F149" s="74">
        <v>5.6364999999999998</v>
      </c>
      <c r="G149" s="74">
        <v>1.9159999999999999</v>
      </c>
      <c r="H149" s="76" t="s">
        <v>40</v>
      </c>
      <c r="I149" t="str">
        <f t="shared" si="8"/>
        <v>Wed</v>
      </c>
      <c r="J149" s="77">
        <v>24.75</v>
      </c>
      <c r="K149" s="77">
        <v>26.25</v>
      </c>
      <c r="L149" s="78">
        <f>J149/$R$2</f>
        <v>54.564454399548495</v>
      </c>
      <c r="M149" s="78">
        <f>K149/$R$2</f>
        <v>57.87139102982416</v>
      </c>
      <c r="N149" s="78"/>
      <c r="O149" s="78"/>
    </row>
    <row r="150" spans="1:15">
      <c r="A150" s="73">
        <v>42859</v>
      </c>
      <c r="B150">
        <f t="shared" si="6"/>
        <v>5</v>
      </c>
      <c r="C150">
        <f t="shared" si="7"/>
        <v>2017</v>
      </c>
      <c r="D150" s="74">
        <v>9.01</v>
      </c>
      <c r="E150" s="75">
        <v>52</v>
      </c>
      <c r="F150" s="74">
        <v>5.5430000000000001</v>
      </c>
      <c r="G150" s="74">
        <v>1.9095</v>
      </c>
      <c r="H150" s="76" t="s">
        <v>40</v>
      </c>
      <c r="I150" t="str">
        <f t="shared" si="8"/>
        <v>Thu</v>
      </c>
      <c r="J150" s="79"/>
      <c r="K150" s="79"/>
      <c r="L150" s="80"/>
      <c r="M150" s="80"/>
      <c r="N150" s="80"/>
      <c r="O150" s="80"/>
    </row>
    <row r="151" spans="1:15">
      <c r="A151" s="73">
        <v>42860</v>
      </c>
      <c r="B151">
        <f t="shared" si="6"/>
        <v>5</v>
      </c>
      <c r="C151">
        <f t="shared" si="7"/>
        <v>2017</v>
      </c>
      <c r="D151" s="74">
        <v>8.9350000000000005</v>
      </c>
      <c r="E151" s="75">
        <v>55</v>
      </c>
      <c r="F151" s="74">
        <v>5.5305</v>
      </c>
      <c r="G151" s="74">
        <v>1.907</v>
      </c>
      <c r="H151" s="76" t="s">
        <v>40</v>
      </c>
      <c r="I151" t="str">
        <f t="shared" si="8"/>
        <v>Fri</v>
      </c>
      <c r="J151" s="77">
        <v>24.5</v>
      </c>
      <c r="K151" s="77">
        <v>26</v>
      </c>
      <c r="L151" s="78">
        <f>J151/$R$2</f>
        <v>54.013298294502547</v>
      </c>
      <c r="M151" s="78">
        <f>K151/$R$2</f>
        <v>57.320234924778212</v>
      </c>
      <c r="N151" s="78"/>
      <c r="O151" s="78"/>
    </row>
    <row r="152" spans="1:15">
      <c r="A152" s="73">
        <v>42863</v>
      </c>
      <c r="B152">
        <f t="shared" si="6"/>
        <v>5</v>
      </c>
      <c r="C152">
        <f t="shared" si="7"/>
        <v>2017</v>
      </c>
      <c r="D152" s="74">
        <v>9.07</v>
      </c>
      <c r="E152" s="75">
        <v>55</v>
      </c>
      <c r="F152" s="74">
        <v>5.4660000000000002</v>
      </c>
      <c r="G152" s="74">
        <v>1.879</v>
      </c>
      <c r="H152" s="76" t="s">
        <v>40</v>
      </c>
      <c r="I152" t="str">
        <f t="shared" si="8"/>
        <v>Mon</v>
      </c>
      <c r="J152" s="79"/>
      <c r="K152" s="79"/>
      <c r="L152" s="80"/>
      <c r="M152" s="80"/>
      <c r="N152" s="80"/>
      <c r="O152" s="80"/>
    </row>
    <row r="153" spans="1:15">
      <c r="A153" s="73">
        <v>42864</v>
      </c>
      <c r="B153">
        <f t="shared" si="6"/>
        <v>5</v>
      </c>
      <c r="C153">
        <f t="shared" si="7"/>
        <v>2017</v>
      </c>
      <c r="D153" s="74">
        <v>9.19</v>
      </c>
      <c r="E153" s="75">
        <v>54.5</v>
      </c>
      <c r="F153" s="74">
        <v>5.4960000000000004</v>
      </c>
      <c r="G153" s="74">
        <v>1.8740000000000001</v>
      </c>
      <c r="H153" s="76" t="s">
        <v>40</v>
      </c>
      <c r="I153" t="str">
        <f t="shared" si="8"/>
        <v>Tue</v>
      </c>
      <c r="J153" s="77"/>
      <c r="K153" s="77"/>
      <c r="L153" s="78"/>
      <c r="M153" s="78"/>
      <c r="N153" s="78"/>
      <c r="O153" s="78"/>
    </row>
    <row r="154" spans="1:15">
      <c r="A154" s="73">
        <v>42865</v>
      </c>
      <c r="B154">
        <f t="shared" si="6"/>
        <v>5</v>
      </c>
      <c r="C154">
        <f t="shared" si="7"/>
        <v>2017</v>
      </c>
      <c r="D154" s="74">
        <v>9.1950000000000003</v>
      </c>
      <c r="E154" s="75">
        <v>54.5</v>
      </c>
      <c r="F154" s="74">
        <v>5.5119999999999996</v>
      </c>
      <c r="G154" s="74">
        <v>1.87</v>
      </c>
      <c r="H154" s="76" t="s">
        <v>40</v>
      </c>
      <c r="I154" t="str">
        <f t="shared" si="8"/>
        <v>Wed</v>
      </c>
      <c r="J154" s="79">
        <v>24.5</v>
      </c>
      <c r="K154" s="79">
        <v>26</v>
      </c>
      <c r="L154" s="80">
        <f>J154/$R$2</f>
        <v>54.013298294502547</v>
      </c>
      <c r="M154" s="80">
        <f>K154/$R$2</f>
        <v>57.320234924778212</v>
      </c>
      <c r="N154" s="80"/>
      <c r="O154" s="80"/>
    </row>
    <row r="155" spans="1:15">
      <c r="A155" s="73">
        <v>42866</v>
      </c>
      <c r="B155">
        <f t="shared" si="6"/>
        <v>5</v>
      </c>
      <c r="C155">
        <f t="shared" si="7"/>
        <v>2017</v>
      </c>
      <c r="D155" s="74">
        <v>9.3699999999999992</v>
      </c>
      <c r="E155" s="75">
        <v>54.5</v>
      </c>
      <c r="F155" s="74">
        <v>5.5804999999999998</v>
      </c>
      <c r="G155" s="74">
        <v>1.887</v>
      </c>
      <c r="H155" s="76" t="s">
        <v>40</v>
      </c>
      <c r="I155" t="str">
        <f t="shared" si="8"/>
        <v>Thu</v>
      </c>
      <c r="J155" s="77"/>
      <c r="K155" s="77"/>
      <c r="L155" s="78"/>
      <c r="M155" s="78"/>
      <c r="N155" s="78"/>
      <c r="O155" s="78"/>
    </row>
    <row r="156" spans="1:15">
      <c r="A156" s="73">
        <v>42867</v>
      </c>
      <c r="B156">
        <f t="shared" si="6"/>
        <v>5</v>
      </c>
      <c r="C156">
        <f t="shared" si="7"/>
        <v>2017</v>
      </c>
      <c r="D156" s="74">
        <v>9.3249999999999993</v>
      </c>
      <c r="E156" s="75">
        <v>54.5</v>
      </c>
      <c r="F156" s="74">
        <v>5.52</v>
      </c>
      <c r="G156" s="74">
        <v>1.88</v>
      </c>
      <c r="H156" s="76" t="s">
        <v>40</v>
      </c>
      <c r="I156" t="str">
        <f t="shared" si="8"/>
        <v>Fri</v>
      </c>
      <c r="J156" s="79">
        <v>24.1</v>
      </c>
      <c r="K156" s="79">
        <v>26</v>
      </c>
      <c r="L156" s="80">
        <f>J156/$R$2</f>
        <v>53.13144852642904</v>
      </c>
      <c r="M156" s="80">
        <f>K156/$R$2</f>
        <v>57.320234924778212</v>
      </c>
      <c r="N156" s="80"/>
      <c r="O156" s="80"/>
    </row>
    <row r="157" spans="1:15">
      <c r="A157" s="73">
        <v>42870</v>
      </c>
      <c r="B157">
        <f t="shared" si="6"/>
        <v>5</v>
      </c>
      <c r="C157">
        <f t="shared" si="7"/>
        <v>2017</v>
      </c>
      <c r="D157" s="74">
        <v>9.31</v>
      </c>
      <c r="E157" s="75">
        <v>54.5</v>
      </c>
      <c r="F157" s="74">
        <v>5.5860000000000003</v>
      </c>
      <c r="G157" s="74">
        <v>1.8995</v>
      </c>
      <c r="H157" s="76" t="s">
        <v>40</v>
      </c>
      <c r="I157" t="str">
        <f t="shared" si="8"/>
        <v>Mon</v>
      </c>
      <c r="J157" s="77"/>
      <c r="K157" s="77"/>
      <c r="L157" s="78"/>
      <c r="M157" s="78"/>
      <c r="N157" s="78"/>
      <c r="O157" s="78"/>
    </row>
    <row r="158" spans="1:15">
      <c r="A158" s="73">
        <v>42871</v>
      </c>
      <c r="B158">
        <f t="shared" si="6"/>
        <v>5</v>
      </c>
      <c r="C158">
        <f t="shared" si="7"/>
        <v>2017</v>
      </c>
      <c r="D158" s="74">
        <v>9.0150000000000006</v>
      </c>
      <c r="E158" s="75">
        <v>55.5</v>
      </c>
      <c r="F158" s="74">
        <v>5.5839999999999996</v>
      </c>
      <c r="G158" s="74">
        <v>1.915</v>
      </c>
      <c r="H158" s="76" t="s">
        <v>40</v>
      </c>
      <c r="I158" t="str">
        <f t="shared" si="8"/>
        <v>Tue</v>
      </c>
      <c r="J158" s="79"/>
      <c r="K158" s="79"/>
      <c r="L158" s="80"/>
      <c r="M158" s="80"/>
      <c r="N158" s="80"/>
      <c r="O158" s="80"/>
    </row>
    <row r="159" spans="1:15">
      <c r="A159" s="73">
        <v>42872</v>
      </c>
      <c r="B159">
        <f t="shared" si="6"/>
        <v>5</v>
      </c>
      <c r="C159">
        <f t="shared" si="7"/>
        <v>2017</v>
      </c>
      <c r="D159" s="74">
        <v>9.1649999999999991</v>
      </c>
      <c r="E159" s="75">
        <v>55.5</v>
      </c>
      <c r="F159" s="74">
        <v>5.5750000000000002</v>
      </c>
      <c r="G159" s="74">
        <v>1.9279999999999999</v>
      </c>
      <c r="H159" s="76" t="s">
        <v>40</v>
      </c>
      <c r="I159" t="str">
        <f t="shared" si="8"/>
        <v>Wed</v>
      </c>
      <c r="J159" s="77">
        <v>24.1</v>
      </c>
      <c r="K159" s="77">
        <v>26</v>
      </c>
      <c r="L159" s="78">
        <f>J159/$R$2</f>
        <v>53.13144852642904</v>
      </c>
      <c r="M159" s="78">
        <f>K159/$R$2</f>
        <v>57.320234924778212</v>
      </c>
      <c r="N159" s="78"/>
      <c r="O159" s="78"/>
    </row>
    <row r="160" spans="1:15">
      <c r="A160" s="73">
        <v>42873</v>
      </c>
      <c r="B160">
        <f t="shared" si="6"/>
        <v>5</v>
      </c>
      <c r="C160">
        <f t="shared" si="7"/>
        <v>2017</v>
      </c>
      <c r="D160" s="74">
        <v>9.0050000000000008</v>
      </c>
      <c r="E160" s="75">
        <v>54.505000000000003</v>
      </c>
      <c r="F160" s="74">
        <v>5.49</v>
      </c>
      <c r="G160" s="74">
        <v>1.905</v>
      </c>
      <c r="H160" s="76" t="s">
        <v>40</v>
      </c>
      <c r="I160" t="str">
        <f t="shared" si="8"/>
        <v>Thu</v>
      </c>
      <c r="J160" s="79"/>
      <c r="K160" s="79"/>
      <c r="L160" s="80"/>
      <c r="M160" s="80"/>
      <c r="N160" s="80"/>
      <c r="O160" s="80"/>
    </row>
    <row r="161" spans="1:15">
      <c r="A161" s="73">
        <v>42874</v>
      </c>
      <c r="B161">
        <f t="shared" si="6"/>
        <v>5</v>
      </c>
      <c r="C161">
        <f t="shared" si="7"/>
        <v>2017</v>
      </c>
      <c r="D161" s="74">
        <v>9.18</v>
      </c>
      <c r="E161" s="75">
        <v>54.5</v>
      </c>
      <c r="F161" s="74">
        <v>5.5960000000000001</v>
      </c>
      <c r="G161" s="74">
        <v>1.9379999999999999</v>
      </c>
      <c r="H161" s="76" t="s">
        <v>40</v>
      </c>
      <c r="I161" t="str">
        <f t="shared" si="8"/>
        <v>Fri</v>
      </c>
      <c r="J161" s="77">
        <v>24.1</v>
      </c>
      <c r="K161" s="77">
        <v>26</v>
      </c>
      <c r="L161" s="78">
        <f>J161/$R$2</f>
        <v>53.13144852642904</v>
      </c>
      <c r="M161" s="78">
        <f>K161/$R$2</f>
        <v>57.320234924778212</v>
      </c>
      <c r="N161" s="78"/>
      <c r="O161" s="78"/>
    </row>
    <row r="162" spans="1:15">
      <c r="A162" s="73">
        <v>42877</v>
      </c>
      <c r="B162">
        <f t="shared" si="6"/>
        <v>5</v>
      </c>
      <c r="C162">
        <f t="shared" si="7"/>
        <v>2017</v>
      </c>
      <c r="D162" s="74">
        <v>9.3699999999999992</v>
      </c>
      <c r="E162" s="75">
        <v>55</v>
      </c>
      <c r="F162" s="74">
        <v>5.6769999999999996</v>
      </c>
      <c r="G162" s="74">
        <v>1.9430000000000001</v>
      </c>
      <c r="H162" s="76" t="s">
        <v>40</v>
      </c>
      <c r="I162" t="str">
        <f t="shared" si="8"/>
        <v>Mon</v>
      </c>
      <c r="J162" s="79"/>
      <c r="K162" s="79"/>
      <c r="L162" s="80"/>
      <c r="M162" s="80"/>
      <c r="N162" s="80"/>
      <c r="O162" s="80"/>
    </row>
    <row r="163" spans="1:15">
      <c r="A163" s="73">
        <v>42878</v>
      </c>
      <c r="B163">
        <f t="shared" si="6"/>
        <v>5</v>
      </c>
      <c r="C163">
        <f t="shared" si="7"/>
        <v>2017</v>
      </c>
      <c r="D163" s="74">
        <v>9.2899999999999991</v>
      </c>
      <c r="E163" s="75">
        <v>54.75</v>
      </c>
      <c r="F163" s="74">
        <v>5.6604999999999999</v>
      </c>
      <c r="G163" s="74">
        <v>1.9259999999999999</v>
      </c>
      <c r="H163" s="76" t="s">
        <v>40</v>
      </c>
      <c r="I163" t="str">
        <f t="shared" si="8"/>
        <v>Tue</v>
      </c>
      <c r="J163" s="77"/>
      <c r="K163" s="77"/>
      <c r="L163" s="78"/>
      <c r="M163" s="78"/>
      <c r="N163" s="78"/>
      <c r="O163" s="78"/>
    </row>
    <row r="164" spans="1:15">
      <c r="A164" s="73">
        <v>42879</v>
      </c>
      <c r="B164">
        <f t="shared" si="6"/>
        <v>5</v>
      </c>
      <c r="C164">
        <f t="shared" si="7"/>
        <v>2017</v>
      </c>
      <c r="D164" s="74">
        <v>9.1300000000000008</v>
      </c>
      <c r="E164" s="75">
        <v>54.75</v>
      </c>
      <c r="F164" s="74">
        <v>5.6624999999999996</v>
      </c>
      <c r="G164" s="74">
        <v>1.944</v>
      </c>
      <c r="H164" s="76" t="s">
        <v>40</v>
      </c>
      <c r="I164" t="str">
        <f t="shared" si="8"/>
        <v>Wed</v>
      </c>
      <c r="J164" s="79">
        <v>24.1</v>
      </c>
      <c r="K164" s="79">
        <v>26</v>
      </c>
      <c r="L164" s="80">
        <f>J164/$R$2</f>
        <v>53.13144852642904</v>
      </c>
      <c r="M164" s="80">
        <f>K164/$R$2</f>
        <v>57.320234924778212</v>
      </c>
      <c r="N164" s="80"/>
      <c r="O164" s="80"/>
    </row>
    <row r="165" spans="1:15">
      <c r="A165" s="73">
        <v>42880</v>
      </c>
      <c r="B165">
        <f t="shared" si="6"/>
        <v>5</v>
      </c>
      <c r="C165">
        <f t="shared" si="7"/>
        <v>2017</v>
      </c>
      <c r="D165" s="74">
        <v>9.0749999999999993</v>
      </c>
      <c r="E165" s="75">
        <v>55.5</v>
      </c>
      <c r="F165" s="74">
        <v>5.665</v>
      </c>
      <c r="G165" s="74">
        <v>1.954</v>
      </c>
      <c r="H165" s="76" t="s">
        <v>40</v>
      </c>
      <c r="I165" t="str">
        <f t="shared" si="8"/>
        <v>Thu</v>
      </c>
      <c r="J165" s="77"/>
      <c r="K165" s="77"/>
      <c r="L165" s="78"/>
      <c r="M165" s="78"/>
      <c r="N165" s="78"/>
      <c r="O165" s="78"/>
    </row>
    <row r="166" spans="1:15">
      <c r="A166" s="73">
        <v>42881</v>
      </c>
      <c r="B166">
        <f t="shared" si="6"/>
        <v>5</v>
      </c>
      <c r="C166">
        <f t="shared" si="7"/>
        <v>2017</v>
      </c>
      <c r="D166" s="74">
        <v>9.0050000000000008</v>
      </c>
      <c r="E166" s="75">
        <v>56</v>
      </c>
      <c r="F166" s="74">
        <v>5.6710000000000003</v>
      </c>
      <c r="G166" s="74">
        <v>1.95</v>
      </c>
      <c r="H166" s="76" t="s">
        <v>40</v>
      </c>
      <c r="I166" t="str">
        <f t="shared" si="8"/>
        <v>Fri</v>
      </c>
      <c r="J166" s="79">
        <v>24.2</v>
      </c>
      <c r="K166" s="79">
        <v>25.5</v>
      </c>
      <c r="L166" s="80">
        <f>J166/$R$2</f>
        <v>53.351910968447413</v>
      </c>
      <c r="M166" s="80">
        <f>K166/$R$2</f>
        <v>56.217922714686324</v>
      </c>
      <c r="N166" s="80"/>
      <c r="O166" s="80"/>
    </row>
    <row r="167" spans="1:15">
      <c r="A167" s="73">
        <v>42885</v>
      </c>
      <c r="B167">
        <f t="shared" si="6"/>
        <v>5</v>
      </c>
      <c r="C167">
        <f t="shared" si="7"/>
        <v>2017</v>
      </c>
      <c r="D167" s="74">
        <v>9.0250000000000004</v>
      </c>
      <c r="E167" s="75">
        <v>56.25</v>
      </c>
      <c r="F167" s="74">
        <v>5.6079999999999997</v>
      </c>
      <c r="G167" s="74">
        <v>1.9435</v>
      </c>
      <c r="H167" s="76" t="s">
        <v>40</v>
      </c>
      <c r="I167" t="str">
        <f t="shared" si="8"/>
        <v>Tue</v>
      </c>
      <c r="J167" s="77"/>
      <c r="K167" s="77"/>
      <c r="L167" s="78"/>
      <c r="M167" s="78"/>
      <c r="N167" s="78"/>
      <c r="O167" s="78"/>
    </row>
    <row r="168" spans="1:15">
      <c r="A168" s="73">
        <v>42886</v>
      </c>
      <c r="B168">
        <f t="shared" si="6"/>
        <v>5</v>
      </c>
      <c r="C168">
        <f t="shared" si="7"/>
        <v>2017</v>
      </c>
      <c r="D168" s="74">
        <v>8.81</v>
      </c>
      <c r="E168" s="75">
        <v>56.5</v>
      </c>
      <c r="F168" s="74">
        <v>5.6154999999999999</v>
      </c>
      <c r="G168" s="74">
        <v>1.9195</v>
      </c>
      <c r="H168" s="76" t="s">
        <v>40</v>
      </c>
      <c r="I168" t="str">
        <f t="shared" si="8"/>
        <v>Wed</v>
      </c>
      <c r="J168" s="79">
        <v>24.2</v>
      </c>
      <c r="K168" s="79">
        <v>25.5</v>
      </c>
      <c r="L168" s="80">
        <f>J168/$R$2</f>
        <v>53.351910968447413</v>
      </c>
      <c r="M168" s="80">
        <f>K168/$R$2</f>
        <v>56.217922714686324</v>
      </c>
      <c r="N168" s="80"/>
      <c r="O168" s="80"/>
    </row>
    <row r="169" spans="1:15">
      <c r="A169" s="73">
        <v>42887</v>
      </c>
      <c r="B169">
        <f t="shared" si="6"/>
        <v>6</v>
      </c>
      <c r="C169">
        <f t="shared" si="7"/>
        <v>2017</v>
      </c>
      <c r="D169" s="74">
        <v>8.83</v>
      </c>
      <c r="E169" s="75">
        <v>56.2</v>
      </c>
      <c r="F169" s="74">
        <v>5.6364999999999998</v>
      </c>
      <c r="G169" s="74">
        <v>1.93</v>
      </c>
      <c r="H169" s="76" t="s">
        <v>40</v>
      </c>
      <c r="I169" t="str">
        <f t="shared" si="8"/>
        <v>Thu</v>
      </c>
      <c r="J169" s="77"/>
      <c r="K169" s="77"/>
      <c r="L169" s="78"/>
      <c r="M169" s="78"/>
      <c r="N169" s="78"/>
      <c r="O169" s="78"/>
    </row>
    <row r="170" spans="1:15">
      <c r="A170" s="73">
        <v>42888</v>
      </c>
      <c r="B170">
        <f t="shared" si="6"/>
        <v>6</v>
      </c>
      <c r="C170">
        <f t="shared" si="7"/>
        <v>2017</v>
      </c>
      <c r="D170" s="74">
        <v>8.7149999999999999</v>
      </c>
      <c r="E170" s="75">
        <v>56.5</v>
      </c>
      <c r="F170" s="74">
        <v>5.5594999999999999</v>
      </c>
      <c r="G170" s="74">
        <v>1.9165000000000001</v>
      </c>
      <c r="H170" s="76" t="s">
        <v>40</v>
      </c>
      <c r="I170" t="str">
        <f t="shared" si="8"/>
        <v>Fri</v>
      </c>
      <c r="J170" s="79">
        <v>24.5</v>
      </c>
      <c r="K170" s="79">
        <v>26</v>
      </c>
      <c r="L170" s="80">
        <f>J170/$R$2</f>
        <v>54.013298294502547</v>
      </c>
      <c r="M170" s="80">
        <f>K170/$R$2</f>
        <v>57.320234924778212</v>
      </c>
      <c r="N170" s="80"/>
      <c r="O170" s="80"/>
    </row>
    <row r="171" spans="1:15">
      <c r="A171" s="73">
        <v>42891</v>
      </c>
      <c r="B171">
        <f t="shared" si="6"/>
        <v>6</v>
      </c>
      <c r="C171">
        <f t="shared" si="7"/>
        <v>2017</v>
      </c>
      <c r="D171" s="74">
        <v>8.82</v>
      </c>
      <c r="E171" s="75">
        <v>56.5</v>
      </c>
      <c r="F171" s="74">
        <v>5.5865</v>
      </c>
      <c r="G171" s="74">
        <v>1.9175</v>
      </c>
      <c r="H171" s="76" t="s">
        <v>40</v>
      </c>
      <c r="I171" t="str">
        <f t="shared" si="8"/>
        <v>Mon</v>
      </c>
      <c r="J171" s="77"/>
      <c r="K171" s="77"/>
      <c r="L171" s="78"/>
      <c r="M171" s="78"/>
      <c r="N171" s="78"/>
      <c r="O171" s="78"/>
    </row>
    <row r="172" spans="1:15">
      <c r="A172" s="73">
        <v>42892</v>
      </c>
      <c r="B172">
        <f t="shared" si="6"/>
        <v>6</v>
      </c>
      <c r="C172">
        <f t="shared" si="7"/>
        <v>2017</v>
      </c>
      <c r="D172" s="74">
        <v>8.8000000000000007</v>
      </c>
      <c r="E172" s="75">
        <v>56.25</v>
      </c>
      <c r="F172" s="74">
        <v>5.5404999999999998</v>
      </c>
      <c r="G172" s="74">
        <v>1.893</v>
      </c>
      <c r="H172" s="76" t="s">
        <v>40</v>
      </c>
      <c r="I172" t="str">
        <f t="shared" si="8"/>
        <v>Tue</v>
      </c>
      <c r="J172" s="79"/>
      <c r="K172" s="79"/>
      <c r="L172" s="80"/>
      <c r="M172" s="80"/>
      <c r="N172" s="80"/>
      <c r="O172" s="80"/>
    </row>
    <row r="173" spans="1:15">
      <c r="A173" s="73">
        <v>42893</v>
      </c>
      <c r="B173">
        <f t="shared" si="6"/>
        <v>6</v>
      </c>
      <c r="C173">
        <f t="shared" si="7"/>
        <v>2017</v>
      </c>
      <c r="D173" s="74">
        <v>8.8699999999999992</v>
      </c>
      <c r="E173" s="75">
        <v>56.25</v>
      </c>
      <c r="F173" s="74">
        <v>5.5754999999999999</v>
      </c>
      <c r="G173" s="74">
        <v>1.9035</v>
      </c>
      <c r="H173" s="76" t="s">
        <v>40</v>
      </c>
      <c r="I173" t="str">
        <f t="shared" si="8"/>
        <v>Wed</v>
      </c>
      <c r="J173" s="77">
        <v>25</v>
      </c>
      <c r="K173" s="77">
        <v>26.4</v>
      </c>
      <c r="L173" s="78">
        <f>J173/$R$2</f>
        <v>55.115610504594436</v>
      </c>
      <c r="M173" s="78">
        <f>K173/$R$2</f>
        <v>58.20208469285172</v>
      </c>
      <c r="N173" s="78"/>
      <c r="O173" s="78"/>
    </row>
    <row r="174" spans="1:15">
      <c r="A174" s="73">
        <v>42894</v>
      </c>
      <c r="B174">
        <f t="shared" si="6"/>
        <v>6</v>
      </c>
      <c r="C174">
        <f t="shared" si="7"/>
        <v>2017</v>
      </c>
      <c r="D174" s="74">
        <v>8.8000000000000007</v>
      </c>
      <c r="E174" s="75">
        <v>56.5</v>
      </c>
      <c r="F174" s="74">
        <v>5.6475</v>
      </c>
      <c r="G174" s="74">
        <v>1.9025000000000001</v>
      </c>
      <c r="H174" s="76" t="s">
        <v>40</v>
      </c>
      <c r="I174" t="str">
        <f t="shared" si="8"/>
        <v>Thu</v>
      </c>
      <c r="J174" s="79"/>
      <c r="K174" s="79"/>
      <c r="L174" s="80"/>
      <c r="M174" s="80"/>
      <c r="N174" s="80"/>
      <c r="O174" s="80"/>
    </row>
    <row r="175" spans="1:15">
      <c r="A175" s="73">
        <v>42895</v>
      </c>
      <c r="B175">
        <f t="shared" si="6"/>
        <v>6</v>
      </c>
      <c r="C175">
        <f t="shared" si="7"/>
        <v>2017</v>
      </c>
      <c r="D175" s="74">
        <v>8.8049999999999997</v>
      </c>
      <c r="E175" s="75">
        <v>56.5</v>
      </c>
      <c r="F175" s="74">
        <v>5.7389999999999999</v>
      </c>
      <c r="G175" s="74">
        <v>1.9015</v>
      </c>
      <c r="H175" s="76" t="s">
        <v>40</v>
      </c>
      <c r="I175" t="str">
        <f t="shared" si="8"/>
        <v>Fri</v>
      </c>
      <c r="J175" s="77">
        <v>25.4</v>
      </c>
      <c r="K175" s="77">
        <v>26.75</v>
      </c>
      <c r="L175" s="78">
        <f>J175/$R$2</f>
        <v>55.997460272667944</v>
      </c>
      <c r="M175" s="78">
        <f>K175/$R$2</f>
        <v>58.973703239916048</v>
      </c>
      <c r="N175" s="78"/>
      <c r="O175" s="78"/>
    </row>
    <row r="176" spans="1:15">
      <c r="A176" s="73">
        <v>42898</v>
      </c>
      <c r="B176">
        <f t="shared" si="6"/>
        <v>6</v>
      </c>
      <c r="C176">
        <f t="shared" si="7"/>
        <v>2017</v>
      </c>
      <c r="D176" s="74">
        <v>8.94</v>
      </c>
      <c r="E176" s="75">
        <v>56.5</v>
      </c>
      <c r="F176" s="74">
        <v>5.7519999999999998</v>
      </c>
      <c r="G176" s="74">
        <v>1.8879999999999999</v>
      </c>
      <c r="H176" s="76" t="s">
        <v>40</v>
      </c>
      <c r="I176" t="str">
        <f t="shared" si="8"/>
        <v>Mon</v>
      </c>
      <c r="J176" s="79"/>
      <c r="K176" s="79"/>
      <c r="L176" s="80"/>
      <c r="M176" s="80"/>
      <c r="N176" s="80"/>
      <c r="O176" s="80"/>
    </row>
    <row r="177" spans="1:15">
      <c r="A177" s="73">
        <v>42899</v>
      </c>
      <c r="B177">
        <f t="shared" si="6"/>
        <v>6</v>
      </c>
      <c r="C177">
        <f t="shared" si="7"/>
        <v>2017</v>
      </c>
      <c r="D177" s="74">
        <v>8.7200000000000006</v>
      </c>
      <c r="E177" s="75">
        <v>57</v>
      </c>
      <c r="F177" s="74">
        <v>5.6589999999999998</v>
      </c>
      <c r="G177" s="74">
        <v>1.877</v>
      </c>
      <c r="H177" s="76" t="s">
        <v>40</v>
      </c>
      <c r="I177" t="str">
        <f t="shared" si="8"/>
        <v>Tue</v>
      </c>
      <c r="J177" s="77"/>
      <c r="K177" s="77"/>
      <c r="L177" s="78"/>
      <c r="M177" s="78"/>
      <c r="N177" s="78"/>
      <c r="O177" s="78"/>
    </row>
    <row r="178" spans="1:15">
      <c r="A178" s="73">
        <v>42900</v>
      </c>
      <c r="B178">
        <f t="shared" si="6"/>
        <v>6</v>
      </c>
      <c r="C178">
        <f t="shared" si="7"/>
        <v>2017</v>
      </c>
      <c r="D178" s="74">
        <v>8.8149999999999995</v>
      </c>
      <c r="E178" s="75">
        <v>56.75</v>
      </c>
      <c r="F178" s="74">
        <v>5.6844999999999999</v>
      </c>
      <c r="G178" s="74">
        <v>1.8865000000000001</v>
      </c>
      <c r="H178" s="76" t="s">
        <v>40</v>
      </c>
      <c r="I178" t="str">
        <f t="shared" si="8"/>
        <v>Wed</v>
      </c>
      <c r="J178" s="79">
        <v>26.25</v>
      </c>
      <c r="K178" s="79">
        <v>27.45</v>
      </c>
      <c r="L178" s="80">
        <f>J178/$R$2</f>
        <v>57.87139102982416</v>
      </c>
      <c r="M178" s="80">
        <f>K178/$R$2</f>
        <v>60.516940334044691</v>
      </c>
      <c r="N178" s="80"/>
      <c r="O178" s="80"/>
    </row>
    <row r="179" spans="1:15">
      <c r="A179" s="73">
        <v>42901</v>
      </c>
      <c r="B179">
        <f t="shared" si="6"/>
        <v>6</v>
      </c>
      <c r="C179">
        <f t="shared" si="7"/>
        <v>2017</v>
      </c>
      <c r="D179" s="74">
        <v>8.83</v>
      </c>
      <c r="E179" s="75">
        <v>56.75</v>
      </c>
      <c r="F179" s="74">
        <v>5.6369999999999996</v>
      </c>
      <c r="G179" s="74">
        <v>1.8640000000000001</v>
      </c>
      <c r="H179" s="76" t="s">
        <v>40</v>
      </c>
      <c r="I179" t="str">
        <f t="shared" si="8"/>
        <v>Thu</v>
      </c>
      <c r="J179" s="77"/>
      <c r="K179" s="77"/>
      <c r="L179" s="78"/>
      <c r="M179" s="78"/>
      <c r="N179" s="78"/>
      <c r="O179" s="78"/>
    </row>
    <row r="180" spans="1:15">
      <c r="A180" s="73">
        <v>42902</v>
      </c>
      <c r="B180">
        <f t="shared" si="6"/>
        <v>6</v>
      </c>
      <c r="C180">
        <f t="shared" si="7"/>
        <v>2017</v>
      </c>
      <c r="D180" s="74">
        <v>8.9049999999999994</v>
      </c>
      <c r="E180" s="75">
        <v>58</v>
      </c>
      <c r="F180" s="74">
        <v>5.6555</v>
      </c>
      <c r="G180" s="74">
        <v>1.861</v>
      </c>
      <c r="H180" s="76" t="s">
        <v>40</v>
      </c>
      <c r="I180" t="str">
        <f t="shared" si="8"/>
        <v>Fri</v>
      </c>
      <c r="J180" s="79">
        <v>26.75</v>
      </c>
      <c r="K180" s="79">
        <v>27.7</v>
      </c>
      <c r="L180" s="80">
        <f>J180/$R$2</f>
        <v>58.973703239916048</v>
      </c>
      <c r="M180" s="80">
        <f>K180/$R$2</f>
        <v>61.068096439090638</v>
      </c>
      <c r="N180" s="80"/>
      <c r="O180" s="80"/>
    </row>
    <row r="181" spans="1:15">
      <c r="A181" s="73">
        <v>42905</v>
      </c>
      <c r="B181">
        <f t="shared" si="6"/>
        <v>6</v>
      </c>
      <c r="C181">
        <f t="shared" si="7"/>
        <v>2017</v>
      </c>
      <c r="D181" s="74">
        <v>8.8949999999999996</v>
      </c>
      <c r="E181" s="75">
        <v>58</v>
      </c>
      <c r="F181" s="74">
        <v>5.6870000000000003</v>
      </c>
      <c r="G181" s="74">
        <v>1.8614999999999999</v>
      </c>
      <c r="H181" s="76" t="s">
        <v>40</v>
      </c>
      <c r="I181" t="str">
        <f t="shared" si="8"/>
        <v>Mon</v>
      </c>
      <c r="J181" s="77"/>
      <c r="K181" s="77"/>
      <c r="L181" s="78"/>
      <c r="M181" s="78"/>
      <c r="N181" s="78"/>
      <c r="O181" s="78"/>
    </row>
    <row r="182" spans="1:15">
      <c r="A182" s="73">
        <v>42906</v>
      </c>
      <c r="B182">
        <f t="shared" si="6"/>
        <v>6</v>
      </c>
      <c r="C182">
        <f t="shared" si="7"/>
        <v>2017</v>
      </c>
      <c r="D182" s="74">
        <v>8.98</v>
      </c>
      <c r="E182" s="75">
        <v>58.5</v>
      </c>
      <c r="F182" s="74">
        <v>5.6734999999999998</v>
      </c>
      <c r="G182" s="74">
        <v>1.889</v>
      </c>
      <c r="H182" s="76" t="s">
        <v>40</v>
      </c>
      <c r="I182" t="str">
        <f t="shared" si="8"/>
        <v>Tue</v>
      </c>
      <c r="J182" s="79"/>
      <c r="K182" s="79"/>
      <c r="L182" s="80"/>
      <c r="M182" s="80"/>
      <c r="N182" s="80"/>
      <c r="O182" s="80"/>
    </row>
    <row r="183" spans="1:15">
      <c r="A183" s="73">
        <v>42907</v>
      </c>
      <c r="B183">
        <f t="shared" si="6"/>
        <v>6</v>
      </c>
      <c r="C183">
        <f t="shared" si="7"/>
        <v>2017</v>
      </c>
      <c r="D183" s="74">
        <v>8.89</v>
      </c>
      <c r="E183" s="75">
        <v>58.5</v>
      </c>
      <c r="F183" s="74">
        <v>5.65</v>
      </c>
      <c r="G183" s="74">
        <v>1.8654999999999999</v>
      </c>
      <c r="H183" s="76" t="s">
        <v>40</v>
      </c>
      <c r="I183" t="str">
        <f t="shared" si="8"/>
        <v>Wed</v>
      </c>
      <c r="J183" s="77">
        <v>27</v>
      </c>
      <c r="K183" s="77">
        <v>28</v>
      </c>
      <c r="L183" s="78">
        <f>J183/$R$2</f>
        <v>59.524859344961996</v>
      </c>
      <c r="M183" s="78">
        <f>K183/$R$2</f>
        <v>61.729483765145773</v>
      </c>
      <c r="N183" s="78"/>
      <c r="O183" s="78"/>
    </row>
    <row r="184" spans="1:15">
      <c r="A184" s="73">
        <v>42908</v>
      </c>
      <c r="B184">
        <f t="shared" si="6"/>
        <v>6</v>
      </c>
      <c r="C184">
        <f t="shared" si="7"/>
        <v>2017</v>
      </c>
      <c r="D184" s="74">
        <v>8.91</v>
      </c>
      <c r="E184" s="75">
        <v>58.005000000000003</v>
      </c>
      <c r="F184" s="74">
        <v>5.7359999999999998</v>
      </c>
      <c r="G184" s="74">
        <v>1.8720000000000001</v>
      </c>
      <c r="H184" s="76" t="s">
        <v>40</v>
      </c>
      <c r="I184" t="str">
        <f t="shared" si="8"/>
        <v>Thu</v>
      </c>
      <c r="J184" s="79"/>
      <c r="K184" s="79"/>
      <c r="L184" s="80"/>
      <c r="M184" s="80"/>
      <c r="N184" s="80"/>
      <c r="O184" s="80"/>
    </row>
    <row r="185" spans="1:15">
      <c r="A185" s="73">
        <v>42909</v>
      </c>
      <c r="B185">
        <f t="shared" si="6"/>
        <v>6</v>
      </c>
      <c r="C185">
        <f t="shared" si="7"/>
        <v>2017</v>
      </c>
      <c r="D185" s="74">
        <v>9.17</v>
      </c>
      <c r="E185" s="75">
        <v>58.5</v>
      </c>
      <c r="F185" s="74">
        <v>5.774</v>
      </c>
      <c r="G185" s="74">
        <v>1.8680000000000001</v>
      </c>
      <c r="H185" s="76" t="s">
        <v>40</v>
      </c>
      <c r="I185" t="str">
        <f t="shared" si="8"/>
        <v>Fri</v>
      </c>
      <c r="J185" s="77">
        <v>27.1</v>
      </c>
      <c r="K185" s="77">
        <v>28.15</v>
      </c>
      <c r="L185" s="78">
        <f>J185/$R$2</f>
        <v>59.745321786980377</v>
      </c>
      <c r="M185" s="78">
        <f>K185/$R$2</f>
        <v>62.060177428173333</v>
      </c>
      <c r="N185" s="78"/>
      <c r="O185" s="78"/>
    </row>
    <row r="186" spans="1:15">
      <c r="A186" s="73">
        <v>42912</v>
      </c>
      <c r="B186">
        <f t="shared" si="6"/>
        <v>6</v>
      </c>
      <c r="C186">
        <f t="shared" si="7"/>
        <v>2017</v>
      </c>
      <c r="D186" s="74">
        <v>9.0399999999999991</v>
      </c>
      <c r="E186" s="75">
        <v>59</v>
      </c>
      <c r="F186" s="74">
        <v>5.7709999999999999</v>
      </c>
      <c r="G186" s="74">
        <v>1.855</v>
      </c>
      <c r="H186" s="76" t="s">
        <v>40</v>
      </c>
      <c r="I186" t="str">
        <f t="shared" si="8"/>
        <v>Mon</v>
      </c>
      <c r="J186" s="79"/>
      <c r="K186" s="79"/>
      <c r="L186" s="80"/>
      <c r="M186" s="80"/>
      <c r="N186" s="80"/>
      <c r="O186" s="80"/>
    </row>
    <row r="187" spans="1:15">
      <c r="A187" s="73">
        <v>42913</v>
      </c>
      <c r="B187">
        <f t="shared" si="6"/>
        <v>6</v>
      </c>
      <c r="C187">
        <f t="shared" si="7"/>
        <v>2017</v>
      </c>
      <c r="D187" s="74">
        <v>9.06</v>
      </c>
      <c r="E187" s="75">
        <v>59.5</v>
      </c>
      <c r="F187" s="74">
        <v>5.7889999999999997</v>
      </c>
      <c r="G187" s="74">
        <v>1.8614999999999999</v>
      </c>
      <c r="H187" s="76" t="s">
        <v>40</v>
      </c>
      <c r="I187" t="str">
        <f t="shared" si="8"/>
        <v>Tue</v>
      </c>
      <c r="J187" s="77"/>
      <c r="K187" s="77"/>
      <c r="L187" s="78"/>
      <c r="M187" s="78"/>
      <c r="N187" s="78"/>
      <c r="O187" s="78"/>
    </row>
    <row r="188" spans="1:15">
      <c r="A188" s="73">
        <v>42914</v>
      </c>
      <c r="B188">
        <f t="shared" si="6"/>
        <v>6</v>
      </c>
      <c r="C188">
        <f t="shared" si="7"/>
        <v>2017</v>
      </c>
      <c r="D188" s="74">
        <v>9.125</v>
      </c>
      <c r="E188" s="75">
        <v>59.5</v>
      </c>
      <c r="F188" s="74">
        <v>5.8220000000000001</v>
      </c>
      <c r="G188" s="74">
        <v>1.8859999999999999</v>
      </c>
      <c r="H188" s="76" t="s">
        <v>40</v>
      </c>
      <c r="I188" t="str">
        <f t="shared" si="8"/>
        <v>Wed</v>
      </c>
      <c r="J188" s="79">
        <v>27.5</v>
      </c>
      <c r="K188" s="79">
        <v>28.2</v>
      </c>
      <c r="L188" s="80">
        <f>J188/$R$2</f>
        <v>60.627171555053884</v>
      </c>
      <c r="M188" s="80">
        <f>K188/$R$2</f>
        <v>62.170408649182527</v>
      </c>
      <c r="N188" s="80"/>
      <c r="O188" s="80"/>
    </row>
    <row r="189" spans="1:15">
      <c r="A189" s="73">
        <v>42915</v>
      </c>
      <c r="B189">
        <f t="shared" si="6"/>
        <v>6</v>
      </c>
      <c r="C189">
        <f t="shared" si="7"/>
        <v>2017</v>
      </c>
      <c r="D189" s="74">
        <v>9.2750000000000004</v>
      </c>
      <c r="E189" s="75">
        <v>60</v>
      </c>
      <c r="F189" s="74">
        <v>5.9055</v>
      </c>
      <c r="G189" s="74">
        <v>1.8975</v>
      </c>
      <c r="H189" s="76" t="s">
        <v>40</v>
      </c>
      <c r="I189" t="str">
        <f t="shared" si="8"/>
        <v>Thu</v>
      </c>
      <c r="J189" s="77"/>
      <c r="K189" s="77"/>
      <c r="L189" s="78"/>
      <c r="M189" s="78"/>
      <c r="N189" s="78"/>
      <c r="O189" s="78"/>
    </row>
    <row r="190" spans="1:15">
      <c r="A190" s="73">
        <v>42916</v>
      </c>
      <c r="B190">
        <f t="shared" si="6"/>
        <v>6</v>
      </c>
      <c r="C190">
        <f t="shared" si="7"/>
        <v>2017</v>
      </c>
      <c r="D190" s="74">
        <v>9.2799999999999994</v>
      </c>
      <c r="E190" s="75">
        <v>60</v>
      </c>
      <c r="F190" s="74">
        <v>5.9074999999999998</v>
      </c>
      <c r="G190" s="74">
        <v>1.9085000000000001</v>
      </c>
      <c r="H190" s="76" t="s">
        <v>40</v>
      </c>
      <c r="I190" t="str">
        <f t="shared" si="8"/>
        <v>Fri</v>
      </c>
      <c r="J190" s="79">
        <v>27.5</v>
      </c>
      <c r="K190" s="79">
        <v>29</v>
      </c>
      <c r="L190" s="80">
        <f>J190/$R$2</f>
        <v>60.627171555053884</v>
      </c>
      <c r="M190" s="80">
        <f>K190/$R$2</f>
        <v>63.934108185329549</v>
      </c>
      <c r="N190" s="80"/>
      <c r="O190" s="80"/>
    </row>
    <row r="191" spans="1:15">
      <c r="A191" s="73">
        <v>42919</v>
      </c>
      <c r="B191">
        <f t="shared" si="6"/>
        <v>7</v>
      </c>
      <c r="C191">
        <f t="shared" si="7"/>
        <v>2017</v>
      </c>
      <c r="D191" s="74">
        <v>9.3699999999999992</v>
      </c>
      <c r="E191" s="75">
        <v>59.5</v>
      </c>
      <c r="F191" s="74">
        <v>5.8940000000000001</v>
      </c>
      <c r="G191" s="74">
        <v>1.9175</v>
      </c>
      <c r="H191" s="76" t="s">
        <v>40</v>
      </c>
      <c r="I191" t="str">
        <f t="shared" si="8"/>
        <v>Mon</v>
      </c>
      <c r="J191" s="77"/>
      <c r="K191" s="77"/>
      <c r="L191" s="78"/>
      <c r="M191" s="78"/>
      <c r="N191" s="78"/>
      <c r="O191" s="78"/>
    </row>
    <row r="192" spans="1:15">
      <c r="A192" s="73">
        <v>42920</v>
      </c>
      <c r="B192">
        <f t="shared" si="6"/>
        <v>7</v>
      </c>
      <c r="C192">
        <f t="shared" si="7"/>
        <v>2017</v>
      </c>
      <c r="D192" s="74">
        <v>9.125</v>
      </c>
      <c r="E192" s="75">
        <v>58.75</v>
      </c>
      <c r="F192" s="74">
        <v>5.8470000000000004</v>
      </c>
      <c r="G192" s="74">
        <v>1.9035</v>
      </c>
      <c r="H192" s="76" t="s">
        <v>40</v>
      </c>
      <c r="I192" t="str">
        <f t="shared" si="8"/>
        <v>Tue</v>
      </c>
      <c r="J192" s="79"/>
      <c r="K192" s="79"/>
      <c r="L192" s="80"/>
      <c r="M192" s="80"/>
      <c r="N192" s="80"/>
      <c r="O192" s="80"/>
    </row>
    <row r="193" spans="1:15">
      <c r="A193" s="73">
        <v>42921</v>
      </c>
      <c r="B193">
        <f t="shared" si="6"/>
        <v>7</v>
      </c>
      <c r="C193">
        <f t="shared" si="7"/>
        <v>2017</v>
      </c>
      <c r="D193" s="74">
        <v>9.0649999999999995</v>
      </c>
      <c r="E193" s="75">
        <v>59</v>
      </c>
      <c r="F193" s="74">
        <v>5.8179999999999996</v>
      </c>
      <c r="G193" s="74">
        <v>1.913</v>
      </c>
      <c r="H193" s="76" t="s">
        <v>40</v>
      </c>
      <c r="I193" t="str">
        <f t="shared" si="8"/>
        <v>Wed</v>
      </c>
      <c r="J193" s="77">
        <v>27.5</v>
      </c>
      <c r="K193" s="77">
        <v>29</v>
      </c>
      <c r="L193" s="78">
        <f>J193/$R$2</f>
        <v>60.627171555053884</v>
      </c>
      <c r="M193" s="78">
        <f>K193/$R$2</f>
        <v>63.934108185329549</v>
      </c>
      <c r="N193" s="78"/>
      <c r="O193" s="78"/>
    </row>
    <row r="194" spans="1:15">
      <c r="A194" s="73">
        <v>42922</v>
      </c>
      <c r="B194">
        <f t="shared" si="6"/>
        <v>7</v>
      </c>
      <c r="C194">
        <f t="shared" si="7"/>
        <v>2017</v>
      </c>
      <c r="D194" s="74">
        <v>9.09</v>
      </c>
      <c r="E194" s="75">
        <v>61.5</v>
      </c>
      <c r="F194" s="74">
        <v>5.8285</v>
      </c>
      <c r="G194" s="74">
        <v>1.9255</v>
      </c>
      <c r="H194" s="76" t="s">
        <v>40</v>
      </c>
      <c r="I194" t="str">
        <f t="shared" si="8"/>
        <v>Thu</v>
      </c>
      <c r="J194" s="79"/>
      <c r="K194" s="79"/>
      <c r="L194" s="80"/>
      <c r="M194" s="80"/>
      <c r="N194" s="80"/>
      <c r="O194" s="80"/>
    </row>
    <row r="195" spans="1:15">
      <c r="A195" s="73">
        <v>42923</v>
      </c>
      <c r="B195">
        <f t="shared" ref="B195:B258" si="9">MONTH(A195)</f>
        <v>7</v>
      </c>
      <c r="C195">
        <f t="shared" ref="C195:C258" si="10">YEAR(A195)</f>
        <v>2017</v>
      </c>
      <c r="D195" s="74">
        <v>8.9499999999999993</v>
      </c>
      <c r="E195" s="75">
        <v>60</v>
      </c>
      <c r="F195" s="74">
        <v>5.8090000000000002</v>
      </c>
      <c r="G195" s="74">
        <v>1.92</v>
      </c>
      <c r="H195" s="76" t="s">
        <v>40</v>
      </c>
      <c r="I195" t="str">
        <f t="shared" ref="I195:I258" si="11">TEXT($A195,"ddd")</f>
        <v>Fri</v>
      </c>
      <c r="J195" s="77">
        <v>27.75</v>
      </c>
      <c r="K195" s="77">
        <v>29</v>
      </c>
      <c r="L195" s="78">
        <f>J195/$R$2</f>
        <v>61.178327660099825</v>
      </c>
      <c r="M195" s="78">
        <f>K195/$R$2</f>
        <v>63.934108185329549</v>
      </c>
      <c r="N195" s="78"/>
      <c r="O195" s="78"/>
    </row>
    <row r="196" spans="1:15">
      <c r="A196" s="73">
        <v>42926</v>
      </c>
      <c r="B196">
        <f t="shared" si="9"/>
        <v>7</v>
      </c>
      <c r="C196">
        <f t="shared" si="10"/>
        <v>2017</v>
      </c>
      <c r="D196" s="74">
        <v>8.8849999999999998</v>
      </c>
      <c r="E196" s="75">
        <v>60</v>
      </c>
      <c r="F196" s="74">
        <v>5.78</v>
      </c>
      <c r="G196" s="74">
        <v>1.9139999999999999</v>
      </c>
      <c r="H196" s="76" t="s">
        <v>40</v>
      </c>
      <c r="I196" t="str">
        <f t="shared" si="11"/>
        <v>Mon</v>
      </c>
      <c r="J196" s="79"/>
      <c r="K196" s="79"/>
      <c r="L196" s="80"/>
      <c r="M196" s="80"/>
      <c r="N196" s="80"/>
      <c r="O196" s="80"/>
    </row>
    <row r="197" spans="1:15">
      <c r="A197" s="73">
        <v>42927</v>
      </c>
      <c r="B197">
        <f t="shared" si="9"/>
        <v>7</v>
      </c>
      <c r="C197">
        <f t="shared" si="10"/>
        <v>2017</v>
      </c>
      <c r="D197" s="74">
        <v>8.98</v>
      </c>
      <c r="E197" s="75">
        <v>60</v>
      </c>
      <c r="F197" s="74">
        <v>5.7949999999999999</v>
      </c>
      <c r="G197" s="74">
        <v>1.879</v>
      </c>
      <c r="H197" s="76" t="s">
        <v>40</v>
      </c>
      <c r="I197" t="str">
        <f t="shared" si="11"/>
        <v>Tue</v>
      </c>
      <c r="J197" s="77"/>
      <c r="K197" s="77"/>
      <c r="L197" s="78"/>
      <c r="M197" s="78"/>
      <c r="N197" s="78"/>
      <c r="O197" s="78"/>
    </row>
    <row r="198" spans="1:15">
      <c r="A198" s="73">
        <v>42928</v>
      </c>
      <c r="B198">
        <f t="shared" si="9"/>
        <v>7</v>
      </c>
      <c r="C198">
        <f t="shared" si="10"/>
        <v>2017</v>
      </c>
      <c r="D198" s="74">
        <v>9.2100000000000009</v>
      </c>
      <c r="E198" s="75">
        <v>59.5</v>
      </c>
      <c r="F198" s="74">
        <v>5.8825000000000003</v>
      </c>
      <c r="G198" s="74">
        <v>1.877</v>
      </c>
      <c r="H198" s="76" t="s">
        <v>40</v>
      </c>
      <c r="I198" t="str">
        <f t="shared" si="11"/>
        <v>Wed</v>
      </c>
      <c r="J198" s="79">
        <v>27.7</v>
      </c>
      <c r="K198" s="79">
        <v>29.2</v>
      </c>
      <c r="L198" s="80">
        <f>J198/$R$2</f>
        <v>61.068096439090638</v>
      </c>
      <c r="M198" s="80">
        <f>K198/$R$2</f>
        <v>64.375033069366296</v>
      </c>
      <c r="N198" s="80"/>
      <c r="O198" s="80"/>
    </row>
    <row r="199" spans="1:15">
      <c r="A199" s="73">
        <v>42929</v>
      </c>
      <c r="B199">
        <f t="shared" si="9"/>
        <v>7</v>
      </c>
      <c r="C199">
        <f t="shared" si="10"/>
        <v>2017</v>
      </c>
      <c r="D199" s="74">
        <v>9.1850000000000005</v>
      </c>
      <c r="E199" s="75">
        <v>59.5</v>
      </c>
      <c r="F199" s="74">
        <v>5.9020000000000001</v>
      </c>
      <c r="G199" s="74">
        <v>1.911</v>
      </c>
      <c r="H199" s="76" t="s">
        <v>40</v>
      </c>
      <c r="I199" t="str">
        <f t="shared" si="11"/>
        <v>Thu</v>
      </c>
      <c r="J199" s="77"/>
      <c r="K199" s="77"/>
      <c r="L199" s="78"/>
      <c r="M199" s="78"/>
      <c r="N199" s="78"/>
      <c r="O199" s="78"/>
    </row>
    <row r="200" spans="1:15">
      <c r="A200" s="73">
        <v>42930</v>
      </c>
      <c r="B200">
        <f t="shared" si="9"/>
        <v>7</v>
      </c>
      <c r="C200">
        <f t="shared" si="10"/>
        <v>2017</v>
      </c>
      <c r="D200" s="74">
        <v>9.3800000000000008</v>
      </c>
      <c r="E200" s="75">
        <v>59.5</v>
      </c>
      <c r="F200" s="74">
        <v>5.8579999999999997</v>
      </c>
      <c r="G200" s="74">
        <v>1.9039999999999999</v>
      </c>
      <c r="H200" s="76" t="s">
        <v>40</v>
      </c>
      <c r="I200" t="str">
        <f t="shared" si="11"/>
        <v>Fri</v>
      </c>
      <c r="J200" s="79">
        <v>27.7</v>
      </c>
      <c r="K200" s="79">
        <v>29.2</v>
      </c>
      <c r="L200" s="80">
        <f>J200/$R$2</f>
        <v>61.068096439090638</v>
      </c>
      <c r="M200" s="80">
        <f>K200/$R$2</f>
        <v>64.375033069366296</v>
      </c>
      <c r="N200" s="80"/>
      <c r="O200" s="80"/>
    </row>
    <row r="201" spans="1:15">
      <c r="A201" s="73">
        <v>42933</v>
      </c>
      <c r="B201">
        <f t="shared" si="9"/>
        <v>7</v>
      </c>
      <c r="C201">
        <f t="shared" si="10"/>
        <v>2017</v>
      </c>
      <c r="D201" s="74">
        <v>9.58</v>
      </c>
      <c r="E201" s="75">
        <v>59</v>
      </c>
      <c r="F201" s="74">
        <v>5.9654999999999996</v>
      </c>
      <c r="G201" s="74">
        <v>1.901</v>
      </c>
      <c r="H201" s="76" t="s">
        <v>40</v>
      </c>
      <c r="I201" t="str">
        <f t="shared" si="11"/>
        <v>Mon</v>
      </c>
      <c r="J201" s="77"/>
      <c r="K201" s="77"/>
      <c r="L201" s="78"/>
      <c r="M201" s="78"/>
      <c r="N201" s="78"/>
      <c r="O201" s="78"/>
    </row>
    <row r="202" spans="1:15">
      <c r="A202" s="73">
        <v>42934</v>
      </c>
      <c r="B202">
        <f t="shared" si="9"/>
        <v>7</v>
      </c>
      <c r="C202">
        <f t="shared" si="10"/>
        <v>2017</v>
      </c>
      <c r="D202" s="74">
        <v>9.5950000000000006</v>
      </c>
      <c r="E202" s="75">
        <v>58.5</v>
      </c>
      <c r="F202" s="74">
        <v>5.9405000000000001</v>
      </c>
      <c r="G202" s="74">
        <v>1.887</v>
      </c>
      <c r="H202" s="76" t="s">
        <v>40</v>
      </c>
      <c r="I202" t="str">
        <f t="shared" si="11"/>
        <v>Tue</v>
      </c>
      <c r="J202" s="79"/>
      <c r="K202" s="79"/>
      <c r="L202" s="80"/>
      <c r="M202" s="80"/>
      <c r="N202" s="80"/>
      <c r="O202" s="80"/>
    </row>
    <row r="203" spans="1:15">
      <c r="A203" s="73">
        <v>42935</v>
      </c>
      <c r="B203">
        <f t="shared" si="9"/>
        <v>7</v>
      </c>
      <c r="C203">
        <f t="shared" si="10"/>
        <v>2017</v>
      </c>
      <c r="D203" s="74">
        <v>9.7200000000000006</v>
      </c>
      <c r="E203" s="75">
        <v>59</v>
      </c>
      <c r="F203" s="74">
        <v>5.9560000000000004</v>
      </c>
      <c r="G203" s="74">
        <v>1.907</v>
      </c>
      <c r="H203" s="76" t="s">
        <v>40</v>
      </c>
      <c r="I203" t="str">
        <f t="shared" si="11"/>
        <v>Wed</v>
      </c>
      <c r="J203" s="77">
        <v>27.7</v>
      </c>
      <c r="K203" s="77">
        <v>29.4</v>
      </c>
      <c r="L203" s="78">
        <f>J203/$R$2</f>
        <v>61.068096439090638</v>
      </c>
      <c r="M203" s="78">
        <f>K203/$R$2</f>
        <v>64.815957953403057</v>
      </c>
      <c r="N203" s="78"/>
      <c r="O203" s="78"/>
    </row>
    <row r="204" spans="1:15">
      <c r="A204" s="73">
        <v>42936</v>
      </c>
      <c r="B204">
        <f t="shared" si="9"/>
        <v>7</v>
      </c>
      <c r="C204">
        <f t="shared" si="10"/>
        <v>2017</v>
      </c>
      <c r="D204" s="74">
        <v>9.5399999999999991</v>
      </c>
      <c r="E204" s="75">
        <v>59</v>
      </c>
      <c r="F204" s="74">
        <v>5.93</v>
      </c>
      <c r="G204" s="74">
        <v>1.8979999999999999</v>
      </c>
      <c r="H204" s="76" t="s">
        <v>40</v>
      </c>
      <c r="I204" t="str">
        <f t="shared" si="11"/>
        <v>Thu</v>
      </c>
      <c r="J204" s="79"/>
      <c r="K204" s="79"/>
      <c r="L204" s="80"/>
      <c r="M204" s="80"/>
      <c r="N204" s="80"/>
      <c r="O204" s="80"/>
    </row>
    <row r="205" spans="1:15">
      <c r="A205" s="73">
        <v>42937</v>
      </c>
      <c r="B205">
        <f t="shared" si="9"/>
        <v>7</v>
      </c>
      <c r="C205">
        <f t="shared" si="10"/>
        <v>2017</v>
      </c>
      <c r="D205" s="74">
        <v>9.56</v>
      </c>
      <c r="E205" s="75">
        <v>58.5</v>
      </c>
      <c r="F205" s="74">
        <v>6.0015000000000001</v>
      </c>
      <c r="G205" s="74">
        <v>1.901</v>
      </c>
      <c r="H205" s="76" t="s">
        <v>40</v>
      </c>
      <c r="I205" t="str">
        <f t="shared" si="11"/>
        <v>Fri</v>
      </c>
      <c r="J205" s="77">
        <v>27.7</v>
      </c>
      <c r="K205" s="77">
        <v>29.15</v>
      </c>
      <c r="L205" s="78">
        <f>J205/$R$2</f>
        <v>61.068096439090638</v>
      </c>
      <c r="M205" s="78">
        <f>K205/$R$2</f>
        <v>64.264801848357109</v>
      </c>
      <c r="N205" s="78"/>
      <c r="O205" s="78"/>
    </row>
    <row r="206" spans="1:15">
      <c r="A206" s="73">
        <v>42940</v>
      </c>
      <c r="B206">
        <f t="shared" si="9"/>
        <v>7</v>
      </c>
      <c r="C206">
        <f t="shared" si="10"/>
        <v>2017</v>
      </c>
      <c r="D206" s="74">
        <v>9.56</v>
      </c>
      <c r="E206" s="75">
        <v>58.5</v>
      </c>
      <c r="F206" s="74">
        <v>6</v>
      </c>
      <c r="G206" s="74">
        <v>1.89</v>
      </c>
      <c r="H206" s="76" t="s">
        <v>40</v>
      </c>
      <c r="I206" t="str">
        <f t="shared" si="11"/>
        <v>Mon</v>
      </c>
      <c r="J206" s="79"/>
      <c r="K206" s="79"/>
      <c r="L206" s="80"/>
      <c r="M206" s="80"/>
      <c r="N206" s="80"/>
      <c r="O206" s="80"/>
    </row>
    <row r="207" spans="1:15">
      <c r="A207" s="73">
        <v>42941</v>
      </c>
      <c r="B207">
        <f t="shared" si="9"/>
        <v>7</v>
      </c>
      <c r="C207">
        <f t="shared" si="10"/>
        <v>2017</v>
      </c>
      <c r="D207" s="74">
        <v>9.8849999999999998</v>
      </c>
      <c r="E207" s="75">
        <v>57.5</v>
      </c>
      <c r="F207" s="74">
        <v>6.15</v>
      </c>
      <c r="G207" s="74">
        <v>1.8965000000000001</v>
      </c>
      <c r="H207" s="76" t="s">
        <v>40</v>
      </c>
      <c r="I207" t="str">
        <f t="shared" si="11"/>
        <v>Tue</v>
      </c>
      <c r="J207" s="77"/>
      <c r="K207" s="77"/>
      <c r="L207" s="78"/>
      <c r="M207" s="78"/>
      <c r="N207" s="78"/>
      <c r="O207" s="78"/>
    </row>
    <row r="208" spans="1:15">
      <c r="A208" s="73">
        <v>42942</v>
      </c>
      <c r="B208">
        <f t="shared" si="9"/>
        <v>7</v>
      </c>
      <c r="C208">
        <f t="shared" si="10"/>
        <v>2017</v>
      </c>
      <c r="D208" s="74">
        <v>9.9149999999999991</v>
      </c>
      <c r="E208" s="75">
        <v>57.5</v>
      </c>
      <c r="F208" s="74">
        <v>6.2380000000000004</v>
      </c>
      <c r="G208" s="74">
        <v>1.9119999999999999</v>
      </c>
      <c r="H208" s="76" t="s">
        <v>40</v>
      </c>
      <c r="I208" t="str">
        <f t="shared" si="11"/>
        <v>Wed</v>
      </c>
      <c r="J208" s="79">
        <v>27.7</v>
      </c>
      <c r="K208" s="79">
        <v>29</v>
      </c>
      <c r="L208" s="80">
        <f>J208/$R$2</f>
        <v>61.068096439090638</v>
      </c>
      <c r="M208" s="80">
        <f>K208/$R$2</f>
        <v>63.934108185329549</v>
      </c>
      <c r="N208" s="80"/>
      <c r="O208" s="80"/>
    </row>
    <row r="209" spans="1:15">
      <c r="A209" s="73">
        <v>42943</v>
      </c>
      <c r="B209">
        <f t="shared" si="9"/>
        <v>7</v>
      </c>
      <c r="C209">
        <f t="shared" si="10"/>
        <v>2017</v>
      </c>
      <c r="D209" s="74">
        <v>10.105</v>
      </c>
      <c r="E209" s="75">
        <v>57.5</v>
      </c>
      <c r="F209" s="74">
        <v>6.3250000000000002</v>
      </c>
      <c r="G209" s="74">
        <v>1.923</v>
      </c>
      <c r="H209" s="76" t="s">
        <v>40</v>
      </c>
      <c r="I209" t="str">
        <f t="shared" si="11"/>
        <v>Thu</v>
      </c>
      <c r="J209" s="77"/>
      <c r="K209" s="77"/>
      <c r="L209" s="78"/>
      <c r="M209" s="78"/>
      <c r="N209" s="78"/>
      <c r="O209" s="78"/>
    </row>
    <row r="210" spans="1:15">
      <c r="A210" s="73">
        <v>42944</v>
      </c>
      <c r="B210">
        <f t="shared" si="9"/>
        <v>7</v>
      </c>
      <c r="C210">
        <f t="shared" si="10"/>
        <v>2017</v>
      </c>
      <c r="D210" s="74">
        <v>10.18</v>
      </c>
      <c r="E210" s="75">
        <v>57.5</v>
      </c>
      <c r="F210" s="74">
        <v>6.2830000000000004</v>
      </c>
      <c r="G210" s="74">
        <v>1.8919999999999999</v>
      </c>
      <c r="H210" s="76" t="s">
        <v>40</v>
      </c>
      <c r="I210" t="str">
        <f t="shared" si="11"/>
        <v>Fri</v>
      </c>
      <c r="J210" s="79">
        <v>27.7</v>
      </c>
      <c r="K210" s="79">
        <v>29</v>
      </c>
      <c r="L210" s="80">
        <f>J210/$R$2</f>
        <v>61.068096439090638</v>
      </c>
      <c r="M210" s="80">
        <f>K210/$R$2</f>
        <v>63.934108185329549</v>
      </c>
      <c r="N210" s="80"/>
      <c r="O210" s="80"/>
    </row>
    <row r="211" spans="1:15">
      <c r="A211" s="73">
        <v>42947</v>
      </c>
      <c r="B211">
        <f t="shared" si="9"/>
        <v>7</v>
      </c>
      <c r="C211">
        <f t="shared" si="10"/>
        <v>2017</v>
      </c>
      <c r="D211" s="74">
        <v>10.234999999999999</v>
      </c>
      <c r="E211" s="75">
        <v>57.5</v>
      </c>
      <c r="F211" s="74">
        <v>6.3470000000000004</v>
      </c>
      <c r="G211" s="74">
        <v>1.9039999999999999</v>
      </c>
      <c r="H211" s="76" t="s">
        <v>40</v>
      </c>
      <c r="I211" t="str">
        <f t="shared" si="11"/>
        <v>Mon</v>
      </c>
      <c r="J211" s="77"/>
      <c r="K211" s="77"/>
      <c r="L211" s="78"/>
      <c r="M211" s="78"/>
      <c r="N211" s="78"/>
      <c r="O211" s="78"/>
    </row>
    <row r="212" spans="1:15">
      <c r="A212" s="73">
        <v>42948</v>
      </c>
      <c r="B212">
        <f t="shared" si="9"/>
        <v>8</v>
      </c>
      <c r="C212">
        <f t="shared" si="10"/>
        <v>2017</v>
      </c>
      <c r="D212" s="74">
        <v>10.154999999999999</v>
      </c>
      <c r="E212" s="75">
        <v>57.5</v>
      </c>
      <c r="F212" s="74">
        <v>6.3005000000000004</v>
      </c>
      <c r="G212" s="74">
        <v>1.887</v>
      </c>
      <c r="H212" s="76" t="s">
        <v>40</v>
      </c>
      <c r="I212" t="str">
        <f t="shared" si="11"/>
        <v>Tue</v>
      </c>
      <c r="J212" s="79"/>
      <c r="K212" s="79"/>
      <c r="L212" s="80"/>
      <c r="M212" s="80"/>
      <c r="N212" s="80"/>
      <c r="O212" s="80"/>
    </row>
    <row r="213" spans="1:15">
      <c r="A213" s="73">
        <v>42949</v>
      </c>
      <c r="B213">
        <f t="shared" si="9"/>
        <v>8</v>
      </c>
      <c r="C213">
        <f t="shared" si="10"/>
        <v>2017</v>
      </c>
      <c r="D213" s="74">
        <v>10.205</v>
      </c>
      <c r="E213" s="75">
        <v>50.5</v>
      </c>
      <c r="F213" s="74">
        <v>6.3</v>
      </c>
      <c r="G213" s="74">
        <v>1.9039999999999999</v>
      </c>
      <c r="H213" s="76" t="s">
        <v>40</v>
      </c>
      <c r="I213" t="str">
        <f t="shared" si="11"/>
        <v>Wed</v>
      </c>
      <c r="J213" s="77">
        <v>28.25</v>
      </c>
      <c r="K213" s="77">
        <v>29.75</v>
      </c>
      <c r="L213" s="78">
        <f>J213/$R$2</f>
        <v>62.280639870191713</v>
      </c>
      <c r="M213" s="78">
        <f>K213/$R$2</f>
        <v>65.587576500467378</v>
      </c>
      <c r="N213" s="78"/>
      <c r="O213" s="78"/>
    </row>
    <row r="214" spans="1:15">
      <c r="A214" s="73">
        <v>42950</v>
      </c>
      <c r="B214">
        <f t="shared" si="9"/>
        <v>8</v>
      </c>
      <c r="C214">
        <f t="shared" si="10"/>
        <v>2017</v>
      </c>
      <c r="D214" s="74">
        <v>10.255000000000001</v>
      </c>
      <c r="E214" s="75">
        <v>58.5</v>
      </c>
      <c r="F214" s="74">
        <v>6.29</v>
      </c>
      <c r="G214" s="74">
        <v>1.8915</v>
      </c>
      <c r="H214" s="76" t="s">
        <v>40</v>
      </c>
      <c r="I214" t="str">
        <f t="shared" si="11"/>
        <v>Thu</v>
      </c>
      <c r="J214" s="79"/>
      <c r="K214" s="79"/>
      <c r="L214" s="80"/>
      <c r="M214" s="80"/>
      <c r="N214" s="80"/>
      <c r="O214" s="80"/>
    </row>
    <row r="215" spans="1:15">
      <c r="A215" s="73">
        <v>42951</v>
      </c>
      <c r="B215">
        <f t="shared" si="9"/>
        <v>8</v>
      </c>
      <c r="C215">
        <f t="shared" si="10"/>
        <v>2017</v>
      </c>
      <c r="D215" s="74">
        <v>10.335000000000001</v>
      </c>
      <c r="E215" s="75">
        <v>59</v>
      </c>
      <c r="F215" s="74">
        <v>6.33</v>
      </c>
      <c r="G215" s="74">
        <v>1.89</v>
      </c>
      <c r="H215" s="76" t="s">
        <v>40</v>
      </c>
      <c r="I215" t="str">
        <f t="shared" si="11"/>
        <v>Fri</v>
      </c>
      <c r="J215" s="77">
        <v>28.25</v>
      </c>
      <c r="K215" s="77">
        <v>29.75</v>
      </c>
      <c r="L215" s="78">
        <f>J215/$R$2</f>
        <v>62.280639870191713</v>
      </c>
      <c r="M215" s="78">
        <f>K215/$R$2</f>
        <v>65.587576500467378</v>
      </c>
      <c r="N215" s="78"/>
      <c r="O215" s="78"/>
    </row>
    <row r="216" spans="1:15">
      <c r="A216" s="73">
        <v>42954</v>
      </c>
      <c r="B216">
        <f t="shared" si="9"/>
        <v>8</v>
      </c>
      <c r="C216">
        <f t="shared" si="10"/>
        <v>2017</v>
      </c>
      <c r="D216" s="74">
        <v>10.31</v>
      </c>
      <c r="E216" s="75">
        <v>56.95</v>
      </c>
      <c r="F216" s="74">
        <v>6.3330000000000002</v>
      </c>
      <c r="G216" s="74">
        <v>1.92</v>
      </c>
      <c r="H216" s="76" t="s">
        <v>40</v>
      </c>
      <c r="I216" t="str">
        <f t="shared" si="11"/>
        <v>Mon</v>
      </c>
      <c r="J216" s="79"/>
      <c r="K216" s="79"/>
      <c r="L216" s="80"/>
      <c r="M216" s="80"/>
      <c r="N216" s="80"/>
      <c r="O216" s="80"/>
    </row>
    <row r="217" spans="1:15">
      <c r="A217" s="73">
        <v>42955</v>
      </c>
      <c r="B217">
        <f t="shared" si="9"/>
        <v>8</v>
      </c>
      <c r="C217">
        <f t="shared" si="10"/>
        <v>2017</v>
      </c>
      <c r="D217" s="74">
        <v>10.28</v>
      </c>
      <c r="E217" s="75">
        <v>57.5</v>
      </c>
      <c r="F217" s="74">
        <v>6.3639999999999999</v>
      </c>
      <c r="G217" s="74">
        <v>1.9810000000000001</v>
      </c>
      <c r="H217" s="76" t="s">
        <v>40</v>
      </c>
      <c r="I217" t="str">
        <f t="shared" si="11"/>
        <v>Tue</v>
      </c>
      <c r="J217" s="77"/>
      <c r="K217" s="77"/>
      <c r="L217" s="78"/>
      <c r="M217" s="78"/>
      <c r="N217" s="78"/>
      <c r="O217" s="78"/>
    </row>
    <row r="218" spans="1:15">
      <c r="A218" s="73">
        <v>42956</v>
      </c>
      <c r="B218">
        <f t="shared" si="9"/>
        <v>8</v>
      </c>
      <c r="C218">
        <f t="shared" si="10"/>
        <v>2017</v>
      </c>
      <c r="D218" s="74">
        <v>10.71</v>
      </c>
      <c r="E218" s="75">
        <v>57.5</v>
      </c>
      <c r="F218" s="74">
        <v>6.4649999999999999</v>
      </c>
      <c r="G218" s="74">
        <v>2.0179999999999998</v>
      </c>
      <c r="H218" s="76" t="s">
        <v>40</v>
      </c>
      <c r="I218" t="str">
        <f t="shared" si="11"/>
        <v>Wed</v>
      </c>
      <c r="J218" s="79">
        <v>28.25</v>
      </c>
      <c r="K218" s="79">
        <v>29.75</v>
      </c>
      <c r="L218" s="80">
        <f>J218/$R$2</f>
        <v>62.280639870191713</v>
      </c>
      <c r="M218" s="80">
        <f>K218/$R$2</f>
        <v>65.587576500467378</v>
      </c>
      <c r="N218" s="80"/>
      <c r="O218" s="80"/>
    </row>
    <row r="219" spans="1:15">
      <c r="A219" s="73">
        <v>42957</v>
      </c>
      <c r="B219">
        <f t="shared" si="9"/>
        <v>8</v>
      </c>
      <c r="C219">
        <f t="shared" si="10"/>
        <v>2017</v>
      </c>
      <c r="D219" s="74">
        <v>10.77</v>
      </c>
      <c r="E219" s="75">
        <v>57.5</v>
      </c>
      <c r="F219" s="74">
        <v>6.4165000000000001</v>
      </c>
      <c r="G219" s="74">
        <v>2.024</v>
      </c>
      <c r="H219" s="76" t="s">
        <v>40</v>
      </c>
      <c r="I219" t="str">
        <f t="shared" si="11"/>
        <v>Thu</v>
      </c>
      <c r="J219" s="77"/>
      <c r="K219" s="77"/>
      <c r="L219" s="78"/>
      <c r="M219" s="78"/>
      <c r="N219" s="78"/>
      <c r="O219" s="78"/>
    </row>
    <row r="220" spans="1:15">
      <c r="A220" s="73">
        <v>42958</v>
      </c>
      <c r="B220">
        <f t="shared" si="9"/>
        <v>8</v>
      </c>
      <c r="C220">
        <f t="shared" si="10"/>
        <v>2017</v>
      </c>
      <c r="D220" s="74">
        <v>10.59</v>
      </c>
      <c r="E220" s="75">
        <v>55.75</v>
      </c>
      <c r="F220" s="74">
        <v>6.3535000000000004</v>
      </c>
      <c r="G220" s="74">
        <v>2.0405000000000002</v>
      </c>
      <c r="H220" s="76" t="s">
        <v>40</v>
      </c>
      <c r="I220" t="str">
        <f t="shared" si="11"/>
        <v>Fri</v>
      </c>
      <c r="J220" s="79">
        <v>28.25</v>
      </c>
      <c r="K220" s="79">
        <v>29.75</v>
      </c>
      <c r="L220" s="80">
        <f>J220/$R$2</f>
        <v>62.280639870191713</v>
      </c>
      <c r="M220" s="80">
        <f>K220/$R$2</f>
        <v>65.587576500467378</v>
      </c>
      <c r="N220" s="80"/>
      <c r="O220" s="80"/>
    </row>
    <row r="221" spans="1:15">
      <c r="A221" s="73">
        <v>42961</v>
      </c>
      <c r="B221">
        <f t="shared" si="9"/>
        <v>8</v>
      </c>
      <c r="C221">
        <f t="shared" si="10"/>
        <v>2017</v>
      </c>
      <c r="D221" s="74">
        <v>10.51</v>
      </c>
      <c r="E221" s="75">
        <v>57</v>
      </c>
      <c r="F221" s="74">
        <v>6.351</v>
      </c>
      <c r="G221" s="74">
        <v>2.0299999999999998</v>
      </c>
      <c r="H221" s="76" t="s">
        <v>40</v>
      </c>
      <c r="I221" t="str">
        <f t="shared" si="11"/>
        <v>Mon</v>
      </c>
      <c r="J221" s="77"/>
      <c r="K221" s="77"/>
      <c r="L221" s="78"/>
      <c r="M221" s="78"/>
      <c r="N221" s="78"/>
      <c r="O221" s="78"/>
    </row>
    <row r="222" spans="1:15">
      <c r="A222" s="73">
        <v>42962</v>
      </c>
      <c r="B222">
        <f t="shared" si="9"/>
        <v>8</v>
      </c>
      <c r="C222">
        <f t="shared" si="10"/>
        <v>2017</v>
      </c>
      <c r="D222" s="74">
        <v>10.37</v>
      </c>
      <c r="E222" s="75">
        <v>57</v>
      </c>
      <c r="F222" s="74">
        <v>6.3819999999999997</v>
      </c>
      <c r="G222" s="74">
        <v>2.056</v>
      </c>
      <c r="H222" s="76" t="s">
        <v>40</v>
      </c>
      <c r="I222" t="str">
        <f t="shared" si="11"/>
        <v>Tue</v>
      </c>
      <c r="J222" s="79"/>
      <c r="K222" s="79"/>
      <c r="L222" s="80"/>
      <c r="M222" s="80"/>
      <c r="N222" s="80"/>
      <c r="O222" s="80"/>
    </row>
    <row r="223" spans="1:15">
      <c r="A223" s="73">
        <v>42963</v>
      </c>
      <c r="B223">
        <f t="shared" si="9"/>
        <v>8</v>
      </c>
      <c r="C223">
        <f t="shared" si="10"/>
        <v>2017</v>
      </c>
      <c r="D223" s="74">
        <v>10.56</v>
      </c>
      <c r="E223" s="75">
        <v>57</v>
      </c>
      <c r="F223" s="74">
        <v>6.4329999999999998</v>
      </c>
      <c r="G223" s="74">
        <v>2.0750000000000002</v>
      </c>
      <c r="H223" s="76" t="s">
        <v>40</v>
      </c>
      <c r="I223" t="str">
        <f t="shared" si="11"/>
        <v>Wed</v>
      </c>
      <c r="J223" s="77">
        <v>28.25</v>
      </c>
      <c r="K223" s="77">
        <v>29.75</v>
      </c>
      <c r="L223" s="78">
        <f>J223/$R$2</f>
        <v>62.280639870191713</v>
      </c>
      <c r="M223" s="78">
        <f>K223/$R$2</f>
        <v>65.587576500467378</v>
      </c>
      <c r="N223" s="78"/>
      <c r="O223" s="78"/>
    </row>
    <row r="224" spans="1:15">
      <c r="A224" s="73">
        <v>42964</v>
      </c>
      <c r="B224">
        <f t="shared" si="9"/>
        <v>8</v>
      </c>
      <c r="C224">
        <f t="shared" si="10"/>
        <v>2017</v>
      </c>
      <c r="D224" s="74">
        <v>10.71</v>
      </c>
      <c r="E224" s="75">
        <v>56</v>
      </c>
      <c r="F224" s="74">
        <v>6.46</v>
      </c>
      <c r="G224" s="74">
        <v>2.0954999999999999</v>
      </c>
      <c r="H224" s="76" t="s">
        <v>40</v>
      </c>
      <c r="I224" t="str">
        <f t="shared" si="11"/>
        <v>Thu</v>
      </c>
      <c r="J224" s="79"/>
      <c r="K224" s="79"/>
      <c r="L224" s="80"/>
      <c r="M224" s="80"/>
      <c r="N224" s="80"/>
      <c r="O224" s="80"/>
    </row>
    <row r="225" spans="1:15">
      <c r="A225" s="73">
        <v>42965</v>
      </c>
      <c r="B225">
        <f t="shared" si="9"/>
        <v>8</v>
      </c>
      <c r="C225">
        <f t="shared" si="10"/>
        <v>2017</v>
      </c>
      <c r="D225" s="74">
        <v>10.73</v>
      </c>
      <c r="E225" s="75">
        <v>58.5</v>
      </c>
      <c r="F225" s="74">
        <v>6.4530000000000003</v>
      </c>
      <c r="G225" s="74">
        <v>2.1044999999999998</v>
      </c>
      <c r="H225" s="76" t="s">
        <v>40</v>
      </c>
      <c r="I225" t="str">
        <f t="shared" si="11"/>
        <v>Fri</v>
      </c>
      <c r="J225" s="77">
        <v>28.25</v>
      </c>
      <c r="K225" s="77">
        <v>29.75</v>
      </c>
      <c r="L225" s="78">
        <f>J225/$R$2</f>
        <v>62.280639870191713</v>
      </c>
      <c r="M225" s="78">
        <f>K225/$R$2</f>
        <v>65.587576500467378</v>
      </c>
      <c r="N225" s="78"/>
      <c r="O225" s="78"/>
    </row>
    <row r="226" spans="1:15">
      <c r="A226" s="73">
        <v>42968</v>
      </c>
      <c r="B226">
        <f t="shared" si="9"/>
        <v>8</v>
      </c>
      <c r="C226">
        <f t="shared" si="10"/>
        <v>2017</v>
      </c>
      <c r="D226" s="74">
        <v>11.25</v>
      </c>
      <c r="E226" s="75">
        <v>60</v>
      </c>
      <c r="F226" s="74">
        <v>6.5145</v>
      </c>
      <c r="G226" s="74">
        <v>2.0844999999999998</v>
      </c>
      <c r="H226" s="76" t="s">
        <v>40</v>
      </c>
      <c r="I226" t="str">
        <f t="shared" si="11"/>
        <v>Mon</v>
      </c>
      <c r="J226" s="79"/>
      <c r="K226" s="79"/>
      <c r="L226" s="80"/>
      <c r="M226" s="80"/>
      <c r="N226" s="80"/>
      <c r="O226" s="80"/>
    </row>
    <row r="227" spans="1:15">
      <c r="A227" s="73">
        <v>42969</v>
      </c>
      <c r="B227">
        <f t="shared" si="9"/>
        <v>8</v>
      </c>
      <c r="C227">
        <f t="shared" si="10"/>
        <v>2017</v>
      </c>
      <c r="D227" s="74">
        <v>11.43</v>
      </c>
      <c r="E227" s="75">
        <v>60</v>
      </c>
      <c r="F227" s="74">
        <v>6.5839999999999996</v>
      </c>
      <c r="G227" s="74">
        <v>2.1044999999999998</v>
      </c>
      <c r="H227" s="76" t="s">
        <v>40</v>
      </c>
      <c r="I227" t="str">
        <f t="shared" si="11"/>
        <v>Tue</v>
      </c>
      <c r="J227" s="77"/>
      <c r="K227" s="77"/>
      <c r="L227" s="78"/>
      <c r="M227" s="78"/>
      <c r="N227" s="78"/>
      <c r="O227" s="78"/>
    </row>
    <row r="228" spans="1:15">
      <c r="A228" s="73">
        <v>42970</v>
      </c>
      <c r="B228">
        <f t="shared" si="9"/>
        <v>8</v>
      </c>
      <c r="C228">
        <f t="shared" si="10"/>
        <v>2017</v>
      </c>
      <c r="D228" s="74">
        <v>11.435</v>
      </c>
      <c r="E228" s="75">
        <v>60</v>
      </c>
      <c r="F228" s="74">
        <v>6.5549999999999997</v>
      </c>
      <c r="G228" s="74">
        <v>2.0825</v>
      </c>
      <c r="H228" s="76" t="s">
        <v>40</v>
      </c>
      <c r="I228" t="str">
        <f t="shared" si="11"/>
        <v>Wed</v>
      </c>
      <c r="J228" s="79">
        <v>27.85</v>
      </c>
      <c r="K228" s="79">
        <v>29.45</v>
      </c>
      <c r="L228" s="80">
        <f>J228/$R$2</f>
        <v>61.398790102118205</v>
      </c>
      <c r="M228" s="80">
        <f>K228/$R$2</f>
        <v>64.926189174412244</v>
      </c>
      <c r="N228" s="80"/>
      <c r="O228" s="80"/>
    </row>
    <row r="229" spans="1:15">
      <c r="A229" s="73">
        <v>42971</v>
      </c>
      <c r="B229">
        <f t="shared" si="9"/>
        <v>8</v>
      </c>
      <c r="C229">
        <f t="shared" si="10"/>
        <v>2017</v>
      </c>
      <c r="D229" s="74">
        <v>11.64</v>
      </c>
      <c r="E229" s="75">
        <v>60</v>
      </c>
      <c r="F229" s="74">
        <v>6.577</v>
      </c>
      <c r="G229" s="74">
        <v>2.105</v>
      </c>
      <c r="H229" s="76" t="s">
        <v>40</v>
      </c>
      <c r="I229" t="str">
        <f t="shared" si="11"/>
        <v>Thu</v>
      </c>
      <c r="J229" s="77"/>
      <c r="K229" s="77"/>
      <c r="L229" s="78"/>
      <c r="M229" s="78"/>
      <c r="N229" s="78"/>
      <c r="O229" s="78"/>
    </row>
    <row r="230" spans="1:15">
      <c r="A230" s="73">
        <v>42972</v>
      </c>
      <c r="B230">
        <f t="shared" si="9"/>
        <v>8</v>
      </c>
      <c r="C230">
        <f t="shared" si="10"/>
        <v>2017</v>
      </c>
      <c r="D230" s="74">
        <v>11.61</v>
      </c>
      <c r="E230" s="75">
        <v>61</v>
      </c>
      <c r="F230" s="74">
        <v>6.7140000000000004</v>
      </c>
      <c r="G230" s="74">
        <v>2.0964999999999998</v>
      </c>
      <c r="H230" s="76" t="s">
        <v>40</v>
      </c>
      <c r="I230" t="str">
        <f t="shared" si="11"/>
        <v>Fri</v>
      </c>
      <c r="J230" s="79">
        <v>28</v>
      </c>
      <c r="K230" s="79">
        <v>29.75</v>
      </c>
      <c r="L230" s="80">
        <f>J230/$R$2</f>
        <v>61.729483765145773</v>
      </c>
      <c r="M230" s="80">
        <f>K230/$R$2</f>
        <v>65.587576500467378</v>
      </c>
      <c r="N230" s="80"/>
      <c r="O230" s="80"/>
    </row>
    <row r="231" spans="1:15">
      <c r="A231" s="73">
        <v>42976</v>
      </c>
      <c r="B231">
        <f t="shared" si="9"/>
        <v>8</v>
      </c>
      <c r="C231">
        <f t="shared" si="10"/>
        <v>2017</v>
      </c>
      <c r="D231" s="74">
        <v>11.734999999999999</v>
      </c>
      <c r="E231" s="75">
        <v>61.5</v>
      </c>
      <c r="F231" s="74">
        <v>6.7969999999999997</v>
      </c>
      <c r="G231" s="74">
        <v>2.0920000000000001</v>
      </c>
      <c r="H231" s="76" t="s">
        <v>40</v>
      </c>
      <c r="I231" t="str">
        <f t="shared" si="11"/>
        <v>Tue</v>
      </c>
      <c r="J231" s="77"/>
      <c r="K231" s="77"/>
      <c r="L231" s="78"/>
      <c r="M231" s="78"/>
      <c r="N231" s="78"/>
      <c r="O231" s="78"/>
    </row>
    <row r="232" spans="1:15">
      <c r="A232" s="73">
        <v>42977</v>
      </c>
      <c r="B232">
        <f t="shared" si="9"/>
        <v>8</v>
      </c>
      <c r="C232">
        <f t="shared" si="10"/>
        <v>2017</v>
      </c>
      <c r="D232" s="74">
        <v>11.555</v>
      </c>
      <c r="E232" s="75">
        <v>61</v>
      </c>
      <c r="F232" s="74">
        <v>6.7549999999999999</v>
      </c>
      <c r="G232" s="74">
        <v>2.0665</v>
      </c>
      <c r="H232" s="76" t="s">
        <v>40</v>
      </c>
      <c r="I232" t="str">
        <f t="shared" si="11"/>
        <v>Wed</v>
      </c>
      <c r="J232" s="79">
        <v>28.25</v>
      </c>
      <c r="K232" s="79">
        <v>29.5</v>
      </c>
      <c r="L232" s="80">
        <f>J232/$R$2</f>
        <v>62.280639870191713</v>
      </c>
      <c r="M232" s="80">
        <f>K232/$R$2</f>
        <v>65.03642039542143</v>
      </c>
      <c r="N232" s="80"/>
      <c r="O232" s="80"/>
    </row>
    <row r="233" spans="1:15">
      <c r="A233" s="73">
        <v>42978</v>
      </c>
      <c r="B233">
        <f t="shared" si="9"/>
        <v>8</v>
      </c>
      <c r="C233">
        <f t="shared" si="10"/>
        <v>2017</v>
      </c>
      <c r="D233" s="74">
        <v>11.62</v>
      </c>
      <c r="E233" s="75">
        <v>61</v>
      </c>
      <c r="F233" s="74">
        <v>6.7919999999999998</v>
      </c>
      <c r="G233" s="74">
        <v>2.1135000000000002</v>
      </c>
      <c r="H233" s="76" t="s">
        <v>40</v>
      </c>
      <c r="I233" t="str">
        <f t="shared" si="11"/>
        <v>Thu</v>
      </c>
      <c r="J233" s="77"/>
      <c r="K233" s="77"/>
      <c r="L233" s="78"/>
      <c r="M233" s="78"/>
      <c r="N233" s="78"/>
      <c r="O233" s="78"/>
    </row>
    <row r="234" spans="1:15">
      <c r="A234" s="73">
        <v>42979</v>
      </c>
      <c r="B234">
        <f t="shared" si="9"/>
        <v>9</v>
      </c>
      <c r="C234">
        <f t="shared" si="10"/>
        <v>2017</v>
      </c>
      <c r="D234" s="74">
        <v>12.005000000000001</v>
      </c>
      <c r="E234" s="75">
        <v>61</v>
      </c>
      <c r="F234" s="74">
        <v>6.7759999999999998</v>
      </c>
      <c r="G234" s="74">
        <v>2.1135000000000002</v>
      </c>
      <c r="H234" s="76" t="s">
        <v>40</v>
      </c>
      <c r="I234" t="str">
        <f t="shared" si="11"/>
        <v>Fri</v>
      </c>
      <c r="J234" s="79">
        <v>27.9</v>
      </c>
      <c r="K234" s="79">
        <v>29.6</v>
      </c>
      <c r="L234" s="80">
        <f>J234/$R$2</f>
        <v>61.509021323127392</v>
      </c>
      <c r="M234" s="80">
        <f>K234/$R$2</f>
        <v>65.256882837439818</v>
      </c>
      <c r="N234" s="80"/>
      <c r="O234" s="80"/>
    </row>
    <row r="235" spans="1:15">
      <c r="A235" s="73">
        <v>42982</v>
      </c>
      <c r="B235">
        <f t="shared" si="9"/>
        <v>9</v>
      </c>
      <c r="C235">
        <f t="shared" si="10"/>
        <v>2017</v>
      </c>
      <c r="D235" s="74">
        <v>12.12</v>
      </c>
      <c r="E235" s="75">
        <v>61</v>
      </c>
      <c r="F235" s="74">
        <v>6.8730000000000002</v>
      </c>
      <c r="G235" s="74">
        <v>2.0954999999999999</v>
      </c>
      <c r="H235" s="76" t="s">
        <v>40</v>
      </c>
      <c r="I235" t="str">
        <f t="shared" si="11"/>
        <v>Mon</v>
      </c>
      <c r="J235" s="77"/>
      <c r="K235" s="77"/>
      <c r="L235" s="78"/>
      <c r="M235" s="78"/>
      <c r="N235" s="78"/>
      <c r="O235" s="78"/>
    </row>
    <row r="236" spans="1:15">
      <c r="A236" s="73">
        <v>42983</v>
      </c>
      <c r="B236">
        <f t="shared" si="9"/>
        <v>9</v>
      </c>
      <c r="C236">
        <f t="shared" si="10"/>
        <v>2017</v>
      </c>
      <c r="D236" s="74">
        <v>12.15</v>
      </c>
      <c r="E236" s="75">
        <v>61</v>
      </c>
      <c r="F236" s="74">
        <v>6.9039999999999999</v>
      </c>
      <c r="G236" s="74">
        <v>2.0819999999999999</v>
      </c>
      <c r="H236" s="76" t="s">
        <v>40</v>
      </c>
      <c r="I236" t="str">
        <f t="shared" si="11"/>
        <v>Tue</v>
      </c>
      <c r="J236" s="79"/>
      <c r="K236" s="79"/>
      <c r="L236" s="80"/>
      <c r="M236" s="80"/>
      <c r="N236" s="80"/>
      <c r="O236" s="80"/>
    </row>
    <row r="237" spans="1:15">
      <c r="A237" s="73">
        <v>42984</v>
      </c>
      <c r="B237">
        <f t="shared" si="9"/>
        <v>9</v>
      </c>
      <c r="C237">
        <f t="shared" si="10"/>
        <v>2017</v>
      </c>
      <c r="D237" s="74">
        <v>11.92</v>
      </c>
      <c r="E237" s="75">
        <v>61</v>
      </c>
      <c r="F237" s="74">
        <v>6.8639999999999999</v>
      </c>
      <c r="G237" s="74">
        <v>2.0695000000000001</v>
      </c>
      <c r="H237" s="76" t="s">
        <v>40</v>
      </c>
      <c r="I237" t="str">
        <f t="shared" si="11"/>
        <v>Wed</v>
      </c>
      <c r="J237" s="77">
        <v>28.05</v>
      </c>
      <c r="K237" s="77">
        <v>29.25</v>
      </c>
      <c r="L237" s="78">
        <f>J237/$R$2</f>
        <v>61.839714986154959</v>
      </c>
      <c r="M237" s="78">
        <f>K237/$R$2</f>
        <v>64.485264290375497</v>
      </c>
      <c r="N237" s="78"/>
      <c r="O237" s="78"/>
    </row>
    <row r="238" spans="1:15">
      <c r="A238" s="73">
        <v>42985</v>
      </c>
      <c r="B238">
        <f t="shared" si="9"/>
        <v>9</v>
      </c>
      <c r="C238">
        <f t="shared" si="10"/>
        <v>2017</v>
      </c>
      <c r="D238" s="74">
        <v>12.035</v>
      </c>
      <c r="E238" s="75">
        <v>61</v>
      </c>
      <c r="F238" s="74">
        <v>6.8425000000000002</v>
      </c>
      <c r="G238" s="74">
        <v>2.0750000000000002</v>
      </c>
      <c r="H238" s="76" t="s">
        <v>40</v>
      </c>
      <c r="I238" t="str">
        <f t="shared" si="11"/>
        <v>Thu</v>
      </c>
      <c r="J238" s="79"/>
      <c r="K238" s="79"/>
      <c r="L238" s="80"/>
      <c r="M238" s="80"/>
      <c r="N238" s="80"/>
      <c r="O238" s="80"/>
    </row>
    <row r="239" spans="1:15">
      <c r="A239" s="73">
        <v>42986</v>
      </c>
      <c r="B239">
        <f t="shared" si="9"/>
        <v>9</v>
      </c>
      <c r="C239">
        <f t="shared" si="10"/>
        <v>2017</v>
      </c>
      <c r="D239" s="74">
        <v>11.845000000000001</v>
      </c>
      <c r="E239" s="75">
        <v>61</v>
      </c>
      <c r="F239" s="74">
        <v>6.78</v>
      </c>
      <c r="G239" s="74">
        <v>2.0720000000000001</v>
      </c>
      <c r="H239" s="76" t="s">
        <v>40</v>
      </c>
      <c r="I239" t="str">
        <f t="shared" si="11"/>
        <v>Fri</v>
      </c>
      <c r="J239" s="77">
        <v>28.4</v>
      </c>
      <c r="K239" s="77">
        <v>29.25</v>
      </c>
      <c r="L239" s="78">
        <f>J239/$R$2</f>
        <v>62.61133353321928</v>
      </c>
      <c r="M239" s="78">
        <f>K239/$R$2</f>
        <v>64.485264290375497</v>
      </c>
      <c r="N239" s="78"/>
      <c r="O239" s="78"/>
    </row>
    <row r="240" spans="1:15">
      <c r="A240" s="73">
        <v>42989</v>
      </c>
      <c r="B240">
        <f t="shared" si="9"/>
        <v>9</v>
      </c>
      <c r="C240">
        <f t="shared" si="10"/>
        <v>2017</v>
      </c>
      <c r="D240" s="74">
        <v>11.55</v>
      </c>
      <c r="E240" s="75">
        <v>61</v>
      </c>
      <c r="F240" s="74">
        <v>6.7370000000000001</v>
      </c>
      <c r="G240" s="74">
        <v>2.1004999999999998</v>
      </c>
      <c r="H240" s="76" t="s">
        <v>40</v>
      </c>
      <c r="I240" t="str">
        <f t="shared" si="11"/>
        <v>Mon</v>
      </c>
      <c r="J240" s="79"/>
      <c r="K240" s="79"/>
      <c r="L240" s="80"/>
      <c r="M240" s="80"/>
      <c r="N240" s="80"/>
      <c r="O240" s="80"/>
    </row>
    <row r="241" spans="1:15">
      <c r="A241" s="73">
        <v>42990</v>
      </c>
      <c r="B241">
        <f t="shared" si="9"/>
        <v>9</v>
      </c>
      <c r="C241">
        <f t="shared" si="10"/>
        <v>2017</v>
      </c>
      <c r="D241" s="74">
        <v>11.535</v>
      </c>
      <c r="E241" s="75">
        <v>60.8</v>
      </c>
      <c r="F241" s="74">
        <v>6.6014999999999997</v>
      </c>
      <c r="G241" s="74">
        <v>2.0830000000000002</v>
      </c>
      <c r="H241" s="76" t="s">
        <v>40</v>
      </c>
      <c r="I241" t="str">
        <f t="shared" si="11"/>
        <v>Tue</v>
      </c>
      <c r="J241" s="77"/>
      <c r="K241" s="77"/>
      <c r="L241" s="78"/>
      <c r="M241" s="78"/>
      <c r="N241" s="78"/>
      <c r="O241" s="78"/>
    </row>
    <row r="242" spans="1:15">
      <c r="A242" s="73">
        <v>42991</v>
      </c>
      <c r="B242">
        <f t="shared" si="9"/>
        <v>9</v>
      </c>
      <c r="C242">
        <f t="shared" si="10"/>
        <v>2017</v>
      </c>
      <c r="D242" s="74">
        <v>11.484999999999999</v>
      </c>
      <c r="E242" s="75">
        <v>60.8</v>
      </c>
      <c r="F242" s="74">
        <v>6.5270000000000001</v>
      </c>
      <c r="G242" s="74">
        <v>2.0830000000000002</v>
      </c>
      <c r="H242" s="76" t="s">
        <v>40</v>
      </c>
      <c r="I242" t="str">
        <f t="shared" si="11"/>
        <v>Wed</v>
      </c>
      <c r="J242" s="79">
        <v>28.5</v>
      </c>
      <c r="K242" s="79">
        <v>29.7</v>
      </c>
      <c r="L242" s="80">
        <f>J242/$R$2</f>
        <v>62.831795975237661</v>
      </c>
      <c r="M242" s="80">
        <f>K242/$R$2</f>
        <v>65.477345279458191</v>
      </c>
      <c r="N242" s="80"/>
      <c r="O242" s="80"/>
    </row>
    <row r="243" spans="1:15">
      <c r="A243" s="73">
        <v>42992</v>
      </c>
      <c r="B243">
        <f t="shared" si="9"/>
        <v>9</v>
      </c>
      <c r="C243">
        <f t="shared" si="10"/>
        <v>2017</v>
      </c>
      <c r="D243" s="74">
        <v>11.265000000000001</v>
      </c>
      <c r="E243" s="75">
        <v>60.8</v>
      </c>
      <c r="F243" s="74">
        <v>6.4184999999999999</v>
      </c>
      <c r="G243" s="74">
        <v>2.0649999999999999</v>
      </c>
      <c r="H243" s="76" t="s">
        <v>40</v>
      </c>
      <c r="I243" t="str">
        <f t="shared" si="11"/>
        <v>Thu</v>
      </c>
      <c r="J243" s="77"/>
      <c r="K243" s="77"/>
      <c r="L243" s="78"/>
      <c r="M243" s="78"/>
      <c r="N243" s="78"/>
      <c r="O243" s="78"/>
    </row>
    <row r="244" spans="1:15">
      <c r="A244" s="73">
        <v>42993</v>
      </c>
      <c r="B244">
        <f t="shared" si="9"/>
        <v>9</v>
      </c>
      <c r="C244">
        <f t="shared" si="10"/>
        <v>2017</v>
      </c>
      <c r="D244" s="74">
        <v>11.005000000000001</v>
      </c>
      <c r="E244" s="75">
        <v>62.5</v>
      </c>
      <c r="F244" s="74">
        <v>6.4569999999999999</v>
      </c>
      <c r="G244" s="74">
        <v>2.0680000000000001</v>
      </c>
      <c r="H244" s="76" t="s">
        <v>40</v>
      </c>
      <c r="I244" t="str">
        <f t="shared" si="11"/>
        <v>Fri</v>
      </c>
      <c r="J244" s="79">
        <v>28.7</v>
      </c>
      <c r="K244" s="79">
        <v>29.9</v>
      </c>
      <c r="L244" s="80">
        <f>J244/$R$2</f>
        <v>63.272720859274415</v>
      </c>
      <c r="M244" s="80">
        <f>K244/$R$2</f>
        <v>65.918270163494938</v>
      </c>
      <c r="N244" s="80"/>
      <c r="O244" s="80"/>
    </row>
    <row r="245" spans="1:15">
      <c r="A245" s="73">
        <v>42996</v>
      </c>
      <c r="B245">
        <f t="shared" si="9"/>
        <v>9</v>
      </c>
      <c r="C245">
        <f t="shared" si="10"/>
        <v>2017</v>
      </c>
      <c r="D245" s="74">
        <v>11.09</v>
      </c>
      <c r="E245" s="75">
        <v>60</v>
      </c>
      <c r="F245" s="74">
        <v>6.4870000000000001</v>
      </c>
      <c r="G245" s="74">
        <v>2.0665</v>
      </c>
      <c r="H245" s="76" t="s">
        <v>40</v>
      </c>
      <c r="I245" t="str">
        <f t="shared" si="11"/>
        <v>Mon</v>
      </c>
      <c r="J245" s="77"/>
      <c r="K245" s="77"/>
      <c r="L245" s="78"/>
      <c r="M245" s="78"/>
      <c r="N245" s="78"/>
      <c r="O245" s="78"/>
    </row>
    <row r="246" spans="1:15">
      <c r="A246" s="73">
        <v>42997</v>
      </c>
      <c r="B246">
        <f t="shared" si="9"/>
        <v>9</v>
      </c>
      <c r="C246">
        <f t="shared" si="10"/>
        <v>2017</v>
      </c>
      <c r="D246" s="74">
        <v>10.95</v>
      </c>
      <c r="E246" s="75">
        <v>60</v>
      </c>
      <c r="F246" s="74">
        <v>6.492</v>
      </c>
      <c r="G246" s="74">
        <v>2.1074999999999999</v>
      </c>
      <c r="H246" s="76" t="s">
        <v>40</v>
      </c>
      <c r="I246" t="str">
        <f t="shared" si="11"/>
        <v>Tue</v>
      </c>
      <c r="J246" s="79"/>
      <c r="K246" s="79"/>
      <c r="L246" s="80"/>
      <c r="M246" s="80"/>
      <c r="N246" s="80"/>
      <c r="O246" s="80"/>
    </row>
    <row r="247" spans="1:15">
      <c r="A247" s="73">
        <v>42998</v>
      </c>
      <c r="B247">
        <f t="shared" si="9"/>
        <v>9</v>
      </c>
      <c r="C247">
        <f t="shared" si="10"/>
        <v>2017</v>
      </c>
      <c r="D247" s="74">
        <v>11.375</v>
      </c>
      <c r="E247" s="75">
        <v>59.5</v>
      </c>
      <c r="F247" s="74">
        <v>6.52</v>
      </c>
      <c r="G247" s="74">
        <v>2.1640000000000001</v>
      </c>
      <c r="H247" s="76" t="s">
        <v>40</v>
      </c>
      <c r="I247" t="str">
        <f t="shared" si="11"/>
        <v>Wed</v>
      </c>
      <c r="J247" s="77">
        <v>28.7</v>
      </c>
      <c r="K247" s="77">
        <v>29.9</v>
      </c>
      <c r="L247" s="78">
        <f>J247/$R$2</f>
        <v>63.272720859274415</v>
      </c>
      <c r="M247" s="78">
        <f>K247/$R$2</f>
        <v>65.918270163494938</v>
      </c>
      <c r="N247" s="78"/>
      <c r="O247" s="78"/>
    </row>
    <row r="248" spans="1:15">
      <c r="A248" s="73">
        <v>42999</v>
      </c>
      <c r="B248">
        <f t="shared" si="9"/>
        <v>9</v>
      </c>
      <c r="C248">
        <f t="shared" si="10"/>
        <v>2017</v>
      </c>
      <c r="D248" s="74">
        <v>10.86</v>
      </c>
      <c r="E248" s="75">
        <v>59.5</v>
      </c>
      <c r="F248" s="74">
        <v>6.4074999999999998</v>
      </c>
      <c r="G248" s="74">
        <v>2.1539999999999999</v>
      </c>
      <c r="H248" s="76" t="s">
        <v>40</v>
      </c>
      <c r="I248" t="str">
        <f t="shared" si="11"/>
        <v>Thu</v>
      </c>
      <c r="J248" s="79"/>
      <c r="K248" s="79"/>
      <c r="L248" s="80"/>
      <c r="M248" s="80"/>
      <c r="N248" s="80"/>
      <c r="O248" s="80"/>
    </row>
    <row r="249" spans="1:15">
      <c r="A249" s="73">
        <v>43000</v>
      </c>
      <c r="B249">
        <f t="shared" si="9"/>
        <v>9</v>
      </c>
      <c r="C249">
        <f t="shared" si="10"/>
        <v>2017</v>
      </c>
      <c r="D249" s="74">
        <v>10.58</v>
      </c>
      <c r="E249" s="75">
        <v>59.5</v>
      </c>
      <c r="F249" s="74">
        <v>6.4050000000000002</v>
      </c>
      <c r="G249" s="74">
        <v>2.137</v>
      </c>
      <c r="H249" s="76" t="s">
        <v>40</v>
      </c>
      <c r="I249" t="str">
        <f t="shared" si="11"/>
        <v>Fri</v>
      </c>
      <c r="J249" s="77">
        <v>28.95</v>
      </c>
      <c r="K249" s="77">
        <v>30.05</v>
      </c>
      <c r="L249" s="78">
        <f>J249/$R$2</f>
        <v>63.823876964320355</v>
      </c>
      <c r="M249" s="78">
        <f>K249/$R$2</f>
        <v>66.248963826522512</v>
      </c>
      <c r="N249" s="78"/>
      <c r="O249" s="78"/>
    </row>
    <row r="250" spans="1:15">
      <c r="A250" s="73">
        <v>43003</v>
      </c>
      <c r="B250">
        <f t="shared" si="9"/>
        <v>9</v>
      </c>
      <c r="C250">
        <f t="shared" si="10"/>
        <v>2017</v>
      </c>
      <c r="D250" s="74">
        <v>10.395</v>
      </c>
      <c r="E250" s="75">
        <v>59.5</v>
      </c>
      <c r="F250" s="74">
        <v>6.4160000000000004</v>
      </c>
      <c r="G250" s="74">
        <v>2.1280000000000001</v>
      </c>
      <c r="H250" s="76" t="s">
        <v>40</v>
      </c>
      <c r="I250" t="str">
        <f t="shared" si="11"/>
        <v>Mon</v>
      </c>
      <c r="J250" s="79"/>
      <c r="K250" s="79"/>
      <c r="L250" s="80"/>
      <c r="M250" s="80"/>
      <c r="N250" s="80"/>
      <c r="O250" s="80"/>
    </row>
    <row r="251" spans="1:15">
      <c r="A251" s="73">
        <v>43004</v>
      </c>
      <c r="B251">
        <f t="shared" si="9"/>
        <v>9</v>
      </c>
      <c r="C251">
        <f t="shared" si="10"/>
        <v>2017</v>
      </c>
      <c r="D251" s="74">
        <v>10.45</v>
      </c>
      <c r="E251" s="75">
        <v>59.3</v>
      </c>
      <c r="F251" s="74">
        <v>6.423</v>
      </c>
      <c r="G251" s="74">
        <v>2.1160000000000001</v>
      </c>
      <c r="H251" s="76" t="s">
        <v>40</v>
      </c>
      <c r="I251" t="str">
        <f t="shared" si="11"/>
        <v>Tue</v>
      </c>
      <c r="J251" s="77"/>
      <c r="K251" s="77"/>
      <c r="L251" s="78"/>
      <c r="M251" s="78"/>
      <c r="N251" s="78"/>
      <c r="O251" s="78"/>
    </row>
    <row r="252" spans="1:15">
      <c r="A252" s="73">
        <v>43005</v>
      </c>
      <c r="B252">
        <f t="shared" si="9"/>
        <v>9</v>
      </c>
      <c r="C252">
        <f t="shared" si="10"/>
        <v>2017</v>
      </c>
      <c r="D252" s="74">
        <v>10.53</v>
      </c>
      <c r="E252" s="75">
        <v>59</v>
      </c>
      <c r="F252" s="74">
        <v>6.4260000000000002</v>
      </c>
      <c r="G252" s="74">
        <v>2.117</v>
      </c>
      <c r="H252" s="76" t="s">
        <v>40</v>
      </c>
      <c r="I252" t="str">
        <f t="shared" si="11"/>
        <v>Wed</v>
      </c>
      <c r="J252" s="79">
        <v>29</v>
      </c>
      <c r="K252" s="79">
        <v>30.05</v>
      </c>
      <c r="L252" s="80">
        <f>J252/$R$2</f>
        <v>63.934108185329549</v>
      </c>
      <c r="M252" s="80">
        <f>K252/$R$2</f>
        <v>66.248963826522512</v>
      </c>
      <c r="N252" s="80"/>
      <c r="O252" s="80"/>
    </row>
    <row r="253" spans="1:15">
      <c r="A253" s="73">
        <v>43006</v>
      </c>
      <c r="B253">
        <f t="shared" si="9"/>
        <v>9</v>
      </c>
      <c r="C253">
        <f t="shared" si="10"/>
        <v>2017</v>
      </c>
      <c r="D253" s="74">
        <v>10.175000000000001</v>
      </c>
      <c r="E253" s="75">
        <v>59</v>
      </c>
      <c r="F253" s="74">
        <v>6.4050000000000002</v>
      </c>
      <c r="G253" s="74">
        <v>2.1025</v>
      </c>
      <c r="H253" s="76" t="s">
        <v>40</v>
      </c>
      <c r="I253" t="str">
        <f t="shared" si="11"/>
        <v>Thu</v>
      </c>
      <c r="J253" s="77"/>
      <c r="K253" s="77"/>
      <c r="L253" s="78"/>
      <c r="M253" s="78"/>
      <c r="N253" s="78"/>
      <c r="O253" s="78"/>
    </row>
    <row r="254" spans="1:15">
      <c r="A254" s="73">
        <v>43007</v>
      </c>
      <c r="B254">
        <f t="shared" si="9"/>
        <v>9</v>
      </c>
      <c r="C254">
        <f t="shared" si="10"/>
        <v>2017</v>
      </c>
      <c r="D254" s="74">
        <v>10.585000000000001</v>
      </c>
      <c r="E254" s="75">
        <v>59</v>
      </c>
      <c r="F254" s="74">
        <v>6.4850000000000003</v>
      </c>
      <c r="G254" s="74">
        <v>2.1105</v>
      </c>
      <c r="H254" s="76" t="s">
        <v>40</v>
      </c>
      <c r="I254" t="str">
        <f t="shared" si="11"/>
        <v>Fri</v>
      </c>
      <c r="J254" s="79">
        <v>29.2</v>
      </c>
      <c r="K254" s="79">
        <v>30.2</v>
      </c>
      <c r="L254" s="80">
        <f>J254/$R$2</f>
        <v>64.375033069366296</v>
      </c>
      <c r="M254" s="80">
        <f>K254/$R$2</f>
        <v>66.579657489550073</v>
      </c>
      <c r="N254" s="80"/>
      <c r="O254" s="80"/>
    </row>
    <row r="255" spans="1:15">
      <c r="A255" s="73">
        <v>43010</v>
      </c>
      <c r="B255">
        <f t="shared" si="9"/>
        <v>10</v>
      </c>
      <c r="C255">
        <f t="shared" si="10"/>
        <v>2017</v>
      </c>
      <c r="D255" s="74">
        <v>10.375</v>
      </c>
      <c r="E255" s="75">
        <v>59.5</v>
      </c>
      <c r="F255" s="74">
        <v>6.4550000000000001</v>
      </c>
      <c r="G255" s="74">
        <v>2.0670000000000002</v>
      </c>
      <c r="H255" s="76" t="s">
        <v>40</v>
      </c>
      <c r="I255" t="str">
        <f t="shared" si="11"/>
        <v>Mon</v>
      </c>
      <c r="J255" s="77"/>
      <c r="K255" s="77"/>
      <c r="L255" s="78"/>
      <c r="M255" s="78"/>
      <c r="N255" s="78"/>
      <c r="O255" s="78"/>
    </row>
    <row r="256" spans="1:15">
      <c r="A256" s="73">
        <v>43011</v>
      </c>
      <c r="B256">
        <f t="shared" si="9"/>
        <v>10</v>
      </c>
      <c r="C256">
        <f t="shared" si="10"/>
        <v>2017</v>
      </c>
      <c r="D256" s="74">
        <v>10.555</v>
      </c>
      <c r="E256" s="75">
        <v>59.5</v>
      </c>
      <c r="F256" s="74">
        <v>6.4470000000000001</v>
      </c>
      <c r="G256" s="74">
        <v>2.1145</v>
      </c>
      <c r="H256" s="76" t="s">
        <v>40</v>
      </c>
      <c r="I256" t="str">
        <f t="shared" si="11"/>
        <v>Tue</v>
      </c>
      <c r="J256" s="79"/>
      <c r="K256" s="79"/>
      <c r="L256" s="80"/>
      <c r="M256" s="80"/>
      <c r="N256" s="80"/>
      <c r="O256" s="80"/>
    </row>
    <row r="257" spans="1:15">
      <c r="A257" s="73">
        <v>43012</v>
      </c>
      <c r="B257">
        <f t="shared" si="9"/>
        <v>10</v>
      </c>
      <c r="C257">
        <f t="shared" si="10"/>
        <v>2017</v>
      </c>
      <c r="D257" s="74">
        <v>10.64</v>
      </c>
      <c r="E257" s="75">
        <v>58.75</v>
      </c>
      <c r="F257" s="74">
        <v>6.4530000000000003</v>
      </c>
      <c r="G257" s="74">
        <v>2.1395</v>
      </c>
      <c r="H257" s="76" t="s">
        <v>40</v>
      </c>
      <c r="I257" t="str">
        <f t="shared" si="11"/>
        <v>Wed</v>
      </c>
      <c r="J257" s="77">
        <v>29.2</v>
      </c>
      <c r="K257" s="77">
        <v>30.2</v>
      </c>
      <c r="L257" s="78">
        <f>J257/$R$2</f>
        <v>64.375033069366296</v>
      </c>
      <c r="M257" s="78">
        <f>K257/$R$2</f>
        <v>66.579657489550073</v>
      </c>
      <c r="N257" s="78"/>
      <c r="O257" s="78"/>
    </row>
    <row r="258" spans="1:15">
      <c r="A258" s="73">
        <v>43013</v>
      </c>
      <c r="B258">
        <f t="shared" si="9"/>
        <v>10</v>
      </c>
      <c r="C258">
        <f t="shared" si="10"/>
        <v>2017</v>
      </c>
      <c r="D258" s="74">
        <v>10.56</v>
      </c>
      <c r="E258" s="75">
        <v>59</v>
      </c>
      <c r="F258" s="74">
        <v>6.5110000000000001</v>
      </c>
      <c r="G258" s="74">
        <v>2.1240000000000001</v>
      </c>
      <c r="H258" s="76" t="s">
        <v>40</v>
      </c>
      <c r="I258" t="str">
        <f t="shared" si="11"/>
        <v>Thu</v>
      </c>
      <c r="J258" s="79"/>
      <c r="K258" s="79"/>
      <c r="L258" s="80"/>
      <c r="M258" s="80"/>
      <c r="N258" s="80"/>
      <c r="O258" s="80"/>
    </row>
    <row r="259" spans="1:15">
      <c r="A259" s="73">
        <v>43014</v>
      </c>
      <c r="B259">
        <f t="shared" ref="B259:B322" si="12">MONTH(A259)</f>
        <v>10</v>
      </c>
      <c r="C259">
        <f t="shared" ref="C259:C322" si="13">YEAR(A259)</f>
        <v>2017</v>
      </c>
      <c r="D259" s="74">
        <v>10.5</v>
      </c>
      <c r="E259" s="75">
        <v>59.5</v>
      </c>
      <c r="F259" s="74">
        <v>6.6390000000000002</v>
      </c>
      <c r="G259" s="74">
        <v>2.1215000000000002</v>
      </c>
      <c r="H259" s="76" t="s">
        <v>40</v>
      </c>
      <c r="I259" t="str">
        <f t="shared" ref="I259:I322" si="14">TEXT($A259,"ddd")</f>
        <v>Fri</v>
      </c>
      <c r="J259" s="77">
        <v>29</v>
      </c>
      <c r="K259" s="77">
        <v>30.2</v>
      </c>
      <c r="L259" s="78">
        <f>J259/$R$2</f>
        <v>63.934108185329549</v>
      </c>
      <c r="M259" s="78">
        <f>K259/$R$2</f>
        <v>66.579657489550073</v>
      </c>
      <c r="N259" s="78"/>
      <c r="O259" s="78"/>
    </row>
    <row r="260" spans="1:15">
      <c r="A260" s="73">
        <v>43017</v>
      </c>
      <c r="B260">
        <f t="shared" si="12"/>
        <v>10</v>
      </c>
      <c r="C260">
        <f t="shared" si="13"/>
        <v>2017</v>
      </c>
      <c r="D260" s="74">
        <v>10.77</v>
      </c>
      <c r="E260" s="75">
        <v>59.5</v>
      </c>
      <c r="F260" s="74">
        <v>6.6070000000000002</v>
      </c>
      <c r="G260" s="74">
        <v>2.1349999999999998</v>
      </c>
      <c r="H260" s="76" t="s">
        <v>40</v>
      </c>
      <c r="I260" t="str">
        <f t="shared" si="14"/>
        <v>Mon</v>
      </c>
      <c r="J260" s="79"/>
      <c r="K260" s="79"/>
      <c r="L260" s="80"/>
      <c r="M260" s="80"/>
      <c r="N260" s="80"/>
      <c r="O260" s="80"/>
    </row>
    <row r="261" spans="1:15">
      <c r="A261" s="73">
        <v>43018</v>
      </c>
      <c r="B261">
        <f t="shared" si="12"/>
        <v>10</v>
      </c>
      <c r="C261">
        <f t="shared" si="13"/>
        <v>2017</v>
      </c>
      <c r="D261" s="74">
        <v>10.91</v>
      </c>
      <c r="E261" s="75">
        <v>59.5</v>
      </c>
      <c r="F261" s="74">
        <v>6.641</v>
      </c>
      <c r="G261" s="74">
        <v>2.133</v>
      </c>
      <c r="H261" s="76" t="s">
        <v>40</v>
      </c>
      <c r="I261" t="str">
        <f t="shared" si="14"/>
        <v>Tue</v>
      </c>
      <c r="J261" s="77"/>
      <c r="K261" s="77"/>
      <c r="L261" s="78"/>
      <c r="M261" s="78"/>
      <c r="N261" s="78"/>
      <c r="O261" s="78"/>
    </row>
    <row r="262" spans="1:15">
      <c r="A262" s="73">
        <v>43019</v>
      </c>
      <c r="B262">
        <f t="shared" si="12"/>
        <v>10</v>
      </c>
      <c r="C262">
        <f t="shared" si="13"/>
        <v>2017</v>
      </c>
      <c r="D262" s="74">
        <v>10.98</v>
      </c>
      <c r="E262" s="75">
        <v>58.25</v>
      </c>
      <c r="F262" s="74">
        <v>6.6849999999999996</v>
      </c>
      <c r="G262" s="74">
        <v>2.1240000000000001</v>
      </c>
      <c r="H262" s="76" t="s">
        <v>40</v>
      </c>
      <c r="I262" t="str">
        <f t="shared" si="14"/>
        <v>Wed</v>
      </c>
      <c r="J262" s="79">
        <v>29.25</v>
      </c>
      <c r="K262" s="79">
        <v>30.2</v>
      </c>
      <c r="L262" s="80">
        <f>J262/$R$2</f>
        <v>64.485264290375497</v>
      </c>
      <c r="M262" s="80">
        <f>K262/$R$2</f>
        <v>66.579657489550073</v>
      </c>
      <c r="N262" s="80"/>
      <c r="O262" s="80"/>
    </row>
    <row r="263" spans="1:15">
      <c r="A263" s="73">
        <v>43020</v>
      </c>
      <c r="B263">
        <f t="shared" si="12"/>
        <v>10</v>
      </c>
      <c r="C263">
        <f t="shared" si="13"/>
        <v>2017</v>
      </c>
      <c r="D263" s="74">
        <v>11.195</v>
      </c>
      <c r="E263" s="75">
        <v>59.75</v>
      </c>
      <c r="F263" s="74">
        <v>6.8129999999999997</v>
      </c>
      <c r="G263" s="74">
        <v>2.1175000000000002</v>
      </c>
      <c r="H263" s="76" t="s">
        <v>40</v>
      </c>
      <c r="I263" t="str">
        <f t="shared" si="14"/>
        <v>Thu</v>
      </c>
      <c r="J263" s="77"/>
      <c r="K263" s="77"/>
      <c r="L263" s="78"/>
      <c r="M263" s="78"/>
      <c r="N263" s="78"/>
      <c r="O263" s="78"/>
    </row>
    <row r="264" spans="1:15">
      <c r="A264" s="73">
        <v>43021</v>
      </c>
      <c r="B264">
        <f t="shared" si="12"/>
        <v>10</v>
      </c>
      <c r="C264">
        <f t="shared" si="13"/>
        <v>2017</v>
      </c>
      <c r="D264" s="74">
        <v>11.605</v>
      </c>
      <c r="E264" s="75">
        <v>59.75</v>
      </c>
      <c r="F264" s="74">
        <v>6.8579999999999997</v>
      </c>
      <c r="G264" s="74">
        <v>2.14</v>
      </c>
      <c r="H264" s="76" t="s">
        <v>40</v>
      </c>
      <c r="I264" t="str">
        <f t="shared" si="14"/>
        <v>Fri</v>
      </c>
      <c r="J264" s="79">
        <v>29.3</v>
      </c>
      <c r="K264" s="79">
        <v>30.2</v>
      </c>
      <c r="L264" s="80">
        <f>J264/$R$2</f>
        <v>64.595495511384684</v>
      </c>
      <c r="M264" s="80">
        <f>K264/$R$2</f>
        <v>66.579657489550073</v>
      </c>
      <c r="N264" s="80"/>
      <c r="O264" s="80"/>
    </row>
    <row r="265" spans="1:15">
      <c r="A265" s="73">
        <v>43024</v>
      </c>
      <c r="B265">
        <f t="shared" si="12"/>
        <v>10</v>
      </c>
      <c r="C265">
        <f t="shared" si="13"/>
        <v>2017</v>
      </c>
      <c r="D265" s="74">
        <v>11.79</v>
      </c>
      <c r="E265" s="75">
        <v>59.75</v>
      </c>
      <c r="F265" s="74">
        <v>7.0629999999999997</v>
      </c>
      <c r="G265" s="74">
        <v>2.1440000000000001</v>
      </c>
      <c r="H265" s="76" t="s">
        <v>40</v>
      </c>
      <c r="I265" t="str">
        <f t="shared" si="14"/>
        <v>Mon</v>
      </c>
      <c r="J265" s="77"/>
      <c r="K265" s="77"/>
      <c r="L265" s="78"/>
      <c r="M265" s="78"/>
      <c r="N265" s="78"/>
      <c r="O265" s="78"/>
    </row>
    <row r="266" spans="1:15">
      <c r="A266" s="73">
        <v>43025</v>
      </c>
      <c r="B266">
        <f t="shared" si="12"/>
        <v>10</v>
      </c>
      <c r="C266">
        <f t="shared" si="13"/>
        <v>2017</v>
      </c>
      <c r="D266" s="74">
        <v>11.675000000000001</v>
      </c>
      <c r="E266" s="75">
        <v>60.25</v>
      </c>
      <c r="F266" s="74">
        <v>7.0460000000000003</v>
      </c>
      <c r="G266" s="74">
        <v>2.1110000000000002</v>
      </c>
      <c r="H266" s="76" t="s">
        <v>40</v>
      </c>
      <c r="I266" t="str">
        <f t="shared" si="14"/>
        <v>Tue</v>
      </c>
      <c r="J266" s="79"/>
      <c r="K266" s="79"/>
      <c r="L266" s="80"/>
      <c r="M266" s="80"/>
      <c r="N266" s="80"/>
      <c r="O266" s="80"/>
    </row>
    <row r="267" spans="1:15">
      <c r="A267" s="73">
        <v>43026</v>
      </c>
      <c r="B267">
        <f t="shared" si="12"/>
        <v>10</v>
      </c>
      <c r="C267">
        <f t="shared" si="13"/>
        <v>2017</v>
      </c>
      <c r="D267" s="74">
        <v>11.744999999999999</v>
      </c>
      <c r="E267" s="75">
        <v>62.5</v>
      </c>
      <c r="F267" s="74">
        <v>6.9714999999999998</v>
      </c>
      <c r="G267" s="74">
        <v>2.1065</v>
      </c>
      <c r="H267" s="76" t="s">
        <v>40</v>
      </c>
      <c r="I267" t="str">
        <f t="shared" si="14"/>
        <v>Wed</v>
      </c>
      <c r="J267" s="77">
        <v>29.45</v>
      </c>
      <c r="K267" s="77">
        <v>30.35</v>
      </c>
      <c r="L267" s="78">
        <f>J267/$R$2</f>
        <v>64.926189174412244</v>
      </c>
      <c r="M267" s="78">
        <f>K267/$R$2</f>
        <v>66.910351152577647</v>
      </c>
      <c r="N267" s="78"/>
      <c r="O267" s="78"/>
    </row>
    <row r="268" spans="1:15">
      <c r="A268" s="73">
        <v>43027</v>
      </c>
      <c r="B268">
        <f t="shared" si="12"/>
        <v>10</v>
      </c>
      <c r="C268">
        <f t="shared" si="13"/>
        <v>2017</v>
      </c>
      <c r="D268" s="74">
        <v>11.68</v>
      </c>
      <c r="E268" s="75">
        <v>60.5</v>
      </c>
      <c r="F268" s="74">
        <v>6.92</v>
      </c>
      <c r="G268" s="74">
        <v>2.1284999999999998</v>
      </c>
      <c r="H268" s="76" t="s">
        <v>40</v>
      </c>
      <c r="I268" t="str">
        <f t="shared" si="14"/>
        <v>Thu</v>
      </c>
      <c r="J268" s="79"/>
      <c r="K268" s="79"/>
      <c r="L268" s="80"/>
      <c r="M268" s="80"/>
      <c r="N268" s="80"/>
      <c r="O268" s="80"/>
    </row>
    <row r="269" spans="1:15">
      <c r="A269" s="73">
        <v>43028</v>
      </c>
      <c r="B269">
        <f t="shared" si="12"/>
        <v>10</v>
      </c>
      <c r="C269">
        <f t="shared" si="13"/>
        <v>2017</v>
      </c>
      <c r="D269" s="74">
        <v>12.05</v>
      </c>
      <c r="E269" s="75">
        <v>61.25</v>
      </c>
      <c r="F269" s="74">
        <v>7.0084999999999997</v>
      </c>
      <c r="G269" s="74">
        <v>2.1589999999999998</v>
      </c>
      <c r="H269" s="76" t="s">
        <v>40</v>
      </c>
      <c r="I269" t="str">
        <f t="shared" si="14"/>
        <v>Fri</v>
      </c>
      <c r="J269" s="77">
        <v>29.45</v>
      </c>
      <c r="K269" s="77">
        <v>30.35</v>
      </c>
      <c r="L269" s="78">
        <f>J269/$R$2</f>
        <v>64.926189174412244</v>
      </c>
      <c r="M269" s="78">
        <f>K269/$R$2</f>
        <v>66.910351152577647</v>
      </c>
      <c r="N269" s="78"/>
      <c r="O269" s="78"/>
    </row>
    <row r="270" spans="1:15">
      <c r="A270" s="73">
        <v>43031</v>
      </c>
      <c r="B270">
        <f t="shared" si="12"/>
        <v>10</v>
      </c>
      <c r="C270">
        <f t="shared" si="13"/>
        <v>2017</v>
      </c>
      <c r="D270" s="74">
        <v>11.744999999999999</v>
      </c>
      <c r="E270" s="75">
        <v>59.5</v>
      </c>
      <c r="F270" s="74">
        <v>6.9589999999999996</v>
      </c>
      <c r="G270" s="74">
        <v>2.1335000000000002</v>
      </c>
      <c r="H270" s="76" t="s">
        <v>40</v>
      </c>
      <c r="I270" t="str">
        <f t="shared" si="14"/>
        <v>Mon</v>
      </c>
      <c r="J270" s="79"/>
      <c r="K270" s="79"/>
      <c r="L270" s="80"/>
      <c r="M270" s="80"/>
      <c r="N270" s="80"/>
      <c r="O270" s="80"/>
    </row>
    <row r="271" spans="1:15">
      <c r="A271" s="73">
        <v>43032</v>
      </c>
      <c r="B271">
        <f t="shared" si="12"/>
        <v>10</v>
      </c>
      <c r="C271">
        <f t="shared" si="13"/>
        <v>2017</v>
      </c>
      <c r="D271" s="74">
        <v>11.95</v>
      </c>
      <c r="E271" s="75">
        <v>60</v>
      </c>
      <c r="F271" s="74">
        <v>7.0735000000000001</v>
      </c>
      <c r="G271" s="74">
        <v>2.1440000000000001</v>
      </c>
      <c r="H271" s="76" t="s">
        <v>40</v>
      </c>
      <c r="I271" t="str">
        <f t="shared" si="14"/>
        <v>Tue</v>
      </c>
      <c r="J271" s="77"/>
      <c r="K271" s="77"/>
      <c r="L271" s="78"/>
      <c r="M271" s="78"/>
      <c r="N271" s="78"/>
      <c r="O271" s="78"/>
    </row>
    <row r="272" spans="1:15">
      <c r="A272" s="73">
        <v>43033</v>
      </c>
      <c r="B272">
        <f t="shared" si="12"/>
        <v>10</v>
      </c>
      <c r="C272">
        <f t="shared" si="13"/>
        <v>2017</v>
      </c>
      <c r="D272" s="74">
        <v>11.86</v>
      </c>
      <c r="E272" s="75">
        <v>60.5</v>
      </c>
      <c r="F272" s="74">
        <v>6.9705000000000004</v>
      </c>
      <c r="G272" s="74">
        <v>2.1495000000000002</v>
      </c>
      <c r="H272" s="76" t="s">
        <v>40</v>
      </c>
      <c r="I272" t="str">
        <f t="shared" si="14"/>
        <v>Wed</v>
      </c>
      <c r="J272" s="79">
        <v>29.45</v>
      </c>
      <c r="K272" s="79">
        <v>30.35</v>
      </c>
      <c r="L272" s="80">
        <f>J272/$R$2</f>
        <v>64.926189174412244</v>
      </c>
      <c r="M272" s="80">
        <f>K272/$R$2</f>
        <v>66.910351152577647</v>
      </c>
      <c r="N272" s="80"/>
      <c r="O272" s="80"/>
    </row>
    <row r="273" spans="1:15">
      <c r="A273" s="73">
        <v>43034</v>
      </c>
      <c r="B273">
        <f t="shared" si="12"/>
        <v>10</v>
      </c>
      <c r="C273">
        <f t="shared" si="13"/>
        <v>2017</v>
      </c>
      <c r="D273" s="74">
        <v>11.845000000000001</v>
      </c>
      <c r="E273" s="75">
        <v>59.25</v>
      </c>
      <c r="F273" s="74">
        <v>6.9649999999999999</v>
      </c>
      <c r="G273" s="74">
        <v>2.1749999999999998</v>
      </c>
      <c r="H273" s="76" t="s">
        <v>40</v>
      </c>
      <c r="I273" t="str">
        <f t="shared" si="14"/>
        <v>Thu</v>
      </c>
      <c r="J273" s="77"/>
      <c r="K273" s="77"/>
      <c r="L273" s="78"/>
      <c r="M273" s="78"/>
      <c r="N273" s="78"/>
      <c r="O273" s="78"/>
    </row>
    <row r="274" spans="1:15">
      <c r="A274" s="73">
        <v>43035</v>
      </c>
      <c r="B274">
        <f t="shared" si="12"/>
        <v>10</v>
      </c>
      <c r="C274">
        <f t="shared" si="13"/>
        <v>2017</v>
      </c>
      <c r="D274" s="74">
        <v>11.37</v>
      </c>
      <c r="E274" s="75">
        <v>60.5</v>
      </c>
      <c r="F274" s="74">
        <v>6.8315000000000001</v>
      </c>
      <c r="G274" s="74">
        <v>2.1190000000000002</v>
      </c>
      <c r="H274" s="76" t="s">
        <v>40</v>
      </c>
      <c r="I274" t="str">
        <f t="shared" si="14"/>
        <v>Fri</v>
      </c>
      <c r="J274" s="79">
        <v>29.45</v>
      </c>
      <c r="K274" s="79">
        <v>30.35</v>
      </c>
      <c r="L274" s="80">
        <f>J274/$R$2</f>
        <v>64.926189174412244</v>
      </c>
      <c r="M274" s="80">
        <f>K274/$R$2</f>
        <v>66.910351152577647</v>
      </c>
      <c r="N274" s="80"/>
      <c r="O274" s="80"/>
    </row>
    <row r="275" spans="1:15">
      <c r="A275" s="73">
        <v>43038</v>
      </c>
      <c r="B275">
        <f t="shared" si="12"/>
        <v>10</v>
      </c>
      <c r="C275">
        <f t="shared" si="13"/>
        <v>2017</v>
      </c>
      <c r="D275" s="74">
        <v>11.5</v>
      </c>
      <c r="E275" s="75">
        <v>60.5</v>
      </c>
      <c r="F275" s="74">
        <v>6.8230000000000004</v>
      </c>
      <c r="G275" s="74">
        <v>2.1429999999999998</v>
      </c>
      <c r="H275" s="76" t="s">
        <v>40</v>
      </c>
      <c r="I275" t="str">
        <f t="shared" si="14"/>
        <v>Mon</v>
      </c>
      <c r="J275" s="77"/>
      <c r="K275" s="77"/>
      <c r="L275" s="78"/>
      <c r="M275" s="78"/>
      <c r="N275" s="78"/>
      <c r="O275" s="78"/>
    </row>
    <row r="276" spans="1:15">
      <c r="A276" s="73">
        <v>43039</v>
      </c>
      <c r="B276">
        <f t="shared" si="12"/>
        <v>10</v>
      </c>
      <c r="C276">
        <f t="shared" si="13"/>
        <v>2017</v>
      </c>
      <c r="D276" s="74">
        <v>11.85</v>
      </c>
      <c r="E276" s="75">
        <v>61.5</v>
      </c>
      <c r="F276" s="74">
        <v>6.8019999999999996</v>
      </c>
      <c r="G276" s="74">
        <v>2.14</v>
      </c>
      <c r="H276" s="76" t="s">
        <v>40</v>
      </c>
      <c r="I276" t="str">
        <f t="shared" si="14"/>
        <v>Tue</v>
      </c>
      <c r="J276" s="79"/>
      <c r="K276" s="79"/>
      <c r="L276" s="80"/>
      <c r="M276" s="80"/>
      <c r="N276" s="80"/>
      <c r="O276" s="80"/>
    </row>
    <row r="277" spans="1:15">
      <c r="A277" s="73">
        <v>43040</v>
      </c>
      <c r="B277">
        <f t="shared" si="12"/>
        <v>11</v>
      </c>
      <c r="C277">
        <f t="shared" si="13"/>
        <v>2017</v>
      </c>
      <c r="D277" s="74">
        <v>12.695</v>
      </c>
      <c r="E277" s="75">
        <v>60.5</v>
      </c>
      <c r="F277" s="74">
        <v>6.9180000000000001</v>
      </c>
      <c r="G277" s="74">
        <v>2.1880000000000002</v>
      </c>
      <c r="H277" s="76" t="s">
        <v>40</v>
      </c>
      <c r="I277" t="str">
        <f t="shared" si="14"/>
        <v>Wed</v>
      </c>
      <c r="J277" s="77">
        <v>29.45</v>
      </c>
      <c r="K277" s="77">
        <v>30.5</v>
      </c>
      <c r="L277" s="78">
        <f>J277/$R$2</f>
        <v>64.926189174412244</v>
      </c>
      <c r="M277" s="78">
        <f>K277/$R$2</f>
        <v>67.241044815605221</v>
      </c>
      <c r="N277" s="78"/>
      <c r="O277" s="78"/>
    </row>
    <row r="278" spans="1:15">
      <c r="A278" s="73">
        <v>43041</v>
      </c>
      <c r="B278">
        <f t="shared" si="12"/>
        <v>11</v>
      </c>
      <c r="C278">
        <f t="shared" si="13"/>
        <v>2017</v>
      </c>
      <c r="D278" s="74">
        <v>12.63</v>
      </c>
      <c r="E278" s="75">
        <v>61.75</v>
      </c>
      <c r="F278" s="74">
        <v>6.8550000000000004</v>
      </c>
      <c r="G278" s="74">
        <v>2.1520000000000001</v>
      </c>
      <c r="H278" s="76" t="s">
        <v>40</v>
      </c>
      <c r="I278" t="str">
        <f t="shared" si="14"/>
        <v>Thu</v>
      </c>
      <c r="J278" s="79"/>
      <c r="K278" s="79"/>
      <c r="L278" s="80"/>
      <c r="M278" s="80"/>
      <c r="N278" s="80"/>
      <c r="O278" s="80"/>
    </row>
    <row r="279" spans="1:15">
      <c r="A279" s="73">
        <v>43042</v>
      </c>
      <c r="B279">
        <f t="shared" si="12"/>
        <v>11</v>
      </c>
      <c r="C279">
        <f t="shared" si="13"/>
        <v>2017</v>
      </c>
      <c r="D279" s="74">
        <v>12.56</v>
      </c>
      <c r="E279" s="75">
        <v>61.5</v>
      </c>
      <c r="F279" s="74">
        <v>6.9145000000000003</v>
      </c>
      <c r="G279" s="74">
        <v>2.165</v>
      </c>
      <c r="H279" s="76" t="s">
        <v>40</v>
      </c>
      <c r="I279" t="str">
        <f t="shared" si="14"/>
        <v>Fri</v>
      </c>
      <c r="J279" s="77">
        <v>29.55</v>
      </c>
      <c r="K279" s="77">
        <v>30.5</v>
      </c>
      <c r="L279" s="78">
        <f>J279/$R$2</f>
        <v>65.146651616430631</v>
      </c>
      <c r="M279" s="78">
        <f>K279/$R$2</f>
        <v>67.241044815605221</v>
      </c>
      <c r="N279" s="78"/>
      <c r="O279" s="78"/>
    </row>
    <row r="280" spans="1:15">
      <c r="A280" s="73">
        <v>43045</v>
      </c>
      <c r="B280">
        <f t="shared" si="12"/>
        <v>11</v>
      </c>
      <c r="C280">
        <f t="shared" si="13"/>
        <v>2017</v>
      </c>
      <c r="D280" s="74">
        <v>12.83</v>
      </c>
      <c r="E280" s="75">
        <v>61</v>
      </c>
      <c r="F280" s="74">
        <v>6.9024999999999999</v>
      </c>
      <c r="G280" s="74">
        <v>2.1520000000000001</v>
      </c>
      <c r="H280" s="76" t="s">
        <v>40</v>
      </c>
      <c r="I280" t="str">
        <f t="shared" si="14"/>
        <v>Mon</v>
      </c>
      <c r="J280" s="79"/>
      <c r="K280" s="79"/>
      <c r="L280" s="80"/>
      <c r="M280" s="80"/>
      <c r="N280" s="80"/>
      <c r="O280" s="80"/>
    </row>
    <row r="281" spans="1:15">
      <c r="A281" s="73">
        <v>43046</v>
      </c>
      <c r="B281">
        <f t="shared" si="12"/>
        <v>11</v>
      </c>
      <c r="C281">
        <f t="shared" si="13"/>
        <v>2017</v>
      </c>
      <c r="D281" s="74">
        <v>12.805</v>
      </c>
      <c r="E281" s="75">
        <v>61</v>
      </c>
      <c r="F281" s="74">
        <v>6.8630000000000004</v>
      </c>
      <c r="G281" s="74">
        <v>2.1309999999999998</v>
      </c>
      <c r="H281" s="76" t="s">
        <v>40</v>
      </c>
      <c r="I281" t="str">
        <f t="shared" si="14"/>
        <v>Tue</v>
      </c>
      <c r="J281" s="77"/>
      <c r="K281" s="77"/>
      <c r="L281" s="78"/>
      <c r="M281" s="78"/>
      <c r="N281" s="78"/>
      <c r="O281" s="78"/>
    </row>
    <row r="282" spans="1:15">
      <c r="A282" s="73">
        <v>43047</v>
      </c>
      <c r="B282">
        <f t="shared" si="12"/>
        <v>11</v>
      </c>
      <c r="C282">
        <f t="shared" si="13"/>
        <v>2017</v>
      </c>
      <c r="D282" s="74">
        <v>12.565</v>
      </c>
      <c r="E282" s="75">
        <v>61</v>
      </c>
      <c r="F282" s="74">
        <v>6.8120000000000003</v>
      </c>
      <c r="G282" s="74">
        <v>2.1034999999999999</v>
      </c>
      <c r="H282" s="76" t="s">
        <v>40</v>
      </c>
      <c r="I282" t="str">
        <f t="shared" si="14"/>
        <v>Wed</v>
      </c>
      <c r="J282" s="79">
        <v>29.7</v>
      </c>
      <c r="K282" s="79">
        <v>31</v>
      </c>
      <c r="L282" s="80">
        <f>J282/$R$2</f>
        <v>65.477345279458191</v>
      </c>
      <c r="M282" s="80">
        <f>K282/$R$2</f>
        <v>68.343357025697102</v>
      </c>
      <c r="N282" s="80"/>
      <c r="O282" s="80"/>
    </row>
    <row r="283" spans="1:15">
      <c r="A283" s="73">
        <v>43048</v>
      </c>
      <c r="B283">
        <f t="shared" si="12"/>
        <v>11</v>
      </c>
      <c r="C283">
        <f t="shared" si="13"/>
        <v>2017</v>
      </c>
      <c r="D283" s="74">
        <v>12.23</v>
      </c>
      <c r="E283" s="75">
        <v>61.5</v>
      </c>
      <c r="F283" s="74">
        <v>6.7770000000000001</v>
      </c>
      <c r="G283" s="74">
        <v>2.0779999999999998</v>
      </c>
      <c r="H283" s="76" t="s">
        <v>40</v>
      </c>
      <c r="I283" t="str">
        <f t="shared" si="14"/>
        <v>Thu</v>
      </c>
      <c r="J283" s="77"/>
      <c r="K283" s="77"/>
      <c r="L283" s="78"/>
      <c r="M283" s="78"/>
      <c r="N283" s="78"/>
      <c r="O283" s="78"/>
    </row>
    <row r="284" spans="1:15">
      <c r="A284" s="73">
        <v>43049</v>
      </c>
      <c r="B284">
        <f t="shared" si="12"/>
        <v>11</v>
      </c>
      <c r="C284">
        <f t="shared" si="13"/>
        <v>2017</v>
      </c>
      <c r="D284" s="74">
        <v>12.285</v>
      </c>
      <c r="E284" s="75">
        <v>61</v>
      </c>
      <c r="F284" s="74">
        <v>6.7969999999999997</v>
      </c>
      <c r="G284" s="74">
        <v>2.09</v>
      </c>
      <c r="H284" s="76" t="s">
        <v>40</v>
      </c>
      <c r="I284" t="str">
        <f t="shared" si="14"/>
        <v>Fri</v>
      </c>
      <c r="J284" s="79">
        <v>29.7</v>
      </c>
      <c r="K284" s="79">
        <v>31</v>
      </c>
      <c r="L284" s="80">
        <f>J284/$R$2</f>
        <v>65.477345279458191</v>
      </c>
      <c r="M284" s="80">
        <f>K284/$R$2</f>
        <v>68.343357025697102</v>
      </c>
      <c r="N284" s="80"/>
      <c r="O284" s="80"/>
    </row>
    <row r="285" spans="1:15">
      <c r="A285" s="73">
        <v>43052</v>
      </c>
      <c r="B285">
        <f t="shared" si="12"/>
        <v>11</v>
      </c>
      <c r="C285">
        <f t="shared" si="13"/>
        <v>2017</v>
      </c>
      <c r="D285" s="74">
        <v>12.28</v>
      </c>
      <c r="E285" s="75">
        <v>61</v>
      </c>
      <c r="F285" s="74">
        <v>6.7679999999999998</v>
      </c>
      <c r="G285" s="74">
        <v>2.1</v>
      </c>
      <c r="H285" s="76" t="s">
        <v>40</v>
      </c>
      <c r="I285" t="str">
        <f t="shared" si="14"/>
        <v>Mon</v>
      </c>
      <c r="J285" s="77"/>
      <c r="K285" s="77"/>
      <c r="L285" s="78"/>
      <c r="M285" s="78"/>
      <c r="N285" s="78"/>
      <c r="O285" s="78"/>
    </row>
    <row r="286" spans="1:15">
      <c r="A286" s="73">
        <v>43053</v>
      </c>
      <c r="B286">
        <f t="shared" si="12"/>
        <v>11</v>
      </c>
      <c r="C286">
        <f t="shared" si="13"/>
        <v>2017</v>
      </c>
      <c r="D286" s="74">
        <v>12.255000000000001</v>
      </c>
      <c r="E286" s="75">
        <v>60.25</v>
      </c>
      <c r="F286" s="74">
        <v>6.8224999999999998</v>
      </c>
      <c r="G286" s="74">
        <v>2.085</v>
      </c>
      <c r="H286" s="76" t="s">
        <v>40</v>
      </c>
      <c r="I286" t="str">
        <f t="shared" si="14"/>
        <v>Tue</v>
      </c>
      <c r="J286" s="79"/>
      <c r="K286" s="79"/>
      <c r="L286" s="80"/>
      <c r="M286" s="80"/>
      <c r="N286" s="80"/>
      <c r="O286" s="80"/>
    </row>
    <row r="287" spans="1:15">
      <c r="A287" s="73">
        <v>43054</v>
      </c>
      <c r="B287">
        <f t="shared" si="12"/>
        <v>11</v>
      </c>
      <c r="C287">
        <f t="shared" si="13"/>
        <v>2017</v>
      </c>
      <c r="D287" s="74">
        <v>11.58</v>
      </c>
      <c r="E287" s="75">
        <v>61.25</v>
      </c>
      <c r="F287" s="74">
        <v>6.7154999999999996</v>
      </c>
      <c r="G287" s="74">
        <v>2.0819999999999999</v>
      </c>
      <c r="H287" s="76" t="s">
        <v>40</v>
      </c>
      <c r="I287" t="str">
        <f t="shared" si="14"/>
        <v>Wed</v>
      </c>
      <c r="J287" s="77">
        <v>29.8</v>
      </c>
      <c r="K287" s="77">
        <v>31.35</v>
      </c>
      <c r="L287" s="78">
        <f>J287/$R$2</f>
        <v>65.697807721476565</v>
      </c>
      <c r="M287" s="78">
        <f>K287/$R$2</f>
        <v>69.114975572761423</v>
      </c>
      <c r="N287" s="78"/>
      <c r="O287" s="78"/>
    </row>
    <row r="288" spans="1:15">
      <c r="A288" s="73">
        <v>43055</v>
      </c>
      <c r="B288">
        <f t="shared" si="12"/>
        <v>11</v>
      </c>
      <c r="C288">
        <f t="shared" si="13"/>
        <v>2017</v>
      </c>
      <c r="D288" s="74">
        <v>11.57</v>
      </c>
      <c r="E288" s="75">
        <v>61.25</v>
      </c>
      <c r="F288" s="74">
        <v>6.7640000000000002</v>
      </c>
      <c r="G288" s="74">
        <v>2.1059999999999999</v>
      </c>
      <c r="H288" s="76" t="s">
        <v>40</v>
      </c>
      <c r="I288" t="str">
        <f t="shared" si="14"/>
        <v>Thu</v>
      </c>
      <c r="J288" s="79"/>
      <c r="K288" s="79"/>
      <c r="L288" s="80"/>
      <c r="M288" s="80"/>
      <c r="N288" s="80"/>
      <c r="O288" s="80"/>
    </row>
    <row r="289" spans="1:15">
      <c r="A289" s="73">
        <v>43056</v>
      </c>
      <c r="B289">
        <f t="shared" si="12"/>
        <v>11</v>
      </c>
      <c r="C289">
        <f t="shared" si="13"/>
        <v>2017</v>
      </c>
      <c r="D289" s="74">
        <v>11.47</v>
      </c>
      <c r="E289" s="75">
        <v>61.5</v>
      </c>
      <c r="F289" s="74">
        <v>6.7285000000000004</v>
      </c>
      <c r="G289" s="74">
        <v>2.077</v>
      </c>
      <c r="H289" s="76" t="s">
        <v>40</v>
      </c>
      <c r="I289" t="str">
        <f t="shared" si="14"/>
        <v>Fri</v>
      </c>
      <c r="J289" s="77">
        <v>29.9</v>
      </c>
      <c r="K289" s="77">
        <v>31.45</v>
      </c>
      <c r="L289" s="78">
        <f>J289/$R$2</f>
        <v>65.918270163494938</v>
      </c>
      <c r="M289" s="78">
        <f>K289/$R$2</f>
        <v>69.335438014779797</v>
      </c>
      <c r="N289" s="78"/>
      <c r="O289" s="78"/>
    </row>
    <row r="290" spans="1:15">
      <c r="A290" s="73">
        <v>43059</v>
      </c>
      <c r="B290">
        <f t="shared" si="12"/>
        <v>11</v>
      </c>
      <c r="C290">
        <f t="shared" si="13"/>
        <v>2017</v>
      </c>
      <c r="D290" s="74">
        <v>11.51</v>
      </c>
      <c r="E290" s="75">
        <v>61.5</v>
      </c>
      <c r="F290" s="74">
        <v>6.7519999999999998</v>
      </c>
      <c r="G290" s="74">
        <v>2.0674999999999999</v>
      </c>
      <c r="H290" s="76" t="s">
        <v>40</v>
      </c>
      <c r="I290" t="str">
        <f t="shared" si="14"/>
        <v>Mon</v>
      </c>
      <c r="J290" s="79"/>
      <c r="K290" s="79"/>
      <c r="L290" s="80"/>
      <c r="M290" s="80"/>
      <c r="N290" s="80"/>
      <c r="O290" s="80"/>
    </row>
    <row r="291" spans="1:15">
      <c r="A291" s="73">
        <v>43060</v>
      </c>
      <c r="B291">
        <f t="shared" si="12"/>
        <v>11</v>
      </c>
      <c r="C291">
        <f t="shared" si="13"/>
        <v>2017</v>
      </c>
      <c r="D291" s="74">
        <v>11.605</v>
      </c>
      <c r="E291" s="75">
        <v>61</v>
      </c>
      <c r="F291" s="74">
        <v>6.8280000000000003</v>
      </c>
      <c r="G291" s="74">
        <v>2.0619999999999998</v>
      </c>
      <c r="H291" s="76" t="s">
        <v>40</v>
      </c>
      <c r="I291" t="str">
        <f t="shared" si="14"/>
        <v>Tue</v>
      </c>
      <c r="J291" s="77"/>
      <c r="K291" s="77"/>
      <c r="L291" s="78"/>
      <c r="M291" s="78"/>
      <c r="N291" s="78"/>
      <c r="O291" s="78"/>
    </row>
    <row r="292" spans="1:15">
      <c r="A292" s="73">
        <v>43061</v>
      </c>
      <c r="B292">
        <f t="shared" si="12"/>
        <v>11</v>
      </c>
      <c r="C292">
        <f t="shared" si="13"/>
        <v>2017</v>
      </c>
      <c r="D292" s="74">
        <v>11.73</v>
      </c>
      <c r="E292" s="75">
        <v>61.5</v>
      </c>
      <c r="F292" s="74">
        <v>6.8724999999999996</v>
      </c>
      <c r="G292" s="74">
        <v>2.085</v>
      </c>
      <c r="H292" s="76" t="s">
        <v>40</v>
      </c>
      <c r="I292" t="str">
        <f t="shared" si="14"/>
        <v>Wed</v>
      </c>
      <c r="J292" s="79">
        <v>30.2</v>
      </c>
      <c r="K292" s="79">
        <v>31.45</v>
      </c>
      <c r="L292" s="80">
        <f>J292/$R$2</f>
        <v>66.579657489550073</v>
      </c>
      <c r="M292" s="80">
        <f>K292/$R$2</f>
        <v>69.335438014779797</v>
      </c>
      <c r="N292" s="80"/>
      <c r="O292" s="80"/>
    </row>
    <row r="293" spans="1:15">
      <c r="A293" s="73">
        <v>43062</v>
      </c>
      <c r="B293">
        <f t="shared" si="12"/>
        <v>11</v>
      </c>
      <c r="C293">
        <f t="shared" si="13"/>
        <v>2017</v>
      </c>
      <c r="D293" s="74">
        <v>11.625</v>
      </c>
      <c r="E293" s="75">
        <v>62.5</v>
      </c>
      <c r="F293" s="74">
        <v>6.8955000000000002</v>
      </c>
      <c r="G293" s="74">
        <v>2.09</v>
      </c>
      <c r="H293" s="76" t="s">
        <v>40</v>
      </c>
      <c r="I293" t="str">
        <f t="shared" si="14"/>
        <v>Thu</v>
      </c>
      <c r="J293" s="77"/>
      <c r="K293" s="77"/>
      <c r="L293" s="78"/>
      <c r="M293" s="78"/>
      <c r="N293" s="78"/>
      <c r="O293" s="78"/>
    </row>
    <row r="294" spans="1:15">
      <c r="A294" s="73">
        <v>43063</v>
      </c>
      <c r="B294">
        <f t="shared" si="12"/>
        <v>11</v>
      </c>
      <c r="C294">
        <f t="shared" si="13"/>
        <v>2017</v>
      </c>
      <c r="D294" s="74">
        <v>12.015000000000001</v>
      </c>
      <c r="E294" s="75">
        <v>64</v>
      </c>
      <c r="F294" s="74">
        <v>6.9675000000000002</v>
      </c>
      <c r="G294" s="74">
        <v>2.1040000000000001</v>
      </c>
      <c r="H294" s="76" t="s">
        <v>40</v>
      </c>
      <c r="I294" t="str">
        <f t="shared" si="14"/>
        <v>Fri</v>
      </c>
      <c r="J294" s="79">
        <v>30.2</v>
      </c>
      <c r="K294" s="79">
        <v>31.5</v>
      </c>
      <c r="L294" s="80">
        <f>J294/$R$2</f>
        <v>66.579657489550073</v>
      </c>
      <c r="M294" s="80">
        <f>K294/$R$2</f>
        <v>69.445669235788998</v>
      </c>
      <c r="N294" s="80"/>
      <c r="O294" s="80"/>
    </row>
    <row r="295" spans="1:15">
      <c r="A295" s="73">
        <v>43066</v>
      </c>
      <c r="B295">
        <f t="shared" si="12"/>
        <v>11</v>
      </c>
      <c r="C295">
        <f t="shared" si="13"/>
        <v>2017</v>
      </c>
      <c r="D295" s="74">
        <v>11.6</v>
      </c>
      <c r="E295" s="75">
        <v>64.5</v>
      </c>
      <c r="F295" s="74">
        <v>6.8920000000000003</v>
      </c>
      <c r="G295" s="74">
        <v>2.1095000000000002</v>
      </c>
      <c r="H295" s="76" t="s">
        <v>40</v>
      </c>
      <c r="I295" t="str">
        <f t="shared" si="14"/>
        <v>Mon</v>
      </c>
      <c r="J295" s="77"/>
      <c r="K295" s="77"/>
      <c r="L295" s="78"/>
      <c r="M295" s="78"/>
      <c r="N295" s="78"/>
      <c r="O295" s="78"/>
    </row>
    <row r="296" spans="1:15">
      <c r="A296" s="73">
        <v>43067</v>
      </c>
      <c r="B296">
        <f t="shared" si="12"/>
        <v>11</v>
      </c>
      <c r="C296">
        <f t="shared" si="13"/>
        <v>2017</v>
      </c>
      <c r="D296" s="74">
        <v>11.4</v>
      </c>
      <c r="E296" s="75">
        <v>68.5</v>
      </c>
      <c r="F296" s="74">
        <v>6.8</v>
      </c>
      <c r="G296" s="74">
        <v>2.1</v>
      </c>
      <c r="H296" s="76" t="s">
        <v>40</v>
      </c>
      <c r="I296" t="str">
        <f t="shared" si="14"/>
        <v>Tue</v>
      </c>
      <c r="J296" s="79"/>
      <c r="K296" s="79"/>
      <c r="L296" s="80"/>
      <c r="M296" s="80"/>
      <c r="N296" s="80"/>
      <c r="O296" s="80"/>
    </row>
    <row r="297" spans="1:15">
      <c r="A297" s="73">
        <v>43068</v>
      </c>
      <c r="B297">
        <f t="shared" si="12"/>
        <v>11</v>
      </c>
      <c r="C297">
        <f t="shared" si="13"/>
        <v>2017</v>
      </c>
      <c r="D297" s="74">
        <v>11.305</v>
      </c>
      <c r="E297" s="75">
        <v>65.5</v>
      </c>
      <c r="F297" s="74">
        <v>6.7565</v>
      </c>
      <c r="G297" s="74">
        <v>2.0619999999999998</v>
      </c>
      <c r="H297" s="76" t="s">
        <v>40</v>
      </c>
      <c r="I297" t="str">
        <f t="shared" si="14"/>
        <v>Wed</v>
      </c>
      <c r="J297" s="77">
        <v>30.95</v>
      </c>
      <c r="K297" s="77">
        <v>32</v>
      </c>
      <c r="L297" s="78">
        <f>J297/$R$2</f>
        <v>68.233125804687916</v>
      </c>
      <c r="M297" s="78">
        <f>K297/$R$2</f>
        <v>70.547981445880879</v>
      </c>
      <c r="N297" s="78"/>
      <c r="O297" s="78"/>
    </row>
    <row r="298" spans="1:15">
      <c r="A298" s="73">
        <v>43069</v>
      </c>
      <c r="B298">
        <f t="shared" si="12"/>
        <v>11</v>
      </c>
      <c r="C298">
        <f t="shared" si="13"/>
        <v>2017</v>
      </c>
      <c r="D298" s="74">
        <v>11.295</v>
      </c>
      <c r="E298" s="75">
        <v>66.5</v>
      </c>
      <c r="F298" s="74">
        <v>6.7610000000000001</v>
      </c>
      <c r="G298" s="74">
        <v>2.0329999999999999</v>
      </c>
      <c r="H298" s="76" t="s">
        <v>40</v>
      </c>
      <c r="I298" t="str">
        <f t="shared" si="14"/>
        <v>Thu</v>
      </c>
      <c r="J298" s="79"/>
      <c r="K298" s="79"/>
      <c r="L298" s="80"/>
      <c r="M298" s="80"/>
      <c r="N298" s="80"/>
      <c r="O298" s="80"/>
    </row>
    <row r="299" spans="1:15">
      <c r="A299" s="73">
        <v>43070</v>
      </c>
      <c r="B299">
        <f t="shared" si="12"/>
        <v>12</v>
      </c>
      <c r="C299">
        <f t="shared" si="13"/>
        <v>2017</v>
      </c>
      <c r="D299" s="74">
        <v>11.05</v>
      </c>
      <c r="E299" s="75">
        <v>67</v>
      </c>
      <c r="F299" s="74">
        <v>6.734</v>
      </c>
      <c r="G299" s="74">
        <v>2.0465</v>
      </c>
      <c r="H299" s="76" t="s">
        <v>40</v>
      </c>
      <c r="I299" t="str">
        <f t="shared" si="14"/>
        <v>Fri</v>
      </c>
      <c r="J299" s="77">
        <v>31.2</v>
      </c>
      <c r="K299" s="77">
        <v>32.5</v>
      </c>
      <c r="L299" s="78">
        <f>J299/$R$2</f>
        <v>68.784281909733863</v>
      </c>
      <c r="M299" s="78">
        <f>K299/$R$2</f>
        <v>71.650293655972774</v>
      </c>
      <c r="N299" s="78"/>
      <c r="O299" s="78"/>
    </row>
    <row r="300" spans="1:15">
      <c r="A300" s="73">
        <v>43073</v>
      </c>
      <c r="B300">
        <f t="shared" si="12"/>
        <v>12</v>
      </c>
      <c r="C300">
        <f t="shared" si="13"/>
        <v>2017</v>
      </c>
      <c r="D300" s="74">
        <v>11.33</v>
      </c>
      <c r="E300" s="75">
        <v>68</v>
      </c>
      <c r="F300" s="74">
        <v>6.8070000000000004</v>
      </c>
      <c r="G300" s="74">
        <v>2.0525000000000002</v>
      </c>
      <c r="H300" s="76" t="s">
        <v>40</v>
      </c>
      <c r="I300" t="str">
        <f t="shared" si="14"/>
        <v>Mon</v>
      </c>
      <c r="J300" s="79"/>
      <c r="K300" s="79"/>
      <c r="L300" s="80"/>
      <c r="M300" s="80"/>
      <c r="N300" s="80"/>
      <c r="O300" s="80"/>
    </row>
    <row r="301" spans="1:15">
      <c r="A301" s="73">
        <v>43074</v>
      </c>
      <c r="B301">
        <f t="shared" si="12"/>
        <v>12</v>
      </c>
      <c r="C301">
        <f t="shared" si="13"/>
        <v>2017</v>
      </c>
      <c r="D301" s="74">
        <v>11.074999999999999</v>
      </c>
      <c r="E301" s="75">
        <v>66.099999999999994</v>
      </c>
      <c r="F301" s="74">
        <v>6.6449999999999996</v>
      </c>
      <c r="G301" s="74">
        <v>2.052</v>
      </c>
      <c r="H301" s="76" t="s">
        <v>40</v>
      </c>
      <c r="I301" t="str">
        <f t="shared" si="14"/>
        <v>Tue</v>
      </c>
      <c r="J301" s="77"/>
      <c r="K301" s="77"/>
      <c r="L301" s="78"/>
      <c r="M301" s="78"/>
      <c r="N301" s="78"/>
      <c r="O301" s="78"/>
    </row>
    <row r="302" spans="1:15">
      <c r="A302" s="73">
        <v>43075</v>
      </c>
      <c r="B302">
        <f t="shared" si="12"/>
        <v>12</v>
      </c>
      <c r="C302">
        <f t="shared" si="13"/>
        <v>2017</v>
      </c>
      <c r="D302" s="74">
        <v>10.83</v>
      </c>
      <c r="E302" s="75">
        <v>70</v>
      </c>
      <c r="F302" s="74">
        <v>6.5389999999999997</v>
      </c>
      <c r="G302" s="74">
        <v>2.0285000000000002</v>
      </c>
      <c r="H302" s="76" t="s">
        <v>40</v>
      </c>
      <c r="I302" t="str">
        <f t="shared" si="14"/>
        <v>Wed</v>
      </c>
      <c r="J302" s="79">
        <v>31.5</v>
      </c>
      <c r="K302" s="79">
        <v>32.5</v>
      </c>
      <c r="L302" s="80">
        <f>J302/$R$2</f>
        <v>69.445669235788998</v>
      </c>
      <c r="M302" s="80">
        <f>K302/$R$2</f>
        <v>71.650293655972774</v>
      </c>
      <c r="N302" s="80"/>
      <c r="O302" s="80"/>
    </row>
    <row r="303" spans="1:15">
      <c r="A303" s="73">
        <v>43076</v>
      </c>
      <c r="B303">
        <f t="shared" si="12"/>
        <v>12</v>
      </c>
      <c r="C303">
        <f t="shared" si="13"/>
        <v>2017</v>
      </c>
      <c r="D303" s="74">
        <v>10.795</v>
      </c>
      <c r="E303" s="75">
        <v>70</v>
      </c>
      <c r="F303" s="74">
        <v>6.5305</v>
      </c>
      <c r="G303" s="74">
        <v>1.994</v>
      </c>
      <c r="H303" s="76" t="s">
        <v>40</v>
      </c>
      <c r="I303" t="str">
        <f t="shared" si="14"/>
        <v>Thu</v>
      </c>
      <c r="J303" s="77"/>
      <c r="K303" s="77"/>
      <c r="L303" s="78"/>
      <c r="M303" s="78"/>
      <c r="N303" s="78"/>
      <c r="O303" s="78"/>
    </row>
    <row r="304" spans="1:15">
      <c r="A304" s="73">
        <v>43077</v>
      </c>
      <c r="B304">
        <f t="shared" si="12"/>
        <v>12</v>
      </c>
      <c r="C304">
        <f t="shared" si="13"/>
        <v>2017</v>
      </c>
      <c r="D304" s="74">
        <v>10.99</v>
      </c>
      <c r="E304" s="75">
        <v>75.099999999999994</v>
      </c>
      <c r="F304" s="74">
        <v>6.5385</v>
      </c>
      <c r="G304" s="74">
        <v>1.992</v>
      </c>
      <c r="H304" s="76" t="s">
        <v>40</v>
      </c>
      <c r="I304" t="str">
        <f t="shared" si="14"/>
        <v>Fri</v>
      </c>
      <c r="J304" s="79">
        <v>31.85</v>
      </c>
      <c r="K304" s="79">
        <v>32.75</v>
      </c>
      <c r="L304" s="80">
        <f>J304/$R$2</f>
        <v>70.217287782853319</v>
      </c>
      <c r="M304" s="80">
        <f>K304/$R$2</f>
        <v>72.201449761018708</v>
      </c>
      <c r="N304" s="80"/>
      <c r="O304" s="80"/>
    </row>
    <row r="305" spans="1:15">
      <c r="A305" s="73">
        <v>43080</v>
      </c>
      <c r="B305">
        <f t="shared" si="12"/>
        <v>12</v>
      </c>
      <c r="C305">
        <f t="shared" si="13"/>
        <v>2017</v>
      </c>
      <c r="D305" s="74">
        <v>10.86</v>
      </c>
      <c r="E305" s="75">
        <v>74.5</v>
      </c>
      <c r="F305" s="74">
        <v>6.5475000000000003</v>
      </c>
      <c r="G305" s="74">
        <v>1.9915</v>
      </c>
      <c r="H305" s="76" t="s">
        <v>40</v>
      </c>
      <c r="I305" t="str">
        <f t="shared" si="14"/>
        <v>Mon</v>
      </c>
      <c r="J305" s="77"/>
      <c r="K305" s="77"/>
      <c r="L305" s="78"/>
      <c r="M305" s="78"/>
      <c r="N305" s="78"/>
      <c r="O305" s="78"/>
    </row>
    <row r="306" spans="1:15">
      <c r="A306" s="73">
        <v>43081</v>
      </c>
      <c r="B306">
        <f t="shared" si="12"/>
        <v>12</v>
      </c>
      <c r="C306">
        <f t="shared" si="13"/>
        <v>2017</v>
      </c>
      <c r="D306" s="74">
        <v>11.07</v>
      </c>
      <c r="E306" s="75">
        <v>73</v>
      </c>
      <c r="F306" s="74">
        <v>6.6139999999999999</v>
      </c>
      <c r="G306" s="74">
        <v>2.004</v>
      </c>
      <c r="H306" s="76" t="s">
        <v>40</v>
      </c>
      <c r="I306" t="str">
        <f t="shared" si="14"/>
        <v>Tue</v>
      </c>
      <c r="J306" s="79"/>
      <c r="K306" s="79"/>
      <c r="L306" s="80"/>
      <c r="M306" s="80"/>
      <c r="N306" s="80"/>
      <c r="O306" s="80"/>
    </row>
    <row r="307" spans="1:15">
      <c r="A307" s="73">
        <v>43082</v>
      </c>
      <c r="B307">
        <f t="shared" si="12"/>
        <v>12</v>
      </c>
      <c r="C307">
        <f t="shared" si="13"/>
        <v>2017</v>
      </c>
      <c r="D307" s="74">
        <v>11.085000000000001</v>
      </c>
      <c r="E307" s="75">
        <v>72</v>
      </c>
      <c r="F307" s="74">
        <v>6.6849999999999996</v>
      </c>
      <c r="G307" s="74">
        <v>1.9970000000000001</v>
      </c>
      <c r="H307" s="76" t="s">
        <v>40</v>
      </c>
      <c r="I307" t="str">
        <f t="shared" si="14"/>
        <v>Wed</v>
      </c>
      <c r="J307" s="77">
        <v>32.85</v>
      </c>
      <c r="K307" s="77">
        <v>36</v>
      </c>
      <c r="L307" s="78">
        <f>J307/$R$2</f>
        <v>72.421912203037095</v>
      </c>
      <c r="M307" s="78">
        <f>K307/$R$2</f>
        <v>79.366479126615985</v>
      </c>
      <c r="N307" s="78"/>
      <c r="O307" s="78"/>
    </row>
    <row r="308" spans="1:15">
      <c r="A308" s="73">
        <v>43083</v>
      </c>
      <c r="B308">
        <f t="shared" si="12"/>
        <v>12</v>
      </c>
      <c r="C308">
        <f t="shared" si="13"/>
        <v>2017</v>
      </c>
      <c r="D308" s="74">
        <v>11.14</v>
      </c>
      <c r="E308" s="75">
        <v>72.5</v>
      </c>
      <c r="F308" s="74">
        <v>6.7229999999999999</v>
      </c>
      <c r="G308" s="74">
        <v>2.0169999999999999</v>
      </c>
      <c r="H308" s="76" t="s">
        <v>40</v>
      </c>
      <c r="I308" t="str">
        <f t="shared" si="14"/>
        <v>Thu</v>
      </c>
      <c r="J308" s="79"/>
      <c r="K308" s="79"/>
      <c r="L308" s="80"/>
      <c r="M308" s="80"/>
      <c r="N308" s="80"/>
      <c r="O308" s="80"/>
    </row>
    <row r="309" spans="1:15">
      <c r="A309" s="73">
        <v>43084</v>
      </c>
      <c r="B309">
        <f t="shared" si="12"/>
        <v>12</v>
      </c>
      <c r="C309">
        <f t="shared" si="13"/>
        <v>2017</v>
      </c>
      <c r="D309" s="74">
        <v>11.17</v>
      </c>
      <c r="E309" s="75">
        <v>72.5</v>
      </c>
      <c r="F309" s="74">
        <v>6.7355</v>
      </c>
      <c r="G309" s="74">
        <v>2.036</v>
      </c>
      <c r="H309" s="76" t="s">
        <v>40</v>
      </c>
      <c r="I309" t="str">
        <f t="shared" si="14"/>
        <v>Fri</v>
      </c>
      <c r="J309" s="77">
        <v>34.5</v>
      </c>
      <c r="K309" s="77">
        <v>36.6</v>
      </c>
      <c r="L309" s="78">
        <f>J309/$R$2</f>
        <v>76.059542496340327</v>
      </c>
      <c r="M309" s="78">
        <f>K309/$R$2</f>
        <v>80.689253778726254</v>
      </c>
      <c r="N309" s="78"/>
      <c r="O309" s="78"/>
    </row>
    <row r="310" spans="1:15">
      <c r="A310" s="73">
        <v>43087</v>
      </c>
      <c r="B310">
        <f t="shared" si="12"/>
        <v>12</v>
      </c>
      <c r="C310">
        <f t="shared" si="13"/>
        <v>2017</v>
      </c>
      <c r="D310" s="74">
        <v>11.53</v>
      </c>
      <c r="E310" s="75">
        <v>72.5</v>
      </c>
      <c r="F310" s="74">
        <v>6.8440000000000003</v>
      </c>
      <c r="G310" s="74">
        <v>2.0474999999999999</v>
      </c>
      <c r="H310" s="76" t="s">
        <v>40</v>
      </c>
      <c r="I310" t="str">
        <f t="shared" si="14"/>
        <v>Mon</v>
      </c>
      <c r="J310" s="79"/>
      <c r="K310" s="79"/>
      <c r="L310" s="80"/>
      <c r="M310" s="80"/>
      <c r="N310" s="80"/>
      <c r="O310" s="80"/>
    </row>
    <row r="311" spans="1:15">
      <c r="A311" s="73">
        <v>43088</v>
      </c>
      <c r="B311">
        <f t="shared" si="12"/>
        <v>12</v>
      </c>
      <c r="C311">
        <f t="shared" si="13"/>
        <v>2017</v>
      </c>
      <c r="D311" s="74">
        <v>11.69</v>
      </c>
      <c r="E311" s="75">
        <v>74</v>
      </c>
      <c r="F311" s="74">
        <v>6.8449999999999998</v>
      </c>
      <c r="G311" s="74">
        <v>2.0609999999999999</v>
      </c>
      <c r="H311" s="76" t="s">
        <v>40</v>
      </c>
      <c r="I311" t="str">
        <f t="shared" si="14"/>
        <v>Tue</v>
      </c>
      <c r="J311" s="77"/>
      <c r="K311" s="77"/>
      <c r="L311" s="78"/>
      <c r="M311" s="78"/>
      <c r="N311" s="78"/>
      <c r="O311" s="78"/>
    </row>
    <row r="312" spans="1:15">
      <c r="A312" s="73">
        <v>43089</v>
      </c>
      <c r="B312">
        <f t="shared" si="12"/>
        <v>12</v>
      </c>
      <c r="C312">
        <f t="shared" si="13"/>
        <v>2017</v>
      </c>
      <c r="D312" s="74">
        <v>11.914999999999999</v>
      </c>
      <c r="E312" s="75">
        <v>75</v>
      </c>
      <c r="F312" s="74">
        <v>6.9249999999999998</v>
      </c>
      <c r="G312" s="74">
        <v>2.0920000000000001</v>
      </c>
      <c r="H312" s="76" t="s">
        <v>40</v>
      </c>
      <c r="I312" t="str">
        <f t="shared" si="14"/>
        <v>Wed</v>
      </c>
      <c r="J312" s="79">
        <v>34.75</v>
      </c>
      <c r="K312" s="79">
        <v>36.6</v>
      </c>
      <c r="L312" s="80">
        <f>J312/$R$2</f>
        <v>76.610698601386275</v>
      </c>
      <c r="M312" s="80">
        <f>K312/$R$2</f>
        <v>80.689253778726254</v>
      </c>
      <c r="N312" s="80"/>
      <c r="O312" s="80"/>
    </row>
    <row r="313" spans="1:15">
      <c r="A313" s="73">
        <v>43090</v>
      </c>
      <c r="B313">
        <f t="shared" si="12"/>
        <v>12</v>
      </c>
      <c r="C313">
        <f t="shared" si="13"/>
        <v>2017</v>
      </c>
      <c r="D313" s="74">
        <v>12</v>
      </c>
      <c r="E313" s="75">
        <v>75</v>
      </c>
      <c r="F313" s="74">
        <v>6.9770000000000003</v>
      </c>
      <c r="G313" s="74">
        <v>2.1084999999999998</v>
      </c>
      <c r="H313" s="76" t="s">
        <v>40</v>
      </c>
      <c r="I313" t="str">
        <f t="shared" si="14"/>
        <v>Thu</v>
      </c>
      <c r="J313" s="77"/>
      <c r="K313" s="77"/>
      <c r="L313" s="78"/>
      <c r="M313" s="78"/>
      <c r="N313" s="78"/>
      <c r="O313" s="78"/>
    </row>
    <row r="314" spans="1:15">
      <c r="A314" s="73">
        <v>43091</v>
      </c>
      <c r="B314">
        <f t="shared" si="12"/>
        <v>12</v>
      </c>
      <c r="C314">
        <f t="shared" si="13"/>
        <v>2017</v>
      </c>
      <c r="D314" s="74">
        <v>12.05</v>
      </c>
      <c r="E314" s="75">
        <v>75.5</v>
      </c>
      <c r="F314" s="74">
        <v>7.0190000000000001</v>
      </c>
      <c r="G314" s="74">
        <v>2.137</v>
      </c>
      <c r="H314" s="76" t="s">
        <v>40</v>
      </c>
      <c r="I314" t="str">
        <f t="shared" si="14"/>
        <v>Fri</v>
      </c>
      <c r="J314" s="79">
        <v>35</v>
      </c>
      <c r="K314" s="79">
        <v>37</v>
      </c>
      <c r="L314" s="80">
        <f>J314/$R$2</f>
        <v>77.161854706432209</v>
      </c>
      <c r="M314" s="80">
        <f>K314/$R$2</f>
        <v>81.571103546799762</v>
      </c>
      <c r="N314" s="80"/>
      <c r="O314" s="80"/>
    </row>
    <row r="315" spans="1:15">
      <c r="A315" s="73">
        <v>43096</v>
      </c>
      <c r="B315">
        <f t="shared" si="12"/>
        <v>12</v>
      </c>
      <c r="C315">
        <f t="shared" si="13"/>
        <v>2017</v>
      </c>
      <c r="D315" s="74">
        <v>11.84</v>
      </c>
      <c r="E315" s="75">
        <v>75.5</v>
      </c>
      <c r="F315" s="74">
        <v>7.14</v>
      </c>
      <c r="G315" s="74">
        <v>2.1995</v>
      </c>
      <c r="H315" s="76" t="s">
        <v>40</v>
      </c>
      <c r="I315" t="str">
        <f t="shared" si="14"/>
        <v>Wed</v>
      </c>
      <c r="J315" s="77">
        <v>35</v>
      </c>
      <c r="K315" s="77">
        <v>37</v>
      </c>
      <c r="L315" s="78">
        <f>J315/$R$2</f>
        <v>77.161854706432209</v>
      </c>
      <c r="M315" s="78">
        <f>K315/$R$2</f>
        <v>81.571103546799762</v>
      </c>
      <c r="N315" s="78"/>
      <c r="O315" s="78"/>
    </row>
    <row r="316" spans="1:15">
      <c r="A316" s="73">
        <v>43097</v>
      </c>
      <c r="B316">
        <f t="shared" si="12"/>
        <v>12</v>
      </c>
      <c r="C316">
        <f t="shared" si="13"/>
        <v>2017</v>
      </c>
      <c r="D316" s="74">
        <v>12.095000000000001</v>
      </c>
      <c r="E316" s="75">
        <v>75.5</v>
      </c>
      <c r="F316" s="74">
        <v>7.2160000000000002</v>
      </c>
      <c r="G316" s="74">
        <v>2.246</v>
      </c>
      <c r="H316" s="76" t="s">
        <v>40</v>
      </c>
      <c r="I316" t="str">
        <f t="shared" si="14"/>
        <v>Thu</v>
      </c>
      <c r="J316" s="79"/>
      <c r="K316" s="79"/>
      <c r="L316" s="80"/>
      <c r="M316" s="80"/>
      <c r="N316" s="80"/>
      <c r="O316" s="80"/>
    </row>
    <row r="317" spans="1:15">
      <c r="A317" s="73">
        <v>43098</v>
      </c>
      <c r="B317">
        <f t="shared" si="12"/>
        <v>12</v>
      </c>
      <c r="C317">
        <f t="shared" si="13"/>
        <v>2017</v>
      </c>
      <c r="D317" s="74">
        <v>12.26</v>
      </c>
      <c r="E317" s="75">
        <v>75.5</v>
      </c>
      <c r="F317" s="74">
        <v>7.157</v>
      </c>
      <c r="G317" s="74">
        <v>2.2414999999999998</v>
      </c>
      <c r="H317" s="76" t="s">
        <v>40</v>
      </c>
      <c r="I317" t="str">
        <f t="shared" si="14"/>
        <v>Fri</v>
      </c>
      <c r="J317" s="77">
        <v>35</v>
      </c>
      <c r="K317" s="77">
        <v>37</v>
      </c>
      <c r="L317" s="78">
        <f>J317/$R$2</f>
        <v>77.161854706432209</v>
      </c>
      <c r="M317" s="78">
        <f>K317/$R$2</f>
        <v>81.571103546799762</v>
      </c>
      <c r="N317" s="78"/>
      <c r="O317" s="78"/>
    </row>
    <row r="318" spans="1:15">
      <c r="A318" s="73">
        <v>43102</v>
      </c>
      <c r="B318">
        <f t="shared" si="12"/>
        <v>1</v>
      </c>
      <c r="C318">
        <f t="shared" si="13"/>
        <v>2018</v>
      </c>
      <c r="D318" s="74">
        <v>12.69</v>
      </c>
      <c r="E318" s="75">
        <v>75.5</v>
      </c>
      <c r="F318" s="74">
        <v>7.181</v>
      </c>
      <c r="G318" s="74">
        <v>2.2559999999999998</v>
      </c>
      <c r="H318" s="76" t="s">
        <v>40</v>
      </c>
      <c r="I318" t="str">
        <f t="shared" si="14"/>
        <v>Tue</v>
      </c>
      <c r="J318" s="79"/>
      <c r="K318" s="79"/>
      <c r="L318" s="80"/>
      <c r="M318" s="80"/>
      <c r="N318" s="80"/>
      <c r="O318" s="80"/>
    </row>
    <row r="319" spans="1:15">
      <c r="A319" s="73">
        <v>43103</v>
      </c>
      <c r="B319">
        <f t="shared" si="12"/>
        <v>1</v>
      </c>
      <c r="C319">
        <f t="shared" si="13"/>
        <v>2018</v>
      </c>
      <c r="D319" s="74">
        <v>12.465</v>
      </c>
      <c r="E319" s="75">
        <v>75.5</v>
      </c>
      <c r="F319" s="74">
        <v>7.1154999999999999</v>
      </c>
      <c r="G319" s="74">
        <v>2.2410000000000001</v>
      </c>
      <c r="H319" s="76" t="s">
        <v>40</v>
      </c>
      <c r="I319" t="str">
        <f t="shared" si="14"/>
        <v>Wed</v>
      </c>
      <c r="J319" s="77">
        <v>35</v>
      </c>
      <c r="K319" s="77">
        <v>37</v>
      </c>
      <c r="L319" s="78">
        <f>J319/$R$2</f>
        <v>77.161854706432209</v>
      </c>
      <c r="M319" s="78">
        <f>K319/$R$2</f>
        <v>81.571103546799762</v>
      </c>
      <c r="N319" s="78">
        <v>1.8</v>
      </c>
      <c r="O319" s="78">
        <v>1.95</v>
      </c>
    </row>
    <row r="320" spans="1:15">
      <c r="A320" s="73">
        <v>43104</v>
      </c>
      <c r="B320">
        <f t="shared" si="12"/>
        <v>1</v>
      </c>
      <c r="C320">
        <f t="shared" si="13"/>
        <v>2018</v>
      </c>
      <c r="D320" s="74">
        <v>12.615</v>
      </c>
      <c r="E320" s="75">
        <v>75.5</v>
      </c>
      <c r="F320" s="74">
        <v>7.2024999999999997</v>
      </c>
      <c r="G320" s="74">
        <v>2.23</v>
      </c>
      <c r="H320" s="76" t="s">
        <v>40</v>
      </c>
      <c r="I320" t="str">
        <f t="shared" si="14"/>
        <v>Thu</v>
      </c>
      <c r="J320" s="79"/>
      <c r="K320" s="79"/>
      <c r="L320" s="80"/>
      <c r="M320" s="80"/>
      <c r="N320" s="80"/>
      <c r="O320" s="80"/>
    </row>
    <row r="321" spans="1:15">
      <c r="A321" s="73">
        <v>43105</v>
      </c>
      <c r="B321">
        <f t="shared" si="12"/>
        <v>1</v>
      </c>
      <c r="C321">
        <f t="shared" si="13"/>
        <v>2018</v>
      </c>
      <c r="D321" s="74">
        <v>12.5</v>
      </c>
      <c r="E321" s="75">
        <v>75.5</v>
      </c>
      <c r="F321" s="74">
        <v>7.0970000000000004</v>
      </c>
      <c r="G321" s="74">
        <v>2.2054999999999998</v>
      </c>
      <c r="H321" s="76" t="s">
        <v>40</v>
      </c>
      <c r="I321" t="str">
        <f t="shared" si="14"/>
        <v>Fri</v>
      </c>
      <c r="J321" s="77">
        <v>35.5</v>
      </c>
      <c r="K321" s="77">
        <v>37</v>
      </c>
      <c r="L321" s="78">
        <f>J321/$R$2</f>
        <v>78.264166916524104</v>
      </c>
      <c r="M321" s="78">
        <f>K321/$R$2</f>
        <v>81.571103546799762</v>
      </c>
      <c r="N321" s="78"/>
      <c r="O321" s="78"/>
    </row>
    <row r="322" spans="1:15">
      <c r="A322" s="73">
        <v>43108</v>
      </c>
      <c r="B322">
        <f t="shared" si="12"/>
        <v>1</v>
      </c>
      <c r="C322">
        <f t="shared" si="13"/>
        <v>2018</v>
      </c>
      <c r="D322" s="74">
        <v>12.45</v>
      </c>
      <c r="E322" s="75">
        <v>75.5</v>
      </c>
      <c r="F322" s="74">
        <v>7.0845000000000002</v>
      </c>
      <c r="G322" s="74">
        <v>2.1775000000000002</v>
      </c>
      <c r="H322" s="76" t="s">
        <v>40</v>
      </c>
      <c r="I322" t="str">
        <f t="shared" si="14"/>
        <v>Mon</v>
      </c>
      <c r="J322" s="79"/>
      <c r="K322" s="79"/>
      <c r="L322" s="80"/>
      <c r="M322" s="80"/>
      <c r="N322" s="80"/>
      <c r="O322" s="80"/>
    </row>
    <row r="323" spans="1:15">
      <c r="A323" s="73">
        <v>43109</v>
      </c>
      <c r="B323">
        <f t="shared" ref="B323:B386" si="15">MONTH(A323)</f>
        <v>1</v>
      </c>
      <c r="C323">
        <f t="shared" ref="C323:C386" si="16">YEAR(A323)</f>
        <v>2018</v>
      </c>
      <c r="D323" s="74">
        <v>12.515000000000001</v>
      </c>
      <c r="E323" s="75">
        <v>75.5</v>
      </c>
      <c r="F323" s="74">
        <v>7.0919999999999996</v>
      </c>
      <c r="G323" s="74">
        <v>2.1435</v>
      </c>
      <c r="H323" s="76" t="s">
        <v>40</v>
      </c>
      <c r="I323" t="str">
        <f t="shared" ref="I323:I386" si="17">TEXT($A323,"ddd")</f>
        <v>Tue</v>
      </c>
      <c r="J323" s="77"/>
      <c r="K323" s="77"/>
      <c r="L323" s="78"/>
      <c r="M323" s="78"/>
      <c r="N323" s="78"/>
      <c r="O323" s="78"/>
    </row>
    <row r="324" spans="1:15">
      <c r="A324" s="73">
        <v>43110</v>
      </c>
      <c r="B324">
        <f t="shared" si="15"/>
        <v>1</v>
      </c>
      <c r="C324">
        <f t="shared" si="16"/>
        <v>2018</v>
      </c>
      <c r="D324" s="74">
        <v>12.9</v>
      </c>
      <c r="E324" s="75">
        <v>75.5</v>
      </c>
      <c r="F324" s="74">
        <v>7.1405000000000003</v>
      </c>
      <c r="G324" s="74">
        <v>2.1589999999999998</v>
      </c>
      <c r="H324" s="76" t="s">
        <v>40</v>
      </c>
      <c r="I324" t="str">
        <f t="shared" si="17"/>
        <v>Wed</v>
      </c>
      <c r="J324" s="79">
        <v>35.75</v>
      </c>
      <c r="K324" s="79">
        <v>37.299999999999997</v>
      </c>
      <c r="L324" s="80">
        <f>J324/$R$2</f>
        <v>78.815323021570052</v>
      </c>
      <c r="M324" s="80">
        <f>K324/$R$2</f>
        <v>82.232490872854896</v>
      </c>
      <c r="N324" s="80"/>
      <c r="O324" s="80"/>
    </row>
    <row r="325" spans="1:15">
      <c r="A325" s="73">
        <v>43111</v>
      </c>
      <c r="B325">
        <f t="shared" si="15"/>
        <v>1</v>
      </c>
      <c r="C325">
        <f t="shared" si="16"/>
        <v>2018</v>
      </c>
      <c r="D325" s="74">
        <v>12.835000000000001</v>
      </c>
      <c r="E325" s="75">
        <v>75.5</v>
      </c>
      <c r="F325" s="74">
        <v>7.1230000000000002</v>
      </c>
      <c r="G325" s="74">
        <v>2.1789999999999998</v>
      </c>
      <c r="H325" s="76" t="s">
        <v>40</v>
      </c>
      <c r="I325" t="str">
        <f t="shared" si="17"/>
        <v>Thu</v>
      </c>
      <c r="J325" s="77"/>
      <c r="K325" s="77"/>
      <c r="L325" s="78"/>
      <c r="M325" s="78"/>
      <c r="N325" s="78"/>
      <c r="O325" s="78"/>
    </row>
    <row r="326" spans="1:15">
      <c r="A326" s="73">
        <v>43112</v>
      </c>
      <c r="B326">
        <f t="shared" si="15"/>
        <v>1</v>
      </c>
      <c r="C326">
        <f t="shared" si="16"/>
        <v>2018</v>
      </c>
      <c r="D326" s="74">
        <v>12.67</v>
      </c>
      <c r="E326" s="75">
        <v>75.5</v>
      </c>
      <c r="F326" s="74">
        <v>7.0705</v>
      </c>
      <c r="G326" s="74">
        <v>2.2149999999999999</v>
      </c>
      <c r="H326" s="76" t="s">
        <v>40</v>
      </c>
      <c r="I326" t="str">
        <f t="shared" si="17"/>
        <v>Fri</v>
      </c>
      <c r="J326" s="79">
        <v>36</v>
      </c>
      <c r="K326" s="79">
        <v>37.4</v>
      </c>
      <c r="L326" s="80">
        <f>J326/$R$2</f>
        <v>79.366479126615985</v>
      </c>
      <c r="M326" s="80">
        <f>K326/$R$2</f>
        <v>82.45295331487327</v>
      </c>
      <c r="N326" s="80"/>
      <c r="O326" s="80"/>
    </row>
    <row r="327" spans="1:15">
      <c r="A327" s="73">
        <v>43115</v>
      </c>
      <c r="B327">
        <f t="shared" si="15"/>
        <v>1</v>
      </c>
      <c r="C327">
        <f t="shared" si="16"/>
        <v>2018</v>
      </c>
      <c r="D327" s="74">
        <v>12.835000000000001</v>
      </c>
      <c r="E327" s="75">
        <v>78.5</v>
      </c>
      <c r="F327" s="74">
        <v>7.18</v>
      </c>
      <c r="G327" s="74">
        <v>2.2275</v>
      </c>
      <c r="H327" s="76" t="s">
        <v>40</v>
      </c>
      <c r="I327" t="str">
        <f t="shared" si="17"/>
        <v>Mon</v>
      </c>
      <c r="J327" s="77"/>
      <c r="K327" s="77"/>
      <c r="L327" s="78"/>
      <c r="M327" s="78"/>
      <c r="N327" s="78"/>
      <c r="O327" s="78"/>
    </row>
    <row r="328" spans="1:15">
      <c r="A328" s="73">
        <v>43116</v>
      </c>
      <c r="B328">
        <f t="shared" si="15"/>
        <v>1</v>
      </c>
      <c r="C328">
        <f t="shared" si="16"/>
        <v>2018</v>
      </c>
      <c r="D328" s="74">
        <v>12.414999999999999</v>
      </c>
      <c r="E328" s="75">
        <v>77</v>
      </c>
      <c r="F328" s="74">
        <v>7.0229999999999997</v>
      </c>
      <c r="G328" s="74">
        <v>2.1720000000000002</v>
      </c>
      <c r="H328" s="76" t="s">
        <v>40</v>
      </c>
      <c r="I328" t="str">
        <f t="shared" si="17"/>
        <v>Tue</v>
      </c>
      <c r="J328" s="79"/>
      <c r="K328" s="79"/>
      <c r="L328" s="80"/>
      <c r="M328" s="80"/>
      <c r="N328" s="80"/>
      <c r="O328" s="80"/>
    </row>
    <row r="329" spans="1:15">
      <c r="A329" s="73">
        <v>43117</v>
      </c>
      <c r="B329">
        <f t="shared" si="15"/>
        <v>1</v>
      </c>
      <c r="C329">
        <f t="shared" si="16"/>
        <v>2018</v>
      </c>
      <c r="D329" s="74">
        <v>12.414999999999999</v>
      </c>
      <c r="E329" s="75">
        <v>77</v>
      </c>
      <c r="F329" s="74">
        <v>7.0469999999999997</v>
      </c>
      <c r="G329" s="74">
        <v>2.1869999999999998</v>
      </c>
      <c r="H329" s="76" t="s">
        <v>40</v>
      </c>
      <c r="I329" t="str">
        <f t="shared" si="17"/>
        <v>Wed</v>
      </c>
      <c r="J329" s="77">
        <v>36.5</v>
      </c>
      <c r="K329" s="77">
        <v>37.4</v>
      </c>
      <c r="L329" s="78">
        <f>J329/$R$2</f>
        <v>80.468791336707881</v>
      </c>
      <c r="M329" s="78">
        <f>K329/$R$2</f>
        <v>82.45295331487327</v>
      </c>
      <c r="N329" s="78"/>
      <c r="O329" s="78"/>
    </row>
    <row r="330" spans="1:15">
      <c r="A330" s="73">
        <v>43118</v>
      </c>
      <c r="B330">
        <f t="shared" si="15"/>
        <v>1</v>
      </c>
      <c r="C330">
        <f t="shared" si="16"/>
        <v>2018</v>
      </c>
      <c r="D330" s="74">
        <v>12.455</v>
      </c>
      <c r="E330" s="75">
        <v>77</v>
      </c>
      <c r="F330" s="74">
        <v>7.0469999999999997</v>
      </c>
      <c r="G330" s="74">
        <v>2.2250000000000001</v>
      </c>
      <c r="H330" s="76" t="s">
        <v>40</v>
      </c>
      <c r="I330" t="str">
        <f t="shared" si="17"/>
        <v>Thu</v>
      </c>
      <c r="J330" s="79"/>
      <c r="K330" s="79"/>
      <c r="L330" s="80"/>
      <c r="M330" s="80"/>
      <c r="N330" s="80"/>
      <c r="O330" s="80"/>
    </row>
    <row r="331" spans="1:15">
      <c r="A331" s="73">
        <v>43119</v>
      </c>
      <c r="B331">
        <f t="shared" si="15"/>
        <v>1</v>
      </c>
      <c r="C331">
        <f t="shared" si="16"/>
        <v>2018</v>
      </c>
      <c r="D331" s="74">
        <v>12.595000000000001</v>
      </c>
      <c r="E331" s="75">
        <v>80.5</v>
      </c>
      <c r="F331" s="74">
        <v>7.0789999999999997</v>
      </c>
      <c r="G331" s="74">
        <v>2.2559999999999998</v>
      </c>
      <c r="H331" s="76" t="s">
        <v>40</v>
      </c>
      <c r="I331" t="str">
        <f t="shared" si="17"/>
        <v>Fri</v>
      </c>
      <c r="J331" s="77">
        <v>36.75</v>
      </c>
      <c r="K331" s="77">
        <v>37.4</v>
      </c>
      <c r="L331" s="78">
        <f>J331/$R$2</f>
        <v>81.019947441753828</v>
      </c>
      <c r="M331" s="78">
        <f>K331/$R$2</f>
        <v>82.45295331487327</v>
      </c>
      <c r="N331" s="78"/>
      <c r="O331" s="78"/>
    </row>
    <row r="332" spans="1:15">
      <c r="A332" s="73">
        <v>43122</v>
      </c>
      <c r="B332">
        <f t="shared" si="15"/>
        <v>1</v>
      </c>
      <c r="C332">
        <f t="shared" si="16"/>
        <v>2018</v>
      </c>
      <c r="D332" s="74">
        <v>12.72</v>
      </c>
      <c r="E332" s="75">
        <v>80</v>
      </c>
      <c r="F332" s="74">
        <v>7.0490000000000004</v>
      </c>
      <c r="G332" s="74">
        <v>2.2349999999999999</v>
      </c>
      <c r="H332" s="76" t="s">
        <v>40</v>
      </c>
      <c r="I332" t="str">
        <f t="shared" si="17"/>
        <v>Mon</v>
      </c>
      <c r="J332" s="79"/>
      <c r="K332" s="79"/>
      <c r="L332" s="80"/>
      <c r="M332" s="80"/>
      <c r="N332" s="80"/>
      <c r="O332" s="80"/>
    </row>
    <row r="333" spans="1:15">
      <c r="A333" s="73">
        <v>43123</v>
      </c>
      <c r="B333">
        <f t="shared" si="15"/>
        <v>1</v>
      </c>
      <c r="C333">
        <f t="shared" si="16"/>
        <v>2018</v>
      </c>
      <c r="D333" s="74">
        <v>12.75</v>
      </c>
      <c r="E333" s="75">
        <v>80</v>
      </c>
      <c r="F333" s="74">
        <v>6.9050000000000002</v>
      </c>
      <c r="G333" s="74">
        <v>2.2134999999999998</v>
      </c>
      <c r="H333" s="76" t="s">
        <v>40</v>
      </c>
      <c r="I333" t="str">
        <f t="shared" si="17"/>
        <v>Tue</v>
      </c>
      <c r="J333" s="77"/>
      <c r="K333" s="77"/>
      <c r="L333" s="78"/>
      <c r="M333" s="78"/>
      <c r="N333" s="78"/>
      <c r="O333" s="78"/>
    </row>
    <row r="334" spans="1:15">
      <c r="A334" s="73">
        <v>43124</v>
      </c>
      <c r="B334">
        <f t="shared" si="15"/>
        <v>1</v>
      </c>
      <c r="C334">
        <f t="shared" si="16"/>
        <v>2018</v>
      </c>
      <c r="D334" s="74">
        <v>13</v>
      </c>
      <c r="E334" s="75">
        <v>80</v>
      </c>
      <c r="F334" s="74">
        <v>6.9429999999999996</v>
      </c>
      <c r="G334" s="74">
        <v>2.2160000000000002</v>
      </c>
      <c r="H334" s="76" t="s">
        <v>40</v>
      </c>
      <c r="I334" t="str">
        <f t="shared" si="17"/>
        <v>Wed</v>
      </c>
      <c r="J334" s="79">
        <v>36.9</v>
      </c>
      <c r="K334" s="79">
        <v>37.799999999999997</v>
      </c>
      <c r="L334" s="80">
        <f>J334/$R$2</f>
        <v>81.350641104781388</v>
      </c>
      <c r="M334" s="80">
        <f>K334/$R$2</f>
        <v>83.334803082946777</v>
      </c>
      <c r="N334" s="80"/>
      <c r="O334" s="80"/>
    </row>
    <row r="335" spans="1:15">
      <c r="A335" s="73">
        <v>43125</v>
      </c>
      <c r="B335">
        <f t="shared" si="15"/>
        <v>1</v>
      </c>
      <c r="C335">
        <f t="shared" si="16"/>
        <v>2018</v>
      </c>
      <c r="D335" s="74">
        <v>13.695</v>
      </c>
      <c r="E335" s="75">
        <v>80</v>
      </c>
      <c r="F335" s="74">
        <v>7.1120000000000001</v>
      </c>
      <c r="G335" s="74">
        <v>2.2374999999999998</v>
      </c>
      <c r="H335" s="76" t="s">
        <v>40</v>
      </c>
      <c r="I335" t="str">
        <f t="shared" si="17"/>
        <v>Thu</v>
      </c>
      <c r="J335" s="77"/>
      <c r="K335" s="77"/>
      <c r="L335" s="78"/>
      <c r="M335" s="78"/>
      <c r="N335" s="78"/>
      <c r="O335" s="78"/>
    </row>
    <row r="336" spans="1:15">
      <c r="A336" s="73">
        <v>43126</v>
      </c>
      <c r="B336">
        <f t="shared" si="15"/>
        <v>1</v>
      </c>
      <c r="C336">
        <f t="shared" si="16"/>
        <v>2018</v>
      </c>
      <c r="D336" s="74">
        <v>13.75</v>
      </c>
      <c r="E336" s="75">
        <v>80.25</v>
      </c>
      <c r="F336" s="74">
        <v>7.0635000000000003</v>
      </c>
      <c r="G336" s="74">
        <v>2.238</v>
      </c>
      <c r="H336" s="76" t="s">
        <v>40</v>
      </c>
      <c r="I336" t="str">
        <f t="shared" si="17"/>
        <v>Fri</v>
      </c>
      <c r="J336" s="79">
        <v>36.950000000000003</v>
      </c>
      <c r="K336" s="79">
        <v>38.25</v>
      </c>
      <c r="L336" s="80">
        <f>J336/$R$2</f>
        <v>81.460872325790589</v>
      </c>
      <c r="M336" s="80">
        <f>K336/$R$2</f>
        <v>84.326884072029486</v>
      </c>
      <c r="N336" s="80"/>
      <c r="O336" s="80"/>
    </row>
    <row r="337" spans="1:15">
      <c r="A337" s="73">
        <v>43129</v>
      </c>
      <c r="B337">
        <f t="shared" si="15"/>
        <v>1</v>
      </c>
      <c r="C337">
        <f t="shared" si="16"/>
        <v>2018</v>
      </c>
      <c r="D337" s="74">
        <v>13.89</v>
      </c>
      <c r="E337" s="75">
        <v>80.25</v>
      </c>
      <c r="F337" s="74">
        <v>7.0620000000000003</v>
      </c>
      <c r="G337" s="74">
        <v>2.2515000000000001</v>
      </c>
      <c r="H337" s="76" t="s">
        <v>40</v>
      </c>
      <c r="I337" t="str">
        <f t="shared" si="17"/>
        <v>Mon</v>
      </c>
      <c r="J337" s="77"/>
      <c r="K337" s="77"/>
      <c r="L337" s="78"/>
      <c r="M337" s="78"/>
      <c r="N337" s="78"/>
      <c r="O337" s="78"/>
    </row>
    <row r="338" spans="1:15">
      <c r="A338" s="73">
        <v>43130</v>
      </c>
      <c r="B338">
        <f t="shared" si="15"/>
        <v>1</v>
      </c>
      <c r="C338">
        <f t="shared" si="16"/>
        <v>2018</v>
      </c>
      <c r="D338" s="74">
        <v>13.65</v>
      </c>
      <c r="E338" s="75">
        <v>80.25</v>
      </c>
      <c r="F338" s="74">
        <v>7.0490000000000004</v>
      </c>
      <c r="G338" s="74">
        <v>2.2290000000000001</v>
      </c>
      <c r="H338" s="76" t="s">
        <v>40</v>
      </c>
      <c r="I338" t="str">
        <f t="shared" si="17"/>
        <v>Tue</v>
      </c>
      <c r="J338" s="79"/>
      <c r="K338" s="79"/>
      <c r="L338" s="80"/>
      <c r="M338" s="80"/>
      <c r="N338" s="80"/>
      <c r="O338" s="80"/>
    </row>
    <row r="339" spans="1:15">
      <c r="A339" s="73">
        <v>43131</v>
      </c>
      <c r="B339">
        <f t="shared" si="15"/>
        <v>1</v>
      </c>
      <c r="C339">
        <f t="shared" si="16"/>
        <v>2018</v>
      </c>
      <c r="D339" s="74">
        <v>13.555</v>
      </c>
      <c r="E339" s="75">
        <v>80.25</v>
      </c>
      <c r="F339" s="74">
        <v>7.1005000000000003</v>
      </c>
      <c r="G339" s="74">
        <v>2.2244999999999999</v>
      </c>
      <c r="H339" s="76" t="s">
        <v>40</v>
      </c>
      <c r="I339" t="str">
        <f t="shared" si="17"/>
        <v>Wed</v>
      </c>
      <c r="J339" s="77">
        <v>37</v>
      </c>
      <c r="K339" s="77">
        <v>38.4</v>
      </c>
      <c r="L339" s="78">
        <f>J339/$R$2</f>
        <v>81.571103546799762</v>
      </c>
      <c r="M339" s="78">
        <f>K339/$R$2</f>
        <v>84.65757773505706</v>
      </c>
      <c r="N339" s="78"/>
      <c r="O339" s="78"/>
    </row>
    <row r="340" spans="1:15">
      <c r="A340" s="73">
        <v>43132</v>
      </c>
      <c r="B340">
        <f t="shared" si="15"/>
        <v>2</v>
      </c>
      <c r="C340">
        <f t="shared" si="16"/>
        <v>2018</v>
      </c>
      <c r="D340" s="74">
        <v>13.545</v>
      </c>
      <c r="E340" s="75">
        <v>80.25</v>
      </c>
      <c r="F340" s="74">
        <v>7.0270000000000001</v>
      </c>
      <c r="G340" s="74">
        <v>2.218</v>
      </c>
      <c r="H340" s="76" t="s">
        <v>40</v>
      </c>
      <c r="I340" t="str">
        <f t="shared" si="17"/>
        <v>Thu</v>
      </c>
      <c r="J340" s="79"/>
      <c r="K340" s="79"/>
      <c r="L340" s="80"/>
      <c r="M340" s="80"/>
      <c r="N340" s="80"/>
      <c r="O340" s="80"/>
    </row>
    <row r="341" spans="1:15">
      <c r="A341" s="73">
        <v>43133</v>
      </c>
      <c r="B341">
        <f t="shared" si="15"/>
        <v>2</v>
      </c>
      <c r="C341">
        <f t="shared" si="16"/>
        <v>2018</v>
      </c>
      <c r="D341" s="74">
        <v>13.795</v>
      </c>
      <c r="E341" s="75">
        <v>80.75</v>
      </c>
      <c r="F341" s="74">
        <v>7.0659999999999998</v>
      </c>
      <c r="G341" s="74">
        <v>2.2280000000000002</v>
      </c>
      <c r="H341" s="76" t="s">
        <v>40</v>
      </c>
      <c r="I341" t="str">
        <f t="shared" si="17"/>
        <v>Fri</v>
      </c>
      <c r="J341" s="77">
        <v>37.25</v>
      </c>
      <c r="K341" s="77">
        <v>38.5</v>
      </c>
      <c r="L341" s="78">
        <f>J341/$R$2</f>
        <v>82.12225965184571</v>
      </c>
      <c r="M341" s="78">
        <f>K341/$R$2</f>
        <v>84.878040177075434</v>
      </c>
      <c r="N341" s="78"/>
      <c r="O341" s="78"/>
    </row>
    <row r="342" spans="1:15">
      <c r="A342" s="73">
        <v>43136</v>
      </c>
      <c r="B342">
        <f t="shared" si="15"/>
        <v>2</v>
      </c>
      <c r="C342">
        <f t="shared" si="16"/>
        <v>2018</v>
      </c>
      <c r="D342" s="74">
        <v>13.54</v>
      </c>
      <c r="E342" s="75">
        <v>80.75</v>
      </c>
      <c r="F342" s="74">
        <v>7.05</v>
      </c>
      <c r="G342" s="74">
        <v>2.202</v>
      </c>
      <c r="H342" s="76" t="s">
        <v>40</v>
      </c>
      <c r="I342" t="str">
        <f t="shared" si="17"/>
        <v>Mon</v>
      </c>
      <c r="J342" s="79"/>
      <c r="K342" s="79"/>
      <c r="L342" s="80"/>
      <c r="M342" s="80"/>
      <c r="N342" s="80"/>
      <c r="O342" s="80"/>
    </row>
    <row r="343" spans="1:15">
      <c r="A343" s="73">
        <v>43137</v>
      </c>
      <c r="B343">
        <f t="shared" si="15"/>
        <v>2</v>
      </c>
      <c r="C343">
        <f t="shared" si="16"/>
        <v>2018</v>
      </c>
      <c r="D343" s="74">
        <v>13.37</v>
      </c>
      <c r="E343" s="75">
        <v>81</v>
      </c>
      <c r="F343" s="74">
        <v>7.06</v>
      </c>
      <c r="G343" s="74">
        <v>2.1960000000000002</v>
      </c>
      <c r="H343" s="76" t="s">
        <v>40</v>
      </c>
      <c r="I343" t="str">
        <f t="shared" si="17"/>
        <v>Tue</v>
      </c>
      <c r="J343" s="77"/>
      <c r="K343" s="77"/>
      <c r="L343" s="78"/>
      <c r="M343" s="78"/>
      <c r="N343" s="78"/>
      <c r="O343" s="78"/>
    </row>
    <row r="344" spans="1:15">
      <c r="A344" s="73">
        <v>43138</v>
      </c>
      <c r="B344">
        <f t="shared" si="15"/>
        <v>2</v>
      </c>
      <c r="C344">
        <f t="shared" si="16"/>
        <v>2018</v>
      </c>
      <c r="D344" s="74">
        <v>13.49</v>
      </c>
      <c r="E344" s="75">
        <v>81</v>
      </c>
      <c r="F344" s="74">
        <v>7.0060000000000002</v>
      </c>
      <c r="G344" s="74">
        <v>2.1815000000000002</v>
      </c>
      <c r="H344" s="76" t="s">
        <v>40</v>
      </c>
      <c r="I344" t="str">
        <f t="shared" si="17"/>
        <v>Wed</v>
      </c>
      <c r="J344" s="79">
        <v>37.5</v>
      </c>
      <c r="K344" s="79">
        <v>38.5</v>
      </c>
      <c r="L344" s="80">
        <f>J344/$R$2</f>
        <v>82.673415756891657</v>
      </c>
      <c r="M344" s="80">
        <f>K344/$R$2</f>
        <v>84.878040177075434</v>
      </c>
      <c r="N344" s="80"/>
      <c r="O344" s="80"/>
    </row>
    <row r="345" spans="1:15">
      <c r="A345" s="73">
        <v>43139</v>
      </c>
      <c r="B345">
        <f t="shared" si="15"/>
        <v>2</v>
      </c>
      <c r="C345">
        <f t="shared" si="16"/>
        <v>2018</v>
      </c>
      <c r="D345" s="74">
        <v>13.025</v>
      </c>
      <c r="E345" s="75">
        <v>81.5</v>
      </c>
      <c r="F345" s="74">
        <v>6.8380000000000001</v>
      </c>
      <c r="G345" s="74">
        <v>2.1680000000000001</v>
      </c>
      <c r="H345" s="76" t="s">
        <v>40</v>
      </c>
      <c r="I345" t="str">
        <f t="shared" si="17"/>
        <v>Thu</v>
      </c>
      <c r="J345" s="77"/>
      <c r="K345" s="77"/>
      <c r="L345" s="78"/>
      <c r="M345" s="78"/>
      <c r="N345" s="78"/>
      <c r="O345" s="78"/>
    </row>
    <row r="346" spans="1:15">
      <c r="A346" s="73">
        <v>43140</v>
      </c>
      <c r="B346">
        <f t="shared" si="15"/>
        <v>2</v>
      </c>
      <c r="C346">
        <f t="shared" si="16"/>
        <v>2018</v>
      </c>
      <c r="D346" s="74">
        <v>12.97</v>
      </c>
      <c r="E346" s="75">
        <v>81.5</v>
      </c>
      <c r="F346" s="74">
        <v>6.7549999999999999</v>
      </c>
      <c r="G346" s="74">
        <v>2.1419999999999999</v>
      </c>
      <c r="H346" s="76" t="s">
        <v>40</v>
      </c>
      <c r="I346" t="str">
        <f t="shared" si="17"/>
        <v>Fri</v>
      </c>
      <c r="J346" s="79">
        <v>37.75</v>
      </c>
      <c r="K346" s="79">
        <v>38.9</v>
      </c>
      <c r="L346" s="80">
        <f>J346/$R$2</f>
        <v>83.224571861937605</v>
      </c>
      <c r="M346" s="80">
        <f>K346/$R$2</f>
        <v>85.759889945148942</v>
      </c>
      <c r="N346" s="80"/>
      <c r="O346" s="80"/>
    </row>
    <row r="347" spans="1:15">
      <c r="A347" s="73">
        <v>43143</v>
      </c>
      <c r="B347">
        <f t="shared" si="15"/>
        <v>2</v>
      </c>
      <c r="C347">
        <f t="shared" si="16"/>
        <v>2018</v>
      </c>
      <c r="D347" s="74">
        <v>12.965</v>
      </c>
      <c r="E347" s="75">
        <v>81.5</v>
      </c>
      <c r="F347" s="74">
        <v>6.7865000000000002</v>
      </c>
      <c r="G347" s="74">
        <v>2.1295000000000002</v>
      </c>
      <c r="H347" s="76" t="s">
        <v>40</v>
      </c>
      <c r="I347" t="str">
        <f t="shared" si="17"/>
        <v>Mon</v>
      </c>
      <c r="J347" s="77"/>
      <c r="K347" s="77"/>
      <c r="L347" s="78"/>
      <c r="M347" s="78"/>
      <c r="N347" s="78"/>
      <c r="O347" s="78"/>
    </row>
    <row r="348" spans="1:15">
      <c r="A348" s="73">
        <v>43144</v>
      </c>
      <c r="B348">
        <f t="shared" si="15"/>
        <v>2</v>
      </c>
      <c r="C348">
        <f t="shared" si="16"/>
        <v>2018</v>
      </c>
      <c r="D348" s="74">
        <v>13.215</v>
      </c>
      <c r="E348" s="75">
        <v>81.5</v>
      </c>
      <c r="F348" s="74">
        <v>6.9080000000000004</v>
      </c>
      <c r="G348" s="74">
        <v>2.1234999999999999</v>
      </c>
      <c r="H348" s="76" t="s">
        <v>40</v>
      </c>
      <c r="I348" t="str">
        <f t="shared" si="17"/>
        <v>Tue</v>
      </c>
      <c r="J348" s="79"/>
      <c r="K348" s="79"/>
      <c r="L348" s="80"/>
      <c r="M348" s="80"/>
      <c r="N348" s="80"/>
      <c r="O348" s="80"/>
    </row>
    <row r="349" spans="1:15">
      <c r="A349" s="73">
        <v>43145</v>
      </c>
      <c r="B349">
        <f t="shared" si="15"/>
        <v>2</v>
      </c>
      <c r="C349">
        <f t="shared" si="16"/>
        <v>2018</v>
      </c>
      <c r="D349" s="74">
        <v>13.63</v>
      </c>
      <c r="E349" s="75">
        <v>81.5</v>
      </c>
      <c r="F349" s="74">
        <v>6.9619999999999997</v>
      </c>
      <c r="G349" s="74">
        <v>2.1379999999999999</v>
      </c>
      <c r="H349" s="76" t="s">
        <v>40</v>
      </c>
      <c r="I349" t="str">
        <f t="shared" si="17"/>
        <v>Wed</v>
      </c>
      <c r="J349" s="77">
        <v>37.75</v>
      </c>
      <c r="K349" s="77">
        <v>38.9</v>
      </c>
      <c r="L349" s="78">
        <f>J349/$R$2</f>
        <v>83.224571861937605</v>
      </c>
      <c r="M349" s="78">
        <f>K349/$R$2</f>
        <v>85.759889945148942</v>
      </c>
      <c r="N349" s="78"/>
      <c r="O349" s="78"/>
    </row>
    <row r="350" spans="1:15">
      <c r="A350" s="73">
        <v>43146</v>
      </c>
      <c r="B350">
        <f t="shared" si="15"/>
        <v>2</v>
      </c>
      <c r="C350">
        <f t="shared" si="16"/>
        <v>2018</v>
      </c>
      <c r="D350" s="74">
        <v>14.15</v>
      </c>
      <c r="E350" s="75">
        <v>82</v>
      </c>
      <c r="F350" s="74">
        <v>7.0979999999999999</v>
      </c>
      <c r="G350" s="74">
        <v>2.1640000000000001</v>
      </c>
      <c r="H350" s="76" t="s">
        <v>40</v>
      </c>
      <c r="I350" t="str">
        <f t="shared" si="17"/>
        <v>Thu</v>
      </c>
      <c r="J350" s="79"/>
      <c r="K350" s="79"/>
      <c r="L350" s="80"/>
      <c r="M350" s="80"/>
      <c r="N350" s="80"/>
      <c r="O350" s="80"/>
    </row>
    <row r="351" spans="1:15">
      <c r="A351" s="73">
        <v>43147</v>
      </c>
      <c r="B351">
        <f t="shared" si="15"/>
        <v>2</v>
      </c>
      <c r="C351">
        <f t="shared" si="16"/>
        <v>2018</v>
      </c>
      <c r="D351" s="74">
        <v>14.03</v>
      </c>
      <c r="E351" s="75">
        <v>82</v>
      </c>
      <c r="F351" s="74">
        <v>7.1589999999999998</v>
      </c>
      <c r="G351" s="74">
        <v>2.1894999999999998</v>
      </c>
      <c r="H351" s="76" t="s">
        <v>40</v>
      </c>
      <c r="I351" t="str">
        <f t="shared" si="17"/>
        <v>Fri</v>
      </c>
      <c r="J351" s="77">
        <v>38</v>
      </c>
      <c r="K351" s="77">
        <v>39.299999999999997</v>
      </c>
      <c r="L351" s="78">
        <f>J351/$R$2</f>
        <v>83.775727966983553</v>
      </c>
      <c r="M351" s="78">
        <f>K351/$R$2</f>
        <v>86.641739713222449</v>
      </c>
      <c r="N351" s="78"/>
      <c r="O351" s="78"/>
    </row>
    <row r="352" spans="1:15">
      <c r="A352" s="73">
        <v>43150</v>
      </c>
      <c r="B352">
        <f t="shared" si="15"/>
        <v>2</v>
      </c>
      <c r="C352">
        <f t="shared" si="16"/>
        <v>2018</v>
      </c>
      <c r="D352" s="74">
        <v>13.6</v>
      </c>
      <c r="E352" s="75">
        <v>80.5</v>
      </c>
      <c r="F352" s="74">
        <v>7.093</v>
      </c>
      <c r="G352" s="74">
        <v>2.266</v>
      </c>
      <c r="H352" s="76" t="s">
        <v>40</v>
      </c>
      <c r="I352" t="str">
        <f t="shared" si="17"/>
        <v>Mon</v>
      </c>
      <c r="J352" s="79"/>
      <c r="K352" s="79"/>
      <c r="L352" s="80"/>
      <c r="M352" s="80"/>
      <c r="N352" s="80"/>
      <c r="O352" s="80"/>
    </row>
    <row r="353" spans="1:15">
      <c r="A353" s="73">
        <v>43151</v>
      </c>
      <c r="B353">
        <f t="shared" si="15"/>
        <v>2</v>
      </c>
      <c r="C353">
        <f t="shared" si="16"/>
        <v>2018</v>
      </c>
      <c r="D353" s="74">
        <v>13.65</v>
      </c>
      <c r="E353" s="75">
        <v>79.5</v>
      </c>
      <c r="F353" s="74">
        <v>7.0270000000000001</v>
      </c>
      <c r="G353" s="74">
        <v>2.2389999999999999</v>
      </c>
      <c r="H353" s="76" t="s">
        <v>40</v>
      </c>
      <c r="I353" t="str">
        <f t="shared" si="17"/>
        <v>Tue</v>
      </c>
      <c r="J353" s="77"/>
      <c r="K353" s="77"/>
      <c r="L353" s="78"/>
      <c r="M353" s="78"/>
      <c r="N353" s="78"/>
      <c r="O353" s="78"/>
    </row>
    <row r="354" spans="1:15">
      <c r="A354" s="73">
        <v>43152</v>
      </c>
      <c r="B354">
        <f t="shared" si="15"/>
        <v>2</v>
      </c>
      <c r="C354">
        <f t="shared" si="16"/>
        <v>2018</v>
      </c>
      <c r="D354" s="74">
        <v>13.59</v>
      </c>
      <c r="E354" s="75">
        <v>80</v>
      </c>
      <c r="F354" s="74">
        <v>7.0030000000000001</v>
      </c>
      <c r="G354" s="74">
        <v>2.19</v>
      </c>
      <c r="H354" s="76" t="s">
        <v>40</v>
      </c>
      <c r="I354" t="str">
        <f t="shared" si="17"/>
        <v>Wed</v>
      </c>
      <c r="J354" s="79">
        <v>38.15</v>
      </c>
      <c r="K354" s="79">
        <v>39.299999999999997</v>
      </c>
      <c r="L354" s="80">
        <f>J354/$R$2</f>
        <v>84.106421630011113</v>
      </c>
      <c r="M354" s="80">
        <f>K354/$R$2</f>
        <v>86.641739713222449</v>
      </c>
      <c r="N354" s="80"/>
      <c r="O354" s="80"/>
    </row>
    <row r="355" spans="1:15">
      <c r="A355" s="73">
        <v>43153</v>
      </c>
      <c r="B355">
        <f t="shared" si="15"/>
        <v>2</v>
      </c>
      <c r="C355">
        <f t="shared" si="16"/>
        <v>2018</v>
      </c>
      <c r="D355" s="74">
        <v>13.574999999999999</v>
      </c>
      <c r="E355" s="75">
        <v>82</v>
      </c>
      <c r="F355" s="74">
        <v>7.032</v>
      </c>
      <c r="G355" s="74">
        <v>2.194</v>
      </c>
      <c r="H355" s="76" t="s">
        <v>40</v>
      </c>
      <c r="I355" t="str">
        <f t="shared" si="17"/>
        <v>Thu</v>
      </c>
      <c r="J355" s="77"/>
      <c r="K355" s="77"/>
      <c r="L355" s="78"/>
      <c r="M355" s="78"/>
      <c r="N355" s="78"/>
      <c r="O355" s="78"/>
    </row>
    <row r="356" spans="1:15">
      <c r="A356" s="73">
        <v>43154</v>
      </c>
      <c r="B356">
        <f t="shared" si="15"/>
        <v>2</v>
      </c>
      <c r="C356">
        <f t="shared" si="16"/>
        <v>2018</v>
      </c>
      <c r="D356" s="74">
        <v>13.8</v>
      </c>
      <c r="E356" s="75">
        <v>81.5</v>
      </c>
      <c r="F356" s="74">
        <v>7.0735000000000001</v>
      </c>
      <c r="G356" s="74">
        <v>2.21</v>
      </c>
      <c r="H356" s="76" t="s">
        <v>40</v>
      </c>
      <c r="I356" t="str">
        <f t="shared" si="17"/>
        <v>Fri</v>
      </c>
      <c r="J356" s="79">
        <v>38.5</v>
      </c>
      <c r="K356" s="79">
        <v>39.299999999999997</v>
      </c>
      <c r="L356" s="80">
        <f>J356/$R$2</f>
        <v>84.878040177075434</v>
      </c>
      <c r="M356" s="80">
        <f>K356/$R$2</f>
        <v>86.641739713222449</v>
      </c>
      <c r="N356" s="80"/>
      <c r="O356" s="80"/>
    </row>
    <row r="357" spans="1:15">
      <c r="A357" s="73">
        <v>43157</v>
      </c>
      <c r="B357">
        <f t="shared" si="15"/>
        <v>2</v>
      </c>
      <c r="C357">
        <f t="shared" si="16"/>
        <v>2018</v>
      </c>
      <c r="D357" s="74">
        <v>13.91</v>
      </c>
      <c r="E357" s="75">
        <v>81.5</v>
      </c>
      <c r="F357" s="74">
        <v>7.1109999999999998</v>
      </c>
      <c r="G357" s="74">
        <v>2.1884999999999999</v>
      </c>
      <c r="H357" s="76" t="s">
        <v>40</v>
      </c>
      <c r="I357" t="str">
        <f t="shared" si="17"/>
        <v>Mon</v>
      </c>
      <c r="J357" s="77"/>
      <c r="K357" s="77"/>
      <c r="L357" s="78"/>
      <c r="M357" s="78"/>
      <c r="N357" s="78"/>
      <c r="O357" s="78"/>
    </row>
    <row r="358" spans="1:15">
      <c r="A358" s="73">
        <v>43158</v>
      </c>
      <c r="B358">
        <f t="shared" si="15"/>
        <v>2</v>
      </c>
      <c r="C358">
        <f t="shared" si="16"/>
        <v>2018</v>
      </c>
      <c r="D358" s="74">
        <v>13.885</v>
      </c>
      <c r="E358" s="75">
        <v>81</v>
      </c>
      <c r="F358" s="74">
        <v>7.0279999999999996</v>
      </c>
      <c r="G358" s="74">
        <v>2.1724999999999999</v>
      </c>
      <c r="H358" s="76" t="s">
        <v>40</v>
      </c>
      <c r="I358" t="str">
        <f t="shared" si="17"/>
        <v>Tue</v>
      </c>
      <c r="J358" s="79"/>
      <c r="K358" s="79"/>
      <c r="L358" s="80"/>
      <c r="M358" s="80"/>
      <c r="N358" s="80"/>
      <c r="O358" s="80"/>
    </row>
    <row r="359" spans="1:15">
      <c r="A359" s="73">
        <v>43159</v>
      </c>
      <c r="B359">
        <f t="shared" si="15"/>
        <v>2</v>
      </c>
      <c r="C359">
        <f t="shared" si="16"/>
        <v>2018</v>
      </c>
      <c r="D359" s="74">
        <v>13.8</v>
      </c>
      <c r="E359" s="75">
        <v>81.25</v>
      </c>
      <c r="F359" s="74">
        <v>6.9530000000000003</v>
      </c>
      <c r="G359" s="74">
        <v>2.1585000000000001</v>
      </c>
      <c r="H359" s="76" t="s">
        <v>40</v>
      </c>
      <c r="I359" t="str">
        <f t="shared" si="17"/>
        <v>Wed</v>
      </c>
      <c r="J359" s="77">
        <v>38.75</v>
      </c>
      <c r="K359" s="77">
        <v>39.700000000000003</v>
      </c>
      <c r="L359" s="78">
        <f>J359/$R$2</f>
        <v>85.429196282121382</v>
      </c>
      <c r="M359" s="78">
        <f>K359/$R$2</f>
        <v>87.523589481295971</v>
      </c>
      <c r="N359" s="78"/>
      <c r="O359" s="78"/>
    </row>
    <row r="360" spans="1:15">
      <c r="A360" s="73">
        <v>43160</v>
      </c>
      <c r="B360">
        <f t="shared" si="15"/>
        <v>3</v>
      </c>
      <c r="C360">
        <f t="shared" si="16"/>
        <v>2018</v>
      </c>
      <c r="D360" s="74">
        <v>13.51</v>
      </c>
      <c r="E360" s="75">
        <v>81.25</v>
      </c>
      <c r="F360" s="74">
        <f>6852/1000</f>
        <v>6.8520000000000003</v>
      </c>
      <c r="G360" s="74">
        <f>2143/1000</f>
        <v>2.1429999999999998</v>
      </c>
      <c r="H360" s="76" t="s">
        <v>40</v>
      </c>
      <c r="I360" t="str">
        <f t="shared" si="17"/>
        <v>Thu</v>
      </c>
      <c r="J360" s="79"/>
      <c r="K360" s="79"/>
      <c r="L360" s="80"/>
      <c r="M360" s="80"/>
      <c r="N360" s="80"/>
      <c r="O360" s="80"/>
    </row>
    <row r="361" spans="1:15">
      <c r="A361" s="73">
        <v>43161</v>
      </c>
      <c r="B361">
        <f t="shared" si="15"/>
        <v>3</v>
      </c>
      <c r="C361">
        <f t="shared" si="16"/>
        <v>2018</v>
      </c>
      <c r="D361" s="82">
        <v>13.45</v>
      </c>
      <c r="E361" s="83">
        <v>79.5</v>
      </c>
      <c r="F361" s="82">
        <v>6.883</v>
      </c>
      <c r="G361" s="82">
        <v>2.1440000000000001</v>
      </c>
      <c r="H361" s="76" t="s">
        <v>40</v>
      </c>
      <c r="I361" t="str">
        <f t="shared" si="17"/>
        <v>Fri</v>
      </c>
      <c r="J361" s="77">
        <v>38.799999999999997</v>
      </c>
      <c r="K361" s="77">
        <v>39.85</v>
      </c>
      <c r="L361" s="78">
        <f>J361/$R$2</f>
        <v>85.539427503130568</v>
      </c>
      <c r="M361" s="78">
        <f>K361/$R$2</f>
        <v>87.854283144323531</v>
      </c>
      <c r="N361" s="78"/>
      <c r="O361" s="78"/>
    </row>
    <row r="362" spans="1:15">
      <c r="A362" s="73">
        <v>43164</v>
      </c>
      <c r="B362">
        <f t="shared" si="15"/>
        <v>3</v>
      </c>
      <c r="C362">
        <f t="shared" si="16"/>
        <v>2018</v>
      </c>
      <c r="D362" s="82">
        <v>13.335000000000001</v>
      </c>
      <c r="E362" s="83">
        <v>80.75</v>
      </c>
      <c r="F362" s="82">
        <v>6.85</v>
      </c>
      <c r="G362" s="82">
        <v>2.1349999999999998</v>
      </c>
      <c r="H362" s="76" t="s">
        <v>40</v>
      </c>
      <c r="I362" t="str">
        <f t="shared" si="17"/>
        <v>Mon</v>
      </c>
      <c r="J362" s="79"/>
      <c r="K362" s="79"/>
      <c r="L362" s="80"/>
      <c r="M362" s="80"/>
      <c r="N362" s="80"/>
      <c r="O362" s="80"/>
    </row>
    <row r="363" spans="1:15">
      <c r="A363" s="73">
        <v>43165</v>
      </c>
      <c r="B363">
        <f t="shared" si="15"/>
        <v>3</v>
      </c>
      <c r="C363">
        <f t="shared" si="16"/>
        <v>2018</v>
      </c>
      <c r="D363" s="82">
        <v>13.58</v>
      </c>
      <c r="E363" s="83">
        <v>83.25</v>
      </c>
      <c r="F363" s="82">
        <v>6.9684999999999997</v>
      </c>
      <c r="G363" s="82">
        <v>2.1360000000000001</v>
      </c>
      <c r="H363" s="76" t="s">
        <v>40</v>
      </c>
      <c r="I363" t="str">
        <f t="shared" si="17"/>
        <v>Tue</v>
      </c>
      <c r="J363" s="77"/>
      <c r="K363" s="77"/>
      <c r="L363" s="78"/>
      <c r="M363" s="78"/>
      <c r="N363" s="78"/>
      <c r="O363" s="78"/>
    </row>
    <row r="364" spans="1:15">
      <c r="A364" s="73">
        <v>43166</v>
      </c>
      <c r="B364">
        <f t="shared" si="15"/>
        <v>3</v>
      </c>
      <c r="C364">
        <f t="shared" si="16"/>
        <v>2018</v>
      </c>
      <c r="D364" s="82">
        <v>13.37</v>
      </c>
      <c r="E364" s="83">
        <v>83.5</v>
      </c>
      <c r="F364" s="82">
        <v>6.8730000000000002</v>
      </c>
      <c r="G364" s="82">
        <v>2.1124999999999998</v>
      </c>
      <c r="H364" s="76" t="s">
        <v>40</v>
      </c>
      <c r="I364" t="str">
        <f t="shared" si="17"/>
        <v>Wed</v>
      </c>
      <c r="J364" s="79">
        <v>39.25</v>
      </c>
      <c r="K364" s="79">
        <v>40.4</v>
      </c>
      <c r="L364" s="80">
        <f>J364/$R$2</f>
        <v>86.531508492213263</v>
      </c>
      <c r="M364" s="80">
        <f>K364/$R$2</f>
        <v>89.066826575424614</v>
      </c>
      <c r="N364" s="80"/>
      <c r="O364" s="80"/>
    </row>
    <row r="365" spans="1:15">
      <c r="A365" s="73">
        <v>43167</v>
      </c>
      <c r="B365">
        <f t="shared" si="15"/>
        <v>3</v>
      </c>
      <c r="C365">
        <f t="shared" si="16"/>
        <v>2018</v>
      </c>
      <c r="D365" s="82">
        <v>13.25</v>
      </c>
      <c r="E365" s="83">
        <v>84.5</v>
      </c>
      <c r="F365" s="82">
        <v>6.83</v>
      </c>
      <c r="G365" s="82">
        <v>2.0825</v>
      </c>
      <c r="H365" s="76" t="s">
        <v>40</v>
      </c>
      <c r="I365" t="str">
        <f t="shared" si="17"/>
        <v>Thu</v>
      </c>
      <c r="J365" s="77"/>
      <c r="K365" s="77"/>
      <c r="L365" s="78"/>
      <c r="M365" s="78"/>
      <c r="N365" s="78"/>
      <c r="O365" s="78"/>
    </row>
    <row r="366" spans="1:15">
      <c r="A366" s="73">
        <v>43168</v>
      </c>
      <c r="B366">
        <f t="shared" si="15"/>
        <v>3</v>
      </c>
      <c r="C366">
        <f t="shared" si="16"/>
        <v>2018</v>
      </c>
      <c r="D366" s="82">
        <v>13.345000000000001</v>
      </c>
      <c r="E366" s="83">
        <v>84.5</v>
      </c>
      <c r="F366" s="82">
        <v>6.8079999999999998</v>
      </c>
      <c r="G366" s="82">
        <v>2.0785</v>
      </c>
      <c r="H366" s="76" t="s">
        <v>40</v>
      </c>
      <c r="I366" t="str">
        <f t="shared" si="17"/>
        <v>Fri</v>
      </c>
      <c r="J366" s="79">
        <v>39.5</v>
      </c>
      <c r="K366" s="79">
        <v>40.75</v>
      </c>
      <c r="L366" s="80">
        <f>J366/$R$2</f>
        <v>87.08266459725921</v>
      </c>
      <c r="M366" s="80">
        <f>K366/$R$2</f>
        <v>89.838445122488935</v>
      </c>
      <c r="N366" s="80"/>
      <c r="O366" s="80"/>
    </row>
    <row r="367" spans="1:15">
      <c r="A367" s="73">
        <v>43171</v>
      </c>
      <c r="B367">
        <f t="shared" si="15"/>
        <v>3</v>
      </c>
      <c r="C367">
        <f t="shared" si="16"/>
        <v>2018</v>
      </c>
      <c r="D367" s="82">
        <v>13.725</v>
      </c>
      <c r="E367" s="83">
        <v>84.5</v>
      </c>
      <c r="F367" s="82">
        <v>6.8570000000000002</v>
      </c>
      <c r="G367" s="82">
        <v>2.097</v>
      </c>
      <c r="H367" s="76" t="s">
        <v>40</v>
      </c>
      <c r="I367" t="str">
        <f t="shared" si="17"/>
        <v>Mon</v>
      </c>
      <c r="J367" s="77"/>
      <c r="K367" s="77"/>
      <c r="L367" s="78"/>
      <c r="M367" s="78"/>
      <c r="N367" s="78"/>
      <c r="O367" s="78"/>
    </row>
    <row r="368" spans="1:15">
      <c r="A368" s="73">
        <v>43172</v>
      </c>
      <c r="B368">
        <f t="shared" si="15"/>
        <v>3</v>
      </c>
      <c r="C368">
        <f t="shared" si="16"/>
        <v>2018</v>
      </c>
      <c r="D368" s="82">
        <v>13.83</v>
      </c>
      <c r="E368" s="83">
        <v>85</v>
      </c>
      <c r="F368" s="82">
        <v>6.883</v>
      </c>
      <c r="G368" s="82">
        <v>2.08</v>
      </c>
      <c r="H368" s="76" t="s">
        <v>40</v>
      </c>
      <c r="I368" t="str">
        <f t="shared" si="17"/>
        <v>Tue</v>
      </c>
      <c r="J368" s="79"/>
      <c r="K368" s="79"/>
      <c r="L368" s="80"/>
      <c r="M368" s="80"/>
      <c r="N368" s="80"/>
      <c r="O368" s="80"/>
    </row>
    <row r="369" spans="1:15">
      <c r="A369" s="73">
        <v>43173</v>
      </c>
      <c r="B369">
        <f t="shared" si="15"/>
        <v>3</v>
      </c>
      <c r="C369">
        <f t="shared" si="16"/>
        <v>2018</v>
      </c>
      <c r="D369" s="82">
        <v>13.925000000000001</v>
      </c>
      <c r="E369" s="83">
        <v>85.5</v>
      </c>
      <c r="F369" s="82">
        <v>7.0149999999999997</v>
      </c>
      <c r="G369" s="82">
        <v>2.0960000000000001</v>
      </c>
      <c r="H369" s="76" t="s">
        <v>40</v>
      </c>
      <c r="I369" t="str">
        <f t="shared" si="17"/>
        <v>Wed</v>
      </c>
      <c r="J369" s="77">
        <v>40.4</v>
      </c>
      <c r="K369" s="77">
        <v>41.95</v>
      </c>
      <c r="L369" s="78">
        <f>J369/$R$2</f>
        <v>89.066826575424614</v>
      </c>
      <c r="M369" s="78">
        <f>K369/$R$2</f>
        <v>92.483994426709472</v>
      </c>
      <c r="N369" s="78"/>
      <c r="O369" s="78"/>
    </row>
    <row r="370" spans="1:15">
      <c r="A370" s="73">
        <v>43174</v>
      </c>
      <c r="B370">
        <f t="shared" si="15"/>
        <v>3</v>
      </c>
      <c r="C370">
        <f t="shared" si="16"/>
        <v>2018</v>
      </c>
      <c r="D370" s="82">
        <v>13.685</v>
      </c>
      <c r="E370" s="83">
        <v>87.25</v>
      </c>
      <c r="F370" s="82">
        <v>6.8855000000000004</v>
      </c>
      <c r="G370" s="82">
        <v>2.0625</v>
      </c>
      <c r="H370" s="76" t="s">
        <v>40</v>
      </c>
      <c r="I370" t="str">
        <f t="shared" si="17"/>
        <v>Thu</v>
      </c>
      <c r="J370" s="79"/>
      <c r="K370" s="79"/>
      <c r="L370" s="80"/>
      <c r="M370" s="80"/>
      <c r="N370" s="80"/>
      <c r="O370" s="80"/>
    </row>
    <row r="371" spans="1:15">
      <c r="A371" s="73">
        <v>43175</v>
      </c>
      <c r="B371">
        <f t="shared" si="15"/>
        <v>3</v>
      </c>
      <c r="C371">
        <f t="shared" si="16"/>
        <v>2018</v>
      </c>
      <c r="D371" s="82">
        <v>13.74</v>
      </c>
      <c r="E371" s="83">
        <v>88.5</v>
      </c>
      <c r="F371" s="82">
        <v>6.923</v>
      </c>
      <c r="G371" s="82">
        <v>2.069</v>
      </c>
      <c r="H371" s="76" t="s">
        <v>40</v>
      </c>
      <c r="I371" t="str">
        <f t="shared" si="17"/>
        <v>Fri</v>
      </c>
      <c r="J371" s="77">
        <v>41.2</v>
      </c>
      <c r="K371" s="77">
        <v>42.5</v>
      </c>
      <c r="L371" s="78">
        <f>J371/$R$2</f>
        <v>90.830526111571643</v>
      </c>
      <c r="M371" s="78">
        <f>K371/$R$2</f>
        <v>93.69653785781054</v>
      </c>
      <c r="N371" s="78"/>
      <c r="O371" s="78"/>
    </row>
    <row r="372" spans="1:15">
      <c r="A372" s="73">
        <v>43178</v>
      </c>
      <c r="B372">
        <f t="shared" si="15"/>
        <v>3</v>
      </c>
      <c r="C372">
        <f t="shared" si="16"/>
        <v>2018</v>
      </c>
      <c r="D372" s="82">
        <v>13.43</v>
      </c>
      <c r="E372" s="83">
        <v>88.5</v>
      </c>
      <c r="F372" s="82">
        <v>6.7915000000000001</v>
      </c>
      <c r="G372" s="82">
        <v>2.0705</v>
      </c>
      <c r="H372" s="76" t="s">
        <v>40</v>
      </c>
      <c r="I372" t="str">
        <f t="shared" si="17"/>
        <v>Mon</v>
      </c>
      <c r="J372" s="79"/>
      <c r="K372" s="79"/>
      <c r="L372" s="80"/>
      <c r="M372" s="80"/>
      <c r="N372" s="80"/>
      <c r="O372" s="80"/>
    </row>
    <row r="373" spans="1:15">
      <c r="A373" s="73">
        <v>43179</v>
      </c>
      <c r="B373">
        <f t="shared" si="15"/>
        <v>3</v>
      </c>
      <c r="C373">
        <f t="shared" si="16"/>
        <v>2018</v>
      </c>
      <c r="D373" s="82">
        <v>13.52</v>
      </c>
      <c r="E373" s="83">
        <v>90.5</v>
      </c>
      <c r="F373" s="82">
        <v>6.7839999999999998</v>
      </c>
      <c r="G373" s="82">
        <v>2.073</v>
      </c>
      <c r="H373" s="76" t="s">
        <v>40</v>
      </c>
      <c r="I373" t="str">
        <f t="shared" si="17"/>
        <v>Tue</v>
      </c>
      <c r="J373" s="77"/>
      <c r="K373" s="77"/>
      <c r="L373" s="78"/>
      <c r="M373" s="78"/>
      <c r="N373" s="78"/>
      <c r="O373" s="78"/>
    </row>
    <row r="374" spans="1:15">
      <c r="A374" s="73">
        <v>43180</v>
      </c>
      <c r="B374">
        <f t="shared" si="15"/>
        <v>3</v>
      </c>
      <c r="C374">
        <f t="shared" si="16"/>
        <v>2018</v>
      </c>
      <c r="D374" s="82">
        <v>13.33</v>
      </c>
      <c r="E374" s="83">
        <v>95.5</v>
      </c>
      <c r="F374" s="82">
        <v>6.6749999999999998</v>
      </c>
      <c r="G374" s="82">
        <v>2.0565000000000002</v>
      </c>
      <c r="H374" s="76" t="s">
        <v>40</v>
      </c>
      <c r="I374" t="str">
        <f t="shared" si="17"/>
        <v>Wed</v>
      </c>
      <c r="J374" s="79">
        <v>41.65</v>
      </c>
      <c r="K374" s="79">
        <v>43.75</v>
      </c>
      <c r="L374" s="80">
        <f>J374/$R$2</f>
        <v>91.822607100654324</v>
      </c>
      <c r="M374" s="80">
        <f>K374/$R$2</f>
        <v>96.452318383040264</v>
      </c>
      <c r="N374" s="80"/>
      <c r="O374" s="80"/>
    </row>
    <row r="375" spans="1:15">
      <c r="A375" s="73">
        <v>43181</v>
      </c>
      <c r="B375">
        <f t="shared" si="15"/>
        <v>3</v>
      </c>
      <c r="C375">
        <f t="shared" si="16"/>
        <v>2018</v>
      </c>
      <c r="D375" s="82">
        <v>13.355</v>
      </c>
      <c r="E375" s="83">
        <v>95</v>
      </c>
      <c r="F375" s="82">
        <v>6.7465000000000002</v>
      </c>
      <c r="G375" s="82">
        <v>2.0590000000000002</v>
      </c>
      <c r="H375" s="76" t="s">
        <v>40</v>
      </c>
      <c r="I375" t="str">
        <f t="shared" si="17"/>
        <v>Thu</v>
      </c>
      <c r="J375" s="77"/>
      <c r="K375" s="77"/>
      <c r="L375" s="78"/>
      <c r="M375" s="78"/>
      <c r="N375" s="78"/>
      <c r="O375" s="78"/>
    </row>
    <row r="376" spans="1:15">
      <c r="A376" s="73">
        <v>43182</v>
      </c>
      <c r="B376">
        <f t="shared" si="15"/>
        <v>3</v>
      </c>
      <c r="C376">
        <f t="shared" si="16"/>
        <v>2018</v>
      </c>
      <c r="D376" s="82">
        <v>13.05</v>
      </c>
      <c r="E376" s="83">
        <v>94.75</v>
      </c>
      <c r="F376" s="82">
        <v>6.6580000000000004</v>
      </c>
      <c r="G376" s="82">
        <v>2.0489999999999999</v>
      </c>
      <c r="H376" s="76" t="s">
        <v>40</v>
      </c>
      <c r="I376" t="str">
        <f t="shared" si="17"/>
        <v>Fri</v>
      </c>
      <c r="J376" s="79">
        <v>41.95</v>
      </c>
      <c r="K376" s="79">
        <v>43.75</v>
      </c>
      <c r="L376" s="80">
        <f>J376/$R$2</f>
        <v>92.483994426709472</v>
      </c>
      <c r="M376" s="80">
        <f>K376/$R$2</f>
        <v>96.452318383040264</v>
      </c>
      <c r="N376" s="80"/>
      <c r="O376" s="80"/>
    </row>
    <row r="377" spans="1:15">
      <c r="A377" s="73">
        <v>43185</v>
      </c>
      <c r="B377">
        <f t="shared" si="15"/>
        <v>3</v>
      </c>
      <c r="C377">
        <f t="shared" si="16"/>
        <v>2018</v>
      </c>
      <c r="D377" s="82">
        <v>12.845000000000001</v>
      </c>
      <c r="E377" s="83">
        <v>94.25</v>
      </c>
      <c r="F377" s="82">
        <v>6.5</v>
      </c>
      <c r="G377" s="82">
        <v>2.0219999999999998</v>
      </c>
      <c r="H377" s="76" t="s">
        <v>40</v>
      </c>
      <c r="I377" t="str">
        <f t="shared" si="17"/>
        <v>Mon</v>
      </c>
      <c r="J377" s="77"/>
      <c r="K377" s="77"/>
      <c r="L377" s="78"/>
      <c r="M377" s="78"/>
      <c r="N377" s="78"/>
      <c r="O377" s="78"/>
    </row>
    <row r="378" spans="1:15">
      <c r="A378" s="73">
        <v>43186</v>
      </c>
      <c r="B378">
        <f t="shared" si="15"/>
        <v>3</v>
      </c>
      <c r="C378">
        <f t="shared" si="16"/>
        <v>2018</v>
      </c>
      <c r="D378" s="82">
        <v>13.03</v>
      </c>
      <c r="E378" s="83">
        <v>94.25</v>
      </c>
      <c r="F378" s="82">
        <v>6.6414999999999997</v>
      </c>
      <c r="G378" s="82">
        <v>2.0350000000000001</v>
      </c>
      <c r="H378" s="76" t="s">
        <v>40</v>
      </c>
      <c r="I378" t="str">
        <f t="shared" si="17"/>
        <v>Tue</v>
      </c>
      <c r="J378" s="79"/>
      <c r="K378" s="79"/>
      <c r="L378" s="80"/>
      <c r="M378" s="80"/>
      <c r="N378" s="80"/>
      <c r="O378" s="80"/>
    </row>
    <row r="379" spans="1:15">
      <c r="A379" s="73">
        <v>43187</v>
      </c>
      <c r="B379">
        <f t="shared" si="15"/>
        <v>3</v>
      </c>
      <c r="C379">
        <f t="shared" si="16"/>
        <v>2018</v>
      </c>
      <c r="D379" s="82">
        <v>12.925000000000001</v>
      </c>
      <c r="E379" s="83">
        <v>93.5</v>
      </c>
      <c r="F379" s="82">
        <v>6.6014999999999997</v>
      </c>
      <c r="G379" s="82">
        <v>2.0089999999999999</v>
      </c>
      <c r="H379" s="76" t="s">
        <v>40</v>
      </c>
      <c r="I379" t="str">
        <f t="shared" si="17"/>
        <v>Wed</v>
      </c>
      <c r="J379" s="77">
        <v>42.5</v>
      </c>
      <c r="K379" s="77">
        <v>44.25</v>
      </c>
      <c r="L379" s="78">
        <f>J379/$R$2</f>
        <v>93.69653785781054</v>
      </c>
      <c r="M379" s="78">
        <f>K379/$R$2</f>
        <v>97.55463059313216</v>
      </c>
      <c r="N379" s="78"/>
      <c r="O379" s="78"/>
    </row>
    <row r="380" spans="1:15">
      <c r="A380" s="73">
        <v>43188</v>
      </c>
      <c r="B380">
        <f t="shared" si="15"/>
        <v>3</v>
      </c>
      <c r="C380">
        <f t="shared" si="16"/>
        <v>2018</v>
      </c>
      <c r="D380" s="82">
        <v>13.244999999999999</v>
      </c>
      <c r="E380" s="83">
        <v>93.75</v>
      </c>
      <c r="F380" s="82">
        <v>6.6849999999999996</v>
      </c>
      <c r="G380" s="82">
        <v>1.9970000000000001</v>
      </c>
      <c r="H380" s="76" t="s">
        <v>40</v>
      </c>
      <c r="I380" t="str">
        <f t="shared" si="17"/>
        <v>Thu</v>
      </c>
      <c r="J380" s="79"/>
      <c r="K380" s="79"/>
      <c r="L380" s="80"/>
      <c r="M380" s="80"/>
      <c r="N380" s="80"/>
      <c r="O380" s="80"/>
    </row>
    <row r="381" spans="1:15">
      <c r="A381" s="73">
        <v>43193</v>
      </c>
      <c r="B381">
        <f t="shared" si="15"/>
        <v>4</v>
      </c>
      <c r="C381">
        <f t="shared" si="16"/>
        <v>2018</v>
      </c>
      <c r="D381" s="82">
        <v>13.56</v>
      </c>
      <c r="E381" s="83">
        <v>93.25</v>
      </c>
      <c r="F381" s="82">
        <v>6.7560000000000002</v>
      </c>
      <c r="G381" s="82">
        <v>2.0099999999999998</v>
      </c>
      <c r="H381" s="76" t="s">
        <v>40</v>
      </c>
      <c r="I381" t="str">
        <f t="shared" si="17"/>
        <v>Tue</v>
      </c>
      <c r="J381" s="77"/>
      <c r="K381" s="77"/>
      <c r="L381" s="78"/>
      <c r="M381" s="78"/>
      <c r="N381" s="78"/>
      <c r="O381" s="78"/>
    </row>
    <row r="382" spans="1:15">
      <c r="A382" s="73">
        <v>43194</v>
      </c>
      <c r="B382">
        <f t="shared" si="15"/>
        <v>4</v>
      </c>
      <c r="C382">
        <f t="shared" si="16"/>
        <v>2018</v>
      </c>
      <c r="D382" s="82">
        <v>13.06</v>
      </c>
      <c r="E382" s="83">
        <v>88</v>
      </c>
      <c r="F382" s="82">
        <v>6.625</v>
      </c>
      <c r="G382" s="82">
        <v>1.972</v>
      </c>
      <c r="H382" s="76" t="s">
        <v>40</v>
      </c>
      <c r="I382" t="str">
        <f t="shared" si="17"/>
        <v>Wed</v>
      </c>
      <c r="J382" s="79">
        <v>42.85</v>
      </c>
      <c r="K382" s="79">
        <v>44.25</v>
      </c>
      <c r="L382" s="80">
        <f>J382/$R$2</f>
        <v>94.468156404874875</v>
      </c>
      <c r="M382" s="80">
        <f>K382/$R$2</f>
        <v>97.55463059313216</v>
      </c>
      <c r="N382" s="80"/>
      <c r="O382" s="80"/>
    </row>
    <row r="383" spans="1:15">
      <c r="A383" s="73">
        <v>43195</v>
      </c>
      <c r="B383">
        <f t="shared" si="15"/>
        <v>4</v>
      </c>
      <c r="C383">
        <f t="shared" si="16"/>
        <v>2018</v>
      </c>
      <c r="D383" s="82">
        <v>13.285</v>
      </c>
      <c r="E383" s="83">
        <v>91</v>
      </c>
      <c r="F383" s="82">
        <v>6.7670000000000003</v>
      </c>
      <c r="G383" s="82">
        <v>1.9690000000000001</v>
      </c>
      <c r="H383" s="76" t="s">
        <v>40</v>
      </c>
      <c r="I383" t="str">
        <f t="shared" si="17"/>
        <v>Thu</v>
      </c>
      <c r="J383" s="77"/>
      <c r="K383" s="77"/>
      <c r="L383" s="78"/>
      <c r="M383" s="78"/>
      <c r="N383" s="78"/>
      <c r="O383" s="78"/>
    </row>
    <row r="384" spans="1:15">
      <c r="A384" s="73">
        <v>43196</v>
      </c>
      <c r="B384">
        <f t="shared" si="15"/>
        <v>4</v>
      </c>
      <c r="C384">
        <f t="shared" si="16"/>
        <v>2018</v>
      </c>
      <c r="D384" s="82">
        <v>12.89</v>
      </c>
      <c r="E384" s="83">
        <v>91.5</v>
      </c>
      <c r="F384" s="82">
        <v>6.7030000000000003</v>
      </c>
      <c r="G384" s="82">
        <v>1.9670000000000001</v>
      </c>
      <c r="H384" s="76" t="s">
        <v>40</v>
      </c>
      <c r="I384" t="str">
        <f t="shared" si="17"/>
        <v>Fri</v>
      </c>
      <c r="J384" s="79">
        <v>43.25</v>
      </c>
      <c r="K384" s="79">
        <v>44.25</v>
      </c>
      <c r="L384" s="80">
        <f>J384/$R$2</f>
        <v>95.350006172948383</v>
      </c>
      <c r="M384" s="80">
        <f>K384/$R$2</f>
        <v>97.55463059313216</v>
      </c>
      <c r="N384" s="80"/>
      <c r="O384" s="80"/>
    </row>
    <row r="385" spans="1:15">
      <c r="A385" s="73">
        <v>43199</v>
      </c>
      <c r="B385">
        <f t="shared" si="15"/>
        <v>4</v>
      </c>
      <c r="C385">
        <f t="shared" si="16"/>
        <v>2018</v>
      </c>
      <c r="D385" s="82">
        <v>13.24</v>
      </c>
      <c r="E385" s="83">
        <v>91.5</v>
      </c>
      <c r="F385" s="82">
        <v>6.7670000000000003</v>
      </c>
      <c r="G385" s="82">
        <v>2.113</v>
      </c>
      <c r="H385" s="76" t="s">
        <v>40</v>
      </c>
      <c r="I385" t="str">
        <f t="shared" si="17"/>
        <v>Mon</v>
      </c>
      <c r="J385" s="77"/>
      <c r="K385" s="77"/>
      <c r="L385" s="78"/>
      <c r="M385" s="78"/>
      <c r="N385" s="78"/>
      <c r="O385" s="78"/>
    </row>
    <row r="386" spans="1:15">
      <c r="A386" s="73">
        <v>43200</v>
      </c>
      <c r="B386">
        <f t="shared" si="15"/>
        <v>4</v>
      </c>
      <c r="C386">
        <f t="shared" si="16"/>
        <v>2018</v>
      </c>
      <c r="D386" s="82">
        <v>13.7</v>
      </c>
      <c r="E386" s="83">
        <v>91.5</v>
      </c>
      <c r="F386" s="82">
        <v>6.8879999999999999</v>
      </c>
      <c r="G386" s="82">
        <v>2.1715</v>
      </c>
      <c r="H386" s="76" t="s">
        <v>40</v>
      </c>
      <c r="I386" t="str">
        <f t="shared" si="17"/>
        <v>Tue</v>
      </c>
      <c r="J386" s="79"/>
      <c r="K386" s="79"/>
      <c r="L386" s="80"/>
      <c r="M386" s="80"/>
      <c r="N386" s="80"/>
      <c r="O386" s="80"/>
    </row>
    <row r="387" spans="1:15">
      <c r="A387" s="73">
        <v>43201</v>
      </c>
      <c r="B387">
        <f t="shared" ref="B387:B450" si="18">MONTH(A387)</f>
        <v>4</v>
      </c>
      <c r="C387">
        <f t="shared" ref="C387:C450" si="19">YEAR(A387)</f>
        <v>2018</v>
      </c>
      <c r="D387" s="82">
        <v>13.74</v>
      </c>
      <c r="E387" s="83">
        <v>91.5</v>
      </c>
      <c r="F387" s="82">
        <v>6.9305000000000003</v>
      </c>
      <c r="G387" s="82">
        <v>2.2530000000000001</v>
      </c>
      <c r="H387" s="76" t="s">
        <v>40</v>
      </c>
      <c r="I387" t="str">
        <f t="shared" ref="I387:I450" si="20">TEXT($A387,"ddd")</f>
        <v>Wed</v>
      </c>
      <c r="J387" s="77">
        <v>43.5</v>
      </c>
      <c r="K387" s="77">
        <v>44.25</v>
      </c>
      <c r="L387" s="78">
        <f>J387/$R$2</f>
        <v>95.901162277994317</v>
      </c>
      <c r="M387" s="78">
        <f>K387/$R$2</f>
        <v>97.55463059313216</v>
      </c>
      <c r="N387" s="78"/>
      <c r="O387" s="78"/>
    </row>
    <row r="388" spans="1:15">
      <c r="A388" s="73">
        <v>43202</v>
      </c>
      <c r="B388">
        <f t="shared" si="18"/>
        <v>4</v>
      </c>
      <c r="C388">
        <f t="shared" si="19"/>
        <v>2018</v>
      </c>
      <c r="D388" s="82">
        <v>13.585000000000001</v>
      </c>
      <c r="E388" s="83">
        <v>91.5</v>
      </c>
      <c r="F388" s="82">
        <v>6.7560000000000002</v>
      </c>
      <c r="G388" s="82">
        <v>2.2204999999999999</v>
      </c>
      <c r="H388" s="76" t="s">
        <v>40</v>
      </c>
      <c r="I388" t="str">
        <f t="shared" si="20"/>
        <v>Thu</v>
      </c>
      <c r="J388" s="79"/>
      <c r="K388" s="79"/>
      <c r="L388" s="80"/>
      <c r="M388" s="80"/>
      <c r="N388" s="80"/>
      <c r="O388" s="80"/>
    </row>
    <row r="389" spans="1:15">
      <c r="A389" s="73">
        <v>43203</v>
      </c>
      <c r="B389">
        <f t="shared" si="18"/>
        <v>4</v>
      </c>
      <c r="C389">
        <f t="shared" si="19"/>
        <v>2018</v>
      </c>
      <c r="D389" s="82">
        <v>14.005000000000001</v>
      </c>
      <c r="E389" s="83">
        <v>92.25</v>
      </c>
      <c r="F389" s="82">
        <v>6.83</v>
      </c>
      <c r="G389" s="82">
        <v>2.3250000000000002</v>
      </c>
      <c r="H389" s="76" t="s">
        <v>40</v>
      </c>
      <c r="I389" t="str">
        <f t="shared" si="20"/>
        <v>Fri</v>
      </c>
      <c r="J389" s="77">
        <v>43.5</v>
      </c>
      <c r="K389" s="77">
        <v>44.25</v>
      </c>
      <c r="L389" s="78">
        <f>J389/$R$2</f>
        <v>95.901162277994317</v>
      </c>
      <c r="M389" s="78">
        <f>K389/$R$2</f>
        <v>97.55463059313216</v>
      </c>
      <c r="N389" s="78"/>
      <c r="O389" s="78"/>
    </row>
    <row r="390" spans="1:15">
      <c r="A390" s="73">
        <v>43206</v>
      </c>
      <c r="B390">
        <f t="shared" si="18"/>
        <v>4</v>
      </c>
      <c r="C390">
        <f t="shared" si="19"/>
        <v>2018</v>
      </c>
      <c r="D390" s="82">
        <v>14.15</v>
      </c>
      <c r="E390" s="83">
        <v>91.5</v>
      </c>
      <c r="F390" s="82">
        <v>6.8114999999999997</v>
      </c>
      <c r="G390" s="82">
        <v>2.3584999999999998</v>
      </c>
      <c r="H390" s="76" t="s">
        <v>40</v>
      </c>
      <c r="I390" t="str">
        <f t="shared" si="20"/>
        <v>Mon</v>
      </c>
      <c r="J390" s="79"/>
      <c r="K390" s="79"/>
      <c r="L390" s="80"/>
      <c r="M390" s="80"/>
      <c r="N390" s="80"/>
      <c r="O390" s="80"/>
    </row>
    <row r="391" spans="1:15">
      <c r="A391" s="73">
        <v>43207</v>
      </c>
      <c r="B391">
        <f t="shared" si="18"/>
        <v>4</v>
      </c>
      <c r="C391">
        <f t="shared" si="19"/>
        <v>2018</v>
      </c>
      <c r="D391" s="82">
        <v>13.95</v>
      </c>
      <c r="E391" s="83">
        <v>91.5</v>
      </c>
      <c r="F391" s="82">
        <v>6.7839999999999998</v>
      </c>
      <c r="G391" s="82">
        <v>2.3755000000000002</v>
      </c>
      <c r="H391" s="76" t="s">
        <v>40</v>
      </c>
      <c r="I391" t="str">
        <f t="shared" si="20"/>
        <v>Tue</v>
      </c>
      <c r="J391" s="77"/>
      <c r="K391" s="77"/>
      <c r="L391" s="78"/>
      <c r="M391" s="78"/>
      <c r="N391" s="78"/>
      <c r="O391" s="78"/>
    </row>
    <row r="392" spans="1:15">
      <c r="A392" s="73">
        <v>43208</v>
      </c>
      <c r="B392">
        <f t="shared" si="18"/>
        <v>4</v>
      </c>
      <c r="C392">
        <f t="shared" si="19"/>
        <v>2018</v>
      </c>
      <c r="D392" s="82">
        <v>15.105</v>
      </c>
      <c r="E392" s="83">
        <v>91.5</v>
      </c>
      <c r="F392" s="82">
        <v>6.9359999999999999</v>
      </c>
      <c r="G392" s="82">
        <v>2.5285000000000002</v>
      </c>
      <c r="H392" s="76" t="s">
        <v>40</v>
      </c>
      <c r="I392" t="str">
        <f t="shared" si="20"/>
        <v>Wed</v>
      </c>
      <c r="J392" s="79">
        <v>43.55</v>
      </c>
      <c r="K392" s="79">
        <v>44.45</v>
      </c>
      <c r="L392" s="80">
        <f>J392/$R$2</f>
        <v>96.011393499003503</v>
      </c>
      <c r="M392" s="80">
        <f>K392/$R$2</f>
        <v>97.995555477168921</v>
      </c>
      <c r="N392" s="80"/>
      <c r="O392" s="80"/>
    </row>
    <row r="393" spans="1:15">
      <c r="A393" s="73">
        <v>43209</v>
      </c>
      <c r="B393">
        <f t="shared" si="18"/>
        <v>4</v>
      </c>
      <c r="C393">
        <f t="shared" si="19"/>
        <v>2018</v>
      </c>
      <c r="D393" s="82">
        <v>15.71</v>
      </c>
      <c r="E393" s="83">
        <v>91.5</v>
      </c>
      <c r="F393" s="82">
        <v>6.9420000000000002</v>
      </c>
      <c r="G393" s="82">
        <v>2.6025</v>
      </c>
      <c r="H393" s="76" t="s">
        <v>40</v>
      </c>
      <c r="I393" t="str">
        <f t="shared" si="20"/>
        <v>Thu</v>
      </c>
      <c r="J393" s="77"/>
      <c r="K393" s="77"/>
      <c r="L393" s="78"/>
      <c r="M393" s="78"/>
      <c r="N393" s="78"/>
      <c r="O393" s="78"/>
    </row>
    <row r="394" spans="1:15">
      <c r="A394" s="73">
        <v>43210</v>
      </c>
      <c r="B394">
        <f t="shared" si="18"/>
        <v>4</v>
      </c>
      <c r="C394">
        <f t="shared" si="19"/>
        <v>2018</v>
      </c>
      <c r="D394" s="82">
        <v>14.64</v>
      </c>
      <c r="E394" s="83">
        <v>91.5</v>
      </c>
      <c r="F394" s="82">
        <v>6.9390000000000001</v>
      </c>
      <c r="G394" s="82">
        <v>2.4630000000000001</v>
      </c>
      <c r="H394" s="76" t="s">
        <v>40</v>
      </c>
      <c r="I394" t="str">
        <f t="shared" si="20"/>
        <v>Fri</v>
      </c>
      <c r="J394" s="79">
        <v>43.55</v>
      </c>
      <c r="K394" s="79">
        <v>44.45</v>
      </c>
      <c r="L394" s="80">
        <f>J394/$R$2</f>
        <v>96.011393499003503</v>
      </c>
      <c r="M394" s="80">
        <f>K394/$R$2</f>
        <v>97.995555477168921</v>
      </c>
      <c r="N394" s="80"/>
      <c r="O394" s="80"/>
    </row>
    <row r="395" spans="1:15">
      <c r="A395" s="73">
        <v>43213</v>
      </c>
      <c r="B395">
        <f t="shared" si="18"/>
        <v>4</v>
      </c>
      <c r="C395">
        <f t="shared" si="19"/>
        <v>2018</v>
      </c>
      <c r="D395" s="82">
        <v>14.05</v>
      </c>
      <c r="E395" s="83">
        <v>91.5</v>
      </c>
      <c r="F395" s="82">
        <v>6.923</v>
      </c>
      <c r="G395" s="82">
        <v>2.452</v>
      </c>
      <c r="H395" s="76" t="s">
        <v>40</v>
      </c>
      <c r="I395" t="str">
        <f t="shared" si="20"/>
        <v>Mon</v>
      </c>
      <c r="J395" s="77"/>
      <c r="K395" s="77"/>
      <c r="L395" s="78"/>
      <c r="M395" s="78"/>
      <c r="N395" s="78"/>
      <c r="O395" s="78"/>
    </row>
    <row r="396" spans="1:15">
      <c r="A396" s="73">
        <v>43214</v>
      </c>
      <c r="B396">
        <f t="shared" si="18"/>
        <v>4</v>
      </c>
      <c r="C396">
        <f t="shared" si="19"/>
        <v>2018</v>
      </c>
      <c r="D396" s="82">
        <v>14.25</v>
      </c>
      <c r="E396" s="83">
        <v>91.5</v>
      </c>
      <c r="F396" s="82">
        <v>6.9870000000000001</v>
      </c>
      <c r="G396" s="82">
        <v>2.222</v>
      </c>
      <c r="H396" s="76" t="s">
        <v>40</v>
      </c>
      <c r="I396" t="str">
        <f t="shared" si="20"/>
        <v>Tue</v>
      </c>
      <c r="J396" s="79"/>
      <c r="K396" s="79"/>
      <c r="L396" s="80"/>
      <c r="M396" s="80"/>
      <c r="N396" s="80"/>
      <c r="O396" s="80"/>
    </row>
    <row r="397" spans="1:15">
      <c r="A397" s="73">
        <v>43215</v>
      </c>
      <c r="B397">
        <f t="shared" si="18"/>
        <v>4</v>
      </c>
      <c r="C397">
        <f t="shared" si="19"/>
        <v>2018</v>
      </c>
      <c r="D397" s="82">
        <v>14.12</v>
      </c>
      <c r="E397" s="83">
        <v>88.5</v>
      </c>
      <c r="F397" s="82">
        <v>6.9604999999999997</v>
      </c>
      <c r="G397" s="82">
        <v>2.2480000000000002</v>
      </c>
      <c r="H397" s="76" t="s">
        <v>40</v>
      </c>
      <c r="I397" t="str">
        <f t="shared" si="20"/>
        <v>Wed</v>
      </c>
      <c r="J397" s="77">
        <v>43.7</v>
      </c>
      <c r="K397" s="77">
        <v>44.45</v>
      </c>
      <c r="L397" s="78">
        <f>J397/$R$2</f>
        <v>96.342087162031078</v>
      </c>
      <c r="M397" s="78">
        <f>K397/$R$2</f>
        <v>97.995555477168921</v>
      </c>
      <c r="N397" s="78"/>
      <c r="O397" s="78"/>
    </row>
    <row r="398" spans="1:15">
      <c r="A398" s="73">
        <v>43216</v>
      </c>
      <c r="B398">
        <f t="shared" si="18"/>
        <v>4</v>
      </c>
      <c r="C398">
        <f t="shared" si="19"/>
        <v>2018</v>
      </c>
      <c r="D398" s="82">
        <v>13.945</v>
      </c>
      <c r="E398" s="83">
        <v>88.75</v>
      </c>
      <c r="F398" s="82">
        <v>6.8855000000000004</v>
      </c>
      <c r="G398" s="82">
        <v>2.2040000000000002</v>
      </c>
      <c r="H398" s="76" t="s">
        <v>40</v>
      </c>
      <c r="I398" t="str">
        <f t="shared" si="20"/>
        <v>Thu</v>
      </c>
      <c r="J398" s="79"/>
      <c r="K398" s="79"/>
      <c r="L398" s="80"/>
      <c r="M398" s="80"/>
      <c r="N398" s="80"/>
      <c r="O398" s="80"/>
    </row>
    <row r="399" spans="1:15">
      <c r="A399" s="73">
        <v>43217</v>
      </c>
      <c r="B399">
        <f t="shared" si="18"/>
        <v>4</v>
      </c>
      <c r="C399">
        <f t="shared" si="19"/>
        <v>2018</v>
      </c>
      <c r="D399" s="82">
        <v>13.98</v>
      </c>
      <c r="E399" s="83">
        <v>88.75</v>
      </c>
      <c r="F399" s="82">
        <v>6.7969999999999997</v>
      </c>
      <c r="G399" s="82">
        <v>2.2490000000000001</v>
      </c>
      <c r="H399" s="76" t="s">
        <v>40</v>
      </c>
      <c r="I399" t="str">
        <f t="shared" si="20"/>
        <v>Fri</v>
      </c>
      <c r="J399" s="77">
        <v>43.7</v>
      </c>
      <c r="K399" s="77">
        <v>44.45</v>
      </c>
      <c r="L399" s="78">
        <f>J399/$R$2</f>
        <v>96.342087162031078</v>
      </c>
      <c r="M399" s="78">
        <f>K399/$R$2</f>
        <v>97.995555477168921</v>
      </c>
      <c r="N399" s="78"/>
      <c r="O399" s="78"/>
    </row>
    <row r="400" spans="1:15">
      <c r="A400" s="73">
        <v>43220</v>
      </c>
      <c r="B400">
        <f t="shared" si="18"/>
        <v>4</v>
      </c>
      <c r="C400">
        <f t="shared" si="19"/>
        <v>2018</v>
      </c>
      <c r="D400" s="82">
        <v>13.725</v>
      </c>
      <c r="E400" s="83">
        <v>88.75</v>
      </c>
      <c r="F400" s="82">
        <v>6.7830000000000004</v>
      </c>
      <c r="G400" s="82">
        <v>2.2240000000000002</v>
      </c>
      <c r="H400" s="76" t="s">
        <v>40</v>
      </c>
      <c r="I400" t="str">
        <f t="shared" si="20"/>
        <v>Mon</v>
      </c>
      <c r="J400" s="79"/>
      <c r="K400" s="79"/>
      <c r="L400" s="80"/>
      <c r="M400" s="80"/>
      <c r="N400" s="80"/>
      <c r="O400" s="80"/>
    </row>
    <row r="401" spans="1:15">
      <c r="A401" s="73">
        <v>43221</v>
      </c>
      <c r="B401">
        <f t="shared" si="18"/>
        <v>5</v>
      </c>
      <c r="C401">
        <f t="shared" si="19"/>
        <v>2018</v>
      </c>
      <c r="D401" s="82">
        <v>13.61</v>
      </c>
      <c r="E401" s="83">
        <v>88.75</v>
      </c>
      <c r="F401" s="82">
        <v>6.7774999999999999</v>
      </c>
      <c r="G401" s="82">
        <v>2.258</v>
      </c>
      <c r="H401" s="76" t="s">
        <v>40</v>
      </c>
      <c r="I401" t="str">
        <f t="shared" si="20"/>
        <v>Tue</v>
      </c>
      <c r="J401" s="77"/>
      <c r="K401" s="77"/>
      <c r="L401" s="78"/>
      <c r="M401" s="78"/>
      <c r="N401" s="78"/>
      <c r="O401" s="78"/>
    </row>
    <row r="402" spans="1:15">
      <c r="A402" s="73">
        <v>43222</v>
      </c>
      <c r="B402">
        <f t="shared" si="18"/>
        <v>5</v>
      </c>
      <c r="C402">
        <f t="shared" si="19"/>
        <v>2018</v>
      </c>
      <c r="D402" s="82">
        <v>13.914999999999999</v>
      </c>
      <c r="E402" s="83">
        <v>90.5</v>
      </c>
      <c r="F402" s="82">
        <v>6.7850000000000001</v>
      </c>
      <c r="G402" s="82">
        <v>2.2690000000000001</v>
      </c>
      <c r="H402" s="76" t="s">
        <v>40</v>
      </c>
      <c r="I402" t="str">
        <f t="shared" si="20"/>
        <v>Wed</v>
      </c>
      <c r="J402" s="79">
        <v>43.5</v>
      </c>
      <c r="K402" s="79">
        <v>44.25</v>
      </c>
      <c r="L402" s="80">
        <f>J402/$R$2</f>
        <v>95.901162277994317</v>
      </c>
      <c r="M402" s="80">
        <f>K402/$R$2</f>
        <v>97.55463059313216</v>
      </c>
      <c r="N402" s="80"/>
      <c r="O402" s="80"/>
    </row>
    <row r="403" spans="1:15">
      <c r="A403" s="73">
        <v>43223</v>
      </c>
      <c r="B403">
        <f t="shared" si="18"/>
        <v>5</v>
      </c>
      <c r="C403">
        <f t="shared" si="19"/>
        <v>2018</v>
      </c>
      <c r="D403" s="82">
        <v>13.984999999999999</v>
      </c>
      <c r="E403" s="83">
        <v>90.5</v>
      </c>
      <c r="F403" s="82">
        <v>6.8369999999999997</v>
      </c>
      <c r="G403" s="82">
        <v>2.3490000000000002</v>
      </c>
      <c r="H403" s="76" t="s">
        <v>40</v>
      </c>
      <c r="I403" t="str">
        <f t="shared" si="20"/>
        <v>Thu</v>
      </c>
      <c r="J403" s="77"/>
      <c r="K403" s="77"/>
      <c r="L403" s="78"/>
      <c r="M403" s="78"/>
      <c r="N403" s="78"/>
      <c r="O403" s="78"/>
    </row>
    <row r="404" spans="1:15">
      <c r="A404" s="73">
        <v>43224</v>
      </c>
      <c r="B404">
        <f t="shared" si="18"/>
        <v>5</v>
      </c>
      <c r="C404">
        <f t="shared" si="19"/>
        <v>2018</v>
      </c>
      <c r="D404" s="82">
        <v>13.835000000000001</v>
      </c>
      <c r="E404" s="83">
        <v>89</v>
      </c>
      <c r="F404" s="82">
        <v>6.7830000000000004</v>
      </c>
      <c r="G404" s="82">
        <v>2.3159999999999998</v>
      </c>
      <c r="H404" s="76" t="s">
        <v>40</v>
      </c>
      <c r="I404" t="str">
        <f t="shared" si="20"/>
        <v>Fri</v>
      </c>
      <c r="J404" s="79">
        <v>43.5</v>
      </c>
      <c r="K404" s="79">
        <v>44.2</v>
      </c>
      <c r="L404" s="80">
        <f>J404/$R$2</f>
        <v>95.901162277994317</v>
      </c>
      <c r="M404" s="80">
        <f>K404/$R$2</f>
        <v>97.444399372122973</v>
      </c>
      <c r="N404" s="80"/>
      <c r="O404" s="80"/>
    </row>
    <row r="405" spans="1:15">
      <c r="A405" s="73">
        <v>43228</v>
      </c>
      <c r="B405">
        <f t="shared" si="18"/>
        <v>5</v>
      </c>
      <c r="C405">
        <f t="shared" si="19"/>
        <v>2018</v>
      </c>
      <c r="D405" s="82">
        <v>13.94</v>
      </c>
      <c r="E405" s="83">
        <v>89</v>
      </c>
      <c r="F405" s="82">
        <v>6.7220000000000004</v>
      </c>
      <c r="G405" s="82">
        <v>2.3839999999999999</v>
      </c>
      <c r="H405" s="76" t="s">
        <v>40</v>
      </c>
      <c r="I405" t="str">
        <f t="shared" si="20"/>
        <v>Tue</v>
      </c>
      <c r="J405" s="77"/>
      <c r="K405" s="77"/>
      <c r="L405" s="78"/>
      <c r="M405" s="78"/>
      <c r="N405" s="78"/>
      <c r="O405" s="78"/>
    </row>
    <row r="406" spans="1:15">
      <c r="A406" s="73">
        <v>43229</v>
      </c>
      <c r="B406">
        <f t="shared" si="18"/>
        <v>5</v>
      </c>
      <c r="C406">
        <f t="shared" si="19"/>
        <v>2018</v>
      </c>
      <c r="D406" s="82">
        <v>13.79</v>
      </c>
      <c r="E406" s="83">
        <v>89</v>
      </c>
      <c r="F406" s="82">
        <v>6.7859999999999996</v>
      </c>
      <c r="G406" s="82">
        <v>2.2949999999999999</v>
      </c>
      <c r="H406" s="76" t="s">
        <v>40</v>
      </c>
      <c r="I406" t="str">
        <f t="shared" si="20"/>
        <v>Wed</v>
      </c>
      <c r="J406" s="79">
        <v>43.2</v>
      </c>
      <c r="K406" s="79">
        <v>44</v>
      </c>
      <c r="L406" s="80">
        <f>J406/$R$2</f>
        <v>95.239774951939197</v>
      </c>
      <c r="M406" s="80">
        <f>K406/$R$2</f>
        <v>97.003474488086212</v>
      </c>
      <c r="N406" s="80"/>
      <c r="O406" s="80"/>
    </row>
    <row r="407" spans="1:15">
      <c r="A407" s="73">
        <v>43230</v>
      </c>
      <c r="B407">
        <f t="shared" si="18"/>
        <v>5</v>
      </c>
      <c r="C407">
        <f t="shared" si="19"/>
        <v>2018</v>
      </c>
      <c r="D407" s="82">
        <v>13.81</v>
      </c>
      <c r="E407" s="83">
        <v>89.5</v>
      </c>
      <c r="F407" s="82">
        <v>6.8620000000000001</v>
      </c>
      <c r="G407" s="82">
        <v>2.327</v>
      </c>
      <c r="H407" s="76" t="s">
        <v>40</v>
      </c>
      <c r="I407" t="str">
        <f t="shared" si="20"/>
        <v>Thu</v>
      </c>
      <c r="J407" s="77"/>
      <c r="K407" s="77"/>
      <c r="L407" s="78"/>
      <c r="M407" s="78"/>
      <c r="N407" s="78"/>
      <c r="O407" s="78"/>
    </row>
    <row r="408" spans="1:15">
      <c r="A408" s="73">
        <v>43231</v>
      </c>
      <c r="B408">
        <f t="shared" si="18"/>
        <v>5</v>
      </c>
      <c r="C408">
        <f t="shared" si="19"/>
        <v>2018</v>
      </c>
      <c r="D408" s="82">
        <v>13.91</v>
      </c>
      <c r="E408" s="83">
        <v>90.25</v>
      </c>
      <c r="F408" s="82">
        <v>6.8689999999999998</v>
      </c>
      <c r="G408" s="82">
        <v>2.2734999999999999</v>
      </c>
      <c r="H408" s="76" t="s">
        <v>40</v>
      </c>
      <c r="I408" t="str">
        <f t="shared" si="20"/>
        <v>Fri</v>
      </c>
      <c r="J408" s="79">
        <v>43.2</v>
      </c>
      <c r="K408" s="79">
        <v>44</v>
      </c>
      <c r="L408" s="80">
        <f>J408/$R$2</f>
        <v>95.239774951939197</v>
      </c>
      <c r="M408" s="80">
        <f>K408/$R$2</f>
        <v>97.003474488086212</v>
      </c>
      <c r="N408" s="80"/>
      <c r="O408" s="80"/>
    </row>
    <row r="409" spans="1:15">
      <c r="A409" s="73">
        <v>43234</v>
      </c>
      <c r="B409">
        <f t="shared" si="18"/>
        <v>5</v>
      </c>
      <c r="C409">
        <f t="shared" si="19"/>
        <v>2018</v>
      </c>
      <c r="D409" s="82">
        <v>14.32</v>
      </c>
      <c r="E409" s="83">
        <v>91.5</v>
      </c>
      <c r="F409" s="82">
        <v>6.8280000000000003</v>
      </c>
      <c r="G409" s="82">
        <v>2.2854999999999999</v>
      </c>
      <c r="H409" s="76" t="s">
        <v>40</v>
      </c>
      <c r="I409" t="str">
        <f t="shared" si="20"/>
        <v>Mon</v>
      </c>
      <c r="J409" s="77"/>
      <c r="K409" s="77"/>
      <c r="L409" s="78"/>
      <c r="M409" s="78"/>
      <c r="N409" s="78"/>
      <c r="O409" s="78"/>
    </row>
    <row r="410" spans="1:15">
      <c r="A410" s="73">
        <v>43235</v>
      </c>
      <c r="B410">
        <f t="shared" si="18"/>
        <v>5</v>
      </c>
      <c r="C410">
        <f t="shared" si="19"/>
        <v>2018</v>
      </c>
      <c r="D410" s="82">
        <v>14.49</v>
      </c>
      <c r="E410" s="83">
        <v>91</v>
      </c>
      <c r="F410" s="82">
        <v>6.8224999999999998</v>
      </c>
      <c r="G410" s="82">
        <v>2.3130000000000002</v>
      </c>
      <c r="H410" s="76" t="s">
        <v>40</v>
      </c>
      <c r="I410" t="str">
        <f t="shared" si="20"/>
        <v>Tue</v>
      </c>
      <c r="J410" s="79"/>
      <c r="K410" s="79"/>
      <c r="L410" s="80"/>
      <c r="M410" s="80"/>
      <c r="N410" s="80"/>
      <c r="O410" s="80"/>
    </row>
    <row r="411" spans="1:15">
      <c r="A411" s="73">
        <v>43236</v>
      </c>
      <c r="B411">
        <f t="shared" si="18"/>
        <v>5</v>
      </c>
      <c r="C411">
        <f t="shared" si="19"/>
        <v>2018</v>
      </c>
      <c r="D411" s="82">
        <v>14.41</v>
      </c>
      <c r="E411" s="83">
        <v>91</v>
      </c>
      <c r="F411" s="82">
        <v>6.7735000000000003</v>
      </c>
      <c r="G411" s="82">
        <v>2.3195000000000001</v>
      </c>
      <c r="H411" s="76" t="s">
        <v>40</v>
      </c>
      <c r="I411" t="str">
        <f t="shared" si="20"/>
        <v>Wed</v>
      </c>
      <c r="J411" s="77">
        <v>43.2</v>
      </c>
      <c r="K411" s="77">
        <v>43.85</v>
      </c>
      <c r="L411" s="78">
        <f>J411/$R$2</f>
        <v>95.239774951939197</v>
      </c>
      <c r="M411" s="78">
        <f>K411/$R$2</f>
        <v>96.672780825058652</v>
      </c>
      <c r="N411" s="78"/>
      <c r="O411" s="78"/>
    </row>
    <row r="412" spans="1:15">
      <c r="A412" s="73">
        <v>43237</v>
      </c>
      <c r="B412">
        <f t="shared" si="18"/>
        <v>5</v>
      </c>
      <c r="C412">
        <f t="shared" si="19"/>
        <v>2018</v>
      </c>
      <c r="D412" s="82">
        <v>14.58</v>
      </c>
      <c r="E412" s="83">
        <v>91</v>
      </c>
      <c r="F412" s="82">
        <v>6.8380000000000001</v>
      </c>
      <c r="G412" s="82">
        <v>2.2799999999999998</v>
      </c>
      <c r="H412" s="76" t="s">
        <v>40</v>
      </c>
      <c r="I412" t="str">
        <f t="shared" si="20"/>
        <v>Thu</v>
      </c>
      <c r="J412" s="79"/>
      <c r="K412" s="79"/>
      <c r="L412" s="80"/>
      <c r="M412" s="80"/>
      <c r="N412" s="80"/>
      <c r="O412" s="80"/>
    </row>
    <row r="413" spans="1:15">
      <c r="A413" s="73">
        <v>43238</v>
      </c>
      <c r="B413">
        <f t="shared" si="18"/>
        <v>5</v>
      </c>
      <c r="C413">
        <f t="shared" si="19"/>
        <v>2018</v>
      </c>
      <c r="D413" s="82">
        <v>14.75</v>
      </c>
      <c r="E413" s="83">
        <v>91</v>
      </c>
      <c r="F413" s="82">
        <v>6.7835000000000001</v>
      </c>
      <c r="G413" s="82">
        <v>2.2970000000000002</v>
      </c>
      <c r="H413" s="76" t="s">
        <v>40</v>
      </c>
      <c r="I413" t="str">
        <f t="shared" si="20"/>
        <v>Fri</v>
      </c>
      <c r="J413" s="77">
        <v>42.85</v>
      </c>
      <c r="K413" s="77">
        <v>43.85</v>
      </c>
      <c r="L413" s="78">
        <f>J413/$R$2</f>
        <v>94.468156404874875</v>
      </c>
      <c r="M413" s="78">
        <f>K413/$R$2</f>
        <v>96.672780825058652</v>
      </c>
      <c r="N413" s="78"/>
      <c r="O413" s="78"/>
    </row>
    <row r="414" spans="1:15">
      <c r="A414" s="73">
        <v>43241</v>
      </c>
      <c r="B414">
        <f t="shared" si="18"/>
        <v>5</v>
      </c>
      <c r="C414">
        <f t="shared" si="19"/>
        <v>2018</v>
      </c>
      <c r="D414" s="82">
        <v>14.615</v>
      </c>
      <c r="E414" s="83">
        <v>91</v>
      </c>
      <c r="F414" s="82">
        <v>6.8609999999999998</v>
      </c>
      <c r="G414" s="82">
        <v>2.2785000000000002</v>
      </c>
      <c r="H414" s="76" t="s">
        <v>40</v>
      </c>
      <c r="I414" t="str">
        <f t="shared" si="20"/>
        <v>Mon</v>
      </c>
      <c r="J414" s="79"/>
      <c r="K414" s="79"/>
      <c r="L414" s="80"/>
      <c r="M414" s="80"/>
      <c r="N414" s="80"/>
      <c r="O414" s="80"/>
    </row>
    <row r="415" spans="1:15">
      <c r="A415" s="73">
        <v>43242</v>
      </c>
      <c r="B415">
        <f t="shared" si="18"/>
        <v>5</v>
      </c>
      <c r="C415">
        <f t="shared" si="19"/>
        <v>2018</v>
      </c>
      <c r="D415" s="82">
        <v>14.7</v>
      </c>
      <c r="E415" s="83">
        <v>92</v>
      </c>
      <c r="F415" s="82">
        <v>6.9314999999999998</v>
      </c>
      <c r="G415" s="82">
        <v>2.2654999999999998</v>
      </c>
      <c r="H415" s="76" t="s">
        <v>40</v>
      </c>
      <c r="I415" t="str">
        <f t="shared" si="20"/>
        <v>Tue</v>
      </c>
      <c r="J415" s="77"/>
      <c r="K415" s="77"/>
      <c r="L415" s="78"/>
      <c r="M415" s="78"/>
      <c r="N415" s="78"/>
      <c r="O415" s="78"/>
    </row>
    <row r="416" spans="1:15">
      <c r="A416" s="73">
        <v>43243</v>
      </c>
      <c r="B416">
        <f t="shared" si="18"/>
        <v>5</v>
      </c>
      <c r="C416">
        <f t="shared" si="19"/>
        <v>2018</v>
      </c>
      <c r="D416" s="82">
        <v>14.51</v>
      </c>
      <c r="E416" s="83">
        <v>91.5</v>
      </c>
      <c r="F416" s="82">
        <v>6.8</v>
      </c>
      <c r="G416" s="82">
        <v>2.2269999999999999</v>
      </c>
      <c r="H416" s="76" t="s">
        <v>40</v>
      </c>
      <c r="I416" t="str">
        <f t="shared" si="20"/>
        <v>Wed</v>
      </c>
      <c r="J416" s="79">
        <v>42.85</v>
      </c>
      <c r="K416" s="79">
        <v>43.85</v>
      </c>
      <c r="L416" s="80">
        <f>J416/$R$2</f>
        <v>94.468156404874875</v>
      </c>
      <c r="M416" s="80">
        <f>K416/$R$2</f>
        <v>96.672780825058652</v>
      </c>
      <c r="N416" s="80"/>
      <c r="O416" s="80"/>
    </row>
    <row r="417" spans="1:15">
      <c r="A417" s="73">
        <v>43244</v>
      </c>
      <c r="B417">
        <f t="shared" si="18"/>
        <v>5</v>
      </c>
      <c r="C417">
        <f t="shared" si="19"/>
        <v>2018</v>
      </c>
      <c r="D417" s="82">
        <v>14.525</v>
      </c>
      <c r="E417" s="83">
        <v>91</v>
      </c>
      <c r="F417" s="82">
        <v>6.835</v>
      </c>
      <c r="G417" s="82">
        <v>2.2709999999999999</v>
      </c>
      <c r="H417" s="76" t="s">
        <v>40</v>
      </c>
      <c r="I417" t="str">
        <f t="shared" si="20"/>
        <v>Thu</v>
      </c>
      <c r="J417" s="77"/>
      <c r="K417" s="77"/>
      <c r="L417" s="78"/>
      <c r="M417" s="78"/>
      <c r="N417" s="78"/>
      <c r="O417" s="78"/>
    </row>
    <row r="418" spans="1:15">
      <c r="A418" s="73">
        <v>43245</v>
      </c>
      <c r="B418">
        <f t="shared" si="18"/>
        <v>5</v>
      </c>
      <c r="C418">
        <f t="shared" si="19"/>
        <v>2018</v>
      </c>
      <c r="D418" s="82">
        <v>14.84</v>
      </c>
      <c r="E418" s="83">
        <v>91</v>
      </c>
      <c r="F418" s="82">
        <v>6.8860000000000001</v>
      </c>
      <c r="G418" s="82">
        <v>2.282</v>
      </c>
      <c r="H418" s="76" t="s">
        <v>40</v>
      </c>
      <c r="I418" t="str">
        <f t="shared" si="20"/>
        <v>Fri</v>
      </c>
      <c r="J418" s="79">
        <v>42.75</v>
      </c>
      <c r="K418" s="79">
        <v>43.75</v>
      </c>
      <c r="L418" s="80">
        <f>J418/$R$2</f>
        <v>94.247693962856488</v>
      </c>
      <c r="M418" s="80">
        <f>K418/$R$2</f>
        <v>96.452318383040264</v>
      </c>
      <c r="N418" s="80"/>
      <c r="O418" s="80"/>
    </row>
    <row r="419" spans="1:15">
      <c r="A419" s="73">
        <v>43249</v>
      </c>
      <c r="B419">
        <f t="shared" si="18"/>
        <v>5</v>
      </c>
      <c r="C419">
        <f t="shared" si="19"/>
        <v>2018</v>
      </c>
      <c r="D419" s="82">
        <v>14.88</v>
      </c>
      <c r="E419" s="83">
        <v>91</v>
      </c>
      <c r="F419" s="82">
        <v>6.8414999999999999</v>
      </c>
      <c r="G419" s="82">
        <v>2.2599999999999998</v>
      </c>
      <c r="H419" s="76" t="s">
        <v>40</v>
      </c>
      <c r="I419" t="str">
        <f t="shared" si="20"/>
        <v>Tue</v>
      </c>
      <c r="J419" s="77"/>
      <c r="K419" s="77"/>
      <c r="L419" s="78"/>
      <c r="M419" s="78"/>
      <c r="N419" s="78"/>
      <c r="O419" s="78"/>
    </row>
    <row r="420" spans="1:15">
      <c r="A420" s="73">
        <v>43250</v>
      </c>
      <c r="B420">
        <f t="shared" si="18"/>
        <v>5</v>
      </c>
      <c r="C420">
        <f t="shared" si="19"/>
        <v>2018</v>
      </c>
      <c r="D420" s="82">
        <v>14.87</v>
      </c>
      <c r="E420" s="83">
        <v>90.75</v>
      </c>
      <c r="F420" s="82">
        <v>6.81</v>
      </c>
      <c r="G420" s="82">
        <v>2.2654999999999998</v>
      </c>
      <c r="H420" s="76" t="s">
        <v>40</v>
      </c>
      <c r="I420" t="str">
        <f t="shared" si="20"/>
        <v>Wed</v>
      </c>
      <c r="J420" s="79">
        <v>42.25</v>
      </c>
      <c r="K420" s="79">
        <v>43.4</v>
      </c>
      <c r="L420" s="80">
        <f>J420/$R$2</f>
        <v>93.145381752764607</v>
      </c>
      <c r="M420" s="80">
        <f>K420/$R$2</f>
        <v>95.680699835975943</v>
      </c>
      <c r="N420" s="80"/>
      <c r="O420" s="80"/>
    </row>
    <row r="421" spans="1:15">
      <c r="A421" s="73">
        <v>43251</v>
      </c>
      <c r="B421">
        <f t="shared" si="18"/>
        <v>5</v>
      </c>
      <c r="C421">
        <f t="shared" si="19"/>
        <v>2018</v>
      </c>
      <c r="D421" s="82">
        <v>15.2</v>
      </c>
      <c r="E421" s="83">
        <v>89</v>
      </c>
      <c r="F421" s="82">
        <v>6.8250000000000002</v>
      </c>
      <c r="G421" s="82">
        <v>2.2854999999999999</v>
      </c>
      <c r="H421" s="76" t="s">
        <v>40</v>
      </c>
      <c r="I421" t="str">
        <f t="shared" si="20"/>
        <v>Thu</v>
      </c>
      <c r="J421" s="77"/>
      <c r="K421" s="77"/>
      <c r="L421" s="78"/>
      <c r="M421" s="78"/>
      <c r="N421" s="78"/>
      <c r="O421" s="78"/>
    </row>
    <row r="422" spans="1:15">
      <c r="A422" s="73">
        <v>43252</v>
      </c>
      <c r="B422">
        <f t="shared" si="18"/>
        <v>6</v>
      </c>
      <c r="C422">
        <f t="shared" si="19"/>
        <v>2018</v>
      </c>
      <c r="D422" s="82">
        <v>15.15</v>
      </c>
      <c r="E422" s="83">
        <v>90</v>
      </c>
      <c r="F422" s="82">
        <v>6.8140000000000001</v>
      </c>
      <c r="G422" s="82">
        <v>2.2709999999999999</v>
      </c>
      <c r="H422" s="76" t="s">
        <v>40</v>
      </c>
      <c r="I422" t="str">
        <f t="shared" si="20"/>
        <v>Fri</v>
      </c>
      <c r="J422" s="79">
        <v>42</v>
      </c>
      <c r="K422" s="79">
        <v>43</v>
      </c>
      <c r="L422" s="80">
        <f>J422/$R$2</f>
        <v>92.594225647718659</v>
      </c>
      <c r="M422" s="80">
        <f>K422/$R$2</f>
        <v>94.798850067902436</v>
      </c>
      <c r="N422" s="80"/>
      <c r="O422" s="80"/>
    </row>
    <row r="423" spans="1:15">
      <c r="A423" s="73">
        <v>43255</v>
      </c>
      <c r="B423">
        <f t="shared" si="18"/>
        <v>6</v>
      </c>
      <c r="C423">
        <f t="shared" si="19"/>
        <v>2018</v>
      </c>
      <c r="D423" s="82">
        <v>15.28</v>
      </c>
      <c r="E423" s="83">
        <v>88</v>
      </c>
      <c r="F423" s="82">
        <v>6.9349999999999996</v>
      </c>
      <c r="G423" s="82">
        <v>2.3245</v>
      </c>
      <c r="H423" s="76" t="s">
        <v>40</v>
      </c>
      <c r="I423" t="str">
        <f t="shared" si="20"/>
        <v>Mon</v>
      </c>
      <c r="J423" s="77"/>
      <c r="K423" s="77"/>
      <c r="L423" s="78"/>
      <c r="M423" s="78"/>
      <c r="N423" s="78"/>
      <c r="O423" s="78"/>
    </row>
    <row r="424" spans="1:15">
      <c r="A424" s="73">
        <v>43256</v>
      </c>
      <c r="B424">
        <f t="shared" si="18"/>
        <v>6</v>
      </c>
      <c r="C424">
        <f t="shared" si="19"/>
        <v>2018</v>
      </c>
      <c r="D424" s="74">
        <v>15.414999999999999</v>
      </c>
      <c r="E424" s="75">
        <v>87</v>
      </c>
      <c r="F424" s="74">
        <v>6.9710000000000001</v>
      </c>
      <c r="G424" s="74">
        <v>2.3144999999999998</v>
      </c>
      <c r="H424" s="76" t="s">
        <v>40</v>
      </c>
      <c r="I424" t="str">
        <f t="shared" si="20"/>
        <v>Tue</v>
      </c>
      <c r="J424" s="79"/>
      <c r="K424" s="79"/>
      <c r="L424" s="80"/>
      <c r="M424" s="80"/>
      <c r="N424" s="80"/>
      <c r="O424" s="80"/>
    </row>
    <row r="425" spans="1:15">
      <c r="A425" s="73">
        <v>43257</v>
      </c>
      <c r="B425">
        <f t="shared" si="18"/>
        <v>6</v>
      </c>
      <c r="C425">
        <f t="shared" si="19"/>
        <v>2018</v>
      </c>
      <c r="D425" s="74">
        <v>15.64</v>
      </c>
      <c r="E425" s="75">
        <v>85</v>
      </c>
      <c r="F425" s="74">
        <v>7.1470000000000002</v>
      </c>
      <c r="G425" s="74">
        <v>2.3174999999999999</v>
      </c>
      <c r="H425" s="76" t="s">
        <v>40</v>
      </c>
      <c r="I425" t="str">
        <f t="shared" si="20"/>
        <v>Wed</v>
      </c>
      <c r="J425" s="77">
        <v>42</v>
      </c>
      <c r="K425" s="77">
        <v>43</v>
      </c>
      <c r="L425" s="78">
        <f>J425/$R$2</f>
        <v>92.594225647718659</v>
      </c>
      <c r="M425" s="78">
        <f>K425/$R$2</f>
        <v>94.798850067902436</v>
      </c>
      <c r="N425" s="78"/>
      <c r="O425" s="78"/>
    </row>
    <row r="426" spans="1:15">
      <c r="A426" s="73">
        <v>43258</v>
      </c>
      <c r="B426">
        <f t="shared" si="18"/>
        <v>6</v>
      </c>
      <c r="C426">
        <f t="shared" si="19"/>
        <v>2018</v>
      </c>
      <c r="D426" s="74">
        <v>15.75</v>
      </c>
      <c r="E426" s="75">
        <v>84</v>
      </c>
      <c r="F426" s="74">
        <v>7.2454999999999998</v>
      </c>
      <c r="G426" s="74">
        <v>2.331</v>
      </c>
      <c r="H426" s="76" t="s">
        <v>40</v>
      </c>
      <c r="I426" t="str">
        <f t="shared" si="20"/>
        <v>Thu</v>
      </c>
      <c r="J426" s="79"/>
      <c r="K426" s="79"/>
      <c r="L426" s="80"/>
      <c r="M426" s="80"/>
      <c r="N426" s="80"/>
      <c r="O426" s="80"/>
    </row>
    <row r="427" spans="1:15">
      <c r="A427" s="73">
        <v>43259</v>
      </c>
      <c r="B427">
        <f t="shared" si="18"/>
        <v>6</v>
      </c>
      <c r="C427">
        <f t="shared" si="19"/>
        <v>2018</v>
      </c>
      <c r="D427" s="74">
        <v>15.24</v>
      </c>
      <c r="E427" s="75">
        <v>83.5</v>
      </c>
      <c r="F427" s="74">
        <v>7.2625000000000002</v>
      </c>
      <c r="G427" s="74">
        <v>2.2875000000000001</v>
      </c>
      <c r="H427" s="76" t="s">
        <v>40</v>
      </c>
      <c r="I427" t="str">
        <f t="shared" si="20"/>
        <v>Fri</v>
      </c>
      <c r="J427" s="77">
        <v>41.65</v>
      </c>
      <c r="K427" s="77">
        <v>42.95</v>
      </c>
      <c r="L427" s="78">
        <f>J427/$R$2</f>
        <v>91.822607100654324</v>
      </c>
      <c r="M427" s="78">
        <f>K427/$R$2</f>
        <v>94.688618846893249</v>
      </c>
      <c r="N427" s="78"/>
      <c r="O427" s="78"/>
    </row>
    <row r="428" spans="1:15">
      <c r="A428" s="73">
        <v>43262</v>
      </c>
      <c r="B428">
        <f t="shared" si="18"/>
        <v>6</v>
      </c>
      <c r="C428">
        <f t="shared" si="19"/>
        <v>2018</v>
      </c>
      <c r="D428" s="74">
        <v>15.31</v>
      </c>
      <c r="E428" s="75">
        <v>82.5</v>
      </c>
      <c r="F428" s="74">
        <v>7.2234999999999996</v>
      </c>
      <c r="G428" s="74">
        <v>2.2999999999999998</v>
      </c>
      <c r="H428" s="76" t="s">
        <v>40</v>
      </c>
      <c r="I428" t="str">
        <f t="shared" si="20"/>
        <v>Mon</v>
      </c>
      <c r="J428" s="79"/>
      <c r="K428" s="79"/>
      <c r="L428" s="80"/>
      <c r="M428" s="80"/>
      <c r="N428" s="80"/>
      <c r="O428" s="80"/>
    </row>
    <row r="429" spans="1:15">
      <c r="A429" s="73">
        <v>43263</v>
      </c>
      <c r="B429">
        <f t="shared" si="18"/>
        <v>6</v>
      </c>
      <c r="C429">
        <f t="shared" si="19"/>
        <v>2018</v>
      </c>
      <c r="D429" s="74">
        <v>15.295</v>
      </c>
      <c r="E429" s="75">
        <v>81</v>
      </c>
      <c r="F429" s="74">
        <v>7.2004999999999999</v>
      </c>
      <c r="G429" s="74">
        <v>2.3090000000000002</v>
      </c>
      <c r="H429" s="76" t="s">
        <v>40</v>
      </c>
      <c r="I429" t="str">
        <f t="shared" si="20"/>
        <v>Tue</v>
      </c>
      <c r="J429" s="77"/>
      <c r="K429" s="77"/>
      <c r="L429" s="78"/>
      <c r="M429" s="78"/>
      <c r="N429" s="78"/>
      <c r="O429" s="78"/>
    </row>
    <row r="430" spans="1:15">
      <c r="A430" s="73">
        <v>43264</v>
      </c>
      <c r="B430">
        <f t="shared" si="18"/>
        <v>6</v>
      </c>
      <c r="C430">
        <f t="shared" si="19"/>
        <v>2018</v>
      </c>
      <c r="D430" s="74">
        <v>15.18</v>
      </c>
      <c r="E430" s="75">
        <v>81.25</v>
      </c>
      <c r="F430" s="74">
        <v>7.2015000000000002</v>
      </c>
      <c r="G430" s="74">
        <v>2.278</v>
      </c>
      <c r="H430" s="76" t="s">
        <v>40</v>
      </c>
      <c r="I430" t="str">
        <f t="shared" si="20"/>
        <v>Wed</v>
      </c>
      <c r="J430" s="79">
        <v>41</v>
      </c>
      <c r="K430" s="79">
        <v>42</v>
      </c>
      <c r="L430" s="80">
        <f>J430/$R$2</f>
        <v>90.389601227534882</v>
      </c>
      <c r="M430" s="80">
        <f>K430/$R$2</f>
        <v>92.594225647718659</v>
      </c>
      <c r="N430" s="80"/>
      <c r="O430" s="80"/>
    </row>
    <row r="431" spans="1:15">
      <c r="A431" s="73">
        <v>43265</v>
      </c>
      <c r="B431">
        <f t="shared" si="18"/>
        <v>6</v>
      </c>
      <c r="C431">
        <f t="shared" si="19"/>
        <v>2018</v>
      </c>
      <c r="D431" s="74">
        <v>15.244999999999999</v>
      </c>
      <c r="E431" s="75">
        <v>81.5</v>
      </c>
      <c r="F431" s="74">
        <v>7.1970000000000001</v>
      </c>
      <c r="G431" s="74">
        <v>2.2774999999999999</v>
      </c>
      <c r="H431" s="76" t="s">
        <v>40</v>
      </c>
      <c r="I431" t="str">
        <f t="shared" si="20"/>
        <v>Thu</v>
      </c>
      <c r="J431" s="77"/>
      <c r="K431" s="77"/>
      <c r="L431" s="78"/>
      <c r="M431" s="78"/>
      <c r="N431" s="78"/>
      <c r="O431" s="78"/>
    </row>
    <row r="432" spans="1:15">
      <c r="A432" s="73">
        <v>43266</v>
      </c>
      <c r="B432">
        <f t="shared" si="18"/>
        <v>6</v>
      </c>
      <c r="C432">
        <f t="shared" si="19"/>
        <v>2018</v>
      </c>
      <c r="D432" s="74">
        <v>15.265000000000001</v>
      </c>
      <c r="E432" s="75">
        <v>81</v>
      </c>
      <c r="F432" s="74">
        <v>7.1360000000000001</v>
      </c>
      <c r="G432" s="74">
        <v>2.2395</v>
      </c>
      <c r="H432" s="76" t="s">
        <v>40</v>
      </c>
      <c r="I432" t="str">
        <f t="shared" si="20"/>
        <v>Fri</v>
      </c>
      <c r="J432" s="79">
        <v>40.5</v>
      </c>
      <c r="K432" s="79">
        <v>41.6</v>
      </c>
      <c r="L432" s="80">
        <f>J432/$R$2</f>
        <v>89.287289017442987</v>
      </c>
      <c r="M432" s="80">
        <f>K432/$R$2</f>
        <v>91.712375879645151</v>
      </c>
      <c r="N432" s="80"/>
      <c r="O432" s="80"/>
    </row>
    <row r="433" spans="1:15">
      <c r="A433" s="73">
        <v>43269</v>
      </c>
      <c r="B433">
        <f t="shared" si="18"/>
        <v>6</v>
      </c>
      <c r="C433">
        <f t="shared" si="19"/>
        <v>2018</v>
      </c>
      <c r="D433" s="74">
        <v>14.97</v>
      </c>
      <c r="E433" s="75">
        <v>80.5</v>
      </c>
      <c r="F433" s="74">
        <v>6.9870000000000001</v>
      </c>
      <c r="G433" s="74">
        <v>2.2204999999999999</v>
      </c>
      <c r="H433" s="76" t="s">
        <v>40</v>
      </c>
      <c r="I433" t="str">
        <f t="shared" si="20"/>
        <v>Mon</v>
      </c>
      <c r="J433" s="77"/>
      <c r="K433" s="77"/>
      <c r="L433" s="78"/>
      <c r="M433" s="78"/>
      <c r="N433" s="78"/>
      <c r="O433" s="78"/>
    </row>
    <row r="434" spans="1:15">
      <c r="A434" s="73">
        <v>43270</v>
      </c>
      <c r="B434">
        <f t="shared" si="18"/>
        <v>6</v>
      </c>
      <c r="C434">
        <f t="shared" si="19"/>
        <v>2018</v>
      </c>
      <c r="D434" s="74">
        <v>14.545</v>
      </c>
      <c r="E434" s="75">
        <v>80.25</v>
      </c>
      <c r="F434" s="74">
        <v>6.82</v>
      </c>
      <c r="G434" s="74">
        <v>2.1789999999999998</v>
      </c>
      <c r="H434" s="76" t="s">
        <v>40</v>
      </c>
      <c r="I434" t="str">
        <f t="shared" si="20"/>
        <v>Tue</v>
      </c>
      <c r="J434" s="79"/>
      <c r="K434" s="79"/>
      <c r="L434" s="80"/>
      <c r="M434" s="80"/>
      <c r="N434" s="80"/>
      <c r="O434" s="80"/>
    </row>
    <row r="435" spans="1:15">
      <c r="A435" s="73">
        <v>43271</v>
      </c>
      <c r="B435">
        <f t="shared" si="18"/>
        <v>6</v>
      </c>
      <c r="C435">
        <f t="shared" si="19"/>
        <v>2018</v>
      </c>
      <c r="D435" s="74">
        <v>14.85</v>
      </c>
      <c r="E435" s="75">
        <v>81.25</v>
      </c>
      <c r="F435" s="74">
        <v>6.819</v>
      </c>
      <c r="G435" s="74">
        <v>2.1789999999999998</v>
      </c>
      <c r="H435" s="76" t="s">
        <v>40</v>
      </c>
      <c r="I435" t="str">
        <f t="shared" si="20"/>
        <v>Wed</v>
      </c>
      <c r="J435" s="77">
        <v>40.5</v>
      </c>
      <c r="K435" s="77">
        <v>41.6</v>
      </c>
      <c r="L435" s="78">
        <f>J435/$R$2</f>
        <v>89.287289017442987</v>
      </c>
      <c r="M435" s="78">
        <f>K435/$R$2</f>
        <v>91.712375879645151</v>
      </c>
      <c r="N435" s="78"/>
      <c r="O435" s="78"/>
    </row>
    <row r="436" spans="1:15">
      <c r="A436" s="73">
        <v>43272</v>
      </c>
      <c r="B436">
        <f t="shared" si="18"/>
        <v>6</v>
      </c>
      <c r="C436">
        <f t="shared" si="19"/>
        <v>2018</v>
      </c>
      <c r="D436" s="74">
        <v>14.98</v>
      </c>
      <c r="E436" s="75">
        <v>79.5</v>
      </c>
      <c r="F436" s="74">
        <v>6.8010000000000002</v>
      </c>
      <c r="G436" s="74">
        <v>2.1669999999999998</v>
      </c>
      <c r="H436" s="76" t="s">
        <v>40</v>
      </c>
      <c r="I436" t="str">
        <f t="shared" si="20"/>
        <v>Thu</v>
      </c>
      <c r="J436" s="79"/>
      <c r="K436" s="79"/>
      <c r="L436" s="80"/>
      <c r="M436" s="80"/>
      <c r="N436" s="80"/>
      <c r="O436" s="80"/>
    </row>
    <row r="437" spans="1:15">
      <c r="A437" s="73">
        <v>43273</v>
      </c>
      <c r="B437">
        <f t="shared" si="18"/>
        <v>6</v>
      </c>
      <c r="C437">
        <f t="shared" si="19"/>
        <v>2018</v>
      </c>
      <c r="D437" s="74">
        <v>15.255000000000001</v>
      </c>
      <c r="E437" s="75">
        <v>79.3</v>
      </c>
      <c r="F437" s="74">
        <v>6.8109999999999999</v>
      </c>
      <c r="G437" s="74">
        <v>2.1659999999999999</v>
      </c>
      <c r="H437" s="76" t="s">
        <v>40</v>
      </c>
      <c r="I437" t="str">
        <f t="shared" si="20"/>
        <v>Fri</v>
      </c>
      <c r="J437" s="77">
        <v>40.35</v>
      </c>
      <c r="K437" s="77">
        <v>41.25</v>
      </c>
      <c r="L437" s="78">
        <f>J437/$R$2</f>
        <v>88.956595354415427</v>
      </c>
      <c r="M437" s="78">
        <f>K437/$R$2</f>
        <v>90.940757332580816</v>
      </c>
      <c r="N437" s="78"/>
      <c r="O437" s="78"/>
    </row>
    <row r="438" spans="1:15">
      <c r="A438" s="73">
        <v>43276</v>
      </c>
      <c r="B438">
        <f t="shared" si="18"/>
        <v>6</v>
      </c>
      <c r="C438">
        <f t="shared" si="19"/>
        <v>2018</v>
      </c>
      <c r="D438" s="74">
        <v>15.06</v>
      </c>
      <c r="E438" s="75">
        <v>79</v>
      </c>
      <c r="F438" s="74">
        <v>6.7830000000000004</v>
      </c>
      <c r="G438" s="74">
        <v>2.1720000000000002</v>
      </c>
      <c r="H438" s="76" t="s">
        <v>40</v>
      </c>
      <c r="I438" t="str">
        <f t="shared" si="20"/>
        <v>Mon</v>
      </c>
      <c r="J438" s="79"/>
      <c r="K438" s="79"/>
      <c r="L438" s="80"/>
      <c r="M438" s="80"/>
      <c r="N438" s="80"/>
      <c r="O438" s="80"/>
    </row>
    <row r="439" spans="1:15">
      <c r="A439" s="73">
        <v>43277</v>
      </c>
      <c r="B439">
        <f t="shared" si="18"/>
        <v>6</v>
      </c>
      <c r="C439">
        <f t="shared" si="19"/>
        <v>2018</v>
      </c>
      <c r="D439" s="74">
        <v>14.57</v>
      </c>
      <c r="E439" s="75">
        <v>79</v>
      </c>
      <c r="F439" s="74">
        <v>6.7119999999999997</v>
      </c>
      <c r="G439" s="74">
        <v>2.1520000000000001</v>
      </c>
      <c r="H439" s="76" t="s">
        <v>40</v>
      </c>
      <c r="I439" t="str">
        <f t="shared" si="20"/>
        <v>Tue</v>
      </c>
      <c r="J439" s="77"/>
      <c r="K439" s="77"/>
      <c r="L439" s="78"/>
      <c r="M439" s="78"/>
      <c r="N439" s="78"/>
      <c r="O439" s="78"/>
    </row>
    <row r="440" spans="1:15">
      <c r="A440" s="73">
        <v>43278</v>
      </c>
      <c r="B440">
        <f t="shared" si="18"/>
        <v>6</v>
      </c>
      <c r="C440">
        <f t="shared" si="19"/>
        <v>2018</v>
      </c>
      <c r="D440" s="74">
        <v>14.7</v>
      </c>
      <c r="E440" s="75">
        <v>79</v>
      </c>
      <c r="F440" s="74">
        <v>6.6879999999999997</v>
      </c>
      <c r="G440" s="74">
        <v>2.2044999999999999</v>
      </c>
      <c r="H440" s="76" t="s">
        <v>40</v>
      </c>
      <c r="I440" t="str">
        <f t="shared" si="20"/>
        <v>Wed</v>
      </c>
      <c r="J440" s="79">
        <v>40</v>
      </c>
      <c r="K440" s="79">
        <v>41.25</v>
      </c>
      <c r="L440" s="80">
        <f>J440/$R$2</f>
        <v>88.184976807351106</v>
      </c>
      <c r="M440" s="80">
        <f>K440/$R$2</f>
        <v>90.940757332580816</v>
      </c>
      <c r="N440" s="80"/>
      <c r="O440" s="80"/>
    </row>
    <row r="441" spans="1:15">
      <c r="A441" s="73">
        <v>43279</v>
      </c>
      <c r="B441">
        <f t="shared" si="18"/>
        <v>6</v>
      </c>
      <c r="C441">
        <f t="shared" si="19"/>
        <v>2018</v>
      </c>
      <c r="D441" s="74">
        <v>14.72</v>
      </c>
      <c r="E441" s="75">
        <v>78.5</v>
      </c>
      <c r="F441" s="74">
        <v>6.65</v>
      </c>
      <c r="G441" s="74">
        <v>2.173</v>
      </c>
      <c r="H441" s="76" t="s">
        <v>40</v>
      </c>
      <c r="I441" t="str">
        <f t="shared" si="20"/>
        <v>Thu</v>
      </c>
      <c r="J441" s="77"/>
      <c r="K441" s="77"/>
      <c r="L441" s="78"/>
      <c r="M441" s="78"/>
      <c r="N441" s="78"/>
      <c r="O441" s="78"/>
    </row>
    <row r="442" spans="1:15">
      <c r="A442" s="73">
        <v>43280</v>
      </c>
      <c r="B442">
        <f t="shared" si="18"/>
        <v>6</v>
      </c>
      <c r="C442">
        <f t="shared" si="19"/>
        <v>2018</v>
      </c>
      <c r="D442" s="74">
        <v>14.91</v>
      </c>
      <c r="E442" s="75">
        <v>77.8</v>
      </c>
      <c r="F442" s="74">
        <v>6.6459999999999999</v>
      </c>
      <c r="G442" s="74">
        <v>2.1829999999999998</v>
      </c>
      <c r="H442" s="76" t="s">
        <v>40</v>
      </c>
      <c r="I442" t="str">
        <f t="shared" si="20"/>
        <v>Fri</v>
      </c>
      <c r="J442" s="79">
        <v>39.700000000000003</v>
      </c>
      <c r="K442" s="79">
        <v>41</v>
      </c>
      <c r="L442" s="80">
        <f>J442/$R$2</f>
        <v>87.523589481295971</v>
      </c>
      <c r="M442" s="80">
        <f>K442/$R$2</f>
        <v>90.389601227534882</v>
      </c>
      <c r="N442" s="80"/>
      <c r="O442" s="80"/>
    </row>
    <row r="443" spans="1:15">
      <c r="A443" s="73">
        <v>43283</v>
      </c>
      <c r="B443">
        <f t="shared" si="18"/>
        <v>7</v>
      </c>
      <c r="C443">
        <f t="shared" si="19"/>
        <v>2018</v>
      </c>
      <c r="D443" s="74">
        <v>14.574999999999999</v>
      </c>
      <c r="E443" s="75">
        <v>75</v>
      </c>
      <c r="F443" s="74">
        <v>6.5949999999999998</v>
      </c>
      <c r="G443" s="74">
        <v>2.153</v>
      </c>
      <c r="H443" s="76" t="s">
        <v>40</v>
      </c>
      <c r="I443" t="str">
        <f t="shared" si="20"/>
        <v>Mon</v>
      </c>
      <c r="J443" s="77"/>
      <c r="K443" s="77"/>
      <c r="L443" s="78"/>
      <c r="M443" s="78"/>
      <c r="N443" s="78"/>
      <c r="O443" s="78"/>
    </row>
    <row r="444" spans="1:15">
      <c r="A444" s="73">
        <v>43284</v>
      </c>
      <c r="B444">
        <f t="shared" si="18"/>
        <v>7</v>
      </c>
      <c r="C444">
        <f t="shared" si="19"/>
        <v>2018</v>
      </c>
      <c r="D444" s="74">
        <v>14.62</v>
      </c>
      <c r="E444" s="75">
        <v>76</v>
      </c>
      <c r="F444" s="74">
        <v>6.5845000000000002</v>
      </c>
      <c r="G444" s="74">
        <v>2.165</v>
      </c>
      <c r="H444" s="76" t="s">
        <v>40</v>
      </c>
      <c r="I444" t="str">
        <f t="shared" si="20"/>
        <v>Tue</v>
      </c>
      <c r="J444" s="79"/>
      <c r="K444" s="79"/>
      <c r="L444" s="80"/>
      <c r="M444" s="80"/>
      <c r="N444" s="80"/>
      <c r="O444" s="80"/>
    </row>
    <row r="445" spans="1:15">
      <c r="A445" s="73">
        <v>43285</v>
      </c>
      <c r="B445">
        <f t="shared" si="18"/>
        <v>7</v>
      </c>
      <c r="C445">
        <f t="shared" si="19"/>
        <v>2018</v>
      </c>
      <c r="D445" s="74">
        <v>14.1</v>
      </c>
      <c r="E445" s="75">
        <v>72</v>
      </c>
      <c r="F445" s="74">
        <v>6.4589999999999996</v>
      </c>
      <c r="G445" s="74">
        <v>2.1204999999999998</v>
      </c>
      <c r="H445" s="76" t="s">
        <v>40</v>
      </c>
      <c r="I445" t="str">
        <f t="shared" si="20"/>
        <v>Wed</v>
      </c>
      <c r="J445" s="77">
        <v>39</v>
      </c>
      <c r="K445" s="77">
        <v>40.85</v>
      </c>
      <c r="L445" s="78">
        <f>J445/$R$2</f>
        <v>85.980352387167329</v>
      </c>
      <c r="M445" s="78">
        <f>K445/$R$2</f>
        <v>90.058907564507308</v>
      </c>
      <c r="N445" s="78"/>
      <c r="O445" s="78"/>
    </row>
    <row r="446" spans="1:15">
      <c r="A446" s="73">
        <v>43286</v>
      </c>
      <c r="B446">
        <f t="shared" si="18"/>
        <v>7</v>
      </c>
      <c r="C446">
        <f t="shared" si="19"/>
        <v>2018</v>
      </c>
      <c r="D446" s="74">
        <v>14.17</v>
      </c>
      <c r="E446" s="75">
        <v>72.5</v>
      </c>
      <c r="F446" s="74">
        <v>6.3994999999999997</v>
      </c>
      <c r="G446" s="74">
        <v>2.1269999999999998</v>
      </c>
      <c r="H446" s="76" t="s">
        <v>40</v>
      </c>
      <c r="I446" t="str">
        <f t="shared" si="20"/>
        <v>Thu</v>
      </c>
      <c r="J446" s="79"/>
      <c r="K446" s="79"/>
      <c r="L446" s="80"/>
      <c r="M446" s="80"/>
      <c r="N446" s="80"/>
      <c r="O446" s="80"/>
    </row>
    <row r="447" spans="1:15">
      <c r="A447" s="73">
        <v>43287</v>
      </c>
      <c r="B447">
        <f t="shared" si="18"/>
        <v>7</v>
      </c>
      <c r="C447">
        <f t="shared" si="19"/>
        <v>2018</v>
      </c>
      <c r="D447" s="74">
        <v>13.76</v>
      </c>
      <c r="E447" s="75">
        <v>72.5</v>
      </c>
      <c r="F447" s="74">
        <v>6.3259999999999996</v>
      </c>
      <c r="G447" s="74">
        <v>2.0985</v>
      </c>
      <c r="H447" s="76" t="s">
        <v>40</v>
      </c>
      <c r="I447" t="str">
        <f t="shared" si="20"/>
        <v>Fri</v>
      </c>
      <c r="J447" s="77">
        <v>38.85</v>
      </c>
      <c r="K447" s="77">
        <v>40</v>
      </c>
      <c r="L447" s="78">
        <f>J447/$R$2</f>
        <v>85.649658724139755</v>
      </c>
      <c r="M447" s="78">
        <f>K447/$R$2</f>
        <v>88.184976807351106</v>
      </c>
      <c r="N447" s="78"/>
      <c r="O447" s="78"/>
    </row>
    <row r="448" spans="1:15">
      <c r="A448" s="73">
        <v>43290</v>
      </c>
      <c r="B448">
        <f t="shared" si="18"/>
        <v>7</v>
      </c>
      <c r="C448">
        <f t="shared" si="19"/>
        <v>2018</v>
      </c>
      <c r="D448" s="74">
        <v>13.97</v>
      </c>
      <c r="E448" s="75">
        <v>73.25</v>
      </c>
      <c r="F448" s="74">
        <v>6.383</v>
      </c>
      <c r="G448" s="74">
        <v>2.1355</v>
      </c>
      <c r="H448" s="76" t="s">
        <v>40</v>
      </c>
      <c r="I448" t="str">
        <f t="shared" si="20"/>
        <v>Mon</v>
      </c>
      <c r="J448" s="79"/>
      <c r="K448" s="79"/>
      <c r="L448" s="80"/>
      <c r="M448" s="80"/>
      <c r="N448" s="80"/>
      <c r="O448" s="80"/>
    </row>
    <row r="449" spans="1:15">
      <c r="A449" s="73">
        <v>43291</v>
      </c>
      <c r="B449">
        <f t="shared" si="18"/>
        <v>7</v>
      </c>
      <c r="C449">
        <f t="shared" si="19"/>
        <v>2018</v>
      </c>
      <c r="D449" s="74">
        <v>13.96</v>
      </c>
      <c r="E449" s="75">
        <v>70</v>
      </c>
      <c r="F449" s="74">
        <v>6.3079999999999998</v>
      </c>
      <c r="G449" s="74">
        <v>2.1404999999999998</v>
      </c>
      <c r="H449" s="76" t="s">
        <v>40</v>
      </c>
      <c r="I449" t="str">
        <f t="shared" si="20"/>
        <v>Tue</v>
      </c>
      <c r="J449" s="77"/>
      <c r="K449" s="77"/>
      <c r="L449" s="78"/>
      <c r="M449" s="78"/>
      <c r="N449" s="78"/>
      <c r="O449" s="78"/>
    </row>
    <row r="450" spans="1:15">
      <c r="A450" s="73">
        <v>43292</v>
      </c>
      <c r="B450">
        <f t="shared" si="18"/>
        <v>7</v>
      </c>
      <c r="C450">
        <f t="shared" si="19"/>
        <v>2018</v>
      </c>
      <c r="D450" s="74">
        <v>13.63</v>
      </c>
      <c r="E450" s="75">
        <v>70.5</v>
      </c>
      <c r="F450" s="74">
        <v>6.1820000000000004</v>
      </c>
      <c r="G450" s="74">
        <v>2.1204999999999998</v>
      </c>
      <c r="H450" s="76" t="s">
        <v>40</v>
      </c>
      <c r="I450" t="str">
        <f t="shared" si="20"/>
        <v>Wed</v>
      </c>
      <c r="J450" s="79">
        <v>38.299999999999997</v>
      </c>
      <c r="K450" s="79">
        <v>39.65</v>
      </c>
      <c r="L450" s="80">
        <f>J450/$R$2</f>
        <v>84.437115293038673</v>
      </c>
      <c r="M450" s="80">
        <f>K450/$R$2</f>
        <v>87.41335826028677</v>
      </c>
      <c r="N450" s="80"/>
      <c r="O450" s="80"/>
    </row>
    <row r="451" spans="1:15">
      <c r="A451" s="73">
        <v>43293</v>
      </c>
      <c r="B451">
        <f t="shared" ref="B451:B514" si="21">MONTH(A451)</f>
        <v>7</v>
      </c>
      <c r="C451">
        <f t="shared" ref="C451:C514" si="22">YEAR(A451)</f>
        <v>2018</v>
      </c>
      <c r="D451" s="74">
        <v>14.055</v>
      </c>
      <c r="E451" s="75">
        <v>70.5</v>
      </c>
      <c r="F451" s="74">
        <v>6.173</v>
      </c>
      <c r="G451" s="74">
        <v>2.1044999999999998</v>
      </c>
      <c r="H451" s="76" t="s">
        <v>40</v>
      </c>
      <c r="I451" t="str">
        <f t="shared" ref="I451:I514" si="23">TEXT($A451,"ddd")</f>
        <v>Thu</v>
      </c>
      <c r="J451" s="77"/>
      <c r="K451" s="77"/>
      <c r="L451" s="78"/>
      <c r="M451" s="78"/>
      <c r="N451" s="78"/>
      <c r="O451" s="78"/>
    </row>
    <row r="452" spans="1:15">
      <c r="A452" s="73">
        <v>43294</v>
      </c>
      <c r="B452">
        <f t="shared" si="21"/>
        <v>7</v>
      </c>
      <c r="C452">
        <f t="shared" si="22"/>
        <v>2018</v>
      </c>
      <c r="D452" s="74">
        <v>13.87</v>
      </c>
      <c r="E452" s="75">
        <v>70.5</v>
      </c>
      <c r="F452" s="74">
        <v>6.1660000000000004</v>
      </c>
      <c r="G452" s="74">
        <v>2.1019999999999999</v>
      </c>
      <c r="H452" s="76" t="s">
        <v>40</v>
      </c>
      <c r="I452" t="str">
        <f t="shared" si="23"/>
        <v>Fri</v>
      </c>
      <c r="J452" s="79">
        <v>37</v>
      </c>
      <c r="K452" s="79">
        <v>38.299999999999997</v>
      </c>
      <c r="L452" s="80">
        <f>J452/$R$2</f>
        <v>81.571103546799762</v>
      </c>
      <c r="M452" s="80">
        <f>K452/$R$2</f>
        <v>84.437115293038673</v>
      </c>
      <c r="N452" s="80"/>
      <c r="O452" s="80"/>
    </row>
    <row r="453" spans="1:15">
      <c r="A453" s="73">
        <v>43297</v>
      </c>
      <c r="B453">
        <f t="shared" si="21"/>
        <v>7</v>
      </c>
      <c r="C453">
        <f t="shared" si="22"/>
        <v>2018</v>
      </c>
      <c r="D453" s="74">
        <v>13.68</v>
      </c>
      <c r="E453" s="75">
        <v>68</v>
      </c>
      <c r="F453" s="74">
        <v>6.1429999999999998</v>
      </c>
      <c r="G453" s="74">
        <v>2.13</v>
      </c>
      <c r="H453" s="76" t="s">
        <v>40</v>
      </c>
      <c r="I453" t="str">
        <f t="shared" si="23"/>
        <v>Mon</v>
      </c>
      <c r="J453" s="77"/>
      <c r="K453" s="77"/>
      <c r="L453" s="78"/>
      <c r="M453" s="78"/>
      <c r="N453" s="78"/>
      <c r="O453" s="78"/>
    </row>
    <row r="454" spans="1:15">
      <c r="A454" s="73">
        <v>43298</v>
      </c>
      <c r="B454">
        <f t="shared" si="21"/>
        <v>7</v>
      </c>
      <c r="C454">
        <f t="shared" si="22"/>
        <v>2018</v>
      </c>
      <c r="D454" s="74">
        <v>13.46</v>
      </c>
      <c r="E454" s="75">
        <v>70</v>
      </c>
      <c r="F454" s="74">
        <v>6.1414999999999997</v>
      </c>
      <c r="G454" s="74">
        <v>2.11</v>
      </c>
      <c r="H454" s="76" t="s">
        <v>40</v>
      </c>
      <c r="I454" t="str">
        <f t="shared" si="23"/>
        <v>Tue</v>
      </c>
      <c r="J454" s="79"/>
      <c r="K454" s="79"/>
      <c r="L454" s="80"/>
      <c r="M454" s="80"/>
      <c r="N454" s="80"/>
      <c r="O454" s="80"/>
    </row>
    <row r="455" spans="1:15">
      <c r="A455" s="73">
        <v>43299</v>
      </c>
      <c r="B455">
        <f t="shared" si="21"/>
        <v>7</v>
      </c>
      <c r="C455">
        <f t="shared" si="22"/>
        <v>2018</v>
      </c>
      <c r="D455" s="74">
        <v>13.315</v>
      </c>
      <c r="E455" s="75">
        <v>70</v>
      </c>
      <c r="F455" s="74">
        <v>6.0679999999999996</v>
      </c>
      <c r="G455" s="74">
        <v>2.04</v>
      </c>
      <c r="H455" s="76" t="s">
        <v>40</v>
      </c>
      <c r="I455" t="str">
        <f t="shared" si="23"/>
        <v>Wed</v>
      </c>
      <c r="J455" s="77">
        <v>36.700000000000003</v>
      </c>
      <c r="K455" s="77">
        <v>38.299999999999997</v>
      </c>
      <c r="L455" s="78">
        <f>J455/$R$2</f>
        <v>80.909716220744642</v>
      </c>
      <c r="M455" s="78">
        <f>K455/$R$2</f>
        <v>84.437115293038673</v>
      </c>
      <c r="N455" s="78"/>
      <c r="O455" s="78"/>
    </row>
    <row r="456" spans="1:15">
      <c r="A456" s="73">
        <v>43300</v>
      </c>
      <c r="B456">
        <f t="shared" si="21"/>
        <v>7</v>
      </c>
      <c r="C456">
        <f t="shared" si="22"/>
        <v>2018</v>
      </c>
      <c r="D456" s="74">
        <v>13.22</v>
      </c>
      <c r="E456" s="75">
        <v>70</v>
      </c>
      <c r="F456" s="74">
        <v>5.9820000000000002</v>
      </c>
      <c r="G456" s="74">
        <v>2.0619999999999998</v>
      </c>
      <c r="H456" s="76" t="s">
        <v>40</v>
      </c>
      <c r="I456" t="str">
        <f t="shared" si="23"/>
        <v>Thu</v>
      </c>
      <c r="J456" s="79"/>
      <c r="K456" s="79"/>
      <c r="L456" s="80"/>
      <c r="M456" s="80"/>
      <c r="N456" s="80"/>
      <c r="O456" s="80"/>
    </row>
    <row r="457" spans="1:15">
      <c r="A457" s="73">
        <v>43301</v>
      </c>
      <c r="B457">
        <f t="shared" si="21"/>
        <v>7</v>
      </c>
      <c r="C457">
        <f t="shared" si="22"/>
        <v>2018</v>
      </c>
      <c r="D457" s="74">
        <v>13.425000000000001</v>
      </c>
      <c r="E457" s="75">
        <v>70</v>
      </c>
      <c r="F457" s="74">
        <v>6.0730000000000004</v>
      </c>
      <c r="G457" s="74">
        <v>2.0750000000000002</v>
      </c>
      <c r="H457" s="76" t="s">
        <v>40</v>
      </c>
      <c r="I457" t="str">
        <f t="shared" si="23"/>
        <v>Fri</v>
      </c>
      <c r="J457" s="77">
        <v>36.299999999999997</v>
      </c>
      <c r="K457" s="77">
        <v>38</v>
      </c>
      <c r="L457" s="78">
        <f>J457/$R$2</f>
        <v>80.02786645267112</v>
      </c>
      <c r="M457" s="78">
        <f>K457/$R$2</f>
        <v>83.775727966983553</v>
      </c>
      <c r="N457" s="78"/>
      <c r="O457" s="78"/>
    </row>
    <row r="458" spans="1:15">
      <c r="A458" s="73">
        <v>43304</v>
      </c>
      <c r="B458">
        <f t="shared" si="21"/>
        <v>7</v>
      </c>
      <c r="C458">
        <f t="shared" si="22"/>
        <v>2018</v>
      </c>
      <c r="D458" s="74">
        <v>13.44</v>
      </c>
      <c r="E458" s="75">
        <v>70</v>
      </c>
      <c r="F458" s="74">
        <v>6.1529999999999996</v>
      </c>
      <c r="G458" s="74">
        <v>2.13</v>
      </c>
      <c r="H458" s="76" t="s">
        <v>40</v>
      </c>
      <c r="I458" t="str">
        <f t="shared" si="23"/>
        <v>Mon</v>
      </c>
      <c r="J458" s="79"/>
      <c r="K458" s="79"/>
      <c r="L458" s="80"/>
      <c r="M458" s="80"/>
      <c r="N458" s="80"/>
      <c r="O458" s="80"/>
    </row>
    <row r="459" spans="1:15">
      <c r="A459" s="73">
        <v>43305</v>
      </c>
      <c r="B459">
        <f t="shared" si="21"/>
        <v>7</v>
      </c>
      <c r="C459">
        <f t="shared" si="22"/>
        <v>2018</v>
      </c>
      <c r="D459" s="74">
        <v>13.435</v>
      </c>
      <c r="E459" s="75">
        <v>70</v>
      </c>
      <c r="F459" s="74">
        <v>6.1669999999999998</v>
      </c>
      <c r="G459" s="74">
        <v>2.0819999999999999</v>
      </c>
      <c r="H459" s="76" t="s">
        <v>40</v>
      </c>
      <c r="I459" t="str">
        <f t="shared" si="23"/>
        <v>Tue</v>
      </c>
      <c r="J459" s="77"/>
      <c r="K459" s="77"/>
      <c r="L459" s="78"/>
      <c r="M459" s="78"/>
      <c r="N459" s="78"/>
      <c r="O459" s="78"/>
    </row>
    <row r="460" spans="1:15">
      <c r="A460" s="73">
        <v>43306</v>
      </c>
      <c r="B460">
        <f t="shared" si="21"/>
        <v>7</v>
      </c>
      <c r="C460">
        <f t="shared" si="22"/>
        <v>2018</v>
      </c>
      <c r="D460" s="74">
        <v>13.535</v>
      </c>
      <c r="E460" s="75">
        <v>70</v>
      </c>
      <c r="F460" s="74">
        <v>6.2519999999999998</v>
      </c>
      <c r="G460" s="74">
        <v>2.0565000000000002</v>
      </c>
      <c r="H460" s="76" t="s">
        <v>40</v>
      </c>
      <c r="I460" t="str">
        <f t="shared" si="23"/>
        <v>Wed</v>
      </c>
      <c r="J460" s="79">
        <v>35.4</v>
      </c>
      <c r="K460" s="79">
        <v>37.700000000000003</v>
      </c>
      <c r="L460" s="80">
        <f>J460/$R$2</f>
        <v>78.043704474505716</v>
      </c>
      <c r="M460" s="80">
        <f>K460/$R$2</f>
        <v>83.114340640928418</v>
      </c>
      <c r="N460" s="80"/>
      <c r="O460" s="80"/>
    </row>
    <row r="461" spans="1:15">
      <c r="A461" s="73">
        <v>43307</v>
      </c>
      <c r="B461">
        <f t="shared" si="21"/>
        <v>7</v>
      </c>
      <c r="C461">
        <f t="shared" si="22"/>
        <v>2018</v>
      </c>
      <c r="D461" s="74">
        <v>13.574999999999999</v>
      </c>
      <c r="E461" s="75">
        <v>70</v>
      </c>
      <c r="F461" s="74">
        <v>6.2549999999999999</v>
      </c>
      <c r="G461" s="74">
        <v>2.0539999999999998</v>
      </c>
      <c r="H461" s="76" t="s">
        <v>40</v>
      </c>
      <c r="I461" t="str">
        <f t="shared" si="23"/>
        <v>Thu</v>
      </c>
      <c r="J461" s="77"/>
      <c r="K461" s="77"/>
      <c r="L461" s="78"/>
      <c r="M461" s="78"/>
      <c r="N461" s="78"/>
      <c r="O461" s="78"/>
    </row>
    <row r="462" spans="1:15">
      <c r="A462" s="73">
        <v>43308</v>
      </c>
      <c r="B462">
        <f t="shared" si="21"/>
        <v>7</v>
      </c>
      <c r="C462">
        <f t="shared" si="22"/>
        <v>2018</v>
      </c>
      <c r="D462" s="74">
        <v>13.72</v>
      </c>
      <c r="E462" s="75">
        <v>70</v>
      </c>
      <c r="F462" s="74">
        <v>6.2515000000000001</v>
      </c>
      <c r="G462" s="74">
        <v>2.0550000000000002</v>
      </c>
      <c r="H462" s="76" t="s">
        <v>40</v>
      </c>
      <c r="I462" t="str">
        <f t="shared" si="23"/>
        <v>Fri</v>
      </c>
      <c r="J462" s="79">
        <v>34.950000000000003</v>
      </c>
      <c r="K462" s="79">
        <v>37</v>
      </c>
      <c r="L462" s="80">
        <f>J462/$R$2</f>
        <v>77.051623485423036</v>
      </c>
      <c r="M462" s="80">
        <f>K462/$R$2</f>
        <v>81.571103546799762</v>
      </c>
      <c r="N462" s="80"/>
      <c r="O462" s="80"/>
    </row>
    <row r="463" spans="1:15">
      <c r="A463" s="73">
        <v>43311</v>
      </c>
      <c r="B463">
        <f t="shared" si="21"/>
        <v>7</v>
      </c>
      <c r="C463">
        <f t="shared" si="22"/>
        <v>2018</v>
      </c>
      <c r="D463" s="74">
        <v>13.7</v>
      </c>
      <c r="E463" s="75">
        <v>70</v>
      </c>
      <c r="F463" s="74">
        <v>6.1849999999999996</v>
      </c>
      <c r="G463" s="74">
        <v>2.0539999999999998</v>
      </c>
      <c r="H463" s="76" t="s">
        <v>40</v>
      </c>
      <c r="I463" t="str">
        <f t="shared" si="23"/>
        <v>Mon</v>
      </c>
      <c r="J463" s="77"/>
      <c r="K463" s="77"/>
      <c r="L463" s="78"/>
      <c r="M463" s="78"/>
      <c r="N463" s="78"/>
      <c r="O463" s="78"/>
    </row>
    <row r="464" spans="1:15">
      <c r="A464" s="73">
        <v>43312</v>
      </c>
      <c r="B464">
        <f t="shared" si="21"/>
        <v>7</v>
      </c>
      <c r="C464">
        <f t="shared" si="22"/>
        <v>2018</v>
      </c>
      <c r="D464" s="74">
        <v>13.77</v>
      </c>
      <c r="E464" s="75">
        <v>70</v>
      </c>
      <c r="F464" s="74">
        <v>6.2130000000000001</v>
      </c>
      <c r="G464" s="74">
        <v>2.0609999999999999</v>
      </c>
      <c r="H464" s="76" t="s">
        <v>40</v>
      </c>
      <c r="I464" t="str">
        <f t="shared" si="23"/>
        <v>Tue</v>
      </c>
      <c r="J464" s="79"/>
      <c r="K464" s="79"/>
      <c r="L464" s="80"/>
      <c r="M464" s="80"/>
      <c r="N464" s="80"/>
      <c r="O464" s="80"/>
    </row>
    <row r="465" spans="1:15">
      <c r="A465" s="73">
        <v>43313</v>
      </c>
      <c r="B465">
        <f t="shared" si="21"/>
        <v>8</v>
      </c>
      <c r="C465">
        <f t="shared" si="22"/>
        <v>2018</v>
      </c>
      <c r="D465" s="74">
        <v>13.78</v>
      </c>
      <c r="E465" s="75">
        <v>67.25</v>
      </c>
      <c r="F465" s="74">
        <v>6.1369999999999996</v>
      </c>
      <c r="G465" s="74">
        <v>2.036</v>
      </c>
      <c r="H465" s="76" t="s">
        <v>40</v>
      </c>
      <c r="I465" t="str">
        <f t="shared" si="23"/>
        <v>Wed</v>
      </c>
      <c r="J465" s="77">
        <v>34.75</v>
      </c>
      <c r="K465" s="77">
        <v>36</v>
      </c>
      <c r="L465" s="78">
        <f>J465/$R$2</f>
        <v>76.610698601386275</v>
      </c>
      <c r="M465" s="78">
        <f>K465/$R$2</f>
        <v>79.366479126615985</v>
      </c>
      <c r="N465" s="78"/>
      <c r="O465" s="78"/>
    </row>
    <row r="466" spans="1:15">
      <c r="A466" s="73">
        <v>43314</v>
      </c>
      <c r="B466">
        <f t="shared" si="21"/>
        <v>8</v>
      </c>
      <c r="C466">
        <f t="shared" si="22"/>
        <v>2018</v>
      </c>
      <c r="D466" s="74">
        <v>13.225</v>
      </c>
      <c r="E466" s="75">
        <v>66.099999999999994</v>
      </c>
      <c r="F466" s="74">
        <v>6.0629999999999997</v>
      </c>
      <c r="G466" s="74">
        <v>2.0230000000000001</v>
      </c>
      <c r="H466" s="76" t="s">
        <v>40</v>
      </c>
      <c r="I466" t="str">
        <f t="shared" si="23"/>
        <v>Thu</v>
      </c>
      <c r="J466" s="79"/>
      <c r="K466" s="79"/>
      <c r="L466" s="80"/>
      <c r="M466" s="80"/>
      <c r="N466" s="80"/>
      <c r="O466" s="80"/>
    </row>
    <row r="467" spans="1:15">
      <c r="A467" s="73">
        <v>43315</v>
      </c>
      <c r="B467" s="32">
        <f t="shared" si="21"/>
        <v>8</v>
      </c>
      <c r="C467" s="32">
        <f t="shared" si="22"/>
        <v>2018</v>
      </c>
      <c r="D467" s="74">
        <v>13.13</v>
      </c>
      <c r="E467" s="75">
        <v>64</v>
      </c>
      <c r="F467" s="74">
        <v>6.1669999999999998</v>
      </c>
      <c r="G467" s="74">
        <v>2.016</v>
      </c>
      <c r="H467" s="76" t="s">
        <v>40</v>
      </c>
      <c r="I467" t="str">
        <f t="shared" si="23"/>
        <v>Fri</v>
      </c>
      <c r="J467" s="77">
        <v>34.4</v>
      </c>
      <c r="K467" s="77">
        <v>35.549999999999997</v>
      </c>
      <c r="L467" s="78">
        <f>J467/$R$2</f>
        <v>75.83908005432194</v>
      </c>
      <c r="M467" s="78">
        <f>K467/$R$2</f>
        <v>78.374398137533291</v>
      </c>
      <c r="N467" s="78"/>
      <c r="O467" s="78"/>
    </row>
    <row r="468" spans="1:15">
      <c r="A468" s="73">
        <v>43318</v>
      </c>
      <c r="B468" s="32">
        <f t="shared" si="21"/>
        <v>8</v>
      </c>
      <c r="C468" s="32">
        <f t="shared" si="22"/>
        <v>2018</v>
      </c>
      <c r="D468" s="74">
        <v>13.225</v>
      </c>
      <c r="E468" s="75">
        <v>59</v>
      </c>
      <c r="F468" s="74">
        <v>6.04</v>
      </c>
      <c r="G468" s="74">
        <v>2.0005000000000002</v>
      </c>
      <c r="H468" s="76" t="s">
        <v>40</v>
      </c>
      <c r="I468" t="str">
        <f t="shared" si="23"/>
        <v>Mon</v>
      </c>
      <c r="J468" s="79"/>
      <c r="K468" s="79"/>
      <c r="L468" s="80"/>
      <c r="M468" s="80"/>
      <c r="N468" s="80"/>
      <c r="O468" s="80"/>
    </row>
    <row r="469" spans="1:15">
      <c r="A469" s="73">
        <v>43319</v>
      </c>
      <c r="B469" s="32">
        <f t="shared" si="21"/>
        <v>8</v>
      </c>
      <c r="C469" s="32">
        <f t="shared" si="22"/>
        <v>2018</v>
      </c>
      <c r="D469" s="74">
        <v>13.75</v>
      </c>
      <c r="E469" s="75">
        <v>55</v>
      </c>
      <c r="F469" s="74">
        <v>6.1319999999999997</v>
      </c>
      <c r="G469" s="74">
        <v>2.0265</v>
      </c>
      <c r="H469" s="76" t="s">
        <v>40</v>
      </c>
      <c r="I469" t="str">
        <f t="shared" si="23"/>
        <v>Tue</v>
      </c>
      <c r="J469" s="77"/>
      <c r="K469" s="77"/>
      <c r="L469" s="78"/>
      <c r="M469" s="78"/>
      <c r="N469" s="78"/>
      <c r="O469" s="78"/>
    </row>
    <row r="470" spans="1:15">
      <c r="A470" s="73">
        <v>43320</v>
      </c>
      <c r="B470" s="32">
        <f t="shared" si="21"/>
        <v>8</v>
      </c>
      <c r="C470" s="32">
        <f t="shared" si="22"/>
        <v>2018</v>
      </c>
      <c r="D470" s="74">
        <v>13.92</v>
      </c>
      <c r="E470" s="75">
        <v>56.5</v>
      </c>
      <c r="F470" s="74">
        <v>6.1130000000000004</v>
      </c>
      <c r="G470" s="74">
        <v>2.0219999999999998</v>
      </c>
      <c r="H470" s="76" t="s">
        <v>40</v>
      </c>
      <c r="I470" t="str">
        <f t="shared" si="23"/>
        <v>Wed</v>
      </c>
      <c r="J470" s="79">
        <v>33.85</v>
      </c>
      <c r="K470" s="79">
        <v>35.15</v>
      </c>
      <c r="L470" s="80">
        <f>J470/$R$2</f>
        <v>74.626536623220872</v>
      </c>
      <c r="M470" s="80">
        <f>K470/$R$2</f>
        <v>77.492548369459783</v>
      </c>
      <c r="N470" s="80"/>
      <c r="O470" s="80"/>
    </row>
    <row r="471" spans="1:15">
      <c r="A471" s="73">
        <v>43321</v>
      </c>
      <c r="B471" s="32">
        <f t="shared" si="21"/>
        <v>8</v>
      </c>
      <c r="C471" s="32">
        <f t="shared" si="22"/>
        <v>2018</v>
      </c>
      <c r="D471" s="74">
        <v>14.06</v>
      </c>
      <c r="E471" s="75">
        <v>61.5</v>
      </c>
      <c r="F471" s="74">
        <v>6.2469999999999999</v>
      </c>
      <c r="G471" s="74">
        <v>2.1179999999999999</v>
      </c>
      <c r="H471" s="76" t="s">
        <v>40</v>
      </c>
      <c r="I471" t="str">
        <f t="shared" si="23"/>
        <v>Thu</v>
      </c>
      <c r="J471" s="77"/>
      <c r="K471" s="77"/>
      <c r="L471" s="78"/>
      <c r="M471" s="78"/>
      <c r="N471" s="78"/>
      <c r="O471" s="78"/>
    </row>
    <row r="472" spans="1:15">
      <c r="A472" s="73">
        <v>43322</v>
      </c>
      <c r="B472" s="32">
        <f t="shared" si="21"/>
        <v>8</v>
      </c>
      <c r="C472" s="32">
        <f t="shared" si="22"/>
        <v>2018</v>
      </c>
      <c r="D472" s="74">
        <v>13.635</v>
      </c>
      <c r="E472" s="75">
        <v>62</v>
      </c>
      <c r="F472" s="74">
        <v>6.12</v>
      </c>
      <c r="G472" s="74">
        <v>2.0390000000000001</v>
      </c>
      <c r="H472" s="76" t="s">
        <v>40</v>
      </c>
      <c r="I472" t="str">
        <f t="shared" si="23"/>
        <v>Fri</v>
      </c>
      <c r="J472" s="79">
        <v>33.5</v>
      </c>
      <c r="K472" s="79">
        <v>35.049999999999997</v>
      </c>
      <c r="L472" s="80">
        <f>J472/$R$2</f>
        <v>73.854918076156551</v>
      </c>
      <c r="M472" s="80">
        <f>K472/$R$2</f>
        <v>77.272085927441395</v>
      </c>
      <c r="N472" s="80"/>
      <c r="O472" s="80"/>
    </row>
    <row r="473" spans="1:15">
      <c r="A473" s="73">
        <v>43325</v>
      </c>
      <c r="B473" s="32">
        <f t="shared" si="21"/>
        <v>8</v>
      </c>
      <c r="C473" s="32">
        <f t="shared" si="22"/>
        <v>2018</v>
      </c>
      <c r="D473" s="74">
        <v>13.68</v>
      </c>
      <c r="E473" s="75">
        <v>64.25</v>
      </c>
      <c r="F473" s="74">
        <v>6.0810000000000004</v>
      </c>
      <c r="G473" s="74">
        <v>2.052</v>
      </c>
      <c r="H473" s="76" t="s">
        <v>40</v>
      </c>
      <c r="I473" t="str">
        <f t="shared" si="23"/>
        <v>Mon</v>
      </c>
      <c r="J473" s="77"/>
      <c r="K473" s="77"/>
      <c r="L473" s="78"/>
      <c r="M473" s="78"/>
      <c r="N473" s="78"/>
      <c r="O473" s="78"/>
    </row>
    <row r="474" spans="1:15">
      <c r="A474" s="73">
        <v>43326</v>
      </c>
      <c r="B474" s="32">
        <f t="shared" si="21"/>
        <v>8</v>
      </c>
      <c r="C474" s="32">
        <f t="shared" si="22"/>
        <v>2018</v>
      </c>
      <c r="D474" s="74">
        <v>13.345000000000001</v>
      </c>
      <c r="E474" s="75">
        <v>64.25</v>
      </c>
      <c r="F474" s="74">
        <v>6.0590000000000002</v>
      </c>
      <c r="G474" s="74">
        <v>2.0379999999999998</v>
      </c>
      <c r="H474" s="76" t="s">
        <v>40</v>
      </c>
      <c r="I474" t="str">
        <f t="shared" si="23"/>
        <v>Tue</v>
      </c>
      <c r="J474" s="79"/>
      <c r="K474" s="79"/>
      <c r="L474" s="80"/>
      <c r="M474" s="80"/>
      <c r="N474" s="80"/>
      <c r="O474" s="80"/>
    </row>
    <row r="475" spans="1:15">
      <c r="A475" s="73">
        <v>43327</v>
      </c>
      <c r="B475" s="32">
        <f t="shared" si="21"/>
        <v>8</v>
      </c>
      <c r="C475" s="32">
        <f t="shared" si="22"/>
        <v>2018</v>
      </c>
      <c r="D475" s="74">
        <v>12.984999999999999</v>
      </c>
      <c r="E475" s="75">
        <v>64.25</v>
      </c>
      <c r="F475" s="74">
        <v>5.843</v>
      </c>
      <c r="G475" s="74">
        <v>1.9944999999999999</v>
      </c>
      <c r="H475" s="76" t="s">
        <v>40</v>
      </c>
      <c r="I475" t="str">
        <f t="shared" si="23"/>
        <v>Wed</v>
      </c>
      <c r="J475" s="77">
        <v>33.200000000000003</v>
      </c>
      <c r="K475" s="77">
        <v>34.5</v>
      </c>
      <c r="L475" s="78">
        <f>J475/$R$2</f>
        <v>73.193530750101417</v>
      </c>
      <c r="M475" s="78">
        <f>K475/$R$2</f>
        <v>76.059542496340327</v>
      </c>
      <c r="N475" s="78"/>
      <c r="O475" s="78"/>
    </row>
    <row r="476" spans="1:15">
      <c r="A476" s="73">
        <v>43328</v>
      </c>
      <c r="B476" s="32">
        <f t="shared" si="21"/>
        <v>8</v>
      </c>
      <c r="C476" s="32">
        <f t="shared" si="22"/>
        <v>2018</v>
      </c>
      <c r="D476" s="74">
        <v>13.115</v>
      </c>
      <c r="E476" s="75">
        <v>64.5</v>
      </c>
      <c r="F476" s="74">
        <v>5.86</v>
      </c>
      <c r="G476" s="74">
        <v>1.998</v>
      </c>
      <c r="H476" s="76" t="s">
        <v>40</v>
      </c>
      <c r="I476" t="str">
        <f t="shared" si="23"/>
        <v>Thu</v>
      </c>
      <c r="J476" s="79"/>
      <c r="K476" s="79"/>
      <c r="L476" s="80"/>
      <c r="M476" s="80"/>
      <c r="N476" s="80"/>
      <c r="O476" s="80"/>
    </row>
    <row r="477" spans="1:15">
      <c r="A477" s="73">
        <v>43329</v>
      </c>
      <c r="B477" s="32">
        <f t="shared" si="21"/>
        <v>8</v>
      </c>
      <c r="C477" s="32">
        <f t="shared" si="22"/>
        <v>2018</v>
      </c>
      <c r="D477" s="74">
        <v>13.24</v>
      </c>
      <c r="E477" s="75">
        <v>64.5</v>
      </c>
      <c r="F477" s="74">
        <v>5.8440000000000003</v>
      </c>
      <c r="G477" s="74">
        <v>1.9990000000000001</v>
      </c>
      <c r="H477" s="76" t="s">
        <v>40</v>
      </c>
      <c r="I477" t="str">
        <f t="shared" si="23"/>
        <v>Fri</v>
      </c>
      <c r="J477" s="77">
        <v>33.200000000000003</v>
      </c>
      <c r="K477" s="77">
        <v>34</v>
      </c>
      <c r="L477" s="78">
        <f>J477/$R$2</f>
        <v>73.193530750101417</v>
      </c>
      <c r="M477" s="78">
        <f>K477/$R$2</f>
        <v>74.957230286248432</v>
      </c>
      <c r="N477" s="78"/>
      <c r="O477" s="78"/>
    </row>
    <row r="478" spans="1:15">
      <c r="A478" s="73">
        <v>43332</v>
      </c>
      <c r="B478" s="32">
        <f t="shared" si="21"/>
        <v>8</v>
      </c>
      <c r="C478" s="32">
        <f t="shared" si="22"/>
        <v>2018</v>
      </c>
      <c r="D478" s="74">
        <v>13.56</v>
      </c>
      <c r="E478" s="75">
        <v>64.5</v>
      </c>
      <c r="F478" s="74">
        <v>5.9630000000000001</v>
      </c>
      <c r="G478" s="74">
        <v>2.0329999999999999</v>
      </c>
      <c r="H478" s="76" t="s">
        <v>40</v>
      </c>
      <c r="I478" t="str">
        <f t="shared" si="23"/>
        <v>Mon</v>
      </c>
      <c r="J478" s="79"/>
      <c r="K478" s="79"/>
      <c r="L478" s="80"/>
      <c r="M478" s="80"/>
      <c r="N478" s="80"/>
      <c r="O478" s="80"/>
    </row>
    <row r="479" spans="1:15">
      <c r="A479" s="73">
        <v>43333</v>
      </c>
      <c r="B479" s="32">
        <f t="shared" si="21"/>
        <v>8</v>
      </c>
      <c r="C479" s="32">
        <f t="shared" si="22"/>
        <v>2018</v>
      </c>
      <c r="D479" s="74">
        <v>13.68</v>
      </c>
      <c r="E479" s="75">
        <v>64.5</v>
      </c>
      <c r="F479" s="74">
        <v>6.0255000000000001</v>
      </c>
      <c r="G479" s="74">
        <v>2.0405000000000002</v>
      </c>
      <c r="H479" s="76" t="s">
        <v>40</v>
      </c>
      <c r="I479" t="str">
        <f t="shared" si="23"/>
        <v>Tue</v>
      </c>
      <c r="J479" s="77"/>
      <c r="K479" s="77"/>
      <c r="L479" s="78"/>
      <c r="M479" s="78"/>
      <c r="N479" s="78"/>
      <c r="O479" s="78"/>
    </row>
    <row r="480" spans="1:15">
      <c r="A480" s="73">
        <v>43334</v>
      </c>
      <c r="B480" s="32">
        <f t="shared" si="21"/>
        <v>8</v>
      </c>
      <c r="C480" s="32">
        <f t="shared" si="22"/>
        <v>2018</v>
      </c>
      <c r="D480" s="74">
        <v>13.57</v>
      </c>
      <c r="E480" s="75">
        <v>64.5</v>
      </c>
      <c r="F480" s="74">
        <v>6</v>
      </c>
      <c r="G480" s="74">
        <v>2.0385</v>
      </c>
      <c r="H480" s="76" t="s">
        <v>40</v>
      </c>
      <c r="I480" t="str">
        <f t="shared" si="23"/>
        <v>Wed</v>
      </c>
      <c r="J480" s="79">
        <v>33.200000000000003</v>
      </c>
      <c r="K480" s="79">
        <v>33.700000000000003</v>
      </c>
      <c r="L480" s="80">
        <f>J480/$R$2</f>
        <v>73.193530750101417</v>
      </c>
      <c r="M480" s="80">
        <f>K480/$R$2</f>
        <v>74.295842960193312</v>
      </c>
      <c r="N480" s="80"/>
      <c r="O480" s="80"/>
    </row>
    <row r="481" spans="1:15">
      <c r="A481" s="73">
        <v>43335</v>
      </c>
      <c r="B481" s="32">
        <f t="shared" si="21"/>
        <v>8</v>
      </c>
      <c r="C481" s="32">
        <f t="shared" si="22"/>
        <v>2018</v>
      </c>
      <c r="D481" s="74">
        <v>13.14</v>
      </c>
      <c r="E481" s="75">
        <v>64.5</v>
      </c>
      <c r="F481" s="74">
        <v>5.9104999999999999</v>
      </c>
      <c r="G481" s="74">
        <v>2.0215000000000001</v>
      </c>
      <c r="H481" s="76" t="s">
        <v>40</v>
      </c>
      <c r="I481" t="str">
        <f t="shared" si="23"/>
        <v>Thu</v>
      </c>
      <c r="J481" s="77"/>
      <c r="K481" s="77"/>
      <c r="L481" s="78"/>
      <c r="M481" s="78"/>
      <c r="N481" s="78"/>
      <c r="O481" s="78"/>
    </row>
    <row r="482" spans="1:15">
      <c r="A482" s="73">
        <v>43336</v>
      </c>
      <c r="B482" s="32">
        <f t="shared" si="21"/>
        <v>8</v>
      </c>
      <c r="C482" s="32">
        <f t="shared" si="22"/>
        <v>2018</v>
      </c>
      <c r="D482" s="74">
        <v>13.31</v>
      </c>
      <c r="E482" s="75">
        <v>64.5</v>
      </c>
      <c r="F482" s="74">
        <v>6.0010000000000003</v>
      </c>
      <c r="G482" s="74">
        <v>2.0619999999999998</v>
      </c>
      <c r="H482" s="76" t="s">
        <v>40</v>
      </c>
      <c r="I482" t="str">
        <f t="shared" si="23"/>
        <v>Fri</v>
      </c>
      <c r="J482" s="79">
        <v>33</v>
      </c>
      <c r="K482" s="79">
        <v>33.700000000000003</v>
      </c>
      <c r="L482" s="80">
        <f>J482/$R$2</f>
        <v>72.752605866064656</v>
      </c>
      <c r="M482" s="80">
        <f>K482/$R$2</f>
        <v>74.295842960193312</v>
      </c>
      <c r="N482" s="80"/>
      <c r="O482" s="80"/>
    </row>
    <row r="483" spans="1:15">
      <c r="A483" s="73">
        <v>43340</v>
      </c>
      <c r="B483" s="32">
        <f t="shared" si="21"/>
        <v>8</v>
      </c>
      <c r="C483" s="32">
        <f t="shared" si="22"/>
        <v>2018</v>
      </c>
      <c r="D483" s="74">
        <v>13.46</v>
      </c>
      <c r="E483" s="75">
        <v>64.5</v>
      </c>
      <c r="F483" s="74">
        <v>6.1180000000000003</v>
      </c>
      <c r="G483" s="74">
        <v>2.0880000000000001</v>
      </c>
      <c r="H483" s="76" t="s">
        <v>40</v>
      </c>
      <c r="I483" t="str">
        <f t="shared" si="23"/>
        <v>Tue</v>
      </c>
      <c r="J483" s="77"/>
      <c r="K483" s="77"/>
      <c r="L483" s="78"/>
      <c r="M483" s="78"/>
      <c r="N483" s="78"/>
      <c r="O483" s="78"/>
    </row>
    <row r="484" spans="1:15">
      <c r="A484" s="73">
        <v>43341</v>
      </c>
      <c r="B484" s="32">
        <f t="shared" si="21"/>
        <v>8</v>
      </c>
      <c r="C484" s="32">
        <f t="shared" si="22"/>
        <v>2018</v>
      </c>
      <c r="D484" s="74">
        <v>13.414999999999999</v>
      </c>
      <c r="E484" s="75">
        <v>65.25</v>
      </c>
      <c r="F484" s="74">
        <v>6.0650000000000004</v>
      </c>
      <c r="G484" s="74">
        <v>2.1160000000000001</v>
      </c>
      <c r="H484" s="76" t="s">
        <v>40</v>
      </c>
      <c r="I484" t="str">
        <f t="shared" si="23"/>
        <v>Wed</v>
      </c>
      <c r="J484" s="79">
        <v>33</v>
      </c>
      <c r="K484" s="79">
        <v>33.6</v>
      </c>
      <c r="L484" s="80">
        <f>J484/$R$2</f>
        <v>72.752605866064656</v>
      </c>
      <c r="M484" s="80">
        <f>K484/$R$2</f>
        <v>74.075380518174924</v>
      </c>
      <c r="N484" s="80"/>
      <c r="O484" s="80"/>
    </row>
    <row r="485" spans="1:15">
      <c r="A485" s="73">
        <v>43342</v>
      </c>
      <c r="B485" s="32">
        <f t="shared" si="21"/>
        <v>8</v>
      </c>
      <c r="C485" s="32">
        <f t="shared" si="22"/>
        <v>2018</v>
      </c>
      <c r="D485" s="74">
        <v>13.29</v>
      </c>
      <c r="E485" s="75">
        <v>65.25</v>
      </c>
      <c r="F485" s="74">
        <v>6.0664999999999996</v>
      </c>
      <c r="G485" s="74">
        <v>2.1269999999999998</v>
      </c>
      <c r="H485" s="76" t="s">
        <v>40</v>
      </c>
      <c r="I485" t="str">
        <f t="shared" si="23"/>
        <v>Thu</v>
      </c>
      <c r="J485" s="77"/>
      <c r="K485" s="77"/>
      <c r="L485" s="78"/>
      <c r="M485" s="78"/>
      <c r="N485" s="78"/>
      <c r="O485" s="78"/>
    </row>
    <row r="486" spans="1:15">
      <c r="A486" s="73">
        <v>43343</v>
      </c>
      <c r="B486" s="32">
        <f t="shared" si="21"/>
        <v>8</v>
      </c>
      <c r="C486" s="32">
        <f t="shared" si="22"/>
        <v>2018</v>
      </c>
      <c r="D486" s="74">
        <v>13.01</v>
      </c>
      <c r="E486" s="75">
        <v>64.5</v>
      </c>
      <c r="F486" s="74">
        <v>6.0190000000000001</v>
      </c>
      <c r="G486" s="74">
        <v>2.1120000000000001</v>
      </c>
      <c r="H486" s="76" t="s">
        <v>40</v>
      </c>
      <c r="I486" t="str">
        <f t="shared" si="23"/>
        <v>Fri</v>
      </c>
      <c r="J486" s="79">
        <v>33</v>
      </c>
      <c r="K486" s="79">
        <v>33.6</v>
      </c>
      <c r="L486" s="80">
        <f>J486/$R$2</f>
        <v>72.752605866064656</v>
      </c>
      <c r="M486" s="80">
        <f>K486/$R$2</f>
        <v>74.075380518174924</v>
      </c>
      <c r="N486" s="80"/>
      <c r="O486" s="80"/>
    </row>
    <row r="487" spans="1:15">
      <c r="A487" s="73">
        <v>43346</v>
      </c>
      <c r="B487" s="32">
        <f t="shared" si="21"/>
        <v>9</v>
      </c>
      <c r="C487" s="32">
        <f t="shared" si="22"/>
        <v>2018</v>
      </c>
      <c r="D487" s="74">
        <v>12.67</v>
      </c>
      <c r="E487" s="75">
        <v>64.5</v>
      </c>
      <c r="F487" s="74">
        <v>5.9509999999999996</v>
      </c>
      <c r="G487" s="74">
        <v>2.0834999999999999</v>
      </c>
      <c r="H487" s="76" t="s">
        <v>40</v>
      </c>
      <c r="I487" t="str">
        <f t="shared" si="23"/>
        <v>Mon</v>
      </c>
      <c r="J487" s="77"/>
      <c r="K487" s="77"/>
      <c r="L487" s="78"/>
      <c r="M487" s="78"/>
      <c r="N487" s="78"/>
      <c r="O487" s="78"/>
    </row>
    <row r="488" spans="1:15">
      <c r="A488" s="73">
        <v>43347</v>
      </c>
      <c r="B488" s="32">
        <f t="shared" si="21"/>
        <v>9</v>
      </c>
      <c r="C488" s="32">
        <f t="shared" si="22"/>
        <v>2018</v>
      </c>
      <c r="D488" s="74">
        <v>12.475</v>
      </c>
      <c r="E488" s="75">
        <v>64.5</v>
      </c>
      <c r="F488" s="74">
        <v>5.8230000000000004</v>
      </c>
      <c r="G488" s="74">
        <v>2.04</v>
      </c>
      <c r="H488" s="76" t="s">
        <v>40</v>
      </c>
      <c r="I488" t="str">
        <f t="shared" si="23"/>
        <v>Tue</v>
      </c>
      <c r="J488" s="79"/>
      <c r="K488" s="79"/>
      <c r="L488" s="80"/>
      <c r="M488" s="80"/>
      <c r="N488" s="80"/>
      <c r="O488" s="80"/>
    </row>
    <row r="489" spans="1:15">
      <c r="A489" s="84">
        <v>43348</v>
      </c>
      <c r="B489" s="32">
        <f t="shared" si="21"/>
        <v>9</v>
      </c>
      <c r="C489" s="32">
        <f t="shared" si="22"/>
        <v>2018</v>
      </c>
      <c r="D489" s="74">
        <v>12.414999999999999</v>
      </c>
      <c r="E489" s="75">
        <v>64.5</v>
      </c>
      <c r="F489" s="74">
        <v>5.85</v>
      </c>
      <c r="G489" s="74">
        <v>2.0459999999999998</v>
      </c>
      <c r="H489" s="76" t="s">
        <v>40</v>
      </c>
      <c r="I489" t="str">
        <f t="shared" si="23"/>
        <v>Wed</v>
      </c>
      <c r="J489" s="77">
        <v>33</v>
      </c>
      <c r="K489" s="77">
        <v>33.799999999999997</v>
      </c>
      <c r="L489" s="78">
        <f>J489/$R$2</f>
        <v>72.752605866064656</v>
      </c>
      <c r="M489" s="78">
        <f>K489/$R$2</f>
        <v>74.516305402211671</v>
      </c>
      <c r="N489" s="78"/>
      <c r="O489" s="78"/>
    </row>
    <row r="490" spans="1:15">
      <c r="A490" s="85">
        <v>43349</v>
      </c>
      <c r="B490" s="32">
        <f t="shared" si="21"/>
        <v>9</v>
      </c>
      <c r="C490" s="32">
        <f t="shared" si="22"/>
        <v>2018</v>
      </c>
      <c r="D490" s="74">
        <v>12.49</v>
      </c>
      <c r="E490" s="75">
        <v>62.5</v>
      </c>
      <c r="F490" s="74">
        <v>5.94</v>
      </c>
      <c r="G490" s="74">
        <v>2.0305</v>
      </c>
      <c r="H490" s="76" t="s">
        <v>40</v>
      </c>
      <c r="I490" t="str">
        <f t="shared" si="23"/>
        <v>Thu</v>
      </c>
      <c r="J490" s="79"/>
      <c r="K490" s="79"/>
      <c r="L490" s="80"/>
      <c r="M490" s="80"/>
      <c r="N490" s="80"/>
      <c r="O490" s="80"/>
    </row>
    <row r="491" spans="1:15">
      <c r="A491" s="84">
        <v>43350</v>
      </c>
      <c r="B491" s="32">
        <f t="shared" si="21"/>
        <v>9</v>
      </c>
      <c r="C491" s="32">
        <f t="shared" si="22"/>
        <v>2018</v>
      </c>
      <c r="D491" s="74">
        <v>12.29</v>
      </c>
      <c r="E491" s="75">
        <v>62.5</v>
      </c>
      <c r="F491" s="74">
        <v>5.883</v>
      </c>
      <c r="G491" s="74">
        <v>2.0299999999999998</v>
      </c>
      <c r="H491" s="76" t="s">
        <v>40</v>
      </c>
      <c r="I491" t="str">
        <f t="shared" si="23"/>
        <v>Fri</v>
      </c>
      <c r="J491" s="77">
        <v>33.35</v>
      </c>
      <c r="K491" s="77">
        <v>33.950000000000003</v>
      </c>
      <c r="L491" s="78">
        <f>J491/$R$2</f>
        <v>73.524224413128977</v>
      </c>
      <c r="M491" s="78">
        <f>K491/$R$2</f>
        <v>74.84699906523926</v>
      </c>
      <c r="N491" s="78"/>
      <c r="O491" s="78"/>
    </row>
    <row r="492" spans="1:15">
      <c r="A492" s="85">
        <v>43353</v>
      </c>
      <c r="B492" s="32">
        <f t="shared" si="21"/>
        <v>9</v>
      </c>
      <c r="C492" s="32">
        <f t="shared" si="22"/>
        <v>2018</v>
      </c>
      <c r="D492" s="74">
        <v>12.205</v>
      </c>
      <c r="E492" s="75">
        <v>61.75</v>
      </c>
      <c r="F492" s="74">
        <v>5.8404999999999996</v>
      </c>
      <c r="G492" s="74">
        <v>2</v>
      </c>
      <c r="H492" s="76" t="s">
        <v>40</v>
      </c>
      <c r="I492" t="str">
        <f t="shared" si="23"/>
        <v>Mon</v>
      </c>
      <c r="J492" s="79"/>
      <c r="K492" s="79"/>
      <c r="L492" s="80"/>
      <c r="M492" s="80"/>
      <c r="N492" s="80"/>
      <c r="O492" s="80"/>
    </row>
    <row r="493" spans="1:15">
      <c r="A493" s="84">
        <v>43354</v>
      </c>
      <c r="B493" s="32">
        <f t="shared" si="21"/>
        <v>9</v>
      </c>
      <c r="C493" s="32">
        <f t="shared" si="22"/>
        <v>2018</v>
      </c>
      <c r="D493" s="78">
        <v>12.255000000000001</v>
      </c>
      <c r="E493" s="77">
        <v>61.75</v>
      </c>
      <c r="F493" s="78">
        <v>5.8490000000000002</v>
      </c>
      <c r="G493" s="78">
        <v>2.0350000000000001</v>
      </c>
      <c r="H493" s="86" t="s">
        <v>40</v>
      </c>
      <c r="I493" t="str">
        <f t="shared" si="23"/>
        <v>Tue</v>
      </c>
      <c r="J493" s="77"/>
      <c r="K493" s="77"/>
      <c r="L493" s="78"/>
      <c r="M493" s="78"/>
      <c r="N493" s="78"/>
      <c r="O493" s="78"/>
    </row>
    <row r="494" spans="1:15">
      <c r="A494" s="85">
        <v>43355</v>
      </c>
      <c r="B494" s="32">
        <f t="shared" si="21"/>
        <v>9</v>
      </c>
      <c r="C494" s="32">
        <f t="shared" si="22"/>
        <v>2018</v>
      </c>
      <c r="D494" s="80">
        <v>12.285</v>
      </c>
      <c r="E494" s="79">
        <v>62.75</v>
      </c>
      <c r="F494" s="80">
        <v>5.891</v>
      </c>
      <c r="G494" s="80">
        <v>1.9815</v>
      </c>
      <c r="H494" s="87" t="s">
        <v>40</v>
      </c>
      <c r="I494" t="str">
        <f t="shared" si="23"/>
        <v>Wed</v>
      </c>
      <c r="J494" s="79">
        <v>33.35</v>
      </c>
      <c r="K494" s="79">
        <v>34</v>
      </c>
      <c r="L494" s="80">
        <f>J494/$R$2</f>
        <v>73.524224413128977</v>
      </c>
      <c r="M494" s="80">
        <f>K494/$R$2</f>
        <v>74.957230286248432</v>
      </c>
      <c r="N494" s="80"/>
      <c r="O494" s="80"/>
    </row>
    <row r="495" spans="1:15">
      <c r="A495" s="84">
        <v>43356</v>
      </c>
      <c r="B495" s="32">
        <f t="shared" si="21"/>
        <v>9</v>
      </c>
      <c r="C495" s="32">
        <f t="shared" si="22"/>
        <v>2018</v>
      </c>
      <c r="D495" s="78">
        <v>12.615</v>
      </c>
      <c r="E495" s="77">
        <v>62.75</v>
      </c>
      <c r="F495" s="78">
        <v>5.9909999999999997</v>
      </c>
      <c r="G495" s="78">
        <v>2.0145</v>
      </c>
      <c r="H495" s="86" t="s">
        <v>40</v>
      </c>
      <c r="I495" t="str">
        <f t="shared" si="23"/>
        <v>Thu</v>
      </c>
      <c r="J495" s="77"/>
      <c r="K495" s="77"/>
      <c r="L495" s="78"/>
      <c r="M495" s="78"/>
      <c r="N495" s="78"/>
      <c r="O495" s="78"/>
    </row>
    <row r="496" spans="1:15">
      <c r="A496" s="85">
        <v>43357</v>
      </c>
      <c r="B496" s="32">
        <f t="shared" si="21"/>
        <v>9</v>
      </c>
      <c r="C496" s="32">
        <f t="shared" si="22"/>
        <v>2018</v>
      </c>
      <c r="D496" s="80">
        <v>12.515000000000001</v>
      </c>
      <c r="E496" s="79">
        <v>62.75</v>
      </c>
      <c r="F496" s="80">
        <v>5.9465000000000003</v>
      </c>
      <c r="G496" s="80">
        <v>2.0154999999999998</v>
      </c>
      <c r="H496" s="87" t="s">
        <v>40</v>
      </c>
      <c r="I496" t="str">
        <f t="shared" si="23"/>
        <v>Fri</v>
      </c>
      <c r="J496" s="79">
        <v>33.35</v>
      </c>
      <c r="K496" s="79">
        <v>34.1</v>
      </c>
      <c r="L496" s="80">
        <f>J496/$R$2</f>
        <v>73.524224413128977</v>
      </c>
      <c r="M496" s="80">
        <f>K496/$R$2</f>
        <v>75.17769272826682</v>
      </c>
      <c r="N496" s="80"/>
      <c r="O496" s="80"/>
    </row>
    <row r="497" spans="1:15">
      <c r="A497" s="84">
        <v>43360</v>
      </c>
      <c r="B497" s="32">
        <f t="shared" si="21"/>
        <v>9</v>
      </c>
      <c r="C497" s="32">
        <f t="shared" si="22"/>
        <v>2018</v>
      </c>
      <c r="D497" s="78">
        <v>12.234999999999999</v>
      </c>
      <c r="E497" s="77">
        <v>62.75</v>
      </c>
      <c r="F497" s="78">
        <v>5.86</v>
      </c>
      <c r="G497" s="78">
        <v>1.9850000000000001</v>
      </c>
      <c r="H497" s="86" t="s">
        <v>40</v>
      </c>
      <c r="I497" t="str">
        <f t="shared" si="23"/>
        <v>Mon</v>
      </c>
      <c r="J497" s="77"/>
      <c r="K497" s="77"/>
      <c r="L497" s="78"/>
      <c r="M497" s="78"/>
      <c r="N497" s="78"/>
      <c r="O497" s="78"/>
    </row>
    <row r="498" spans="1:15">
      <c r="A498" s="85">
        <v>43361</v>
      </c>
      <c r="B498" s="32">
        <f t="shared" si="21"/>
        <v>9</v>
      </c>
      <c r="C498" s="32">
        <f t="shared" si="22"/>
        <v>2018</v>
      </c>
      <c r="D498" s="80">
        <v>12.32</v>
      </c>
      <c r="E498" s="79">
        <v>62.75</v>
      </c>
      <c r="F498" s="80">
        <v>6.0030000000000001</v>
      </c>
      <c r="G498" s="80">
        <v>2.012</v>
      </c>
      <c r="H498" s="87" t="s">
        <v>40</v>
      </c>
      <c r="I498" t="str">
        <f t="shared" si="23"/>
        <v>Tue</v>
      </c>
      <c r="J498" s="79"/>
      <c r="K498" s="79"/>
      <c r="L498" s="80"/>
      <c r="M498" s="80"/>
      <c r="N498" s="80"/>
      <c r="O498" s="80"/>
    </row>
    <row r="499" spans="1:15">
      <c r="A499" s="84">
        <v>43362</v>
      </c>
      <c r="B499" s="32">
        <f t="shared" si="21"/>
        <v>9</v>
      </c>
      <c r="C499" s="32">
        <f t="shared" si="22"/>
        <v>2018</v>
      </c>
      <c r="D499" s="78">
        <v>12.47</v>
      </c>
      <c r="E499" s="77">
        <v>62.75</v>
      </c>
      <c r="F499" s="78">
        <v>6.0570000000000004</v>
      </c>
      <c r="G499" s="78">
        <v>1.9810000000000001</v>
      </c>
      <c r="H499" s="86" t="s">
        <v>40</v>
      </c>
      <c r="I499" t="str">
        <f t="shared" si="23"/>
        <v>Wed</v>
      </c>
      <c r="J499" s="77">
        <v>33.5</v>
      </c>
      <c r="K499" s="77">
        <v>34.25</v>
      </c>
      <c r="L499" s="78">
        <f>J499/$R$2</f>
        <v>73.854918076156551</v>
      </c>
      <c r="M499" s="78">
        <f>K499/$R$2</f>
        <v>75.50838639129438</v>
      </c>
      <c r="N499" s="78"/>
      <c r="O499" s="78"/>
    </row>
    <row r="500" spans="1:15">
      <c r="A500" s="85">
        <v>43363</v>
      </c>
      <c r="B500" s="32">
        <f t="shared" si="21"/>
        <v>9</v>
      </c>
      <c r="C500" s="32">
        <f t="shared" si="22"/>
        <v>2018</v>
      </c>
      <c r="D500" s="80">
        <v>12.53</v>
      </c>
      <c r="E500" s="79">
        <v>60</v>
      </c>
      <c r="F500" s="80">
        <v>6.0570000000000004</v>
      </c>
      <c r="G500" s="80">
        <v>2.0185</v>
      </c>
      <c r="H500" s="87" t="s">
        <v>40</v>
      </c>
      <c r="I500" t="str">
        <f t="shared" si="23"/>
        <v>Thu</v>
      </c>
      <c r="J500" s="79"/>
      <c r="K500" s="79"/>
      <c r="L500" s="80"/>
      <c r="M500" s="80"/>
      <c r="N500" s="80"/>
      <c r="O500" s="80"/>
    </row>
    <row r="501" spans="1:15">
      <c r="A501" s="84">
        <v>43364</v>
      </c>
      <c r="B501" s="32">
        <f t="shared" si="21"/>
        <v>9</v>
      </c>
      <c r="C501" s="32">
        <f t="shared" si="22"/>
        <v>2018</v>
      </c>
      <c r="D501" s="78">
        <v>12.955</v>
      </c>
      <c r="E501" s="77">
        <v>62</v>
      </c>
      <c r="F501" s="78">
        <v>6.2030000000000003</v>
      </c>
      <c r="G501" s="78">
        <v>2.0339999999999998</v>
      </c>
      <c r="H501" s="86" t="s">
        <v>40</v>
      </c>
      <c r="I501" t="str">
        <f t="shared" si="23"/>
        <v>Fri</v>
      </c>
      <c r="J501" s="77">
        <v>33.5</v>
      </c>
      <c r="K501" s="77">
        <v>34.25</v>
      </c>
      <c r="L501" s="78">
        <f>J501/$R$2</f>
        <v>73.854918076156551</v>
      </c>
      <c r="M501" s="78">
        <f>K501/$R$2</f>
        <v>75.50838639129438</v>
      </c>
      <c r="N501" s="78"/>
      <c r="O501" s="78"/>
    </row>
    <row r="502" spans="1:15">
      <c r="A502" s="85">
        <v>43367</v>
      </c>
      <c r="B502" s="32">
        <f t="shared" si="21"/>
        <v>9</v>
      </c>
      <c r="C502" s="32">
        <f t="shared" si="22"/>
        <v>2018</v>
      </c>
      <c r="D502" s="80">
        <v>12.98</v>
      </c>
      <c r="E502" s="79">
        <v>62</v>
      </c>
      <c r="F502" s="80">
        <v>6.32</v>
      </c>
      <c r="G502" s="80">
        <v>2.0350000000000001</v>
      </c>
      <c r="H502" s="87" t="s">
        <v>40</v>
      </c>
      <c r="I502" t="str">
        <f t="shared" si="23"/>
        <v>Mon</v>
      </c>
      <c r="J502" s="79"/>
      <c r="K502" s="79"/>
      <c r="L502" s="80"/>
      <c r="M502" s="80"/>
      <c r="N502" s="80"/>
      <c r="O502" s="80"/>
    </row>
    <row r="503" spans="1:15">
      <c r="A503" s="84">
        <v>43368</v>
      </c>
      <c r="B503" s="32">
        <f t="shared" si="21"/>
        <v>9</v>
      </c>
      <c r="C503" s="32">
        <f t="shared" si="22"/>
        <v>2018</v>
      </c>
      <c r="D503" s="78">
        <v>12.845000000000001</v>
      </c>
      <c r="E503" s="77">
        <v>62</v>
      </c>
      <c r="F503" s="78">
        <v>6.2759999999999998</v>
      </c>
      <c r="G503" s="78">
        <v>2.02</v>
      </c>
      <c r="H503" s="86" t="s">
        <v>40</v>
      </c>
      <c r="I503" t="str">
        <f t="shared" si="23"/>
        <v>Tue</v>
      </c>
      <c r="J503" s="77"/>
      <c r="K503" s="77"/>
      <c r="L503" s="78"/>
      <c r="M503" s="78"/>
      <c r="N503" s="78"/>
      <c r="O503" s="78"/>
    </row>
    <row r="504" spans="1:15">
      <c r="A504" s="85">
        <v>43369</v>
      </c>
      <c r="B504" s="32">
        <f t="shared" si="21"/>
        <v>9</v>
      </c>
      <c r="C504" s="32">
        <f t="shared" si="22"/>
        <v>2018</v>
      </c>
      <c r="D504" s="80">
        <v>12.895</v>
      </c>
      <c r="E504" s="79">
        <v>62</v>
      </c>
      <c r="F504" s="80">
        <v>6.2575000000000003</v>
      </c>
      <c r="G504" s="80">
        <v>2.0565000000000002</v>
      </c>
      <c r="H504" s="87" t="s">
        <v>40</v>
      </c>
      <c r="I504" t="str">
        <f t="shared" si="23"/>
        <v>Wed</v>
      </c>
      <c r="J504" s="79">
        <v>33.5</v>
      </c>
      <c r="K504" s="79">
        <v>34.25</v>
      </c>
      <c r="L504" s="80">
        <f>J504/$R$2</f>
        <v>73.854918076156551</v>
      </c>
      <c r="M504" s="80">
        <f>K504/$R$2</f>
        <v>75.50838639129438</v>
      </c>
      <c r="N504" s="80"/>
      <c r="O504" s="80"/>
    </row>
    <row r="505" spans="1:15">
      <c r="A505" s="84">
        <v>43370</v>
      </c>
      <c r="B505" s="32">
        <f t="shared" si="21"/>
        <v>9</v>
      </c>
      <c r="C505" s="32">
        <f t="shared" si="22"/>
        <v>2018</v>
      </c>
      <c r="D505" s="78">
        <v>12.62</v>
      </c>
      <c r="E505" s="77">
        <v>62</v>
      </c>
      <c r="F505" s="78">
        <v>6.2220000000000004</v>
      </c>
      <c r="G505" s="78">
        <v>2.0299999999999998</v>
      </c>
      <c r="H505" s="86" t="s">
        <v>40</v>
      </c>
      <c r="I505" t="str">
        <f t="shared" si="23"/>
        <v>Thu</v>
      </c>
      <c r="J505" s="77"/>
      <c r="K505" s="77"/>
      <c r="L505" s="78"/>
      <c r="M505" s="78"/>
      <c r="N505" s="78"/>
      <c r="O505" s="78"/>
    </row>
    <row r="506" spans="1:15">
      <c r="A506" s="85">
        <v>43371</v>
      </c>
      <c r="B506" s="32">
        <f t="shared" si="21"/>
        <v>9</v>
      </c>
      <c r="C506" s="32">
        <f t="shared" si="22"/>
        <v>2018</v>
      </c>
      <c r="D506" s="80">
        <v>12.48</v>
      </c>
      <c r="E506" s="79">
        <v>62</v>
      </c>
      <c r="F506" s="80">
        <v>6.18</v>
      </c>
      <c r="G506" s="80">
        <v>2.0114999999999998</v>
      </c>
      <c r="H506" s="87" t="s">
        <v>40</v>
      </c>
      <c r="I506" t="str">
        <f t="shared" si="23"/>
        <v>Fri</v>
      </c>
      <c r="J506" s="79">
        <v>33.5</v>
      </c>
      <c r="K506" s="79">
        <v>34.25</v>
      </c>
      <c r="L506" s="80">
        <f>J506/$R$2</f>
        <v>73.854918076156551</v>
      </c>
      <c r="M506" s="80">
        <f>K506/$R$2</f>
        <v>75.50838639129438</v>
      </c>
      <c r="N506" s="80"/>
      <c r="O506" s="80"/>
    </row>
    <row r="507" spans="1:15">
      <c r="A507" s="84">
        <v>43374</v>
      </c>
      <c r="B507" s="32">
        <f t="shared" si="21"/>
        <v>10</v>
      </c>
      <c r="C507" s="32">
        <f t="shared" si="22"/>
        <v>2018</v>
      </c>
      <c r="D507" s="78">
        <v>12.324999999999999</v>
      </c>
      <c r="E507" s="77">
        <v>58</v>
      </c>
      <c r="F507" s="78">
        <v>6.1719999999999997</v>
      </c>
      <c r="G507" s="78">
        <v>2.0474999999999999</v>
      </c>
      <c r="H507" s="86" t="s">
        <v>40</v>
      </c>
      <c r="I507" t="str">
        <f t="shared" si="23"/>
        <v>Mon</v>
      </c>
      <c r="J507" s="77"/>
      <c r="K507" s="77"/>
      <c r="L507" s="78"/>
      <c r="M507" s="78"/>
      <c r="N507" s="78"/>
      <c r="O507" s="78"/>
    </row>
    <row r="508" spans="1:15">
      <c r="A508" s="85">
        <v>43375</v>
      </c>
      <c r="B508" s="32">
        <f t="shared" si="21"/>
        <v>10</v>
      </c>
      <c r="C508" s="32">
        <f t="shared" si="22"/>
        <v>2018</v>
      </c>
      <c r="D508" s="80">
        <v>12.42</v>
      </c>
      <c r="E508" s="79">
        <v>58</v>
      </c>
      <c r="F508" s="80">
        <v>6.274</v>
      </c>
      <c r="G508" s="80">
        <v>2.08</v>
      </c>
      <c r="H508" s="87" t="s">
        <v>40</v>
      </c>
      <c r="I508" t="str">
        <f t="shared" si="23"/>
        <v>Tue</v>
      </c>
      <c r="J508" s="79"/>
      <c r="K508" s="79"/>
      <c r="L508" s="80"/>
      <c r="M508" s="80"/>
      <c r="N508" s="80"/>
      <c r="O508" s="80"/>
    </row>
    <row r="509" spans="1:15">
      <c r="A509" s="84">
        <v>43376</v>
      </c>
      <c r="B509">
        <f t="shared" si="21"/>
        <v>10</v>
      </c>
      <c r="C509">
        <f t="shared" si="22"/>
        <v>2018</v>
      </c>
      <c r="D509">
        <v>12.4</v>
      </c>
      <c r="E509">
        <v>55</v>
      </c>
      <c r="F509">
        <v>6.2750000000000004</v>
      </c>
      <c r="G509">
        <v>2.1665000000000001</v>
      </c>
      <c r="H509" s="87" t="s">
        <v>40</v>
      </c>
      <c r="I509" t="str">
        <f t="shared" si="23"/>
        <v>Wed</v>
      </c>
      <c r="J509" s="77">
        <v>33.5</v>
      </c>
      <c r="K509" s="77">
        <v>34.25</v>
      </c>
      <c r="L509" s="78">
        <f>J509/$R$2</f>
        <v>73.854918076156551</v>
      </c>
      <c r="M509" s="78">
        <f>K509/$R$2</f>
        <v>75.50838639129438</v>
      </c>
      <c r="N509" s="78"/>
      <c r="O509" s="78"/>
    </row>
    <row r="510" spans="1:15">
      <c r="A510" s="85">
        <v>43377</v>
      </c>
      <c r="B510">
        <f t="shared" si="21"/>
        <v>10</v>
      </c>
      <c r="C510">
        <f t="shared" si="22"/>
        <v>2018</v>
      </c>
      <c r="D510">
        <v>12.77</v>
      </c>
      <c r="E510">
        <v>55.5</v>
      </c>
      <c r="F510">
        <v>6.31</v>
      </c>
      <c r="G510">
        <v>2.2435</v>
      </c>
      <c r="H510" s="87" t="s">
        <v>40</v>
      </c>
      <c r="I510" t="str">
        <f t="shared" si="23"/>
        <v>Thu</v>
      </c>
      <c r="J510" s="79"/>
      <c r="K510" s="79"/>
      <c r="L510" s="80"/>
      <c r="M510" s="80"/>
      <c r="N510" s="80"/>
      <c r="O510" s="80"/>
    </row>
    <row r="511" spans="1:15">
      <c r="A511" s="84">
        <v>43378</v>
      </c>
      <c r="B511">
        <f t="shared" si="21"/>
        <v>10</v>
      </c>
      <c r="C511">
        <f t="shared" si="22"/>
        <v>2018</v>
      </c>
      <c r="D511">
        <v>12.4</v>
      </c>
      <c r="E511">
        <v>57</v>
      </c>
      <c r="F511">
        <v>6.1825000000000001</v>
      </c>
      <c r="G511">
        <v>2.14</v>
      </c>
      <c r="H511" s="87" t="s">
        <v>40</v>
      </c>
      <c r="I511" t="str">
        <f t="shared" si="23"/>
        <v>Fri</v>
      </c>
      <c r="J511" s="77">
        <v>33.5</v>
      </c>
      <c r="K511" s="77">
        <v>34.4</v>
      </c>
      <c r="L511" s="78">
        <f>J511/$R$2</f>
        <v>73.854918076156551</v>
      </c>
      <c r="M511" s="78">
        <f>K511/$R$2</f>
        <v>75.83908005432194</v>
      </c>
      <c r="N511" s="78"/>
      <c r="O511" s="78"/>
    </row>
    <row r="512" spans="1:15">
      <c r="A512" s="85">
        <v>43381</v>
      </c>
      <c r="B512">
        <f t="shared" si="21"/>
        <v>10</v>
      </c>
      <c r="C512">
        <f t="shared" si="22"/>
        <v>2018</v>
      </c>
      <c r="D512">
        <v>12.395</v>
      </c>
      <c r="E512">
        <v>55.5</v>
      </c>
      <c r="F512">
        <v>6.1689999999999996</v>
      </c>
      <c r="G512">
        <v>2.0735000000000001</v>
      </c>
      <c r="H512" s="87" t="s">
        <v>40</v>
      </c>
      <c r="I512" t="str">
        <f t="shared" si="23"/>
        <v>Mon</v>
      </c>
      <c r="J512" s="79"/>
      <c r="K512" s="79"/>
      <c r="L512" s="80"/>
      <c r="M512" s="80"/>
      <c r="N512" s="80"/>
      <c r="O512" s="80"/>
    </row>
    <row r="513" spans="1:15">
      <c r="A513" s="84">
        <v>43382</v>
      </c>
      <c r="B513">
        <f t="shared" si="21"/>
        <v>10</v>
      </c>
      <c r="C513">
        <f t="shared" si="22"/>
        <v>2018</v>
      </c>
      <c r="D513">
        <v>12.66</v>
      </c>
      <c r="E513">
        <v>57</v>
      </c>
      <c r="F513">
        <v>6.2190000000000003</v>
      </c>
      <c r="G513">
        <v>2.0314999999999999</v>
      </c>
      <c r="H513" s="87" t="s">
        <v>40</v>
      </c>
      <c r="I513" t="str">
        <f t="shared" si="23"/>
        <v>Tue</v>
      </c>
      <c r="J513" s="77"/>
      <c r="K513" s="77"/>
      <c r="L513" s="78"/>
      <c r="M513" s="78"/>
      <c r="N513" s="78"/>
      <c r="O513" s="78"/>
    </row>
    <row r="514" spans="1:15">
      <c r="A514" s="85">
        <v>43383</v>
      </c>
      <c r="B514">
        <f t="shared" si="21"/>
        <v>10</v>
      </c>
      <c r="C514">
        <f t="shared" si="22"/>
        <v>2018</v>
      </c>
      <c r="D514">
        <v>12.775</v>
      </c>
      <c r="E514">
        <v>58</v>
      </c>
      <c r="F514">
        <v>6.2939999999999996</v>
      </c>
      <c r="G514">
        <v>2.0289999999999999</v>
      </c>
      <c r="H514" s="87" t="s">
        <v>40</v>
      </c>
      <c r="I514" t="str">
        <f t="shared" si="23"/>
        <v>Wed</v>
      </c>
      <c r="J514" s="79">
        <v>33.5</v>
      </c>
      <c r="K514" s="79">
        <v>34.4</v>
      </c>
      <c r="L514" s="80">
        <f>J514/$R$2</f>
        <v>73.854918076156551</v>
      </c>
      <c r="M514" s="80">
        <f>K514/$R$2</f>
        <v>75.83908005432194</v>
      </c>
      <c r="N514" s="80"/>
      <c r="O514" s="80"/>
    </row>
    <row r="515" spans="1:15">
      <c r="A515" s="84">
        <v>43384</v>
      </c>
      <c r="B515">
        <f t="shared" ref="B515:B578" si="24">MONTH(A515)</f>
        <v>10</v>
      </c>
      <c r="C515">
        <f t="shared" ref="C515:C578" si="25">YEAR(A515)</f>
        <v>2018</v>
      </c>
      <c r="D515">
        <v>12.42</v>
      </c>
      <c r="E515">
        <v>58.01</v>
      </c>
      <c r="F515">
        <v>6.1550000000000002</v>
      </c>
      <c r="G515">
        <v>2.024</v>
      </c>
      <c r="H515" s="87" t="s">
        <v>40</v>
      </c>
      <c r="I515" t="str">
        <f t="shared" ref="I515:I578" si="26">TEXT($A515,"ddd")</f>
        <v>Thu</v>
      </c>
      <c r="J515" s="77"/>
      <c r="K515" s="77"/>
      <c r="L515" s="78"/>
      <c r="M515" s="78"/>
      <c r="N515" s="78"/>
      <c r="O515" s="78"/>
    </row>
    <row r="516" spans="1:15">
      <c r="A516" s="85">
        <v>43385</v>
      </c>
      <c r="B516">
        <f t="shared" si="24"/>
        <v>10</v>
      </c>
      <c r="C516">
        <f t="shared" si="25"/>
        <v>2018</v>
      </c>
      <c r="D516">
        <v>12.71</v>
      </c>
      <c r="E516">
        <v>62.5</v>
      </c>
      <c r="F516">
        <v>6.3250000000000002</v>
      </c>
      <c r="G516">
        <v>2.0449999999999999</v>
      </c>
      <c r="H516" s="87" t="s">
        <v>40</v>
      </c>
      <c r="I516" t="str">
        <f t="shared" si="26"/>
        <v>Fri</v>
      </c>
      <c r="J516" s="79">
        <v>33.5</v>
      </c>
      <c r="K516" s="79">
        <v>34.4</v>
      </c>
      <c r="L516" s="80">
        <f>J516/$R$2</f>
        <v>73.854918076156551</v>
      </c>
      <c r="M516" s="80">
        <f>K516/$R$2</f>
        <v>75.83908005432194</v>
      </c>
      <c r="N516" s="80"/>
      <c r="O516" s="80"/>
    </row>
    <row r="517" spans="1:15">
      <c r="A517" s="84">
        <v>43388</v>
      </c>
      <c r="B517">
        <f t="shared" si="24"/>
        <v>10</v>
      </c>
      <c r="C517">
        <f t="shared" si="25"/>
        <v>2018</v>
      </c>
      <c r="D517">
        <v>12.65</v>
      </c>
      <c r="E517">
        <v>62.5</v>
      </c>
      <c r="F517">
        <v>6.2960000000000003</v>
      </c>
      <c r="G517">
        <v>2.028</v>
      </c>
      <c r="H517" s="87" t="s">
        <v>40</v>
      </c>
      <c r="I517" t="str">
        <f t="shared" si="26"/>
        <v>Mon</v>
      </c>
      <c r="J517" s="77"/>
      <c r="K517" s="77"/>
      <c r="L517" s="78"/>
      <c r="M517" s="78"/>
      <c r="N517" s="78"/>
      <c r="O517" s="78"/>
    </row>
    <row r="518" spans="1:15">
      <c r="A518" s="85">
        <v>43389</v>
      </c>
      <c r="B518">
        <f t="shared" si="24"/>
        <v>10</v>
      </c>
      <c r="C518">
        <f t="shared" si="25"/>
        <v>2018</v>
      </c>
      <c r="D518">
        <v>12.45</v>
      </c>
      <c r="E518">
        <v>62.5</v>
      </c>
      <c r="F518">
        <v>6.202</v>
      </c>
      <c r="G518">
        <v>2.0219999999999998</v>
      </c>
      <c r="H518" s="87" t="s">
        <v>40</v>
      </c>
      <c r="I518" t="str">
        <f t="shared" si="26"/>
        <v>Tue</v>
      </c>
      <c r="J518" s="79"/>
      <c r="K518" s="79"/>
      <c r="L518" s="80"/>
      <c r="M518" s="80"/>
      <c r="N518" s="80"/>
      <c r="O518" s="80"/>
    </row>
    <row r="519" spans="1:15">
      <c r="A519" s="84">
        <v>43390</v>
      </c>
      <c r="B519">
        <f t="shared" si="24"/>
        <v>10</v>
      </c>
      <c r="C519">
        <f t="shared" si="25"/>
        <v>2018</v>
      </c>
      <c r="D519">
        <v>12.44</v>
      </c>
      <c r="E519">
        <v>62.5</v>
      </c>
      <c r="F519">
        <v>6.2489999999999997</v>
      </c>
      <c r="G519">
        <v>2.0179999999999998</v>
      </c>
      <c r="H519" s="87" t="s">
        <v>40</v>
      </c>
      <c r="I519" t="str">
        <f t="shared" si="26"/>
        <v>Wed</v>
      </c>
      <c r="J519" s="77">
        <v>33.5</v>
      </c>
      <c r="K519" s="77">
        <v>34.4</v>
      </c>
      <c r="L519" s="78">
        <f>J519/$R$2</f>
        <v>73.854918076156551</v>
      </c>
      <c r="M519" s="78">
        <f>K519/$R$2</f>
        <v>75.83908005432194</v>
      </c>
      <c r="N519" s="78"/>
      <c r="O519" s="78"/>
    </row>
    <row r="520" spans="1:15">
      <c r="A520" s="85">
        <v>43391</v>
      </c>
      <c r="B520">
        <f t="shared" si="24"/>
        <v>10</v>
      </c>
      <c r="C520">
        <f t="shared" si="25"/>
        <v>2018</v>
      </c>
      <c r="D520">
        <v>12.14</v>
      </c>
      <c r="E520">
        <v>58</v>
      </c>
      <c r="F520">
        <v>6.1470000000000002</v>
      </c>
      <c r="G520">
        <v>2.0074999999999998</v>
      </c>
      <c r="H520" s="87" t="s">
        <v>40</v>
      </c>
      <c r="I520" t="str">
        <f t="shared" si="26"/>
        <v>Thu</v>
      </c>
      <c r="J520" s="79"/>
      <c r="K520" s="79"/>
      <c r="L520" s="80"/>
      <c r="M520" s="80"/>
      <c r="N520" s="80"/>
      <c r="O520" s="80"/>
    </row>
    <row r="521" spans="1:15">
      <c r="A521" s="84">
        <v>43392</v>
      </c>
      <c r="B521">
        <f t="shared" si="24"/>
        <v>10</v>
      </c>
      <c r="C521">
        <f t="shared" si="25"/>
        <v>2018</v>
      </c>
      <c r="D521">
        <v>12.47</v>
      </c>
      <c r="E521">
        <v>60.75</v>
      </c>
      <c r="F521">
        <v>6.1914999999999996</v>
      </c>
      <c r="G521">
        <v>2.0225</v>
      </c>
      <c r="H521" s="87" t="s">
        <v>40</v>
      </c>
      <c r="I521" t="str">
        <f t="shared" si="26"/>
        <v>Fri</v>
      </c>
      <c r="J521" s="77">
        <v>33.5</v>
      </c>
      <c r="K521" s="77">
        <v>34.4</v>
      </c>
      <c r="L521" s="78">
        <f>J521/$R$2</f>
        <v>73.854918076156551</v>
      </c>
      <c r="M521" s="78">
        <f>K521/$R$2</f>
        <v>75.83908005432194</v>
      </c>
      <c r="N521" s="78"/>
      <c r="O521" s="78"/>
    </row>
    <row r="522" spans="1:15">
      <c r="A522" s="85">
        <v>43395</v>
      </c>
      <c r="B522">
        <f t="shared" si="24"/>
        <v>10</v>
      </c>
      <c r="C522">
        <f t="shared" si="25"/>
        <v>2018</v>
      </c>
      <c r="D522">
        <v>12.455</v>
      </c>
      <c r="E522">
        <v>60.75</v>
      </c>
      <c r="F522">
        <v>6.2839999999999998</v>
      </c>
      <c r="G522">
        <v>2.0024999999999999</v>
      </c>
      <c r="H522" s="87" t="s">
        <v>40</v>
      </c>
      <c r="I522" t="str">
        <f t="shared" si="26"/>
        <v>Mon</v>
      </c>
      <c r="J522" s="79"/>
      <c r="K522" s="79"/>
      <c r="L522" s="80"/>
      <c r="M522" s="80"/>
      <c r="N522" s="80"/>
      <c r="O522" s="80"/>
    </row>
    <row r="523" spans="1:15">
      <c r="A523" s="84">
        <v>43396</v>
      </c>
      <c r="B523">
        <f t="shared" si="24"/>
        <v>10</v>
      </c>
      <c r="C523">
        <f t="shared" si="25"/>
        <v>2018</v>
      </c>
      <c r="D523">
        <v>12.33</v>
      </c>
      <c r="E523">
        <v>60.75</v>
      </c>
      <c r="F523">
        <v>6.1675000000000004</v>
      </c>
      <c r="G523">
        <v>1.9970000000000001</v>
      </c>
      <c r="H523" s="87" t="s">
        <v>40</v>
      </c>
      <c r="I523" t="str">
        <f t="shared" si="26"/>
        <v>Tue</v>
      </c>
      <c r="J523" s="77"/>
      <c r="K523" s="77"/>
      <c r="L523" s="78"/>
      <c r="M523" s="78"/>
      <c r="N523" s="78"/>
      <c r="O523" s="78"/>
    </row>
    <row r="524" spans="1:15">
      <c r="A524" s="85">
        <v>43397</v>
      </c>
      <c r="B524">
        <f t="shared" si="24"/>
        <v>10</v>
      </c>
      <c r="C524">
        <f t="shared" si="25"/>
        <v>2018</v>
      </c>
      <c r="D524">
        <v>12.295</v>
      </c>
      <c r="E524">
        <v>60.75</v>
      </c>
      <c r="F524">
        <v>6.2149999999999999</v>
      </c>
      <c r="G524">
        <v>1.9875</v>
      </c>
      <c r="H524" s="87" t="s">
        <v>40</v>
      </c>
      <c r="I524" t="str">
        <f t="shared" si="26"/>
        <v>Wed</v>
      </c>
      <c r="J524" s="79">
        <v>33.5</v>
      </c>
      <c r="K524" s="79">
        <v>34.450000000000003</v>
      </c>
      <c r="L524" s="80">
        <f>J524/$R$2</f>
        <v>73.854918076156551</v>
      </c>
      <c r="M524" s="80">
        <f>K524/$R$2</f>
        <v>75.949311275331141</v>
      </c>
      <c r="N524" s="80"/>
      <c r="O524" s="80"/>
    </row>
    <row r="525" spans="1:15">
      <c r="A525" s="84">
        <v>43398</v>
      </c>
      <c r="B525">
        <f t="shared" si="24"/>
        <v>10</v>
      </c>
      <c r="C525">
        <f t="shared" si="25"/>
        <v>2018</v>
      </c>
      <c r="D525">
        <v>12.135</v>
      </c>
      <c r="E525">
        <v>60.75</v>
      </c>
      <c r="F525">
        <v>6.21</v>
      </c>
      <c r="G525">
        <v>1.9810000000000001</v>
      </c>
      <c r="H525" s="87" t="s">
        <v>40</v>
      </c>
      <c r="I525" t="str">
        <f t="shared" si="26"/>
        <v>Thu</v>
      </c>
      <c r="J525" s="77"/>
      <c r="K525" s="77"/>
      <c r="L525" s="78"/>
      <c r="M525" s="78"/>
      <c r="N525" s="78"/>
      <c r="O525" s="78"/>
    </row>
    <row r="526" spans="1:15">
      <c r="A526" s="85">
        <v>43399</v>
      </c>
      <c r="B526">
        <f t="shared" si="24"/>
        <v>10</v>
      </c>
      <c r="C526">
        <f t="shared" si="25"/>
        <v>2018</v>
      </c>
      <c r="D526">
        <v>11.835000000000001</v>
      </c>
      <c r="E526">
        <v>60.75</v>
      </c>
      <c r="F526">
        <v>6.1589999999999998</v>
      </c>
      <c r="G526">
        <v>1.9610000000000001</v>
      </c>
      <c r="H526" s="87" t="s">
        <v>40</v>
      </c>
      <c r="I526" t="str">
        <f t="shared" si="26"/>
        <v>Fri</v>
      </c>
      <c r="J526" s="79">
        <v>33.5</v>
      </c>
      <c r="K526" s="79">
        <v>34.450000000000003</v>
      </c>
      <c r="L526" s="80">
        <f>J526/$R$2</f>
        <v>73.854918076156551</v>
      </c>
      <c r="M526" s="80">
        <f>K526/$R$2</f>
        <v>75.949311275331141</v>
      </c>
      <c r="N526" s="80"/>
      <c r="O526" s="80"/>
    </row>
    <row r="527" spans="1:15">
      <c r="A527" s="84">
        <v>43402</v>
      </c>
      <c r="B527">
        <f t="shared" si="24"/>
        <v>10</v>
      </c>
      <c r="C527">
        <f t="shared" si="25"/>
        <v>2018</v>
      </c>
      <c r="D527">
        <v>11.725</v>
      </c>
      <c r="E527">
        <v>60</v>
      </c>
      <c r="F527">
        <v>6.26</v>
      </c>
      <c r="G527">
        <v>1.9804999999999999</v>
      </c>
      <c r="H527" s="87" t="s">
        <v>40</v>
      </c>
      <c r="I527" t="str">
        <f t="shared" si="26"/>
        <v>Mon</v>
      </c>
      <c r="J527" s="77"/>
      <c r="K527" s="77"/>
      <c r="L527" s="78"/>
      <c r="M527" s="78"/>
      <c r="N527" s="78"/>
      <c r="O527" s="78"/>
    </row>
    <row r="528" spans="1:15">
      <c r="A528" s="85">
        <v>43403</v>
      </c>
      <c r="B528">
        <f t="shared" si="24"/>
        <v>10</v>
      </c>
      <c r="C528">
        <f t="shared" si="25"/>
        <v>2018</v>
      </c>
      <c r="D528">
        <v>11.7</v>
      </c>
      <c r="E528">
        <v>60</v>
      </c>
      <c r="F528">
        <v>6.1360000000000001</v>
      </c>
      <c r="G528">
        <v>1.952</v>
      </c>
      <c r="H528" s="87" t="s">
        <v>40</v>
      </c>
      <c r="I528" t="str">
        <f t="shared" si="26"/>
        <v>Tue</v>
      </c>
      <c r="J528" s="79"/>
      <c r="K528" s="79"/>
      <c r="L528" s="80"/>
      <c r="M528" s="80"/>
      <c r="N528" s="80"/>
      <c r="O528" s="80"/>
    </row>
    <row r="529" spans="1:15">
      <c r="A529" s="84">
        <v>43404</v>
      </c>
      <c r="B529">
        <f t="shared" si="24"/>
        <v>10</v>
      </c>
      <c r="C529">
        <f t="shared" si="25"/>
        <v>2018</v>
      </c>
      <c r="D529">
        <v>11.625</v>
      </c>
      <c r="E529">
        <v>55</v>
      </c>
      <c r="F529">
        <v>6.0730000000000004</v>
      </c>
      <c r="G529">
        <v>1.946</v>
      </c>
      <c r="H529" s="87" t="s">
        <v>40</v>
      </c>
      <c r="I529" t="str">
        <f t="shared" si="26"/>
        <v>Wed</v>
      </c>
      <c r="J529" s="77">
        <v>33.5</v>
      </c>
      <c r="K529" s="77">
        <v>34.450000000000003</v>
      </c>
      <c r="L529" s="78">
        <f>J529/$R$2</f>
        <v>73.854918076156551</v>
      </c>
      <c r="M529" s="78">
        <f>K529/$R$2</f>
        <v>75.949311275331141</v>
      </c>
      <c r="N529" s="78"/>
      <c r="O529" s="78"/>
    </row>
    <row r="530" spans="1:15">
      <c r="A530" s="85">
        <v>43405</v>
      </c>
      <c r="B530">
        <f t="shared" si="24"/>
        <v>11</v>
      </c>
      <c r="C530">
        <f t="shared" si="25"/>
        <v>2018</v>
      </c>
      <c r="D530">
        <v>11.555</v>
      </c>
      <c r="E530">
        <v>52.75</v>
      </c>
      <c r="F530">
        <v>6.07</v>
      </c>
      <c r="G530">
        <v>1.9610000000000001</v>
      </c>
      <c r="H530" s="87" t="s">
        <v>40</v>
      </c>
      <c r="I530" t="str">
        <f t="shared" si="26"/>
        <v>Thu</v>
      </c>
      <c r="J530" s="79"/>
      <c r="K530" s="79"/>
      <c r="L530" s="80"/>
      <c r="M530" s="80"/>
      <c r="N530" s="80"/>
      <c r="O530" s="80"/>
    </row>
    <row r="531" spans="1:15">
      <c r="A531" s="84">
        <v>43406</v>
      </c>
      <c r="B531">
        <f t="shared" si="24"/>
        <v>11</v>
      </c>
      <c r="C531">
        <f t="shared" si="25"/>
        <v>2018</v>
      </c>
      <c r="D531">
        <v>11.98</v>
      </c>
      <c r="E531">
        <v>45</v>
      </c>
      <c r="F531">
        <v>6.2549999999999999</v>
      </c>
      <c r="G531">
        <v>1.9670000000000001</v>
      </c>
      <c r="H531" s="87" t="s">
        <v>40</v>
      </c>
      <c r="I531" t="str">
        <f t="shared" si="26"/>
        <v>Fri</v>
      </c>
      <c r="J531" s="77">
        <v>33.5</v>
      </c>
      <c r="K531" s="77">
        <v>34.450000000000003</v>
      </c>
      <c r="L531" s="78">
        <f>J531/$R$2</f>
        <v>73.854918076156551</v>
      </c>
      <c r="M531" s="78">
        <f>K531/$R$2</f>
        <v>75.949311275331141</v>
      </c>
      <c r="N531" s="78"/>
      <c r="O531" s="78"/>
    </row>
    <row r="532" spans="1:15">
      <c r="A532" s="85">
        <v>43409</v>
      </c>
      <c r="B532">
        <f t="shared" si="24"/>
        <v>11</v>
      </c>
      <c r="C532">
        <f t="shared" si="25"/>
        <v>2018</v>
      </c>
      <c r="D532">
        <v>11.68</v>
      </c>
      <c r="E532">
        <v>46.75</v>
      </c>
      <c r="F532">
        <v>6.2389999999999999</v>
      </c>
      <c r="G532">
        <v>1.9590000000000001</v>
      </c>
      <c r="H532" s="87" t="s">
        <v>40</v>
      </c>
      <c r="I532" t="str">
        <f t="shared" si="26"/>
        <v>Mon</v>
      </c>
      <c r="J532" s="79"/>
      <c r="K532" s="79"/>
      <c r="L532" s="80"/>
      <c r="M532" s="80"/>
      <c r="N532" s="80"/>
      <c r="O532" s="80"/>
    </row>
    <row r="533" spans="1:15">
      <c r="A533" s="84">
        <v>43410</v>
      </c>
      <c r="B533">
        <f t="shared" si="24"/>
        <v>11</v>
      </c>
      <c r="C533">
        <f t="shared" si="25"/>
        <v>2018</v>
      </c>
      <c r="D533">
        <v>11.82</v>
      </c>
      <c r="E533">
        <v>50.5</v>
      </c>
      <c r="F533">
        <v>6.2050000000000001</v>
      </c>
      <c r="G533">
        <v>1.95</v>
      </c>
      <c r="H533" s="87" t="s">
        <v>40</v>
      </c>
      <c r="I533" t="str">
        <f t="shared" si="26"/>
        <v>Tue</v>
      </c>
      <c r="J533" s="77"/>
      <c r="K533" s="77"/>
      <c r="L533" s="78"/>
      <c r="M533" s="78"/>
      <c r="N533" s="78"/>
      <c r="O533" s="78"/>
    </row>
    <row r="534" spans="1:15">
      <c r="A534" s="85">
        <v>43411</v>
      </c>
      <c r="B534">
        <f t="shared" si="24"/>
        <v>11</v>
      </c>
      <c r="C534">
        <f t="shared" si="25"/>
        <v>2018</v>
      </c>
      <c r="D534">
        <v>11.67</v>
      </c>
      <c r="E534">
        <v>52.5</v>
      </c>
      <c r="F534">
        <v>6.21</v>
      </c>
      <c r="G534">
        <v>1.9515</v>
      </c>
      <c r="H534" s="87" t="s">
        <v>40</v>
      </c>
      <c r="I534" t="str">
        <f t="shared" si="26"/>
        <v>Wed</v>
      </c>
      <c r="J534" s="79">
        <v>33.5</v>
      </c>
      <c r="K534" s="79">
        <v>34.450000000000003</v>
      </c>
      <c r="L534" s="80">
        <f>J534/$R$2</f>
        <v>73.854918076156551</v>
      </c>
      <c r="M534" s="80">
        <f>K534/$R$2</f>
        <v>75.949311275331141</v>
      </c>
      <c r="N534" s="80"/>
      <c r="O534" s="80"/>
    </row>
    <row r="535" spans="1:15">
      <c r="A535" s="84">
        <v>43412</v>
      </c>
      <c r="B535">
        <f t="shared" si="24"/>
        <v>11</v>
      </c>
      <c r="C535">
        <f t="shared" si="25"/>
        <v>2018</v>
      </c>
      <c r="D535">
        <v>11.615</v>
      </c>
      <c r="E535">
        <v>54.5</v>
      </c>
      <c r="F535">
        <v>6.1369999999999996</v>
      </c>
      <c r="G535">
        <v>1.9770000000000001</v>
      </c>
      <c r="H535" s="87" t="s">
        <v>40</v>
      </c>
      <c r="I535" t="str">
        <f t="shared" si="26"/>
        <v>Thu</v>
      </c>
      <c r="J535" s="77"/>
      <c r="K535" s="77"/>
      <c r="L535" s="78"/>
      <c r="M535" s="78"/>
      <c r="N535" s="78"/>
      <c r="O535" s="78"/>
    </row>
    <row r="536" spans="1:15">
      <c r="A536" s="85">
        <v>43413</v>
      </c>
      <c r="B536">
        <f t="shared" si="24"/>
        <v>11</v>
      </c>
      <c r="C536">
        <f t="shared" si="25"/>
        <v>2018</v>
      </c>
      <c r="D536">
        <v>11.47</v>
      </c>
      <c r="E536">
        <v>51</v>
      </c>
      <c r="F536">
        <v>6.0880000000000001</v>
      </c>
      <c r="G536">
        <v>1.9644999999999999</v>
      </c>
      <c r="H536" s="87" t="s">
        <v>40</v>
      </c>
      <c r="I536" t="str">
        <f t="shared" si="26"/>
        <v>Fri</v>
      </c>
      <c r="J536" s="79">
        <v>33.5</v>
      </c>
      <c r="K536" s="79">
        <v>34.450000000000003</v>
      </c>
      <c r="L536" s="80">
        <f>J536/$R$2</f>
        <v>73.854918076156551</v>
      </c>
      <c r="M536" s="80">
        <f>K536/$R$2</f>
        <v>75.949311275331141</v>
      </c>
      <c r="N536" s="80"/>
      <c r="O536" s="80"/>
    </row>
    <row r="537" spans="1:15">
      <c r="A537" s="84">
        <v>43416</v>
      </c>
      <c r="B537">
        <f t="shared" si="24"/>
        <v>11</v>
      </c>
      <c r="C537">
        <f t="shared" si="25"/>
        <v>2018</v>
      </c>
      <c r="D537">
        <v>11.29</v>
      </c>
      <c r="E537">
        <v>50.25</v>
      </c>
      <c r="F537">
        <v>6.0834999999999999</v>
      </c>
      <c r="G537">
        <v>1.9339999999999999</v>
      </c>
      <c r="H537" s="87" t="s">
        <v>40</v>
      </c>
      <c r="I537" t="str">
        <f t="shared" si="26"/>
        <v>Mon</v>
      </c>
      <c r="J537" s="77"/>
      <c r="K537" s="77"/>
      <c r="L537" s="78"/>
      <c r="M537" s="78"/>
      <c r="N537" s="78"/>
      <c r="O537" s="78"/>
    </row>
    <row r="538" spans="1:15">
      <c r="A538" s="85">
        <v>43417</v>
      </c>
      <c r="B538">
        <f t="shared" si="24"/>
        <v>11</v>
      </c>
      <c r="C538">
        <f t="shared" si="25"/>
        <v>2018</v>
      </c>
      <c r="D538" s="32">
        <v>11.37</v>
      </c>
      <c r="E538" s="32">
        <v>51</v>
      </c>
      <c r="F538">
        <v>6.13</v>
      </c>
      <c r="G538">
        <v>1.925</v>
      </c>
      <c r="H538" s="87" t="s">
        <v>40</v>
      </c>
      <c r="I538" t="str">
        <f t="shared" si="26"/>
        <v>Tue</v>
      </c>
      <c r="J538" s="79"/>
      <c r="K538" s="79"/>
      <c r="L538" s="80"/>
      <c r="M538" s="80"/>
      <c r="N538" s="80"/>
      <c r="O538" s="80"/>
    </row>
    <row r="539" spans="1:15">
      <c r="A539" s="84">
        <v>43418</v>
      </c>
      <c r="B539">
        <f t="shared" si="24"/>
        <v>11</v>
      </c>
      <c r="C539">
        <f t="shared" si="25"/>
        <v>2018</v>
      </c>
      <c r="D539" s="32">
        <v>11.225</v>
      </c>
      <c r="E539" s="32">
        <v>55</v>
      </c>
      <c r="F539">
        <v>6.1059999999999999</v>
      </c>
      <c r="G539">
        <v>1.931</v>
      </c>
      <c r="H539" s="87" t="s">
        <v>40</v>
      </c>
      <c r="I539" t="str">
        <f t="shared" si="26"/>
        <v>Wed</v>
      </c>
      <c r="J539" s="77">
        <v>33.5</v>
      </c>
      <c r="K539" s="77">
        <v>34.450000000000003</v>
      </c>
      <c r="L539" s="78">
        <f>J539/$R$2</f>
        <v>73.854918076156551</v>
      </c>
      <c r="M539" s="78">
        <f>K539/$R$2</f>
        <v>75.949311275331141</v>
      </c>
      <c r="N539" s="78"/>
      <c r="O539" s="78"/>
    </row>
    <row r="540" spans="1:15">
      <c r="A540" s="85">
        <v>43419</v>
      </c>
      <c r="B540">
        <f t="shared" si="24"/>
        <v>11</v>
      </c>
      <c r="C540">
        <f t="shared" si="25"/>
        <v>2018</v>
      </c>
      <c r="D540" s="32">
        <v>11.34</v>
      </c>
      <c r="E540" s="32">
        <v>55</v>
      </c>
      <c r="F540">
        <v>6.1879999999999997</v>
      </c>
      <c r="G540">
        <v>1.917</v>
      </c>
      <c r="H540" s="87" t="s">
        <v>40</v>
      </c>
      <c r="I540" t="str">
        <f t="shared" si="26"/>
        <v>Thu</v>
      </c>
      <c r="J540" s="79"/>
      <c r="K540" s="79"/>
      <c r="L540" s="80"/>
      <c r="M540" s="80"/>
      <c r="N540" s="80"/>
      <c r="O540" s="80"/>
    </row>
    <row r="541" spans="1:15">
      <c r="A541" s="85">
        <v>43420</v>
      </c>
      <c r="B541">
        <f t="shared" si="24"/>
        <v>11</v>
      </c>
      <c r="C541">
        <f t="shared" si="25"/>
        <v>2018</v>
      </c>
      <c r="D541" s="32">
        <v>11.28</v>
      </c>
      <c r="E541" s="32">
        <v>55</v>
      </c>
      <c r="F541">
        <v>6.181</v>
      </c>
      <c r="G541">
        <v>1.9139999999999999</v>
      </c>
      <c r="H541" s="87" t="s">
        <v>40</v>
      </c>
      <c r="I541" t="str">
        <f t="shared" si="26"/>
        <v>Fri</v>
      </c>
      <c r="J541" s="77">
        <v>33.5</v>
      </c>
      <c r="K541" s="77">
        <v>34.200000000000003</v>
      </c>
      <c r="L541" s="78">
        <f>J541/$R$2</f>
        <v>73.854918076156551</v>
      </c>
      <c r="M541" s="78">
        <f>K541/$R$2</f>
        <v>75.398155170285193</v>
      </c>
      <c r="N541" s="78"/>
      <c r="O541" s="78"/>
    </row>
    <row r="542" spans="1:15">
      <c r="A542" s="85">
        <v>43423</v>
      </c>
      <c r="B542">
        <f t="shared" si="24"/>
        <v>11</v>
      </c>
      <c r="C542">
        <f t="shared" si="25"/>
        <v>2018</v>
      </c>
      <c r="D542" s="32">
        <v>11.2</v>
      </c>
      <c r="E542" s="32">
        <v>55.25</v>
      </c>
      <c r="F542">
        <v>6.26</v>
      </c>
      <c r="G542">
        <v>1.9179999999999999</v>
      </c>
      <c r="H542" s="87" t="s">
        <v>40</v>
      </c>
      <c r="I542" t="str">
        <f t="shared" si="26"/>
        <v>Mon</v>
      </c>
      <c r="J542" s="79"/>
      <c r="K542" s="79"/>
      <c r="L542" s="80"/>
      <c r="M542" s="80"/>
      <c r="N542" s="80"/>
      <c r="O542" s="80"/>
    </row>
    <row r="543" spans="1:15">
      <c r="A543" s="85">
        <v>43424</v>
      </c>
      <c r="B543">
        <f t="shared" si="24"/>
        <v>11</v>
      </c>
      <c r="C543">
        <f t="shared" si="25"/>
        <v>2018</v>
      </c>
      <c r="D543" s="32">
        <v>11.19</v>
      </c>
      <c r="E543" s="32">
        <v>55.25</v>
      </c>
      <c r="F543">
        <v>6.2619999999999996</v>
      </c>
      <c r="G543">
        <v>1.927</v>
      </c>
      <c r="H543" s="87" t="s">
        <v>40</v>
      </c>
      <c r="I543" t="str">
        <f t="shared" si="26"/>
        <v>Tue</v>
      </c>
      <c r="J543" s="77"/>
      <c r="K543" s="77"/>
      <c r="L543" s="78"/>
      <c r="M543" s="78"/>
      <c r="N543" s="78"/>
      <c r="O543" s="78"/>
    </row>
    <row r="544" spans="1:15">
      <c r="A544" s="85">
        <v>43425</v>
      </c>
      <c r="B544">
        <f t="shared" si="24"/>
        <v>11</v>
      </c>
      <c r="C544">
        <f t="shared" si="25"/>
        <v>2018</v>
      </c>
      <c r="D544" s="32">
        <v>11.085000000000001</v>
      </c>
      <c r="E544" s="32">
        <v>55.25</v>
      </c>
      <c r="F544">
        <v>6.242</v>
      </c>
      <c r="G544">
        <v>1.9450000000000001</v>
      </c>
      <c r="H544" s="87" t="s">
        <v>40</v>
      </c>
      <c r="I544" t="str">
        <f t="shared" si="26"/>
        <v>Wed</v>
      </c>
      <c r="J544" s="79">
        <v>33.25</v>
      </c>
      <c r="K544" s="79">
        <v>33.950000000000003</v>
      </c>
      <c r="L544" s="80">
        <f>J544/$R$2</f>
        <v>73.303761971110603</v>
      </c>
      <c r="M544" s="80">
        <f>K544/$R$2</f>
        <v>74.84699906523926</v>
      </c>
      <c r="N544" s="80"/>
      <c r="O544" s="80"/>
    </row>
    <row r="545" spans="1:15">
      <c r="A545" s="85">
        <v>43426</v>
      </c>
      <c r="B545">
        <f t="shared" si="24"/>
        <v>11</v>
      </c>
      <c r="C545">
        <f t="shared" si="25"/>
        <v>2018</v>
      </c>
      <c r="D545" s="32">
        <v>10.97</v>
      </c>
      <c r="E545" s="32">
        <v>55.25</v>
      </c>
      <c r="F545">
        <v>6.2460000000000004</v>
      </c>
      <c r="G545">
        <v>1.9415</v>
      </c>
      <c r="H545" s="87" t="s">
        <v>40</v>
      </c>
      <c r="I545" t="str">
        <f t="shared" si="26"/>
        <v>Thu</v>
      </c>
      <c r="J545" s="77"/>
      <c r="K545" s="77"/>
      <c r="L545" s="78"/>
      <c r="M545" s="78"/>
      <c r="N545" s="78"/>
      <c r="O545" s="78"/>
    </row>
    <row r="546" spans="1:15">
      <c r="A546" s="85">
        <v>43427</v>
      </c>
      <c r="B546">
        <f t="shared" si="24"/>
        <v>11</v>
      </c>
      <c r="C546">
        <f t="shared" si="25"/>
        <v>2018</v>
      </c>
      <c r="D546" s="32">
        <v>10.71</v>
      </c>
      <c r="E546" s="32">
        <v>55.25</v>
      </c>
      <c r="F546">
        <v>6.21</v>
      </c>
      <c r="G546">
        <v>1.9225000000000001</v>
      </c>
      <c r="H546" s="87" t="s">
        <v>40</v>
      </c>
      <c r="I546" t="str">
        <f t="shared" si="26"/>
        <v>Fri</v>
      </c>
      <c r="J546" s="79">
        <v>33</v>
      </c>
      <c r="K546" s="79">
        <v>33.5</v>
      </c>
      <c r="L546" s="80">
        <f>J546/$R$2</f>
        <v>72.752605866064656</v>
      </c>
      <c r="M546" s="80">
        <f>K546/$R$2</f>
        <v>73.854918076156551</v>
      </c>
      <c r="N546" s="80"/>
      <c r="O546" s="80"/>
    </row>
    <row r="547" spans="1:15">
      <c r="A547" s="85">
        <v>43430</v>
      </c>
      <c r="B547">
        <f t="shared" si="24"/>
        <v>11</v>
      </c>
      <c r="C547">
        <f t="shared" si="25"/>
        <v>2018</v>
      </c>
      <c r="D547" s="32">
        <v>10.77</v>
      </c>
      <c r="E547" s="32">
        <v>55.25</v>
      </c>
      <c r="F547">
        <v>6.2460000000000004</v>
      </c>
      <c r="G547">
        <v>1.92</v>
      </c>
      <c r="H547" s="87" t="s">
        <v>40</v>
      </c>
      <c r="I547" t="str">
        <f t="shared" si="26"/>
        <v>Mon</v>
      </c>
      <c r="J547" s="77"/>
      <c r="K547" s="77"/>
      <c r="L547" s="78"/>
      <c r="M547" s="78"/>
      <c r="N547" s="78"/>
      <c r="O547" s="78"/>
    </row>
    <row r="548" spans="1:15">
      <c r="A548" s="85">
        <v>43431</v>
      </c>
      <c r="B548">
        <f t="shared" si="24"/>
        <v>11</v>
      </c>
      <c r="C548">
        <f t="shared" si="25"/>
        <v>2018</v>
      </c>
      <c r="D548" s="32">
        <v>10.71</v>
      </c>
      <c r="E548" s="32">
        <v>55.25</v>
      </c>
      <c r="F548">
        <v>6.1695000000000002</v>
      </c>
      <c r="G548">
        <v>1.925</v>
      </c>
      <c r="H548" s="87" t="s">
        <v>40</v>
      </c>
      <c r="I548" t="str">
        <f t="shared" si="26"/>
        <v>Tue</v>
      </c>
      <c r="J548" s="79"/>
      <c r="K548" s="79"/>
      <c r="L548" s="80"/>
      <c r="M548" s="80"/>
      <c r="N548" s="80"/>
      <c r="O548" s="80"/>
    </row>
    <row r="549" spans="1:15">
      <c r="A549" s="85">
        <v>43432</v>
      </c>
      <c r="B549">
        <f t="shared" si="24"/>
        <v>11</v>
      </c>
      <c r="C549">
        <f t="shared" si="25"/>
        <v>2018</v>
      </c>
      <c r="D549" s="32">
        <v>10.734999999999999</v>
      </c>
      <c r="E549" s="32">
        <v>55.25</v>
      </c>
      <c r="F549">
        <v>6.1980000000000004</v>
      </c>
      <c r="G549">
        <v>1.9125000000000001</v>
      </c>
      <c r="H549" s="87" t="s">
        <v>40</v>
      </c>
      <c r="I549" t="str">
        <f t="shared" si="26"/>
        <v>Wed</v>
      </c>
      <c r="J549" s="77">
        <v>32.4</v>
      </c>
      <c r="K549" s="77">
        <v>33.35</v>
      </c>
      <c r="L549" s="78">
        <f>J549/$R$2</f>
        <v>71.429831213954387</v>
      </c>
      <c r="M549" s="78">
        <f>K549/$R$2</f>
        <v>73.524224413128977</v>
      </c>
      <c r="N549" s="78"/>
      <c r="O549" s="78"/>
    </row>
    <row r="550" spans="1:15">
      <c r="A550" s="85">
        <v>43433</v>
      </c>
      <c r="B550">
        <f t="shared" si="24"/>
        <v>11</v>
      </c>
      <c r="C550">
        <f t="shared" si="25"/>
        <v>2018</v>
      </c>
      <c r="D550" s="32">
        <v>10.89</v>
      </c>
      <c r="E550" s="32">
        <v>55.25</v>
      </c>
      <c r="F550">
        <v>6.282</v>
      </c>
      <c r="G550">
        <v>1.9330000000000001</v>
      </c>
      <c r="H550" s="87" t="s">
        <v>40</v>
      </c>
      <c r="I550" t="str">
        <f t="shared" si="26"/>
        <v>Thu</v>
      </c>
      <c r="J550" s="79"/>
      <c r="K550" s="79"/>
      <c r="L550" s="80"/>
      <c r="M550" s="80"/>
      <c r="N550" s="80"/>
      <c r="O550" s="80"/>
    </row>
    <row r="551" spans="1:15">
      <c r="A551" s="85">
        <v>43434</v>
      </c>
      <c r="B551">
        <f t="shared" si="24"/>
        <v>11</v>
      </c>
      <c r="C551">
        <f t="shared" si="25"/>
        <v>2018</v>
      </c>
      <c r="D551" s="32">
        <v>11.02</v>
      </c>
      <c r="E551" s="32">
        <v>55.25</v>
      </c>
      <c r="F551">
        <v>6.2380000000000004</v>
      </c>
      <c r="G551">
        <v>1.9350000000000001</v>
      </c>
      <c r="H551" s="87" t="s">
        <v>40</v>
      </c>
      <c r="I551" t="str">
        <f t="shared" si="26"/>
        <v>Fri</v>
      </c>
      <c r="J551" s="77">
        <v>32</v>
      </c>
      <c r="K551" s="77">
        <v>32.6</v>
      </c>
      <c r="L551" s="78">
        <f>J551/$R$2</f>
        <v>70.547981445880879</v>
      </c>
      <c r="M551" s="78">
        <f>K551/$R$2</f>
        <v>71.870756097991148</v>
      </c>
      <c r="N551" s="78"/>
      <c r="O551" s="78"/>
    </row>
    <row r="552" spans="1:15">
      <c r="A552" s="85">
        <v>43437</v>
      </c>
      <c r="B552">
        <f>MONTH(A552)</f>
        <v>12</v>
      </c>
      <c r="C552">
        <f>YEAR(A552)</f>
        <v>2018</v>
      </c>
      <c r="D552" s="32">
        <v>11.2</v>
      </c>
      <c r="E552" s="32">
        <v>55.25</v>
      </c>
      <c r="F552" s="32">
        <v>6.3070000000000004</v>
      </c>
      <c r="G552" s="32">
        <v>1.9824999999999999</v>
      </c>
      <c r="H552" s="87" t="s">
        <v>40</v>
      </c>
      <c r="I552" s="32" t="str">
        <f t="shared" si="26"/>
        <v>Mon</v>
      </c>
      <c r="J552" s="79"/>
      <c r="K552" s="79"/>
      <c r="L552" s="80"/>
      <c r="M552" s="80"/>
      <c r="N552" s="80"/>
      <c r="O552" s="80"/>
    </row>
    <row r="553" spans="1:15">
      <c r="A553" s="85">
        <v>43438</v>
      </c>
      <c r="B553">
        <f t="shared" si="24"/>
        <v>12</v>
      </c>
      <c r="C553">
        <f t="shared" si="25"/>
        <v>2018</v>
      </c>
      <c r="D553" s="32">
        <v>11.265000000000001</v>
      </c>
      <c r="E553" s="32">
        <v>55.25</v>
      </c>
      <c r="F553" s="32">
        <v>6.2779999999999996</v>
      </c>
      <c r="G553" s="32">
        <v>1.9850000000000001</v>
      </c>
      <c r="H553" s="87" t="s">
        <v>40</v>
      </c>
      <c r="I553" t="str">
        <f t="shared" si="26"/>
        <v>Tue</v>
      </c>
      <c r="J553" s="77"/>
      <c r="K553" s="77"/>
      <c r="L553" s="78"/>
      <c r="M553" s="78"/>
      <c r="N553" s="78"/>
      <c r="O553" s="78"/>
    </row>
    <row r="554" spans="1:15">
      <c r="A554" s="85">
        <v>43439</v>
      </c>
      <c r="B554">
        <f t="shared" si="24"/>
        <v>12</v>
      </c>
      <c r="C554">
        <f t="shared" si="25"/>
        <v>2018</v>
      </c>
      <c r="D554" s="32">
        <v>11.02</v>
      </c>
      <c r="E554" s="32">
        <v>55.25</v>
      </c>
      <c r="F554" s="32">
        <v>6.1619999999999999</v>
      </c>
      <c r="G554" s="32">
        <v>1.9664999999999999</v>
      </c>
      <c r="H554" s="87" t="s">
        <v>40</v>
      </c>
      <c r="I554" t="str">
        <f t="shared" si="26"/>
        <v>Wed</v>
      </c>
      <c r="J554" s="79">
        <v>31.8</v>
      </c>
      <c r="K554" s="79">
        <v>32.6</v>
      </c>
      <c r="L554" s="80">
        <f>J554/$R$2</f>
        <v>70.107056561844132</v>
      </c>
      <c r="M554" s="80">
        <f>K554/$R$2</f>
        <v>71.870756097991148</v>
      </c>
      <c r="N554" s="80"/>
      <c r="O554" s="80"/>
    </row>
    <row r="555" spans="1:15">
      <c r="A555" s="85">
        <v>43440</v>
      </c>
      <c r="B555">
        <f t="shared" si="24"/>
        <v>12</v>
      </c>
      <c r="C555">
        <f t="shared" si="25"/>
        <v>2018</v>
      </c>
      <c r="D555" s="32">
        <v>10.855</v>
      </c>
      <c r="E555" s="32">
        <v>55.25</v>
      </c>
      <c r="F555" s="32">
        <v>6.1120000000000001</v>
      </c>
      <c r="G555" s="32">
        <v>1.9450000000000001</v>
      </c>
      <c r="H555" s="87" t="s">
        <v>40</v>
      </c>
      <c r="I555" t="str">
        <f t="shared" si="26"/>
        <v>Thu</v>
      </c>
      <c r="J555" s="77"/>
      <c r="K555" s="77"/>
      <c r="L555" s="78"/>
      <c r="M555" s="78"/>
      <c r="N555" s="78"/>
      <c r="O555" s="78"/>
    </row>
    <row r="556" spans="1:15">
      <c r="A556" s="73">
        <v>43441</v>
      </c>
      <c r="B556">
        <f t="shared" si="24"/>
        <v>12</v>
      </c>
      <c r="C556">
        <f t="shared" si="25"/>
        <v>2018</v>
      </c>
      <c r="D556" s="32">
        <v>10.815</v>
      </c>
      <c r="E556" s="32">
        <v>55.25</v>
      </c>
      <c r="F556" s="32">
        <v>6.173</v>
      </c>
      <c r="G556" s="32">
        <v>1.962</v>
      </c>
      <c r="H556" s="76" t="s">
        <v>40</v>
      </c>
      <c r="I556" s="32" t="str">
        <f t="shared" si="26"/>
        <v>Fri</v>
      </c>
      <c r="J556" s="79">
        <v>30.3</v>
      </c>
      <c r="K556" s="79">
        <v>32</v>
      </c>
      <c r="L556" s="80">
        <f>J556/$R$2</f>
        <v>66.80011993156846</v>
      </c>
      <c r="M556" s="80">
        <f>K556/$R$2</f>
        <v>70.547981445880879</v>
      </c>
      <c r="N556" s="80"/>
      <c r="O556" s="80"/>
    </row>
    <row r="557" spans="1:15">
      <c r="A557" s="73">
        <v>43444</v>
      </c>
      <c r="B557">
        <f t="shared" si="24"/>
        <v>12</v>
      </c>
      <c r="C557">
        <f t="shared" si="25"/>
        <v>2018</v>
      </c>
      <c r="D557" s="32">
        <v>10.74</v>
      </c>
      <c r="E557" s="32">
        <v>55.25</v>
      </c>
      <c r="F557" s="32">
        <v>6.1120000000000001</v>
      </c>
      <c r="G557" s="32">
        <v>1.9510000000000001</v>
      </c>
      <c r="H557" s="76" t="s">
        <v>40</v>
      </c>
      <c r="I557" s="32" t="str">
        <f t="shared" si="26"/>
        <v>Mon</v>
      </c>
      <c r="J557" s="78"/>
      <c r="K557" s="77"/>
      <c r="L557" s="78"/>
      <c r="M557" s="78"/>
      <c r="N557" s="78"/>
      <c r="O557" s="78"/>
    </row>
    <row r="558" spans="1:15">
      <c r="A558" s="73">
        <v>43445</v>
      </c>
      <c r="B558">
        <f t="shared" si="24"/>
        <v>12</v>
      </c>
      <c r="C558">
        <f t="shared" si="25"/>
        <v>2018</v>
      </c>
      <c r="D558" s="32">
        <v>10.765000000000001</v>
      </c>
      <c r="E558" s="32">
        <v>55.25</v>
      </c>
      <c r="F558" s="32">
        <v>6.1630000000000003</v>
      </c>
      <c r="G558" s="32">
        <v>1.9495</v>
      </c>
      <c r="H558" s="76" t="s">
        <v>40</v>
      </c>
      <c r="I558" s="32" t="str">
        <f t="shared" si="26"/>
        <v>Tue</v>
      </c>
      <c r="J558" s="80"/>
      <c r="K558" s="79"/>
      <c r="L558" s="80"/>
      <c r="M558" s="80"/>
      <c r="N558" s="80"/>
      <c r="O558" s="80"/>
    </row>
    <row r="559" spans="1:15">
      <c r="A559" s="73">
        <v>43446</v>
      </c>
      <c r="B559">
        <f t="shared" si="24"/>
        <v>12</v>
      </c>
      <c r="C559">
        <f t="shared" si="25"/>
        <v>2018</v>
      </c>
      <c r="D559" s="32">
        <v>10.72</v>
      </c>
      <c r="E559" s="32">
        <v>55.25</v>
      </c>
      <c r="F559" s="32">
        <v>6.1509999999999998</v>
      </c>
      <c r="G559" s="32">
        <v>1.9279999999999999</v>
      </c>
      <c r="H559" s="76" t="s">
        <v>40</v>
      </c>
      <c r="I559" s="32" t="str">
        <f t="shared" si="26"/>
        <v>Wed</v>
      </c>
      <c r="J559" s="77">
        <v>29.8</v>
      </c>
      <c r="K559" s="77">
        <v>31.5</v>
      </c>
      <c r="L559" s="78">
        <f>J559/$R$2</f>
        <v>65.697807721476565</v>
      </c>
      <c r="M559" s="78">
        <f>K559/$R$2</f>
        <v>69.445669235788998</v>
      </c>
      <c r="N559" s="78"/>
      <c r="O559" s="78"/>
    </row>
    <row r="560" spans="1:15">
      <c r="A560" s="73">
        <v>43447</v>
      </c>
      <c r="B560">
        <f t="shared" si="24"/>
        <v>12</v>
      </c>
      <c r="C560">
        <f t="shared" si="25"/>
        <v>2018</v>
      </c>
      <c r="D560" s="32">
        <v>10.8</v>
      </c>
      <c r="E560" s="32">
        <v>55.25</v>
      </c>
      <c r="F560" s="32">
        <v>6.1959999999999997</v>
      </c>
      <c r="G560" s="32">
        <v>1.9239999999999999</v>
      </c>
      <c r="H560" s="76" t="s">
        <v>40</v>
      </c>
      <c r="I560" s="32" t="str">
        <f t="shared" si="26"/>
        <v>Thu</v>
      </c>
      <c r="J560" s="80"/>
      <c r="K560" s="79"/>
      <c r="L560" s="80"/>
      <c r="M560" s="80"/>
      <c r="N560" s="80"/>
      <c r="O560" s="80"/>
    </row>
    <row r="561" spans="1:27">
      <c r="A561" s="73">
        <v>43448</v>
      </c>
      <c r="B561">
        <f t="shared" si="24"/>
        <v>12</v>
      </c>
      <c r="C561">
        <f t="shared" si="25"/>
        <v>2018</v>
      </c>
      <c r="D561" s="32">
        <v>10.74</v>
      </c>
      <c r="E561" s="32">
        <v>55.25</v>
      </c>
      <c r="F561" s="32">
        <v>6.1040000000000001</v>
      </c>
      <c r="G561" s="32">
        <v>1.9079999999999999</v>
      </c>
      <c r="H561" s="76" t="s">
        <v>40</v>
      </c>
      <c r="I561" s="32" t="str">
        <f t="shared" si="26"/>
        <v>Fri</v>
      </c>
      <c r="J561" s="77">
        <v>28.5</v>
      </c>
      <c r="K561" s="77">
        <v>30.5</v>
      </c>
      <c r="L561" s="78">
        <f>J561/$R$2</f>
        <v>62.831795975237661</v>
      </c>
      <c r="M561" s="78">
        <f>K561/$R$2</f>
        <v>67.241044815605221</v>
      </c>
      <c r="N561" s="78"/>
      <c r="O561" s="78"/>
    </row>
    <row r="562" spans="1:27">
      <c r="A562" s="73">
        <v>43451</v>
      </c>
      <c r="B562">
        <f t="shared" si="24"/>
        <v>12</v>
      </c>
      <c r="C562">
        <f t="shared" si="25"/>
        <v>2018</v>
      </c>
      <c r="D562" s="32">
        <v>10.935</v>
      </c>
      <c r="E562" s="32">
        <v>52</v>
      </c>
      <c r="F562" s="32">
        <v>6.0955000000000004</v>
      </c>
      <c r="G562" s="32">
        <v>1.9375</v>
      </c>
      <c r="H562" s="76" t="s">
        <v>40</v>
      </c>
      <c r="I562" s="32" t="str">
        <f t="shared" si="26"/>
        <v>Mon</v>
      </c>
      <c r="J562" s="80"/>
      <c r="K562" s="79"/>
      <c r="L562" s="80"/>
      <c r="M562" s="80"/>
      <c r="N562" s="80"/>
      <c r="O562" s="80"/>
    </row>
    <row r="563" spans="1:27">
      <c r="A563" s="73">
        <v>43452</v>
      </c>
      <c r="B563">
        <f t="shared" si="24"/>
        <v>12</v>
      </c>
      <c r="C563">
        <f t="shared" si="25"/>
        <v>2018</v>
      </c>
      <c r="D563" s="32">
        <v>10.885</v>
      </c>
      <c r="E563" s="32">
        <v>58</v>
      </c>
      <c r="F563" s="32">
        <v>6.0430000000000001</v>
      </c>
      <c r="G563" s="32">
        <v>1.94</v>
      </c>
      <c r="H563" s="76" t="s">
        <v>40</v>
      </c>
      <c r="I563" s="32" t="str">
        <f t="shared" si="26"/>
        <v>Tue</v>
      </c>
      <c r="J563" s="77"/>
      <c r="K563" s="77"/>
      <c r="L563" s="78"/>
      <c r="M563" s="78"/>
      <c r="N563" s="78"/>
      <c r="O563" s="78"/>
    </row>
    <row r="564" spans="1:27">
      <c r="A564" s="73">
        <v>43453</v>
      </c>
      <c r="B564">
        <f t="shared" si="24"/>
        <v>12</v>
      </c>
      <c r="C564">
        <f t="shared" si="25"/>
        <v>2018</v>
      </c>
      <c r="D564" s="32">
        <v>10.775</v>
      </c>
      <c r="E564" s="32">
        <v>56</v>
      </c>
      <c r="F564" s="32">
        <v>5.9870000000000001</v>
      </c>
      <c r="G564" s="32">
        <v>1.9279999999999999</v>
      </c>
      <c r="H564" s="76" t="s">
        <v>40</v>
      </c>
      <c r="I564" s="32" t="str">
        <f t="shared" si="26"/>
        <v>Wed</v>
      </c>
      <c r="J564" s="79">
        <v>27.5</v>
      </c>
      <c r="K564" s="79">
        <v>29.5</v>
      </c>
      <c r="L564" s="80">
        <f>J564/$R$2</f>
        <v>60.627171555053884</v>
      </c>
      <c r="M564" s="80">
        <f>K564/$R$2</f>
        <v>65.03642039542143</v>
      </c>
      <c r="N564" s="80"/>
      <c r="O564" s="80"/>
    </row>
    <row r="565" spans="1:27">
      <c r="A565" s="73">
        <v>43454</v>
      </c>
      <c r="B565">
        <f t="shared" si="24"/>
        <v>12</v>
      </c>
      <c r="C565">
        <f t="shared" si="25"/>
        <v>2018</v>
      </c>
      <c r="D565" s="32">
        <v>10.885</v>
      </c>
      <c r="E565" s="32">
        <v>55</v>
      </c>
      <c r="F565" s="32">
        <v>6.0149999999999997</v>
      </c>
      <c r="G565" s="32">
        <v>1.9235</v>
      </c>
      <c r="H565" s="76" t="s">
        <v>40</v>
      </c>
      <c r="I565" s="32" t="str">
        <f t="shared" si="26"/>
        <v>Thu</v>
      </c>
      <c r="J565" s="77"/>
      <c r="K565" s="77"/>
      <c r="L565" s="78"/>
      <c r="M565" s="78"/>
      <c r="N565" s="78"/>
      <c r="O565" s="78"/>
    </row>
    <row r="566" spans="1:27">
      <c r="A566" s="73">
        <v>43455</v>
      </c>
      <c r="B566">
        <f t="shared" si="24"/>
        <v>12</v>
      </c>
      <c r="C566">
        <f t="shared" si="25"/>
        <v>2018</v>
      </c>
      <c r="D566" s="32">
        <v>10.785</v>
      </c>
      <c r="E566" s="32">
        <v>55</v>
      </c>
      <c r="F566" s="32">
        <v>5.9870000000000001</v>
      </c>
      <c r="G566" s="32">
        <v>1.92</v>
      </c>
      <c r="H566" s="76" t="s">
        <v>40</v>
      </c>
      <c r="I566" s="32" t="str">
        <f t="shared" si="26"/>
        <v>Fri</v>
      </c>
      <c r="J566" s="79">
        <v>26.5</v>
      </c>
      <c r="K566" s="79">
        <v>28</v>
      </c>
      <c r="L566" s="80">
        <f>J566/$R$2</f>
        <v>58.422547134870101</v>
      </c>
      <c r="M566" s="80">
        <f>K566/$R$2</f>
        <v>61.729483765145773</v>
      </c>
      <c r="N566" s="80"/>
      <c r="O566" s="80"/>
    </row>
    <row r="567" spans="1:27">
      <c r="A567" s="73">
        <v>43458</v>
      </c>
      <c r="B567">
        <f t="shared" si="24"/>
        <v>12</v>
      </c>
      <c r="C567">
        <f t="shared" si="25"/>
        <v>2018</v>
      </c>
      <c r="D567" s="32">
        <v>10.8</v>
      </c>
      <c r="E567" s="32">
        <v>55.5</v>
      </c>
      <c r="F567" s="32">
        <v>5.9314999999999998</v>
      </c>
      <c r="G567" s="32">
        <v>1.8985000000000001</v>
      </c>
      <c r="H567" s="76" t="s">
        <v>40</v>
      </c>
      <c r="I567" s="32" t="str">
        <f t="shared" si="26"/>
        <v>Mon</v>
      </c>
      <c r="J567" s="77"/>
      <c r="K567" s="77"/>
      <c r="L567" s="78"/>
      <c r="M567" s="78"/>
      <c r="N567" s="78"/>
      <c r="O567" s="78"/>
    </row>
    <row r="568" spans="1:27">
      <c r="A568" s="73">
        <v>43460</v>
      </c>
      <c r="B568">
        <f>MONTH(A568)</f>
        <v>12</v>
      </c>
      <c r="C568">
        <f>YEAR(A568)</f>
        <v>2018</v>
      </c>
      <c r="D568" s="76"/>
      <c r="E568" s="76"/>
      <c r="F568" s="76"/>
      <c r="G568" s="76"/>
      <c r="H568" s="76" t="s">
        <v>40</v>
      </c>
      <c r="I568" s="32" t="str">
        <f>TEXT($A568,"ddd")</f>
        <v>Wed</v>
      </c>
      <c r="J568" s="79">
        <v>26.5</v>
      </c>
      <c r="K568" s="79">
        <v>28</v>
      </c>
      <c r="L568" s="80">
        <f>J568/$R$2</f>
        <v>58.422547134870101</v>
      </c>
      <c r="M568" s="80">
        <f>K568/$R$2</f>
        <v>61.729483765145773</v>
      </c>
      <c r="N568" s="80"/>
      <c r="O568" s="80"/>
    </row>
    <row r="569" spans="1:27">
      <c r="A569" s="73">
        <v>43461</v>
      </c>
      <c r="B569">
        <f t="shared" si="24"/>
        <v>12</v>
      </c>
      <c r="C569">
        <f t="shared" si="25"/>
        <v>2018</v>
      </c>
      <c r="D569" s="32">
        <v>10.65</v>
      </c>
      <c r="E569" s="32">
        <v>55.5</v>
      </c>
      <c r="F569" s="32">
        <v>5.99</v>
      </c>
      <c r="G569" s="32">
        <v>1.8979999999999999</v>
      </c>
      <c r="H569" s="76" t="s">
        <v>40</v>
      </c>
      <c r="I569" s="32" t="str">
        <f t="shared" si="26"/>
        <v>Thu</v>
      </c>
      <c r="J569" s="77"/>
      <c r="K569" s="77"/>
      <c r="L569" s="78"/>
      <c r="M569" s="78"/>
      <c r="N569" s="78"/>
      <c r="O569" s="78"/>
    </row>
    <row r="570" spans="1:27">
      <c r="A570" s="73">
        <v>43462</v>
      </c>
      <c r="B570">
        <f t="shared" si="24"/>
        <v>12</v>
      </c>
      <c r="C570">
        <f t="shared" si="25"/>
        <v>2018</v>
      </c>
      <c r="D570" s="32">
        <v>10.67</v>
      </c>
      <c r="E570" s="32">
        <v>55.5</v>
      </c>
      <c r="F570" s="32">
        <v>6.0179999999999998</v>
      </c>
      <c r="G570" s="32">
        <v>1.881</v>
      </c>
      <c r="H570" s="76" t="s">
        <v>40</v>
      </c>
      <c r="I570" s="32" t="str">
        <f t="shared" si="26"/>
        <v>Fri</v>
      </c>
      <c r="J570" s="79">
        <v>26.5</v>
      </c>
      <c r="K570" s="79">
        <v>28</v>
      </c>
      <c r="L570" s="80">
        <f>J570/$R$2</f>
        <v>58.422547134870101</v>
      </c>
      <c r="M570" s="80">
        <f>K570/$R$2</f>
        <v>61.729483765145773</v>
      </c>
      <c r="N570" s="80"/>
      <c r="O570" s="80"/>
    </row>
    <row r="571" spans="1:27">
      <c r="A571" s="73">
        <v>43465</v>
      </c>
      <c r="B571">
        <f t="shared" si="24"/>
        <v>12</v>
      </c>
      <c r="C571">
        <f t="shared" si="25"/>
        <v>2018</v>
      </c>
      <c r="D571" s="32">
        <v>10.595000000000001</v>
      </c>
      <c r="E571" s="32">
        <v>55.5</v>
      </c>
      <c r="F571" s="32">
        <v>5.9649999999999999</v>
      </c>
      <c r="G571" s="32">
        <v>1.8694999999999999</v>
      </c>
      <c r="H571" s="76" t="s">
        <v>40</v>
      </c>
      <c r="I571" s="32" t="str">
        <f t="shared" si="26"/>
        <v>Mon</v>
      </c>
      <c r="J571" s="77"/>
      <c r="K571" s="77"/>
      <c r="L571" s="78"/>
      <c r="M571" s="78"/>
      <c r="N571" s="78"/>
      <c r="O571" s="78"/>
      <c r="AA571" t="s">
        <v>299</v>
      </c>
    </row>
    <row r="572" spans="1:27">
      <c r="A572" s="73">
        <v>43467</v>
      </c>
      <c r="B572">
        <f t="shared" si="24"/>
        <v>1</v>
      </c>
      <c r="C572">
        <f t="shared" si="25"/>
        <v>2019</v>
      </c>
      <c r="D572" s="32">
        <v>10.44</v>
      </c>
      <c r="E572" s="32">
        <v>41.5</v>
      </c>
      <c r="F572" s="32">
        <v>5.8390000000000004</v>
      </c>
      <c r="G572" s="32">
        <v>1.8580000000000001</v>
      </c>
      <c r="H572" s="76" t="s">
        <v>40</v>
      </c>
      <c r="I572" s="32" t="str">
        <f t="shared" si="26"/>
        <v>Wed</v>
      </c>
      <c r="J572" s="79">
        <v>26.5</v>
      </c>
      <c r="K572" s="79">
        <v>28</v>
      </c>
      <c r="L572" s="80">
        <f>J572/$R$2</f>
        <v>58.422547134870101</v>
      </c>
      <c r="M572" s="80">
        <f>K572/$R$2</f>
        <v>61.729483765145773</v>
      </c>
      <c r="N572" s="80"/>
      <c r="O572" s="80"/>
      <c r="R572" s="54"/>
      <c r="W572" s="54"/>
      <c r="AA572">
        <f>Z572-X572</f>
        <v>0</v>
      </c>
    </row>
    <row r="573" spans="1:27">
      <c r="A573" s="73">
        <v>43468</v>
      </c>
      <c r="B573">
        <f t="shared" si="24"/>
        <v>1</v>
      </c>
      <c r="C573">
        <f t="shared" si="25"/>
        <v>2019</v>
      </c>
      <c r="D573" s="32">
        <v>10.715</v>
      </c>
      <c r="E573" s="32">
        <v>47</v>
      </c>
      <c r="F573" s="32">
        <v>5.8109999999999999</v>
      </c>
      <c r="G573" s="32">
        <v>1.8254999999999999</v>
      </c>
      <c r="H573" s="76" t="s">
        <v>40</v>
      </c>
      <c r="I573" s="32" t="str">
        <f t="shared" si="26"/>
        <v>Thu</v>
      </c>
      <c r="J573" s="77"/>
      <c r="K573" s="77"/>
      <c r="L573" s="78"/>
      <c r="M573" s="78"/>
      <c r="N573" s="78"/>
      <c r="O573" s="78"/>
      <c r="R573" s="54"/>
      <c r="W573" s="54"/>
      <c r="AA573">
        <f t="shared" ref="AA573:AA580" si="27">Z573-X573</f>
        <v>0</v>
      </c>
    </row>
    <row r="574" spans="1:27">
      <c r="A574" s="73">
        <v>43469</v>
      </c>
      <c r="B574">
        <f t="shared" si="24"/>
        <v>1</v>
      </c>
      <c r="C574">
        <f t="shared" si="25"/>
        <v>2019</v>
      </c>
      <c r="D574" s="32">
        <v>10.92</v>
      </c>
      <c r="E574" s="32">
        <v>45</v>
      </c>
      <c r="F574" s="32">
        <v>5.84</v>
      </c>
      <c r="G574" s="32">
        <v>1.879</v>
      </c>
      <c r="H574" s="76" t="s">
        <v>40</v>
      </c>
      <c r="I574" s="32" t="str">
        <f t="shared" si="26"/>
        <v>Fri</v>
      </c>
      <c r="J574" s="79">
        <v>25.75</v>
      </c>
      <c r="K574" s="79">
        <v>27.25</v>
      </c>
      <c r="L574" s="80">
        <f>J574/$R$2</f>
        <v>56.769078819732272</v>
      </c>
      <c r="M574" s="80">
        <f>K574/$R$2</f>
        <v>60.076015450007937</v>
      </c>
      <c r="N574" s="80"/>
      <c r="O574" s="80"/>
      <c r="R574" s="54"/>
      <c r="W574" s="54"/>
      <c r="AA574">
        <f t="shared" si="27"/>
        <v>0</v>
      </c>
    </row>
    <row r="575" spans="1:27">
      <c r="A575" s="73">
        <v>43472</v>
      </c>
      <c r="B575">
        <f t="shared" si="24"/>
        <v>1</v>
      </c>
      <c r="C575">
        <f t="shared" si="25"/>
        <v>2019</v>
      </c>
      <c r="D575" s="32">
        <v>11.04</v>
      </c>
      <c r="E575" s="32">
        <v>45</v>
      </c>
      <c r="F575" s="32">
        <v>5.8895</v>
      </c>
      <c r="G575" s="32">
        <v>1.8580000000000001</v>
      </c>
      <c r="H575" s="76" t="s">
        <v>40</v>
      </c>
      <c r="I575" s="32" t="str">
        <f t="shared" si="26"/>
        <v>Mon</v>
      </c>
      <c r="J575" s="77"/>
      <c r="K575" s="77"/>
      <c r="L575" s="78"/>
      <c r="M575" s="78"/>
      <c r="N575" s="78"/>
      <c r="O575" s="78"/>
      <c r="R575" s="54"/>
      <c r="W575" s="54"/>
      <c r="AA575">
        <f t="shared" si="27"/>
        <v>0</v>
      </c>
    </row>
    <row r="576" spans="1:27">
      <c r="A576" s="73">
        <v>43473</v>
      </c>
      <c r="B576">
        <f t="shared" si="24"/>
        <v>1</v>
      </c>
      <c r="C576">
        <f t="shared" si="25"/>
        <v>2019</v>
      </c>
      <c r="D576" s="32">
        <v>11.055</v>
      </c>
      <c r="E576" s="32">
        <v>44</v>
      </c>
      <c r="F576" s="32">
        <v>5.9044999999999996</v>
      </c>
      <c r="G576" s="32">
        <v>1.837</v>
      </c>
      <c r="H576" s="76" t="s">
        <v>40</v>
      </c>
      <c r="I576" s="32" t="str">
        <f t="shared" si="26"/>
        <v>Tue</v>
      </c>
      <c r="J576" s="79"/>
      <c r="K576" s="79"/>
      <c r="L576" s="80"/>
      <c r="M576" s="80"/>
      <c r="N576" s="80"/>
      <c r="O576" s="80"/>
      <c r="R576" s="54"/>
      <c r="W576" s="54"/>
      <c r="AA576">
        <f t="shared" si="27"/>
        <v>0</v>
      </c>
    </row>
    <row r="577" spans="1:27">
      <c r="A577" s="73">
        <v>43474</v>
      </c>
      <c r="B577">
        <f t="shared" si="24"/>
        <v>1</v>
      </c>
      <c r="C577">
        <f t="shared" si="25"/>
        <v>2019</v>
      </c>
      <c r="D577" s="32">
        <v>11.205</v>
      </c>
      <c r="E577" s="32">
        <v>42</v>
      </c>
      <c r="F577" s="32">
        <v>5.9640000000000004</v>
      </c>
      <c r="G577" s="32">
        <v>1.8420000000000001</v>
      </c>
      <c r="H577" s="76" t="s">
        <v>40</v>
      </c>
      <c r="I577" s="32" t="str">
        <f t="shared" si="26"/>
        <v>Wed</v>
      </c>
      <c r="J577" s="77">
        <v>24.75</v>
      </c>
      <c r="K577" s="77">
        <v>26.25</v>
      </c>
      <c r="L577" s="78">
        <f>J577/$R$2</f>
        <v>54.564454399548495</v>
      </c>
      <c r="M577" s="78">
        <f>K577/$R$2</f>
        <v>57.87139102982416</v>
      </c>
      <c r="N577" s="78"/>
      <c r="O577" s="78"/>
      <c r="R577" s="54"/>
      <c r="W577" s="54"/>
      <c r="AA577">
        <f t="shared" si="27"/>
        <v>0</v>
      </c>
    </row>
    <row r="578" spans="1:27">
      <c r="A578" s="88">
        <v>43475</v>
      </c>
      <c r="B578">
        <f t="shared" si="24"/>
        <v>1</v>
      </c>
      <c r="C578">
        <f t="shared" si="25"/>
        <v>2019</v>
      </c>
      <c r="D578">
        <v>11.225</v>
      </c>
      <c r="E578">
        <v>42</v>
      </c>
      <c r="F578">
        <v>5.9085000000000001</v>
      </c>
      <c r="G578">
        <v>1.8440000000000001</v>
      </c>
      <c r="H578" s="76" t="s">
        <v>40</v>
      </c>
      <c r="I578" s="32" t="str">
        <f t="shared" si="26"/>
        <v>Thu</v>
      </c>
      <c r="J578" s="79"/>
      <c r="K578" s="79"/>
      <c r="L578" s="80"/>
      <c r="M578" s="80"/>
      <c r="N578" s="80"/>
      <c r="O578" s="80"/>
      <c r="R578" s="54"/>
      <c r="W578" s="54"/>
      <c r="AA578">
        <f t="shared" si="27"/>
        <v>0</v>
      </c>
    </row>
    <row r="579" spans="1:27">
      <c r="A579" s="88">
        <v>43476</v>
      </c>
      <c r="B579">
        <f t="shared" ref="B579:B642" si="28">MONTH(A579)</f>
        <v>1</v>
      </c>
      <c r="C579">
        <f t="shared" ref="C579:C642" si="29">YEAR(A579)</f>
        <v>2019</v>
      </c>
      <c r="D579">
        <v>11.4</v>
      </c>
      <c r="E579">
        <v>42</v>
      </c>
      <c r="F579">
        <v>5.9264999999999999</v>
      </c>
      <c r="G579">
        <v>1.8160000000000001</v>
      </c>
      <c r="H579" s="76" t="s">
        <v>40</v>
      </c>
      <c r="I579" s="32" t="str">
        <f t="shared" ref="I579:I642" si="30">TEXT($A579,"ddd")</f>
        <v>Fri</v>
      </c>
      <c r="J579" s="77">
        <v>23.5</v>
      </c>
      <c r="K579" s="77">
        <v>25.25</v>
      </c>
      <c r="L579" s="78">
        <f>J579/$R$2</f>
        <v>51.808673874318771</v>
      </c>
      <c r="M579" s="78">
        <f>K579/$R$2</f>
        <v>55.666766609640383</v>
      </c>
      <c r="N579" s="78"/>
      <c r="O579" s="78"/>
      <c r="R579" s="54"/>
      <c r="W579" s="54"/>
      <c r="AA579">
        <f t="shared" si="27"/>
        <v>0</v>
      </c>
    </row>
    <row r="580" spans="1:27">
      <c r="A580" s="88">
        <v>43479</v>
      </c>
      <c r="B580">
        <f t="shared" si="28"/>
        <v>1</v>
      </c>
      <c r="C580">
        <f t="shared" si="29"/>
        <v>2019</v>
      </c>
      <c r="D580">
        <v>11.42</v>
      </c>
      <c r="E580">
        <v>40</v>
      </c>
      <c r="F580">
        <v>5.8609999999999998</v>
      </c>
      <c r="G580">
        <v>1.7755000000000001</v>
      </c>
      <c r="H580" s="76" t="s">
        <v>40</v>
      </c>
      <c r="I580" s="32" t="str">
        <f t="shared" si="30"/>
        <v>Mon</v>
      </c>
      <c r="J580" s="79"/>
      <c r="K580" s="79"/>
      <c r="L580" s="80"/>
      <c r="M580" s="80"/>
      <c r="N580" s="80"/>
      <c r="O580" s="80"/>
      <c r="R580" s="54"/>
      <c r="W580" s="54"/>
      <c r="AA580">
        <f t="shared" si="27"/>
        <v>0</v>
      </c>
    </row>
    <row r="581" spans="1:27">
      <c r="A581" s="88">
        <v>43480</v>
      </c>
      <c r="B581">
        <f t="shared" si="28"/>
        <v>1</v>
      </c>
      <c r="C581">
        <f t="shared" si="29"/>
        <v>2019</v>
      </c>
      <c r="D581">
        <v>11.43</v>
      </c>
      <c r="E581">
        <v>39</v>
      </c>
      <c r="F581">
        <v>5.8819999999999997</v>
      </c>
      <c r="G581">
        <v>1.8105</v>
      </c>
      <c r="H581" s="76" t="s">
        <v>40</v>
      </c>
      <c r="I581" s="32" t="str">
        <f t="shared" si="30"/>
        <v>Tue</v>
      </c>
      <c r="J581" s="77"/>
      <c r="K581" s="77"/>
      <c r="L581" s="78"/>
      <c r="M581" s="78"/>
      <c r="N581" s="78"/>
      <c r="O581" s="78"/>
      <c r="R581" s="54"/>
      <c r="W581" s="54"/>
    </row>
    <row r="582" spans="1:27">
      <c r="A582" s="88">
        <v>43481</v>
      </c>
      <c r="B582">
        <f t="shared" si="28"/>
        <v>1</v>
      </c>
      <c r="C582">
        <f t="shared" si="29"/>
        <v>2019</v>
      </c>
      <c r="D582">
        <v>11.58</v>
      </c>
      <c r="E582">
        <v>38</v>
      </c>
      <c r="F582">
        <v>5.9109999999999996</v>
      </c>
      <c r="G582">
        <v>1.8394999999999999</v>
      </c>
      <c r="H582" s="76" t="s">
        <v>40</v>
      </c>
      <c r="I582" s="32" t="str">
        <f t="shared" si="30"/>
        <v>Wed</v>
      </c>
      <c r="J582" s="79">
        <v>22.5</v>
      </c>
      <c r="K582" s="79">
        <v>24.55</v>
      </c>
      <c r="L582" s="80">
        <f>J582/$R$2</f>
        <v>49.604049454134994</v>
      </c>
      <c r="M582" s="80">
        <f>K582/$R$2</f>
        <v>54.123529515511741</v>
      </c>
      <c r="N582" s="80"/>
      <c r="O582" s="80"/>
      <c r="R582" s="54"/>
    </row>
    <row r="583" spans="1:27">
      <c r="A583" s="88">
        <v>43482</v>
      </c>
      <c r="B583">
        <f t="shared" si="28"/>
        <v>1</v>
      </c>
      <c r="C583">
        <f t="shared" si="29"/>
        <v>2019</v>
      </c>
      <c r="D583">
        <v>11.45</v>
      </c>
      <c r="E583">
        <v>38</v>
      </c>
      <c r="F583">
        <v>5.9329999999999998</v>
      </c>
      <c r="G583">
        <v>1.804</v>
      </c>
      <c r="H583" s="76" t="s">
        <v>40</v>
      </c>
      <c r="I583" s="32" t="str">
        <f t="shared" si="30"/>
        <v>Thu</v>
      </c>
      <c r="J583" s="77"/>
      <c r="K583" s="77"/>
      <c r="L583" s="78"/>
      <c r="M583" s="78"/>
      <c r="N583" s="78"/>
      <c r="O583" s="78"/>
      <c r="R583" s="54"/>
    </row>
    <row r="584" spans="1:27">
      <c r="A584" s="88">
        <v>43483</v>
      </c>
      <c r="B584">
        <f t="shared" si="28"/>
        <v>1</v>
      </c>
      <c r="C584">
        <f t="shared" si="29"/>
        <v>2019</v>
      </c>
      <c r="D584">
        <v>11.61</v>
      </c>
      <c r="E584">
        <v>38</v>
      </c>
      <c r="F584">
        <v>6.0220000000000002</v>
      </c>
      <c r="G584">
        <v>1.851</v>
      </c>
      <c r="H584" s="76" t="s">
        <v>40</v>
      </c>
      <c r="I584" s="32" t="str">
        <f t="shared" si="30"/>
        <v>Fri</v>
      </c>
      <c r="J584" s="79">
        <v>21</v>
      </c>
      <c r="K584" s="79">
        <v>22.5</v>
      </c>
      <c r="L584" s="80">
        <f>J584/$R$2</f>
        <v>46.297112823859329</v>
      </c>
      <c r="M584" s="80">
        <f>K584/$R$2</f>
        <v>49.604049454134994</v>
      </c>
      <c r="N584" s="80"/>
      <c r="O584" s="80"/>
      <c r="R584" s="54"/>
    </row>
    <row r="585" spans="1:27">
      <c r="A585" s="73">
        <v>43486</v>
      </c>
      <c r="B585">
        <f t="shared" si="28"/>
        <v>1</v>
      </c>
      <c r="C585">
        <f t="shared" si="29"/>
        <v>2019</v>
      </c>
      <c r="D585">
        <v>11.67</v>
      </c>
      <c r="E585">
        <v>38</v>
      </c>
      <c r="F585">
        <v>5.9515000000000002</v>
      </c>
      <c r="G585">
        <v>1.8425</v>
      </c>
      <c r="H585" s="76" t="s">
        <v>40</v>
      </c>
      <c r="I585" s="32" t="str">
        <f t="shared" si="30"/>
        <v>Mon</v>
      </c>
      <c r="J585" s="77"/>
      <c r="K585" s="77"/>
      <c r="L585" s="78"/>
      <c r="M585" s="78"/>
      <c r="N585" s="78"/>
      <c r="O585" s="78"/>
      <c r="R585" s="54"/>
    </row>
    <row r="586" spans="1:27">
      <c r="A586" s="73">
        <v>43487</v>
      </c>
      <c r="B586">
        <f t="shared" si="28"/>
        <v>1</v>
      </c>
      <c r="C586">
        <f t="shared" si="29"/>
        <v>2019</v>
      </c>
      <c r="D586">
        <v>11.615</v>
      </c>
      <c r="E586">
        <v>36</v>
      </c>
      <c r="F586">
        <v>5.9264999999999999</v>
      </c>
      <c r="G586">
        <v>1.8674999999999999</v>
      </c>
      <c r="H586" s="76" t="s">
        <v>40</v>
      </c>
      <c r="I586" s="32" t="str">
        <f t="shared" si="30"/>
        <v>Tue</v>
      </c>
      <c r="J586" s="79"/>
      <c r="K586" s="79"/>
      <c r="L586" s="80"/>
      <c r="M586" s="80"/>
      <c r="N586" s="80"/>
      <c r="O586" s="80"/>
      <c r="R586" s="54"/>
    </row>
    <row r="587" spans="1:27">
      <c r="A587" s="73">
        <v>43488</v>
      </c>
      <c r="B587">
        <f t="shared" si="28"/>
        <v>1</v>
      </c>
      <c r="C587">
        <f t="shared" si="29"/>
        <v>2019</v>
      </c>
      <c r="D587">
        <v>11.615</v>
      </c>
      <c r="E587">
        <v>36</v>
      </c>
      <c r="F587">
        <v>5.9204999999999997</v>
      </c>
      <c r="G587">
        <v>1.8774999999999999</v>
      </c>
      <c r="H587" s="76" t="s">
        <v>40</v>
      </c>
      <c r="I587" t="str">
        <f t="shared" si="30"/>
        <v>Wed</v>
      </c>
      <c r="J587" s="77">
        <v>19</v>
      </c>
      <c r="K587" s="77">
        <v>21.4</v>
      </c>
      <c r="L587" s="78">
        <f>J587/$R$2</f>
        <v>41.887863983491776</v>
      </c>
      <c r="M587" s="78">
        <f>K587/$R$2</f>
        <v>47.178962591932837</v>
      </c>
      <c r="N587" s="78"/>
      <c r="O587" s="78"/>
      <c r="R587" s="54"/>
    </row>
    <row r="588" spans="1:27">
      <c r="A588" s="73">
        <v>43489</v>
      </c>
      <c r="B588">
        <f t="shared" si="28"/>
        <v>1</v>
      </c>
      <c r="C588">
        <f t="shared" si="29"/>
        <v>2019</v>
      </c>
      <c r="D588" s="32">
        <v>11.54</v>
      </c>
      <c r="E588">
        <v>36</v>
      </c>
      <c r="F588">
        <v>5.8849999999999998</v>
      </c>
      <c r="G588">
        <v>1.851</v>
      </c>
      <c r="H588" s="76" t="s">
        <v>40</v>
      </c>
      <c r="I588" s="32" t="str">
        <f t="shared" si="30"/>
        <v>Thu</v>
      </c>
      <c r="J588" s="79"/>
      <c r="K588" s="79"/>
      <c r="L588" s="80"/>
      <c r="M588" s="80"/>
      <c r="N588" s="80"/>
      <c r="O588" s="80"/>
      <c r="R588" s="54"/>
    </row>
    <row r="589" spans="1:27">
      <c r="A589" s="73">
        <v>43490</v>
      </c>
      <c r="B589">
        <f t="shared" si="28"/>
        <v>1</v>
      </c>
      <c r="C589">
        <f t="shared" si="29"/>
        <v>2019</v>
      </c>
      <c r="D589">
        <v>11.715</v>
      </c>
      <c r="E589">
        <v>36</v>
      </c>
      <c r="F589">
        <v>5.9009999999999998</v>
      </c>
      <c r="G589">
        <v>1.8665</v>
      </c>
      <c r="H589" s="76" t="s">
        <v>40</v>
      </c>
      <c r="I589" s="32" t="str">
        <f t="shared" si="30"/>
        <v>Fri</v>
      </c>
      <c r="J589" s="77">
        <v>19</v>
      </c>
      <c r="K589" s="77">
        <v>21.15</v>
      </c>
      <c r="L589" s="78">
        <f>J589/$R$2</f>
        <v>41.887863983491776</v>
      </c>
      <c r="M589" s="78">
        <f>K589/$R$2</f>
        <v>46.62780648688689</v>
      </c>
      <c r="N589" s="78"/>
      <c r="O589" s="78"/>
      <c r="R589" s="54"/>
    </row>
    <row r="590" spans="1:27">
      <c r="A590" s="73">
        <v>43493</v>
      </c>
      <c r="B590">
        <f>MONTH(A590)</f>
        <v>1</v>
      </c>
      <c r="C590">
        <f>YEAR(A590)</f>
        <v>2019</v>
      </c>
      <c r="D590">
        <v>11.845000000000001</v>
      </c>
      <c r="E590">
        <v>36</v>
      </c>
      <c r="F590">
        <v>5.9960000000000004</v>
      </c>
      <c r="G590">
        <v>1.86</v>
      </c>
      <c r="H590" s="76" t="s">
        <v>40</v>
      </c>
      <c r="I590" s="32" t="str">
        <f>TEXT($A590,"ddd")</f>
        <v>Mon</v>
      </c>
      <c r="J590" s="79"/>
      <c r="K590" s="79"/>
      <c r="L590" s="80"/>
      <c r="M590" s="80"/>
      <c r="N590" s="80"/>
      <c r="O590" s="80"/>
      <c r="R590" s="54"/>
    </row>
    <row r="591" spans="1:27">
      <c r="A591" s="73">
        <v>43494</v>
      </c>
      <c r="B591">
        <f t="shared" si="28"/>
        <v>1</v>
      </c>
      <c r="C591">
        <f t="shared" si="29"/>
        <v>2019</v>
      </c>
      <c r="D591">
        <v>11.885</v>
      </c>
      <c r="E591">
        <v>36</v>
      </c>
      <c r="F591">
        <v>6.0069999999999997</v>
      </c>
      <c r="G591">
        <v>1.853</v>
      </c>
      <c r="H591" s="76" t="s">
        <v>40</v>
      </c>
      <c r="I591" s="32" t="str">
        <f t="shared" si="30"/>
        <v>Tue</v>
      </c>
      <c r="J591" s="77"/>
      <c r="K591" s="77"/>
      <c r="L591" s="78"/>
      <c r="M591" s="78"/>
      <c r="N591" s="78"/>
      <c r="O591" s="78"/>
      <c r="R591" s="54"/>
    </row>
    <row r="592" spans="1:27">
      <c r="A592" s="73">
        <v>43495</v>
      </c>
      <c r="B592">
        <f t="shared" si="28"/>
        <v>1</v>
      </c>
      <c r="C592">
        <f t="shared" si="29"/>
        <v>2019</v>
      </c>
      <c r="D592">
        <v>12.244999999999999</v>
      </c>
      <c r="E592">
        <v>36</v>
      </c>
      <c r="F592">
        <v>6.077</v>
      </c>
      <c r="G592">
        <v>1.871</v>
      </c>
      <c r="H592" s="76" t="s">
        <v>40</v>
      </c>
      <c r="I592" s="32" t="str">
        <f t="shared" si="30"/>
        <v>Wed</v>
      </c>
      <c r="J592" s="79">
        <v>18.75</v>
      </c>
      <c r="K592" s="79">
        <v>20.75</v>
      </c>
      <c r="L592" s="80">
        <f>J592/$R$2</f>
        <v>41.336707878445829</v>
      </c>
      <c r="M592" s="80">
        <f>K592/$R$2</f>
        <v>45.745956718813382</v>
      </c>
      <c r="N592" s="80"/>
      <c r="O592" s="80"/>
      <c r="R592" s="54"/>
    </row>
    <row r="593" spans="1:18">
      <c r="A593" s="73">
        <v>43496</v>
      </c>
      <c r="B593">
        <f t="shared" si="28"/>
        <v>1</v>
      </c>
      <c r="C593">
        <f t="shared" si="29"/>
        <v>2019</v>
      </c>
      <c r="D593">
        <v>12.38</v>
      </c>
      <c r="E593">
        <v>34</v>
      </c>
      <c r="F593">
        <v>6.1479999999999997</v>
      </c>
      <c r="G593">
        <v>1.8805000000000001</v>
      </c>
      <c r="H593" s="76" t="s">
        <v>40</v>
      </c>
      <c r="I593" s="32" t="str">
        <f t="shared" si="30"/>
        <v>Thu</v>
      </c>
      <c r="J593" s="77"/>
      <c r="K593" s="77"/>
      <c r="L593" s="78"/>
      <c r="M593" s="78"/>
      <c r="N593" s="78"/>
      <c r="O593" s="78"/>
      <c r="R593" s="54"/>
    </row>
    <row r="594" spans="1:18">
      <c r="A594" s="73">
        <v>43497</v>
      </c>
      <c r="B594">
        <f t="shared" si="28"/>
        <v>2</v>
      </c>
      <c r="C594">
        <f t="shared" si="29"/>
        <v>2019</v>
      </c>
      <c r="D594">
        <v>12.46</v>
      </c>
      <c r="E594">
        <v>34</v>
      </c>
      <c r="F594">
        <v>6.0975000000000001</v>
      </c>
      <c r="G594">
        <v>1.8725000000000001</v>
      </c>
      <c r="H594" s="76" t="s">
        <v>40</v>
      </c>
      <c r="I594" s="32" t="str">
        <f t="shared" si="30"/>
        <v>Fri</v>
      </c>
      <c r="J594" s="79">
        <v>18.75</v>
      </c>
      <c r="K594" s="79">
        <v>20.350000000000001</v>
      </c>
      <c r="L594" s="80">
        <f>J594/$R$2</f>
        <v>41.336707878445829</v>
      </c>
      <c r="M594" s="80">
        <f>K594/$R$2</f>
        <v>44.864106950739874</v>
      </c>
      <c r="N594" s="80"/>
      <c r="O594" s="80"/>
      <c r="R594" s="54"/>
    </row>
    <row r="595" spans="1:18">
      <c r="A595" s="73">
        <v>43500</v>
      </c>
      <c r="B595">
        <f>MONTH(A595)</f>
        <v>2</v>
      </c>
      <c r="C595">
        <f>YEAR(A595)</f>
        <v>2019</v>
      </c>
      <c r="D595">
        <v>12.675000000000001</v>
      </c>
      <c r="E595">
        <v>34</v>
      </c>
      <c r="F595">
        <v>6.0765000000000002</v>
      </c>
      <c r="G595">
        <v>1.84</v>
      </c>
      <c r="H595" s="76" t="s">
        <v>40</v>
      </c>
      <c r="I595" s="32" t="str">
        <f>TEXT($A595,"ddd")</f>
        <v>Mon</v>
      </c>
      <c r="J595" s="77"/>
      <c r="K595" s="77"/>
      <c r="L595" s="78"/>
      <c r="M595" s="78"/>
      <c r="N595" s="78"/>
      <c r="O595" s="78"/>
      <c r="R595" s="54"/>
    </row>
    <row r="596" spans="1:18">
      <c r="A596" s="73">
        <v>43501</v>
      </c>
      <c r="B596">
        <f t="shared" si="28"/>
        <v>2</v>
      </c>
      <c r="C596">
        <f t="shared" si="29"/>
        <v>2019</v>
      </c>
      <c r="D596">
        <v>12.87</v>
      </c>
      <c r="E596">
        <v>33</v>
      </c>
      <c r="F596">
        <v>6.1740000000000004</v>
      </c>
      <c r="G596">
        <v>1.8965000000000001</v>
      </c>
      <c r="H596" s="76" t="s">
        <v>40</v>
      </c>
      <c r="I596" s="32" t="str">
        <f t="shared" si="30"/>
        <v>Tue</v>
      </c>
      <c r="J596" s="79"/>
      <c r="K596" s="79"/>
      <c r="L596" s="80"/>
      <c r="M596" s="80"/>
      <c r="N596" s="80"/>
      <c r="O596" s="80"/>
      <c r="R596" s="54"/>
    </row>
    <row r="597" spans="1:18">
      <c r="A597" s="73">
        <v>43502</v>
      </c>
      <c r="B597">
        <f t="shared" si="28"/>
        <v>2</v>
      </c>
      <c r="C597">
        <f t="shared" si="29"/>
        <v>2019</v>
      </c>
      <c r="D597">
        <v>12.93</v>
      </c>
      <c r="E597">
        <v>33</v>
      </c>
      <c r="F597">
        <v>6.21</v>
      </c>
      <c r="G597">
        <v>1.8865000000000001</v>
      </c>
      <c r="H597" s="76" t="s">
        <v>40</v>
      </c>
      <c r="I597" s="32" t="str">
        <f t="shared" si="30"/>
        <v>Wed</v>
      </c>
      <c r="J597" s="77">
        <v>17.850000000000001</v>
      </c>
      <c r="K597" s="77">
        <v>19.95</v>
      </c>
      <c r="L597" s="78">
        <f>J597/$R$2</f>
        <v>39.352545900280433</v>
      </c>
      <c r="M597" s="78">
        <f>K597/$R$2</f>
        <v>43.982257182666359</v>
      </c>
      <c r="N597" s="78"/>
      <c r="O597" s="78"/>
      <c r="R597" s="54"/>
    </row>
    <row r="598" spans="1:18">
      <c r="A598" s="73">
        <v>43503</v>
      </c>
      <c r="B598">
        <f t="shared" si="28"/>
        <v>2</v>
      </c>
      <c r="C598">
        <f t="shared" si="29"/>
        <v>2019</v>
      </c>
      <c r="D598">
        <v>12.845000000000001</v>
      </c>
      <c r="E598">
        <v>33</v>
      </c>
      <c r="F598">
        <v>6.2270000000000003</v>
      </c>
      <c r="G598">
        <v>1.8625</v>
      </c>
      <c r="H598" s="76" t="s">
        <v>40</v>
      </c>
      <c r="I598" s="32" t="str">
        <f t="shared" si="30"/>
        <v>Thu</v>
      </c>
      <c r="J598" s="79"/>
      <c r="K598" s="79"/>
      <c r="L598" s="80"/>
      <c r="M598" s="80"/>
      <c r="N598" s="80"/>
      <c r="O598" s="80"/>
      <c r="R598" s="54"/>
    </row>
    <row r="599" spans="1:18">
      <c r="A599" s="73">
        <v>43504</v>
      </c>
      <c r="B599">
        <f t="shared" si="28"/>
        <v>2</v>
      </c>
      <c r="C599">
        <f t="shared" si="29"/>
        <v>2019</v>
      </c>
      <c r="D599">
        <v>12.734999999999999</v>
      </c>
      <c r="E599">
        <v>33</v>
      </c>
      <c r="F599">
        <v>6.2069999999999999</v>
      </c>
      <c r="G599">
        <v>1.865</v>
      </c>
      <c r="H599" s="76" t="s">
        <v>40</v>
      </c>
      <c r="I599" s="32" t="str">
        <f t="shared" si="30"/>
        <v>Fri</v>
      </c>
      <c r="J599" s="77">
        <v>17.7</v>
      </c>
      <c r="K599" s="77">
        <v>19.75</v>
      </c>
      <c r="L599" s="78">
        <f>J599/$R$2</f>
        <v>39.021852237252858</v>
      </c>
      <c r="M599" s="78">
        <f>K599/$R$2</f>
        <v>43.541332298629605</v>
      </c>
      <c r="N599" s="78"/>
      <c r="O599" s="78"/>
      <c r="R599" s="54"/>
    </row>
    <row r="600" spans="1:18">
      <c r="A600" s="73">
        <v>43507</v>
      </c>
      <c r="B600">
        <f t="shared" si="28"/>
        <v>2</v>
      </c>
      <c r="C600">
        <f t="shared" si="29"/>
        <v>2019</v>
      </c>
      <c r="D600" s="32">
        <v>12.475</v>
      </c>
      <c r="E600" s="32">
        <v>32</v>
      </c>
      <c r="F600" s="32">
        <v>6.1479999999999997</v>
      </c>
      <c r="G600" s="32">
        <v>1.8480000000000001</v>
      </c>
      <c r="H600" s="76" t="s">
        <v>40</v>
      </c>
      <c r="I600" s="32" t="str">
        <f t="shared" si="30"/>
        <v>Mon</v>
      </c>
      <c r="J600" s="79"/>
      <c r="K600" s="79"/>
      <c r="L600" s="80"/>
      <c r="M600" s="80"/>
      <c r="N600" s="80"/>
      <c r="O600" s="80"/>
      <c r="R600" s="54"/>
    </row>
    <row r="601" spans="1:18">
      <c r="A601" s="73">
        <v>43508</v>
      </c>
      <c r="B601">
        <f t="shared" si="28"/>
        <v>2</v>
      </c>
      <c r="C601">
        <f t="shared" si="29"/>
        <v>2019</v>
      </c>
      <c r="D601" s="32">
        <v>12.455</v>
      </c>
      <c r="E601" s="32">
        <v>32</v>
      </c>
      <c r="F601" s="32">
        <v>6.1020000000000003</v>
      </c>
      <c r="G601" s="32">
        <v>1.8405</v>
      </c>
      <c r="H601" s="76" t="s">
        <v>40</v>
      </c>
      <c r="I601" s="32" t="str">
        <f t="shared" si="30"/>
        <v>Tue</v>
      </c>
      <c r="J601" s="77"/>
      <c r="K601" s="77"/>
      <c r="L601" s="78"/>
      <c r="M601" s="78"/>
      <c r="N601" s="78"/>
      <c r="O601" s="78"/>
      <c r="R601" s="54"/>
    </row>
    <row r="602" spans="1:18">
      <c r="A602" s="73">
        <v>43509</v>
      </c>
      <c r="B602">
        <f t="shared" si="28"/>
        <v>2</v>
      </c>
      <c r="C602">
        <f t="shared" si="29"/>
        <v>2019</v>
      </c>
      <c r="D602" s="32">
        <v>12.305</v>
      </c>
      <c r="E602" s="32">
        <v>32</v>
      </c>
      <c r="F602" s="32">
        <v>6.12</v>
      </c>
      <c r="G602" s="32">
        <v>1.84</v>
      </c>
      <c r="H602" s="76" t="s">
        <v>40</v>
      </c>
      <c r="I602" s="32" t="str">
        <f t="shared" si="30"/>
        <v>Wed</v>
      </c>
      <c r="J602" s="79">
        <v>17.3</v>
      </c>
      <c r="K602" s="79">
        <v>19.45</v>
      </c>
      <c r="L602" s="80">
        <f>J602/$R$2</f>
        <v>38.14000246917935</v>
      </c>
      <c r="M602" s="80">
        <f>K602/$R$2</f>
        <v>42.879944972574471</v>
      </c>
      <c r="N602" s="80"/>
      <c r="O602" s="80"/>
      <c r="R602" s="54"/>
    </row>
    <row r="603" spans="1:18">
      <c r="A603" s="73">
        <v>43510</v>
      </c>
      <c r="B603">
        <f t="shared" si="28"/>
        <v>2</v>
      </c>
      <c r="C603">
        <f t="shared" si="29"/>
        <v>2019</v>
      </c>
      <c r="D603" s="32">
        <v>12.345000000000001</v>
      </c>
      <c r="E603" s="32">
        <v>31</v>
      </c>
      <c r="F603" s="32">
        <v>6.1784999999999997</v>
      </c>
      <c r="G603" s="32">
        <v>1.829</v>
      </c>
      <c r="H603" s="76" t="s">
        <v>40</v>
      </c>
      <c r="I603" s="32" t="str">
        <f t="shared" si="30"/>
        <v>Thu</v>
      </c>
      <c r="J603" s="77"/>
      <c r="K603" s="77"/>
      <c r="L603" s="78"/>
      <c r="M603" s="78"/>
      <c r="N603" s="78"/>
      <c r="O603" s="78"/>
      <c r="R603" s="54"/>
    </row>
    <row r="604" spans="1:18">
      <c r="A604" s="73">
        <v>43511</v>
      </c>
      <c r="B604">
        <f t="shared" si="28"/>
        <v>2</v>
      </c>
      <c r="C604">
        <f t="shared" si="29"/>
        <v>2019</v>
      </c>
      <c r="D604" s="32">
        <v>12.1</v>
      </c>
      <c r="E604" s="32">
        <v>31</v>
      </c>
      <c r="F604" s="32">
        <v>6.19</v>
      </c>
      <c r="G604" s="32">
        <v>1.8285</v>
      </c>
      <c r="H604" s="76" t="s">
        <v>40</v>
      </c>
      <c r="I604" s="32" t="str">
        <f t="shared" si="30"/>
        <v>Fri</v>
      </c>
      <c r="J604" s="79">
        <v>17</v>
      </c>
      <c r="K604" s="79">
        <v>19.3</v>
      </c>
      <c r="L604" s="80">
        <f>J604/$R$2</f>
        <v>37.478615143124216</v>
      </c>
      <c r="M604" s="80">
        <f>K604/$R$2</f>
        <v>42.549251309546911</v>
      </c>
      <c r="N604" s="80"/>
      <c r="O604" s="80"/>
      <c r="R604" s="54"/>
    </row>
    <row r="605" spans="1:18">
      <c r="A605" s="73">
        <v>43514</v>
      </c>
      <c r="B605">
        <f t="shared" si="28"/>
        <v>2</v>
      </c>
      <c r="C605">
        <f t="shared" si="29"/>
        <v>2019</v>
      </c>
      <c r="D605" s="32">
        <v>12.35</v>
      </c>
      <c r="E605" s="32">
        <v>31</v>
      </c>
      <c r="F605" s="32">
        <v>6.2694999999999999</v>
      </c>
      <c r="G605" s="32">
        <v>1.8225</v>
      </c>
      <c r="H605" s="76" t="s">
        <v>40</v>
      </c>
      <c r="I605" s="32" t="str">
        <f t="shared" si="30"/>
        <v>Mon</v>
      </c>
      <c r="J605" s="77"/>
      <c r="K605" s="77"/>
      <c r="L605" s="78"/>
      <c r="M605" s="78"/>
      <c r="N605" s="78"/>
      <c r="O605" s="78"/>
      <c r="R605" s="54"/>
    </row>
    <row r="606" spans="1:18">
      <c r="A606" s="73">
        <v>43515</v>
      </c>
      <c r="B606">
        <f t="shared" si="28"/>
        <v>2</v>
      </c>
      <c r="C606">
        <f t="shared" si="29"/>
        <v>2019</v>
      </c>
      <c r="D606">
        <v>12.43</v>
      </c>
      <c r="E606">
        <v>31</v>
      </c>
      <c r="F606">
        <v>6.2465000000000002</v>
      </c>
      <c r="G606">
        <v>1.8334999999999999</v>
      </c>
      <c r="H606" s="76" t="s">
        <v>40</v>
      </c>
      <c r="I606" s="32" t="str">
        <f t="shared" si="30"/>
        <v>Tue</v>
      </c>
      <c r="J606" s="79"/>
      <c r="K606" s="79"/>
      <c r="L606" s="80"/>
      <c r="M606" s="80"/>
      <c r="N606" s="80"/>
      <c r="O606" s="80"/>
      <c r="R606" s="54"/>
    </row>
    <row r="607" spans="1:18">
      <c r="A607" s="73">
        <v>43516</v>
      </c>
      <c r="B607">
        <f t="shared" si="28"/>
        <v>2</v>
      </c>
      <c r="C607">
        <f t="shared" si="29"/>
        <v>2019</v>
      </c>
      <c r="D607">
        <v>12.7</v>
      </c>
      <c r="E607">
        <v>31</v>
      </c>
      <c r="F607">
        <v>6.3514999999999997</v>
      </c>
      <c r="G607">
        <v>1.8294999999999999</v>
      </c>
      <c r="H607" s="76" t="s">
        <v>40</v>
      </c>
      <c r="I607" s="32" t="str">
        <f t="shared" si="30"/>
        <v>Wed</v>
      </c>
      <c r="J607" s="77">
        <v>16.05</v>
      </c>
      <c r="K607" s="77">
        <v>18</v>
      </c>
      <c r="L607" s="78">
        <f>J607/$R$2</f>
        <v>35.384221943949633</v>
      </c>
      <c r="M607" s="78">
        <f>K607/$R$2</f>
        <v>39.683239563307993</v>
      </c>
      <c r="N607" s="78"/>
      <c r="O607" s="78"/>
      <c r="R607" s="54"/>
    </row>
    <row r="608" spans="1:18">
      <c r="A608" s="73">
        <v>43517</v>
      </c>
      <c r="B608">
        <f t="shared" si="28"/>
        <v>2</v>
      </c>
      <c r="C608">
        <f t="shared" si="29"/>
        <v>2019</v>
      </c>
      <c r="D608">
        <v>12.715</v>
      </c>
      <c r="E608">
        <v>31</v>
      </c>
      <c r="F608">
        <v>6.391</v>
      </c>
      <c r="G608">
        <v>1.8585</v>
      </c>
      <c r="H608" s="76" t="s">
        <v>40</v>
      </c>
      <c r="I608" s="32" t="str">
        <f t="shared" si="30"/>
        <v>Thu</v>
      </c>
      <c r="J608" s="79"/>
      <c r="K608" s="79"/>
      <c r="L608" s="80"/>
      <c r="M608" s="80"/>
      <c r="N608" s="80"/>
      <c r="O608" s="80"/>
      <c r="R608" s="54"/>
    </row>
    <row r="609" spans="1:18">
      <c r="A609" s="73">
        <v>43518</v>
      </c>
      <c r="B609">
        <f t="shared" si="28"/>
        <v>2</v>
      </c>
      <c r="C609">
        <f t="shared" si="29"/>
        <v>2019</v>
      </c>
      <c r="D609">
        <v>12.93</v>
      </c>
      <c r="E609">
        <v>33</v>
      </c>
      <c r="F609">
        <v>6.4889999999999999</v>
      </c>
      <c r="G609">
        <v>1.8905000000000001</v>
      </c>
      <c r="H609" s="76" t="s">
        <v>40</v>
      </c>
      <c r="I609" s="32" t="str">
        <f t="shared" si="30"/>
        <v>Fri</v>
      </c>
      <c r="J609" s="77">
        <v>15.75</v>
      </c>
      <c r="K609" s="77">
        <v>17.5</v>
      </c>
      <c r="L609" s="78">
        <f>J609/$R$2</f>
        <v>34.722834617894499</v>
      </c>
      <c r="M609" s="78">
        <f>K609/$R$2</f>
        <v>38.580927353216104</v>
      </c>
      <c r="N609" s="78"/>
      <c r="O609" s="78"/>
      <c r="R609" s="54"/>
    </row>
    <row r="610" spans="1:18">
      <c r="A610" s="73">
        <v>43521</v>
      </c>
      <c r="B610">
        <f t="shared" si="28"/>
        <v>2</v>
      </c>
      <c r="C610">
        <f t="shared" si="29"/>
        <v>2019</v>
      </c>
      <c r="D610">
        <v>12.94</v>
      </c>
      <c r="E610">
        <v>33</v>
      </c>
      <c r="F610">
        <v>6.5460000000000003</v>
      </c>
      <c r="G610">
        <v>1.8859999999999999</v>
      </c>
      <c r="H610" s="76" t="s">
        <v>40</v>
      </c>
      <c r="I610" s="32" t="str">
        <f t="shared" si="30"/>
        <v>Mon</v>
      </c>
      <c r="J610" s="79"/>
      <c r="K610" s="79"/>
      <c r="L610" s="80"/>
      <c r="M610" s="80"/>
      <c r="N610" s="80"/>
      <c r="O610" s="80"/>
      <c r="R610" s="54"/>
    </row>
    <row r="611" spans="1:18">
      <c r="A611" s="73">
        <v>43522</v>
      </c>
      <c r="B611">
        <f t="shared" si="28"/>
        <v>2</v>
      </c>
      <c r="C611">
        <f t="shared" si="29"/>
        <v>2019</v>
      </c>
      <c r="D611">
        <v>12.815</v>
      </c>
      <c r="E611">
        <v>33</v>
      </c>
      <c r="F611">
        <v>6.4710000000000001</v>
      </c>
      <c r="G611">
        <v>1.87</v>
      </c>
      <c r="H611" s="76" t="s">
        <v>40</v>
      </c>
      <c r="I611" s="32" t="str">
        <f t="shared" si="30"/>
        <v>Tue</v>
      </c>
      <c r="J611" s="77"/>
      <c r="K611" s="77"/>
      <c r="L611" s="78"/>
      <c r="M611" s="78"/>
      <c r="N611" s="78"/>
      <c r="O611" s="78"/>
      <c r="R611" s="54"/>
    </row>
    <row r="612" spans="1:18">
      <c r="A612" s="73">
        <v>43523</v>
      </c>
      <c r="B612">
        <f t="shared" si="28"/>
        <v>2</v>
      </c>
      <c r="C612">
        <f t="shared" si="29"/>
        <v>2019</v>
      </c>
      <c r="D612">
        <v>12.88</v>
      </c>
      <c r="E612">
        <v>33</v>
      </c>
      <c r="F612">
        <v>6.5330000000000004</v>
      </c>
      <c r="G612">
        <v>1.8985000000000001</v>
      </c>
      <c r="H612" s="76" t="s">
        <v>40</v>
      </c>
      <c r="I612" s="32" t="str">
        <f t="shared" si="30"/>
        <v>Wed</v>
      </c>
      <c r="J612" s="79">
        <v>15.35</v>
      </c>
      <c r="K612" s="79">
        <v>16.399999999999999</v>
      </c>
      <c r="L612" s="80">
        <f>J612/$R$2</f>
        <v>33.840984849820984</v>
      </c>
      <c r="M612" s="80">
        <f>K612/$R$2</f>
        <v>36.155840491013947</v>
      </c>
      <c r="N612" s="80"/>
      <c r="O612" s="80"/>
      <c r="R612" s="54"/>
    </row>
    <row r="613" spans="1:18">
      <c r="A613" s="73">
        <v>43524</v>
      </c>
      <c r="B613">
        <f t="shared" si="28"/>
        <v>2</v>
      </c>
      <c r="C613">
        <f t="shared" si="29"/>
        <v>2019</v>
      </c>
      <c r="D613">
        <v>13.04</v>
      </c>
      <c r="E613">
        <v>34</v>
      </c>
      <c r="F613">
        <v>6.5359999999999996</v>
      </c>
      <c r="G613">
        <v>1.893</v>
      </c>
      <c r="H613" s="76" t="s">
        <v>40</v>
      </c>
      <c r="I613" s="32" t="str">
        <f t="shared" si="30"/>
        <v>Thu</v>
      </c>
      <c r="J613" s="77"/>
      <c r="K613" s="77"/>
      <c r="L613" s="78"/>
      <c r="M613" s="78"/>
      <c r="N613" s="78"/>
      <c r="O613" s="78"/>
      <c r="R613" s="54"/>
    </row>
    <row r="614" spans="1:18">
      <c r="A614" s="73">
        <v>43525</v>
      </c>
      <c r="B614">
        <f t="shared" si="28"/>
        <v>3</v>
      </c>
      <c r="C614">
        <f t="shared" si="29"/>
        <v>2019</v>
      </c>
      <c r="D614">
        <v>13.16</v>
      </c>
      <c r="E614" s="83">
        <v>33</v>
      </c>
      <c r="F614">
        <v>6.5720000000000001</v>
      </c>
      <c r="G614">
        <v>1.8905000000000001</v>
      </c>
      <c r="H614" s="76" t="s">
        <v>40</v>
      </c>
      <c r="I614" s="32" t="str">
        <f t="shared" si="30"/>
        <v>Fri</v>
      </c>
      <c r="J614" s="79">
        <v>15.15</v>
      </c>
      <c r="K614" s="79">
        <v>16</v>
      </c>
      <c r="L614" s="80">
        <f>J614/$R$2</f>
        <v>33.40005996578423</v>
      </c>
      <c r="M614" s="80">
        <f>K614/$R$2</f>
        <v>35.273990722940439</v>
      </c>
      <c r="N614" s="80"/>
      <c r="O614" s="80"/>
      <c r="R614" s="54"/>
    </row>
    <row r="615" spans="1:18">
      <c r="A615" s="73">
        <v>43528</v>
      </c>
      <c r="B615">
        <f t="shared" si="28"/>
        <v>3</v>
      </c>
      <c r="C615">
        <f t="shared" si="29"/>
        <v>2019</v>
      </c>
      <c r="D615">
        <v>13.16</v>
      </c>
      <c r="E615" s="83">
        <v>33</v>
      </c>
      <c r="F615">
        <v>6.42</v>
      </c>
      <c r="G615">
        <v>1.8594999999999999</v>
      </c>
      <c r="H615" s="76" t="s">
        <v>40</v>
      </c>
      <c r="I615" s="32" t="str">
        <f t="shared" si="30"/>
        <v>Mon</v>
      </c>
      <c r="J615" s="77"/>
      <c r="K615" s="77"/>
      <c r="L615" s="78"/>
      <c r="M615" s="78"/>
      <c r="N615" s="78"/>
      <c r="O615" s="78"/>
      <c r="R615" s="54"/>
    </row>
    <row r="616" spans="1:18">
      <c r="A616" s="73">
        <v>43529</v>
      </c>
      <c r="B616">
        <f t="shared" si="28"/>
        <v>3</v>
      </c>
      <c r="C616">
        <f t="shared" si="29"/>
        <v>2019</v>
      </c>
      <c r="D616">
        <v>13.45</v>
      </c>
      <c r="E616" s="83">
        <v>33</v>
      </c>
      <c r="F616">
        <v>6.5534999999999997</v>
      </c>
      <c r="G616">
        <v>1.8685</v>
      </c>
      <c r="H616" s="76" t="s">
        <v>40</v>
      </c>
      <c r="I616" s="32" t="str">
        <f t="shared" si="30"/>
        <v>Tue</v>
      </c>
      <c r="J616" s="79"/>
      <c r="K616" s="79"/>
      <c r="L616" s="80"/>
      <c r="M616" s="80"/>
      <c r="N616" s="80"/>
      <c r="O616" s="80"/>
      <c r="R616" s="54"/>
    </row>
    <row r="617" spans="1:18">
      <c r="A617" s="73">
        <v>43530</v>
      </c>
      <c r="B617">
        <f t="shared" si="28"/>
        <v>3</v>
      </c>
      <c r="C617">
        <f t="shared" si="29"/>
        <v>2019</v>
      </c>
      <c r="D617">
        <v>13.61</v>
      </c>
      <c r="E617" s="83">
        <v>33</v>
      </c>
      <c r="F617">
        <v>6.5049999999999999</v>
      </c>
      <c r="G617">
        <v>1.8460000000000001</v>
      </c>
      <c r="H617" s="76" t="s">
        <v>40</v>
      </c>
      <c r="I617" s="32" t="str">
        <f t="shared" si="30"/>
        <v>Wed</v>
      </c>
      <c r="J617" s="77">
        <v>14.9</v>
      </c>
      <c r="K617" s="77">
        <v>15.6</v>
      </c>
      <c r="L617" s="78">
        <f>J617/$R$2</f>
        <v>32.848903860738282</v>
      </c>
      <c r="M617" s="78">
        <f>K617/$R$2</f>
        <v>34.392140954866932</v>
      </c>
      <c r="N617" s="78"/>
      <c r="O617" s="78"/>
      <c r="R617" s="54"/>
    </row>
    <row r="618" spans="1:18">
      <c r="A618" s="73">
        <v>43531</v>
      </c>
      <c r="B618">
        <f t="shared" si="28"/>
        <v>3</v>
      </c>
      <c r="C618">
        <f t="shared" si="29"/>
        <v>2019</v>
      </c>
      <c r="D618">
        <v>13.38</v>
      </c>
      <c r="E618" s="83">
        <v>33</v>
      </c>
      <c r="F618">
        <v>6.4580000000000002</v>
      </c>
      <c r="G618">
        <v>1.841</v>
      </c>
      <c r="H618" s="76" t="s">
        <v>40</v>
      </c>
      <c r="I618" s="32" t="str">
        <f t="shared" si="30"/>
        <v>Thu</v>
      </c>
      <c r="J618" s="79"/>
      <c r="K618" s="79"/>
      <c r="L618" s="80"/>
      <c r="M618" s="80"/>
      <c r="N618" s="80"/>
      <c r="O618" s="80"/>
      <c r="R618" s="54"/>
    </row>
    <row r="619" spans="1:18">
      <c r="A619" s="73">
        <v>43532</v>
      </c>
      <c r="B619">
        <f t="shared" si="28"/>
        <v>3</v>
      </c>
      <c r="C619">
        <f t="shared" si="29"/>
        <v>2019</v>
      </c>
      <c r="D619">
        <v>13.04</v>
      </c>
      <c r="E619" s="83">
        <v>33</v>
      </c>
      <c r="F619">
        <v>6.3985000000000003</v>
      </c>
      <c r="G619">
        <v>1.8480000000000001</v>
      </c>
      <c r="H619" s="76" t="s">
        <v>40</v>
      </c>
      <c r="I619" s="32" t="str">
        <f t="shared" si="30"/>
        <v>Fri</v>
      </c>
      <c r="J619" s="77">
        <v>14.7</v>
      </c>
      <c r="K619" s="77">
        <v>15.5</v>
      </c>
      <c r="L619" s="78">
        <f>J619/$R$2</f>
        <v>32.407978976701528</v>
      </c>
      <c r="M619" s="78">
        <f>K619/$R$2</f>
        <v>34.171678512848551</v>
      </c>
      <c r="N619" s="78"/>
      <c r="O619" s="78"/>
      <c r="R619" s="54"/>
    </row>
    <row r="620" spans="1:18">
      <c r="A620" s="73">
        <v>43535</v>
      </c>
      <c r="B620">
        <f t="shared" si="28"/>
        <v>3</v>
      </c>
      <c r="C620">
        <f t="shared" si="29"/>
        <v>2019</v>
      </c>
      <c r="D620">
        <v>12.99</v>
      </c>
      <c r="E620" s="83">
        <v>33</v>
      </c>
      <c r="F620">
        <v>6.4349999999999996</v>
      </c>
      <c r="G620">
        <v>1.83</v>
      </c>
      <c r="H620" s="76" t="s">
        <v>40</v>
      </c>
      <c r="I620" s="32" t="str">
        <f t="shared" si="30"/>
        <v>Mon</v>
      </c>
      <c r="J620" s="79"/>
      <c r="K620" s="79"/>
      <c r="L620" s="80"/>
      <c r="M620" s="80"/>
      <c r="N620" s="80"/>
      <c r="O620" s="80"/>
      <c r="R620" s="54"/>
    </row>
    <row r="621" spans="1:18">
      <c r="A621" s="73">
        <v>43536</v>
      </c>
      <c r="B621">
        <f t="shared" si="28"/>
        <v>3</v>
      </c>
      <c r="C621">
        <f t="shared" si="29"/>
        <v>2019</v>
      </c>
      <c r="D621">
        <v>13.15</v>
      </c>
      <c r="E621" s="83">
        <v>33</v>
      </c>
      <c r="F621">
        <v>6.51</v>
      </c>
      <c r="G621">
        <v>1.851</v>
      </c>
      <c r="H621" s="76" t="s">
        <v>40</v>
      </c>
      <c r="I621" s="32" t="str">
        <f t="shared" si="30"/>
        <v>Tue</v>
      </c>
      <c r="J621" s="77"/>
      <c r="K621" s="77"/>
      <c r="L621" s="78"/>
      <c r="M621" s="78"/>
      <c r="N621" s="78"/>
      <c r="O621" s="78"/>
      <c r="R621" s="54"/>
    </row>
    <row r="622" spans="1:18">
      <c r="A622" s="73">
        <v>43537</v>
      </c>
      <c r="B622">
        <f t="shared" si="28"/>
        <v>3</v>
      </c>
      <c r="C622">
        <f t="shared" si="29"/>
        <v>2019</v>
      </c>
      <c r="D622">
        <v>12.95</v>
      </c>
      <c r="E622" s="83">
        <v>32</v>
      </c>
      <c r="F622">
        <v>6.5289999999999999</v>
      </c>
      <c r="G622">
        <v>1.873</v>
      </c>
      <c r="H622" s="76" t="s">
        <v>40</v>
      </c>
      <c r="I622" s="32" t="str">
        <f t="shared" si="30"/>
        <v>Wed</v>
      </c>
      <c r="J622" s="79">
        <v>14.05</v>
      </c>
      <c r="K622" s="79">
        <v>14.85</v>
      </c>
      <c r="L622" s="80">
        <f>J622/$R$2</f>
        <v>30.974973103582077</v>
      </c>
      <c r="M622" s="80">
        <f>K622/$R$2</f>
        <v>32.738672639729096</v>
      </c>
      <c r="N622" s="80"/>
      <c r="O622" s="80"/>
      <c r="R622" s="54"/>
    </row>
    <row r="623" spans="1:18">
      <c r="A623" s="73">
        <v>43538</v>
      </c>
      <c r="B623">
        <f t="shared" si="28"/>
        <v>3</v>
      </c>
      <c r="C623">
        <f t="shared" si="29"/>
        <v>2019</v>
      </c>
      <c r="D623">
        <v>12.93</v>
      </c>
      <c r="E623" s="83">
        <v>31</v>
      </c>
      <c r="F623">
        <v>6.4089999999999998</v>
      </c>
      <c r="G623">
        <v>1.8734999999999999</v>
      </c>
      <c r="H623" s="76" t="s">
        <v>40</v>
      </c>
      <c r="I623" s="32" t="str">
        <f t="shared" si="30"/>
        <v>Thu</v>
      </c>
      <c r="J623" s="77"/>
      <c r="K623" s="77"/>
      <c r="L623" s="78"/>
      <c r="M623" s="78"/>
      <c r="N623" s="78"/>
      <c r="O623" s="78"/>
      <c r="R623" s="54"/>
    </row>
    <row r="624" spans="1:18">
      <c r="A624" s="73">
        <v>43539</v>
      </c>
      <c r="B624">
        <f t="shared" si="28"/>
        <v>3</v>
      </c>
      <c r="C624">
        <f t="shared" si="29"/>
        <v>2019</v>
      </c>
      <c r="D624">
        <v>12.845000000000001</v>
      </c>
      <c r="E624" s="83">
        <v>30</v>
      </c>
      <c r="F624">
        <v>6.41</v>
      </c>
      <c r="G624">
        <v>1.8680000000000001</v>
      </c>
      <c r="H624" s="76" t="s">
        <v>40</v>
      </c>
      <c r="I624" s="32" t="str">
        <f t="shared" si="30"/>
        <v>Fri</v>
      </c>
      <c r="J624" s="79">
        <v>13.9</v>
      </c>
      <c r="K624" s="79">
        <v>14.85</v>
      </c>
      <c r="L624" s="80">
        <f>J624/$R$2</f>
        <v>30.644279440554509</v>
      </c>
      <c r="M624" s="80">
        <f>K624/$R$2</f>
        <v>32.738672639729096</v>
      </c>
      <c r="N624" s="80"/>
      <c r="O624" s="80"/>
      <c r="R624" s="54"/>
    </row>
    <row r="625" spans="1:18">
      <c r="A625" s="73">
        <v>43542</v>
      </c>
      <c r="B625">
        <f t="shared" si="28"/>
        <v>3</v>
      </c>
      <c r="C625">
        <f t="shared" si="29"/>
        <v>2019</v>
      </c>
      <c r="D625">
        <v>12.81</v>
      </c>
      <c r="E625" s="83">
        <v>30</v>
      </c>
      <c r="F625">
        <v>6.492</v>
      </c>
      <c r="G625">
        <v>1.879</v>
      </c>
      <c r="H625" s="76" t="s">
        <v>40</v>
      </c>
      <c r="I625" s="32" t="str">
        <f t="shared" si="30"/>
        <v>Mon</v>
      </c>
      <c r="J625" s="77"/>
      <c r="K625" s="77"/>
      <c r="L625" s="78"/>
      <c r="M625" s="78"/>
      <c r="N625" s="78"/>
      <c r="O625" s="78"/>
      <c r="R625" s="54"/>
    </row>
    <row r="626" spans="1:18">
      <c r="A626" s="73">
        <v>43543</v>
      </c>
      <c r="B626">
        <f t="shared" si="28"/>
        <v>3</v>
      </c>
      <c r="C626">
        <f t="shared" si="29"/>
        <v>2019</v>
      </c>
      <c r="D626">
        <v>13.095000000000001</v>
      </c>
      <c r="E626" s="83">
        <v>31</v>
      </c>
      <c r="F626">
        <v>6.5</v>
      </c>
      <c r="G626">
        <v>1.9075</v>
      </c>
      <c r="H626" s="76" t="s">
        <v>40</v>
      </c>
      <c r="I626" s="32" t="str">
        <f t="shared" si="30"/>
        <v>Tue</v>
      </c>
      <c r="J626" s="79"/>
      <c r="K626" s="79"/>
      <c r="L626" s="80"/>
      <c r="M626" s="80"/>
      <c r="N626" s="80"/>
      <c r="O626" s="80"/>
      <c r="R626" s="54"/>
    </row>
    <row r="627" spans="1:18">
      <c r="A627" s="73">
        <v>43544</v>
      </c>
      <c r="B627">
        <f t="shared" si="28"/>
        <v>3</v>
      </c>
      <c r="C627">
        <f t="shared" si="29"/>
        <v>2019</v>
      </c>
      <c r="D627">
        <v>13.195</v>
      </c>
      <c r="E627" s="83">
        <v>30</v>
      </c>
      <c r="F627">
        <v>6.4870000000000001</v>
      </c>
      <c r="G627">
        <v>1.923</v>
      </c>
      <c r="H627" s="76" t="s">
        <v>40</v>
      </c>
      <c r="I627" s="32" t="str">
        <f t="shared" si="30"/>
        <v>Wed</v>
      </c>
      <c r="J627" s="77">
        <v>13.3</v>
      </c>
      <c r="K627" s="77">
        <v>14.25</v>
      </c>
      <c r="L627" s="78">
        <f>J627/$R$2</f>
        <v>29.321504788444244</v>
      </c>
      <c r="M627" s="78">
        <f>K627/$R$2</f>
        <v>31.41589798761883</v>
      </c>
      <c r="N627" s="78"/>
      <c r="O627" s="78"/>
      <c r="R627" s="54"/>
    </row>
    <row r="628" spans="1:18">
      <c r="A628" s="73">
        <v>43545</v>
      </c>
      <c r="B628">
        <f t="shared" si="28"/>
        <v>3</v>
      </c>
      <c r="C628">
        <f t="shared" si="29"/>
        <v>2019</v>
      </c>
      <c r="D628">
        <v>13.145</v>
      </c>
      <c r="E628" s="83">
        <v>30</v>
      </c>
      <c r="F628">
        <v>6.52</v>
      </c>
      <c r="G628">
        <v>1.891</v>
      </c>
      <c r="H628" s="76" t="s">
        <v>40</v>
      </c>
      <c r="I628" s="32" t="str">
        <f t="shared" si="30"/>
        <v>Thu</v>
      </c>
      <c r="J628" s="79"/>
      <c r="K628" s="79"/>
      <c r="L628" s="80"/>
      <c r="M628" s="80"/>
      <c r="N628" s="80"/>
      <c r="O628" s="80"/>
      <c r="R628" s="54"/>
    </row>
    <row r="629" spans="1:18">
      <c r="A629" s="73">
        <v>43546</v>
      </c>
      <c r="B629">
        <f t="shared" si="28"/>
        <v>3</v>
      </c>
      <c r="C629">
        <f t="shared" si="29"/>
        <v>2019</v>
      </c>
      <c r="D629">
        <v>12.93</v>
      </c>
      <c r="E629" s="83">
        <v>30</v>
      </c>
      <c r="F629">
        <v>6.375</v>
      </c>
      <c r="G629">
        <v>1.867</v>
      </c>
      <c r="H629" s="76" t="s">
        <v>40</v>
      </c>
      <c r="I629" s="32" t="str">
        <f t="shared" si="30"/>
        <v>Fri</v>
      </c>
      <c r="J629" s="77">
        <v>13.3</v>
      </c>
      <c r="K629" s="77">
        <v>14.2</v>
      </c>
      <c r="L629" s="78">
        <f>J629/$R$2</f>
        <v>29.321504788444244</v>
      </c>
      <c r="M629" s="78">
        <f>K629/$R$2</f>
        <v>31.30566676660964</v>
      </c>
      <c r="N629" s="78"/>
      <c r="O629" s="78"/>
      <c r="R629" s="54"/>
    </row>
    <row r="630" spans="1:18">
      <c r="A630" s="73">
        <v>43549</v>
      </c>
      <c r="B630">
        <f t="shared" si="28"/>
        <v>3</v>
      </c>
      <c r="C630">
        <f t="shared" si="29"/>
        <v>2019</v>
      </c>
      <c r="D630">
        <v>12.765000000000001</v>
      </c>
      <c r="E630" s="83">
        <v>30</v>
      </c>
      <c r="F630">
        <v>6.3280000000000003</v>
      </c>
      <c r="G630">
        <v>1.8560000000000001</v>
      </c>
      <c r="H630" s="76" t="s">
        <v>40</v>
      </c>
      <c r="I630" s="32" t="str">
        <f t="shared" si="30"/>
        <v>Mon</v>
      </c>
      <c r="J630" s="79"/>
      <c r="K630" s="79"/>
      <c r="L630" s="80"/>
      <c r="M630" s="80"/>
      <c r="N630" s="80"/>
      <c r="O630" s="80"/>
      <c r="R630" s="54"/>
    </row>
    <row r="631" spans="1:18">
      <c r="A631" s="73">
        <v>43550</v>
      </c>
      <c r="B631">
        <f t="shared" si="28"/>
        <v>3</v>
      </c>
      <c r="C631">
        <f t="shared" si="29"/>
        <v>2019</v>
      </c>
      <c r="D631">
        <v>12.85</v>
      </c>
      <c r="E631" s="83">
        <v>30</v>
      </c>
      <c r="F631">
        <v>6.3609999999999998</v>
      </c>
      <c r="G631">
        <v>1.8494999999999999</v>
      </c>
      <c r="H631" s="76" t="s">
        <v>40</v>
      </c>
      <c r="I631" s="32" t="str">
        <f t="shared" si="30"/>
        <v>Tue</v>
      </c>
      <c r="J631" s="77"/>
      <c r="K631" s="77"/>
      <c r="L631" s="78"/>
      <c r="M631" s="78"/>
      <c r="N631" s="78"/>
      <c r="O631" s="78"/>
      <c r="R631" s="54"/>
    </row>
    <row r="632" spans="1:18">
      <c r="A632" s="73">
        <v>43551</v>
      </c>
      <c r="B632">
        <f t="shared" si="28"/>
        <v>3</v>
      </c>
      <c r="C632">
        <f t="shared" si="29"/>
        <v>2019</v>
      </c>
      <c r="D632">
        <v>13.025</v>
      </c>
      <c r="E632" s="83">
        <v>30</v>
      </c>
      <c r="F632">
        <v>6.3384999999999998</v>
      </c>
      <c r="G632">
        <v>1.8985000000000001</v>
      </c>
      <c r="H632" s="76" t="s">
        <v>40</v>
      </c>
      <c r="I632" s="32" t="str">
        <f t="shared" si="30"/>
        <v>Wed</v>
      </c>
      <c r="J632" s="79">
        <v>13.3</v>
      </c>
      <c r="K632" s="79">
        <v>14.25</v>
      </c>
      <c r="L632" s="80">
        <f>J632/$R$2</f>
        <v>29.321504788444244</v>
      </c>
      <c r="M632" s="80">
        <f>K632/$R$2</f>
        <v>31.41589798761883</v>
      </c>
      <c r="N632" s="80"/>
      <c r="O632" s="80"/>
      <c r="R632" s="54"/>
    </row>
    <row r="633" spans="1:18">
      <c r="A633" s="73">
        <v>43552</v>
      </c>
      <c r="B633">
        <f t="shared" si="28"/>
        <v>3</v>
      </c>
      <c r="C633">
        <f t="shared" si="29"/>
        <v>2019</v>
      </c>
      <c r="D633">
        <v>12.78</v>
      </c>
      <c r="E633" s="83">
        <v>30</v>
      </c>
      <c r="F633">
        <v>6.3849999999999998</v>
      </c>
      <c r="G633">
        <v>1.8965000000000001</v>
      </c>
      <c r="H633" s="76" t="s">
        <v>40</v>
      </c>
      <c r="I633" s="32" t="str">
        <f t="shared" si="30"/>
        <v>Thu</v>
      </c>
      <c r="J633" s="77"/>
      <c r="K633" s="77"/>
      <c r="L633" s="78"/>
      <c r="M633" s="78"/>
      <c r="N633" s="78"/>
      <c r="O633" s="78"/>
      <c r="R633" s="54"/>
    </row>
    <row r="634" spans="1:18">
      <c r="A634" s="73">
        <v>43553</v>
      </c>
      <c r="B634" s="89">
        <f t="shared" si="28"/>
        <v>3</v>
      </c>
      <c r="C634" s="89">
        <f t="shared" si="29"/>
        <v>2019</v>
      </c>
      <c r="D634" s="32">
        <v>13.015000000000001</v>
      </c>
      <c r="E634" s="75">
        <v>30</v>
      </c>
      <c r="F634" s="32">
        <v>6.4850000000000003</v>
      </c>
      <c r="G634" s="32">
        <v>1.9</v>
      </c>
      <c r="H634" s="76" t="s">
        <v>40</v>
      </c>
      <c r="I634" s="90" t="str">
        <f t="shared" si="30"/>
        <v>Fri</v>
      </c>
      <c r="J634" s="79">
        <v>13.75</v>
      </c>
      <c r="K634" s="79">
        <v>14.4</v>
      </c>
      <c r="L634" s="80">
        <f>J634/$R$2</f>
        <v>30.313585777526942</v>
      </c>
      <c r="M634" s="80">
        <f>K634/$R$2</f>
        <v>31.746591650646398</v>
      </c>
      <c r="N634" s="80"/>
      <c r="O634" s="80"/>
      <c r="R634" s="54"/>
    </row>
    <row r="635" spans="1:18">
      <c r="A635" s="73">
        <v>43556</v>
      </c>
      <c r="B635" s="89">
        <f t="shared" si="28"/>
        <v>4</v>
      </c>
      <c r="C635" s="89">
        <f t="shared" si="29"/>
        <v>2019</v>
      </c>
      <c r="D635" s="32">
        <v>13.154999999999999</v>
      </c>
      <c r="E635" s="75">
        <v>31</v>
      </c>
      <c r="F635" s="32">
        <v>6.4980000000000002</v>
      </c>
      <c r="G635" s="32">
        <v>1.8879999999999999</v>
      </c>
      <c r="H635" s="76" t="s">
        <v>40</v>
      </c>
      <c r="I635" s="90" t="str">
        <f t="shared" si="30"/>
        <v>Mon</v>
      </c>
      <c r="J635" s="77"/>
      <c r="K635" s="77"/>
      <c r="L635" s="78"/>
      <c r="M635" s="78"/>
      <c r="N635" s="78"/>
      <c r="O635" s="78"/>
      <c r="R635" s="54"/>
    </row>
    <row r="636" spans="1:18">
      <c r="A636" s="73">
        <v>43557</v>
      </c>
      <c r="B636" s="89">
        <f t="shared" si="28"/>
        <v>4</v>
      </c>
      <c r="C636" s="89">
        <f t="shared" si="29"/>
        <v>2019</v>
      </c>
      <c r="D636" s="32">
        <v>13.02</v>
      </c>
      <c r="E636" s="75">
        <v>32</v>
      </c>
      <c r="F636" s="32">
        <v>6.431</v>
      </c>
      <c r="G636" s="32">
        <v>1.8580000000000001</v>
      </c>
      <c r="H636" s="76" t="s">
        <v>40</v>
      </c>
      <c r="I636" s="90" t="str">
        <f t="shared" si="30"/>
        <v>Tue</v>
      </c>
      <c r="J636" s="79"/>
      <c r="K636" s="79"/>
      <c r="L636" s="80"/>
      <c r="M636" s="80"/>
      <c r="N636" s="80"/>
      <c r="O636" s="80"/>
      <c r="R636" s="54"/>
    </row>
    <row r="637" spans="1:18">
      <c r="A637" s="73">
        <v>43558</v>
      </c>
      <c r="B637" s="89">
        <f t="shared" si="28"/>
        <v>4</v>
      </c>
      <c r="C637" s="89">
        <f t="shared" si="29"/>
        <v>2019</v>
      </c>
      <c r="D637" s="32">
        <v>13.2</v>
      </c>
      <c r="E637" s="75">
        <v>32</v>
      </c>
      <c r="F637" s="32">
        <v>6.4829999999999997</v>
      </c>
      <c r="G637" s="32">
        <v>1.865</v>
      </c>
      <c r="H637" s="76" t="s">
        <v>40</v>
      </c>
      <c r="I637" s="90" t="str">
        <f t="shared" si="30"/>
        <v>Wed</v>
      </c>
      <c r="J637" s="77">
        <v>14.25</v>
      </c>
      <c r="K637" s="77">
        <v>15.4</v>
      </c>
      <c r="L637" s="78">
        <f>J637/$R$2</f>
        <v>31.41589798761883</v>
      </c>
      <c r="M637" s="78">
        <f>K637/$R$2</f>
        <v>33.951216070830178</v>
      </c>
      <c r="N637" s="78"/>
      <c r="O637" s="78"/>
      <c r="R637" s="54"/>
    </row>
    <row r="638" spans="1:18">
      <c r="A638" s="73">
        <v>43559</v>
      </c>
      <c r="B638" s="89">
        <f t="shared" si="28"/>
        <v>4</v>
      </c>
      <c r="C638" s="89">
        <f t="shared" si="29"/>
        <v>2019</v>
      </c>
      <c r="D638" s="32">
        <v>13.045</v>
      </c>
      <c r="E638" s="75">
        <v>32</v>
      </c>
      <c r="F638" s="32">
        <v>6.444</v>
      </c>
      <c r="G638" s="32">
        <v>1.8720000000000001</v>
      </c>
      <c r="H638" s="76" t="s">
        <v>40</v>
      </c>
      <c r="I638" s="90" t="str">
        <f t="shared" si="30"/>
        <v>Thu</v>
      </c>
      <c r="J638" s="79"/>
      <c r="K638" s="79"/>
      <c r="L638" s="80"/>
      <c r="M638" s="80"/>
      <c r="N638" s="80"/>
      <c r="O638" s="80"/>
      <c r="R638" s="54"/>
    </row>
    <row r="639" spans="1:18">
      <c r="A639" s="73">
        <v>43560</v>
      </c>
      <c r="B639" s="89">
        <f t="shared" si="28"/>
        <v>4</v>
      </c>
      <c r="C639" s="89">
        <f t="shared" si="29"/>
        <v>2019</v>
      </c>
      <c r="D639" s="32">
        <v>13.09</v>
      </c>
      <c r="E639" s="75">
        <v>33</v>
      </c>
      <c r="F639" s="32">
        <v>6.4189999999999996</v>
      </c>
      <c r="G639" s="32">
        <v>1.8640000000000001</v>
      </c>
      <c r="H639" s="76" t="s">
        <v>40</v>
      </c>
      <c r="I639" s="90" t="str">
        <f t="shared" si="30"/>
        <v>Fri</v>
      </c>
      <c r="J639" s="77">
        <v>14.5</v>
      </c>
      <c r="K639" s="77">
        <v>16.2</v>
      </c>
      <c r="L639" s="78">
        <f>J639/$R$2</f>
        <v>31.967054092664775</v>
      </c>
      <c r="M639" s="78">
        <f>K639/$R$2</f>
        <v>35.714915606977193</v>
      </c>
      <c r="N639" s="78"/>
      <c r="O639" s="78"/>
      <c r="R639" s="54"/>
    </row>
    <row r="640" spans="1:18">
      <c r="A640" s="73">
        <v>43563</v>
      </c>
      <c r="B640" s="89">
        <f t="shared" si="28"/>
        <v>4</v>
      </c>
      <c r="C640" s="89">
        <f t="shared" si="29"/>
        <v>2019</v>
      </c>
      <c r="D640" s="32">
        <v>13.15</v>
      </c>
      <c r="E640" s="75">
        <v>33</v>
      </c>
      <c r="F640" s="32">
        <v>6.4325000000000001</v>
      </c>
      <c r="G640" s="32">
        <v>1.8585</v>
      </c>
      <c r="H640" s="76" t="s">
        <v>40</v>
      </c>
      <c r="I640" s="90" t="str">
        <f t="shared" si="30"/>
        <v>Mon</v>
      </c>
      <c r="J640" s="79"/>
      <c r="K640" s="79"/>
      <c r="L640" s="80"/>
      <c r="M640" s="80"/>
      <c r="N640" s="80"/>
      <c r="O640" s="80"/>
      <c r="R640" s="54"/>
    </row>
    <row r="641" spans="1:18">
      <c r="A641" s="73">
        <v>43564</v>
      </c>
      <c r="B641" s="89">
        <f t="shared" si="28"/>
        <v>4</v>
      </c>
      <c r="C641" s="89">
        <f t="shared" si="29"/>
        <v>2019</v>
      </c>
      <c r="D641">
        <v>13.164999999999999</v>
      </c>
      <c r="E641" s="83">
        <v>33.5</v>
      </c>
      <c r="F641">
        <v>6.4980000000000002</v>
      </c>
      <c r="G641">
        <v>1.851</v>
      </c>
      <c r="H641" s="76" t="s">
        <v>40</v>
      </c>
      <c r="I641" s="90" t="str">
        <f t="shared" si="30"/>
        <v>Tue</v>
      </c>
      <c r="J641" s="77"/>
      <c r="K641" s="77"/>
      <c r="L641" s="78"/>
      <c r="M641" s="78"/>
      <c r="N641" s="78"/>
      <c r="O641" s="78"/>
      <c r="R641" s="54"/>
    </row>
    <row r="642" spans="1:18">
      <c r="A642" s="73">
        <v>43565</v>
      </c>
      <c r="B642" s="89">
        <f t="shared" si="28"/>
        <v>4</v>
      </c>
      <c r="C642" s="89">
        <f t="shared" si="29"/>
        <v>2019</v>
      </c>
      <c r="D642">
        <v>13.12</v>
      </c>
      <c r="E642" s="83">
        <v>33.5</v>
      </c>
      <c r="F642">
        <v>6.4470000000000001</v>
      </c>
      <c r="G642">
        <v>1.8520000000000001</v>
      </c>
      <c r="H642" s="76" t="s">
        <v>40</v>
      </c>
      <c r="I642" s="90" t="str">
        <f t="shared" si="30"/>
        <v>Wed</v>
      </c>
      <c r="J642" s="79">
        <v>15.3</v>
      </c>
      <c r="K642" s="79">
        <v>16.75</v>
      </c>
      <c r="L642" s="80">
        <f>J642/$R$2</f>
        <v>33.730753628811797</v>
      </c>
      <c r="M642" s="80">
        <f>K642/$R$2</f>
        <v>36.927459038078275</v>
      </c>
      <c r="N642" s="80"/>
      <c r="O642" s="80"/>
      <c r="R642" s="54"/>
    </row>
    <row r="643" spans="1:18">
      <c r="A643" s="73">
        <v>43566</v>
      </c>
      <c r="B643" s="89">
        <f t="shared" ref="B643:B822" si="31">MONTH(A643)</f>
        <v>4</v>
      </c>
      <c r="C643" s="89">
        <f t="shared" ref="C643:C822" si="32">YEAR(A643)</f>
        <v>2019</v>
      </c>
      <c r="D643">
        <v>13.02</v>
      </c>
      <c r="E643" s="83">
        <v>34</v>
      </c>
      <c r="F643">
        <v>6.4325000000000001</v>
      </c>
      <c r="G643">
        <v>1.8474999999999999</v>
      </c>
      <c r="H643" s="76" t="s">
        <v>40</v>
      </c>
      <c r="I643" s="90" t="str">
        <f t="shared" ref="I643:I814" si="33">TEXT($A643,"ddd")</f>
        <v>Thu</v>
      </c>
      <c r="J643" s="77"/>
      <c r="K643" s="77"/>
      <c r="L643" s="78"/>
      <c r="M643" s="78"/>
      <c r="N643" s="78"/>
      <c r="O643" s="78"/>
      <c r="R643" s="54"/>
    </row>
    <row r="644" spans="1:18">
      <c r="A644" s="73">
        <v>43567</v>
      </c>
      <c r="B644" s="89">
        <f t="shared" si="31"/>
        <v>4</v>
      </c>
      <c r="C644" s="89">
        <f t="shared" si="32"/>
        <v>2019</v>
      </c>
      <c r="D644">
        <v>12.945</v>
      </c>
      <c r="E644" s="83">
        <v>36</v>
      </c>
      <c r="F644">
        <v>6.49</v>
      </c>
      <c r="G644">
        <v>1.8434999999999999</v>
      </c>
      <c r="H644" s="76" t="s">
        <v>40</v>
      </c>
      <c r="I644" s="90" t="str">
        <f t="shared" si="33"/>
        <v>Fri</v>
      </c>
      <c r="J644" s="79">
        <v>15.35</v>
      </c>
      <c r="K644" s="79">
        <v>16.75</v>
      </c>
      <c r="L644" s="80">
        <f>J644/$R$2</f>
        <v>33.840984849820984</v>
      </c>
      <c r="M644" s="80">
        <f>K644/$R$2</f>
        <v>36.927459038078275</v>
      </c>
      <c r="N644" s="80"/>
      <c r="O644" s="80"/>
      <c r="R644" s="54"/>
    </row>
    <row r="645" spans="1:18">
      <c r="A645" s="73">
        <v>43570</v>
      </c>
      <c r="B645" s="89">
        <f t="shared" si="31"/>
        <v>4</v>
      </c>
      <c r="C645" s="89">
        <f t="shared" si="32"/>
        <v>2019</v>
      </c>
      <c r="D645">
        <v>12.855</v>
      </c>
      <c r="E645" s="83">
        <v>35.5</v>
      </c>
      <c r="F645">
        <v>6.4560000000000004</v>
      </c>
      <c r="G645">
        <v>1.8434999999999999</v>
      </c>
      <c r="H645" s="76" t="s">
        <v>40</v>
      </c>
      <c r="I645" s="90" t="str">
        <f t="shared" si="33"/>
        <v>Mon</v>
      </c>
      <c r="J645" s="77"/>
      <c r="K645" s="77"/>
      <c r="L645" s="78"/>
      <c r="M645" s="78"/>
      <c r="N645" s="78"/>
      <c r="O645" s="78"/>
      <c r="R645" s="54"/>
    </row>
    <row r="646" spans="1:18">
      <c r="A646" s="73">
        <v>43571</v>
      </c>
      <c r="B646" s="89">
        <f t="shared" si="31"/>
        <v>4</v>
      </c>
      <c r="C646" s="89">
        <f t="shared" si="32"/>
        <v>2019</v>
      </c>
      <c r="D646">
        <v>12.97</v>
      </c>
      <c r="E646" s="83">
        <v>34.549999999999997</v>
      </c>
      <c r="F646">
        <v>6.46</v>
      </c>
      <c r="G646">
        <v>1.839</v>
      </c>
      <c r="H646" s="76" t="s">
        <v>40</v>
      </c>
      <c r="I646" s="90" t="str">
        <f t="shared" si="33"/>
        <v>Tue</v>
      </c>
      <c r="J646" s="79"/>
      <c r="K646" s="79"/>
      <c r="L646" s="80"/>
      <c r="M646" s="80"/>
      <c r="N646" s="80"/>
      <c r="O646" s="80"/>
      <c r="R646" s="54"/>
    </row>
    <row r="647" spans="1:18">
      <c r="A647" s="73">
        <v>43572</v>
      </c>
      <c r="B647" s="89">
        <f t="shared" si="31"/>
        <v>4</v>
      </c>
      <c r="C647" s="89">
        <f t="shared" si="32"/>
        <v>2019</v>
      </c>
      <c r="D647">
        <v>12.95</v>
      </c>
      <c r="E647" s="83">
        <v>35.5</v>
      </c>
      <c r="F647">
        <v>6.5090000000000003</v>
      </c>
      <c r="G647">
        <v>1.8405</v>
      </c>
      <c r="H647" s="76" t="s">
        <v>40</v>
      </c>
      <c r="I647" s="90" t="str">
        <f t="shared" si="33"/>
        <v>Wed</v>
      </c>
      <c r="J647" s="77">
        <v>15.6</v>
      </c>
      <c r="K647" s="77">
        <v>16.75</v>
      </c>
      <c r="L647" s="78">
        <f>J647/$R$2</f>
        <v>34.392140954866932</v>
      </c>
      <c r="M647" s="78">
        <f>K647/$R$2</f>
        <v>36.927459038078275</v>
      </c>
      <c r="N647" s="78"/>
      <c r="O647" s="78"/>
      <c r="R647" s="54"/>
    </row>
    <row r="648" spans="1:18">
      <c r="A648" s="73">
        <v>43573</v>
      </c>
      <c r="B648" s="89">
        <f>MONTH(A648)</f>
        <v>4</v>
      </c>
      <c r="C648" s="89">
        <f>YEAR(A648)</f>
        <v>2019</v>
      </c>
      <c r="D648">
        <v>12.63</v>
      </c>
      <c r="E648" s="83">
        <v>35.5</v>
      </c>
      <c r="F648">
        <v>6.4480000000000004</v>
      </c>
      <c r="G648">
        <v>1.839</v>
      </c>
      <c r="H648" s="76" t="s">
        <v>40</v>
      </c>
      <c r="I648" s="90" t="str">
        <f>TEXT($A648,"ddd")</f>
        <v>Thu</v>
      </c>
      <c r="J648" s="79"/>
      <c r="K648" s="79"/>
      <c r="L648" s="80"/>
      <c r="M648" s="80"/>
      <c r="N648" s="80"/>
      <c r="O648" s="80"/>
      <c r="R648" s="54"/>
    </row>
    <row r="649" spans="1:18">
      <c r="A649" s="73">
        <v>43574</v>
      </c>
      <c r="B649" s="89">
        <f t="shared" ref="B649:B674" si="34">MONTH(A649)</f>
        <v>4</v>
      </c>
      <c r="C649" s="89">
        <f t="shared" ref="C649:C674" si="35">YEAR(A649)</f>
        <v>2019</v>
      </c>
      <c r="E649" s="83"/>
      <c r="H649" s="76" t="s">
        <v>40</v>
      </c>
      <c r="I649" s="90" t="str">
        <f t="shared" si="33"/>
        <v>Fri</v>
      </c>
      <c r="J649" s="77">
        <v>15.6</v>
      </c>
      <c r="K649" s="77">
        <v>16.75</v>
      </c>
      <c r="L649" s="78">
        <f>J649/$R$2</f>
        <v>34.392140954866932</v>
      </c>
      <c r="M649" s="78">
        <f>K649/$R$2</f>
        <v>36.927459038078275</v>
      </c>
      <c r="N649" s="78"/>
      <c r="O649" s="78"/>
      <c r="R649" s="54"/>
    </row>
    <row r="650" spans="1:18">
      <c r="A650" s="73">
        <v>43577</v>
      </c>
      <c r="B650" s="89">
        <f t="shared" si="34"/>
        <v>4</v>
      </c>
      <c r="C650" s="89">
        <f t="shared" si="35"/>
        <v>2019</v>
      </c>
      <c r="E650" s="83"/>
      <c r="H650" s="76" t="s">
        <v>40</v>
      </c>
      <c r="I650" s="90" t="str">
        <f t="shared" si="33"/>
        <v>Mon</v>
      </c>
      <c r="J650" s="79"/>
      <c r="K650" s="79"/>
      <c r="L650" s="80"/>
      <c r="M650" s="80"/>
      <c r="N650" s="80"/>
      <c r="O650" s="80"/>
      <c r="R650" s="54"/>
    </row>
    <row r="651" spans="1:18">
      <c r="A651" s="73">
        <v>43578</v>
      </c>
      <c r="B651" s="89">
        <f t="shared" si="34"/>
        <v>4</v>
      </c>
      <c r="C651" s="89">
        <f t="shared" si="35"/>
        <v>2019</v>
      </c>
      <c r="D651">
        <v>12.49</v>
      </c>
      <c r="E651">
        <v>34.75</v>
      </c>
      <c r="F651">
        <v>6.43</v>
      </c>
      <c r="G651">
        <v>1.855</v>
      </c>
      <c r="H651" s="76" t="s">
        <v>40</v>
      </c>
      <c r="I651" s="90" t="str">
        <f t="shared" si="33"/>
        <v>Tue</v>
      </c>
      <c r="J651" s="77"/>
      <c r="K651" s="77"/>
      <c r="L651" s="78"/>
      <c r="M651" s="78"/>
      <c r="N651" s="78"/>
      <c r="O651" s="78"/>
      <c r="R651" s="54"/>
    </row>
    <row r="652" spans="1:18">
      <c r="A652" s="73">
        <v>43579</v>
      </c>
      <c r="B652" s="89">
        <f t="shared" si="34"/>
        <v>4</v>
      </c>
      <c r="C652" s="89">
        <f t="shared" si="35"/>
        <v>2019</v>
      </c>
      <c r="D652">
        <v>12.34</v>
      </c>
      <c r="E652">
        <v>34.75</v>
      </c>
      <c r="F652">
        <v>6.4375</v>
      </c>
      <c r="G652">
        <v>1.8540000000000001</v>
      </c>
      <c r="H652" s="76" t="s">
        <v>40</v>
      </c>
      <c r="I652" s="90" t="str">
        <f t="shared" si="33"/>
        <v>Wed</v>
      </c>
      <c r="J652" s="79">
        <v>15.9</v>
      </c>
      <c r="K652" s="79">
        <v>16.95</v>
      </c>
      <c r="L652" s="80">
        <v>33.840984849820984</v>
      </c>
      <c r="M652" s="80">
        <v>36.927459038078275</v>
      </c>
      <c r="N652" s="80"/>
      <c r="O652" s="80"/>
      <c r="R652" s="54"/>
    </row>
    <row r="653" spans="1:18">
      <c r="A653" s="73">
        <v>43580</v>
      </c>
      <c r="B653" s="89">
        <f t="shared" si="34"/>
        <v>4</v>
      </c>
      <c r="C653" s="89">
        <f t="shared" si="35"/>
        <v>2019</v>
      </c>
      <c r="D653">
        <v>12.27</v>
      </c>
      <c r="E653">
        <v>34.75</v>
      </c>
      <c r="F653">
        <v>6.3754999999999997</v>
      </c>
      <c r="G653">
        <v>1.8520000000000001</v>
      </c>
      <c r="H653" s="76" t="s">
        <v>40</v>
      </c>
      <c r="I653" s="90" t="str">
        <f t="shared" si="33"/>
        <v>Thu</v>
      </c>
      <c r="J653" s="77"/>
      <c r="K653" s="77"/>
      <c r="L653" s="78"/>
      <c r="M653" s="78"/>
      <c r="N653" s="78"/>
      <c r="O653" s="78"/>
      <c r="R653" s="54"/>
    </row>
    <row r="654" spans="1:18">
      <c r="A654" s="73">
        <v>43581</v>
      </c>
      <c r="B654" s="89">
        <f t="shared" si="34"/>
        <v>4</v>
      </c>
      <c r="C654" s="89">
        <f t="shared" si="35"/>
        <v>2019</v>
      </c>
      <c r="D654">
        <v>12.27</v>
      </c>
      <c r="E654">
        <v>34.75</v>
      </c>
      <c r="F654">
        <v>6.3929999999999998</v>
      </c>
      <c r="G654">
        <v>1.8320000000000001</v>
      </c>
      <c r="H654" s="76" t="s">
        <v>40</v>
      </c>
      <c r="I654" s="90" t="str">
        <f t="shared" si="33"/>
        <v>Fri</v>
      </c>
      <c r="J654" s="79">
        <v>16.350000000000001</v>
      </c>
      <c r="K654" s="79">
        <v>17.05</v>
      </c>
      <c r="L654" s="80">
        <f>J654/$R$2</f>
        <v>36.045609270004768</v>
      </c>
      <c r="M654" s="80">
        <f>K654/$R$2</f>
        <v>37.58884636413341</v>
      </c>
      <c r="N654" s="80">
        <v>2.0499999999999998</v>
      </c>
      <c r="O654" s="80">
        <v>2.1</v>
      </c>
      <c r="R654" s="54"/>
    </row>
    <row r="655" spans="1:18">
      <c r="A655" s="73">
        <v>43584</v>
      </c>
      <c r="B655" s="89">
        <f t="shared" si="34"/>
        <v>4</v>
      </c>
      <c r="C655" s="89">
        <f t="shared" si="35"/>
        <v>2019</v>
      </c>
      <c r="D655">
        <v>12.335000000000001</v>
      </c>
      <c r="E655">
        <v>34.75</v>
      </c>
      <c r="F655">
        <v>6.3760000000000003</v>
      </c>
      <c r="G655">
        <v>1.8160000000000001</v>
      </c>
      <c r="H655" s="76" t="s">
        <v>40</v>
      </c>
      <c r="I655" s="90" t="str">
        <f t="shared" si="33"/>
        <v>Mon</v>
      </c>
      <c r="J655" s="77"/>
      <c r="K655" s="77"/>
      <c r="L655" s="78"/>
      <c r="M655" s="78"/>
      <c r="N655" s="78"/>
      <c r="O655" s="78"/>
      <c r="R655" s="54"/>
    </row>
    <row r="656" spans="1:18">
      <c r="A656" s="73">
        <v>43585</v>
      </c>
      <c r="B656" s="89">
        <f t="shared" si="34"/>
        <v>4</v>
      </c>
      <c r="C656" s="89">
        <f t="shared" si="35"/>
        <v>2019</v>
      </c>
      <c r="D656">
        <v>12.36</v>
      </c>
      <c r="E656">
        <v>34.75</v>
      </c>
      <c r="F656">
        <v>6.4420000000000002</v>
      </c>
      <c r="G656">
        <v>1.8089999999999999</v>
      </c>
      <c r="H656" s="76" t="s">
        <v>40</v>
      </c>
      <c r="I656" s="90" t="str">
        <f t="shared" si="33"/>
        <v>Tue</v>
      </c>
      <c r="J656" s="79"/>
      <c r="K656" s="79"/>
      <c r="L656" s="80"/>
      <c r="M656" s="80"/>
      <c r="N656" s="80"/>
      <c r="O656" s="80"/>
      <c r="R656" s="54"/>
    </row>
    <row r="657" spans="1:18">
      <c r="A657" s="73">
        <v>43586</v>
      </c>
      <c r="B657" s="89">
        <f t="shared" si="34"/>
        <v>5</v>
      </c>
      <c r="C657" s="89">
        <f t="shared" si="35"/>
        <v>2019</v>
      </c>
      <c r="D657">
        <v>12.13</v>
      </c>
      <c r="E657">
        <v>34.75</v>
      </c>
      <c r="F657">
        <v>6.3979999999999997</v>
      </c>
      <c r="G657">
        <v>1.7755000000000001</v>
      </c>
      <c r="H657" s="76" t="s">
        <v>40</v>
      </c>
      <c r="I657" s="90" t="str">
        <f t="shared" si="33"/>
        <v>Wed</v>
      </c>
      <c r="J657" s="77">
        <v>16.350000000000001</v>
      </c>
      <c r="K657" s="77">
        <v>17.05</v>
      </c>
      <c r="L657" s="78">
        <v>34.392140954866932</v>
      </c>
      <c r="M657" s="78">
        <v>36.927459038078275</v>
      </c>
      <c r="N657" s="78"/>
      <c r="O657" s="78"/>
      <c r="R657" s="54"/>
    </row>
    <row r="658" spans="1:18">
      <c r="A658" s="73">
        <v>43587</v>
      </c>
      <c r="B658" s="89">
        <f t="shared" si="34"/>
        <v>5</v>
      </c>
      <c r="C658" s="89">
        <f t="shared" si="35"/>
        <v>2019</v>
      </c>
      <c r="D658">
        <v>12.125</v>
      </c>
      <c r="E658">
        <v>34.75</v>
      </c>
      <c r="F658">
        <v>6.2140000000000004</v>
      </c>
      <c r="G658">
        <v>1.8005</v>
      </c>
      <c r="H658" s="76" t="s">
        <v>40</v>
      </c>
      <c r="I658" s="90" t="str">
        <f t="shared" si="33"/>
        <v>Thu</v>
      </c>
      <c r="J658" s="79"/>
      <c r="K658" s="79"/>
      <c r="L658" s="80"/>
      <c r="M658" s="80"/>
      <c r="N658" s="80"/>
      <c r="O658" s="80"/>
      <c r="R658" s="54"/>
    </row>
    <row r="659" spans="1:18">
      <c r="A659" s="73">
        <v>43588</v>
      </c>
      <c r="B659" s="89">
        <f t="shared" si="34"/>
        <v>5</v>
      </c>
      <c r="C659" s="89">
        <f t="shared" si="35"/>
        <v>2019</v>
      </c>
      <c r="D659">
        <v>12.17</v>
      </c>
      <c r="E659">
        <v>34.75</v>
      </c>
      <c r="F659">
        <v>6.18</v>
      </c>
      <c r="G659">
        <v>1.7835000000000001</v>
      </c>
      <c r="H659" s="76" t="s">
        <v>40</v>
      </c>
      <c r="I659" s="90" t="str">
        <f t="shared" si="33"/>
        <v>Fri</v>
      </c>
      <c r="J659" s="77">
        <v>16.350000000000001</v>
      </c>
      <c r="K659" s="77">
        <v>17.05</v>
      </c>
      <c r="L659" s="78">
        <v>34.392140954866932</v>
      </c>
      <c r="M659" s="78">
        <v>36.927459038078275</v>
      </c>
      <c r="N659" s="78"/>
      <c r="O659" s="78"/>
      <c r="R659" s="54"/>
    </row>
    <row r="660" spans="1:18">
      <c r="A660" s="73">
        <v>43591</v>
      </c>
      <c r="B660" s="89">
        <f t="shared" si="34"/>
        <v>5</v>
      </c>
      <c r="C660" s="89">
        <f t="shared" si="35"/>
        <v>2019</v>
      </c>
      <c r="H660" s="76" t="s">
        <v>40</v>
      </c>
      <c r="I660" s="90" t="str">
        <f t="shared" si="33"/>
        <v>Mon</v>
      </c>
      <c r="J660" s="79"/>
      <c r="K660" s="79"/>
      <c r="L660" s="80"/>
      <c r="M660" s="80"/>
      <c r="N660" s="80"/>
      <c r="O660" s="80"/>
      <c r="R660" s="54"/>
    </row>
    <row r="661" spans="1:18">
      <c r="A661" s="73">
        <v>43592</v>
      </c>
      <c r="B661" s="89">
        <f t="shared" si="34"/>
        <v>5</v>
      </c>
      <c r="C661" s="89">
        <f t="shared" si="35"/>
        <v>2019</v>
      </c>
      <c r="D661">
        <v>12.05</v>
      </c>
      <c r="E661">
        <v>34.75</v>
      </c>
      <c r="F661">
        <v>6.1740000000000004</v>
      </c>
      <c r="G661">
        <v>1.7669999999999999</v>
      </c>
      <c r="H661" s="76" t="s">
        <v>40</v>
      </c>
      <c r="I661" s="90" t="str">
        <f t="shared" si="33"/>
        <v>Tue</v>
      </c>
      <c r="J661" s="77"/>
      <c r="K661" s="77"/>
      <c r="L661" s="78"/>
      <c r="M661" s="78"/>
      <c r="N661" s="78"/>
      <c r="O661" s="78"/>
      <c r="R661" s="54"/>
    </row>
    <row r="662" spans="1:18">
      <c r="A662" s="73">
        <v>43593</v>
      </c>
      <c r="B662" s="89">
        <f t="shared" si="34"/>
        <v>5</v>
      </c>
      <c r="C662" s="89">
        <f t="shared" si="35"/>
        <v>2019</v>
      </c>
      <c r="D662">
        <v>11.965</v>
      </c>
      <c r="E662">
        <v>34.75</v>
      </c>
      <c r="F662">
        <v>6.1029999999999998</v>
      </c>
      <c r="G662">
        <v>1.7609999999999999</v>
      </c>
      <c r="H662" s="76" t="s">
        <v>40</v>
      </c>
      <c r="I662" s="90" t="str">
        <f t="shared" si="33"/>
        <v>Wed</v>
      </c>
      <c r="J662" s="79">
        <v>16.350000000000001</v>
      </c>
      <c r="K662" s="79">
        <v>17.05</v>
      </c>
      <c r="L662" s="80">
        <v>35.825146827986387</v>
      </c>
      <c r="M662" s="80">
        <v>37.58884636413341</v>
      </c>
      <c r="N662" s="80"/>
      <c r="O662" s="80"/>
      <c r="R662" s="54"/>
    </row>
    <row r="663" spans="1:18">
      <c r="A663" s="73">
        <v>43594</v>
      </c>
      <c r="B663" s="89">
        <f t="shared" si="34"/>
        <v>5</v>
      </c>
      <c r="C663" s="89">
        <f t="shared" si="35"/>
        <v>2019</v>
      </c>
      <c r="D663">
        <v>11.71</v>
      </c>
      <c r="E663">
        <v>34.75</v>
      </c>
      <c r="F663">
        <v>6.1120000000000001</v>
      </c>
      <c r="G663">
        <v>1.7665</v>
      </c>
      <c r="H663" s="76" t="s">
        <v>40</v>
      </c>
      <c r="I663" s="90" t="str">
        <f t="shared" si="33"/>
        <v>Thu</v>
      </c>
      <c r="J663" s="77"/>
      <c r="K663" s="77"/>
      <c r="L663" s="78"/>
      <c r="M663" s="78"/>
      <c r="N663" s="78"/>
      <c r="O663" s="78"/>
      <c r="R663" s="54"/>
    </row>
    <row r="664" spans="1:18">
      <c r="A664" s="73">
        <v>43595</v>
      </c>
      <c r="B664" s="89">
        <f t="shared" si="34"/>
        <v>5</v>
      </c>
      <c r="C664" s="89">
        <f t="shared" si="35"/>
        <v>2019</v>
      </c>
      <c r="D664">
        <v>11.865</v>
      </c>
      <c r="E664">
        <v>34.75</v>
      </c>
      <c r="F664">
        <v>6.1355000000000004</v>
      </c>
      <c r="G664">
        <v>1.7649999999999999</v>
      </c>
      <c r="H664" s="76" t="s">
        <v>40</v>
      </c>
      <c r="I664" s="90" t="str">
        <f t="shared" si="33"/>
        <v>Fri</v>
      </c>
      <c r="J664" s="79">
        <v>16.25</v>
      </c>
      <c r="K664" s="79">
        <v>17.05</v>
      </c>
      <c r="L664" s="80">
        <f>J664/$R$2</f>
        <v>35.825146827986387</v>
      </c>
      <c r="M664" s="80">
        <f>K664/$R$2</f>
        <v>37.58884636413341</v>
      </c>
      <c r="N664" s="80">
        <v>2.0499999999999998</v>
      </c>
      <c r="O664" s="80">
        <v>2.11</v>
      </c>
      <c r="R664" s="54"/>
    </row>
    <row r="665" spans="1:18">
      <c r="A665" s="73">
        <v>43598</v>
      </c>
      <c r="B665" s="89">
        <f t="shared" si="34"/>
        <v>5</v>
      </c>
      <c r="C665" s="89">
        <f t="shared" si="35"/>
        <v>2019</v>
      </c>
      <c r="D665">
        <v>11.73</v>
      </c>
      <c r="E665">
        <v>34.75</v>
      </c>
      <c r="F665">
        <v>6.0425000000000004</v>
      </c>
      <c r="G665">
        <v>1.7655000000000001</v>
      </c>
      <c r="H665" s="76" t="s">
        <v>40</v>
      </c>
      <c r="I665" s="90" t="str">
        <f t="shared" si="33"/>
        <v>Mon</v>
      </c>
      <c r="J665" s="77"/>
      <c r="K665" s="77"/>
      <c r="L665" s="78"/>
      <c r="M665" s="78"/>
      <c r="N665" s="78"/>
      <c r="O665" s="78"/>
      <c r="R665" s="54"/>
    </row>
    <row r="666" spans="1:18">
      <c r="A666" s="73">
        <v>43599</v>
      </c>
      <c r="B666" s="89">
        <f t="shared" si="34"/>
        <v>5</v>
      </c>
      <c r="C666" s="89">
        <f t="shared" si="35"/>
        <v>2019</v>
      </c>
      <c r="D666">
        <v>11.82</v>
      </c>
      <c r="E666">
        <v>34.75</v>
      </c>
      <c r="F666">
        <v>6.0069999999999997</v>
      </c>
      <c r="G666">
        <v>1.792</v>
      </c>
      <c r="H666" s="76" t="s">
        <v>40</v>
      </c>
      <c r="I666" s="90" t="str">
        <f t="shared" si="33"/>
        <v>Tue</v>
      </c>
      <c r="J666" s="79"/>
      <c r="K666" s="79"/>
      <c r="L666" s="80"/>
      <c r="M666" s="80"/>
      <c r="N666" s="80"/>
      <c r="O666" s="80"/>
      <c r="R666" s="54"/>
    </row>
    <row r="667" spans="1:18">
      <c r="A667" s="73">
        <v>43600</v>
      </c>
      <c r="B667" s="89">
        <f t="shared" si="34"/>
        <v>5</v>
      </c>
      <c r="C667" s="89">
        <f t="shared" si="35"/>
        <v>2019</v>
      </c>
      <c r="D667">
        <v>11.93</v>
      </c>
      <c r="E667">
        <v>34.75</v>
      </c>
      <c r="F667">
        <v>6.0019999999999998</v>
      </c>
      <c r="G667">
        <v>1.802</v>
      </c>
      <c r="H667" s="76" t="s">
        <v>40</v>
      </c>
      <c r="I667" s="90" t="str">
        <f t="shared" si="33"/>
        <v>Wed</v>
      </c>
      <c r="J667" s="77">
        <v>16.25</v>
      </c>
      <c r="K667" s="77">
        <v>17.05</v>
      </c>
      <c r="L667" s="78">
        <f>J667/$R$2</f>
        <v>35.825146827986387</v>
      </c>
      <c r="M667" s="78">
        <f>K667/$R$2</f>
        <v>37.58884636413341</v>
      </c>
      <c r="N667" s="78"/>
      <c r="O667" s="78"/>
      <c r="R667" s="54"/>
    </row>
    <row r="668" spans="1:18">
      <c r="A668" s="73">
        <v>43601</v>
      </c>
      <c r="B668" s="89">
        <f t="shared" si="34"/>
        <v>5</v>
      </c>
      <c r="C668" s="89">
        <f t="shared" si="35"/>
        <v>2019</v>
      </c>
      <c r="D668">
        <v>12.215</v>
      </c>
      <c r="E668">
        <v>34.75</v>
      </c>
      <c r="F668">
        <v>6.0890000000000004</v>
      </c>
      <c r="G668">
        <v>1.8320000000000001</v>
      </c>
      <c r="H668" s="76" t="s">
        <v>40</v>
      </c>
      <c r="I668" s="90" t="str">
        <f t="shared" si="33"/>
        <v>Thu</v>
      </c>
      <c r="J668" s="79"/>
      <c r="K668" s="79"/>
      <c r="L668" s="80"/>
      <c r="M668" s="80"/>
      <c r="N668" s="80"/>
      <c r="O668" s="80"/>
      <c r="R668" s="54"/>
    </row>
    <row r="669" spans="1:18">
      <c r="A669" s="73">
        <v>43602</v>
      </c>
      <c r="B669" s="89">
        <f t="shared" si="34"/>
        <v>5</v>
      </c>
      <c r="C669" s="89">
        <f t="shared" si="35"/>
        <v>2019</v>
      </c>
      <c r="D669">
        <v>12.025</v>
      </c>
      <c r="E669">
        <v>34.75</v>
      </c>
      <c r="F669">
        <v>6.0250000000000004</v>
      </c>
      <c r="G669">
        <v>1.8049999999999999</v>
      </c>
      <c r="H669" s="76" t="s">
        <v>40</v>
      </c>
      <c r="I669" s="90" t="str">
        <f t="shared" si="33"/>
        <v>Fri</v>
      </c>
      <c r="J669" s="77">
        <v>16.25</v>
      </c>
      <c r="K669" s="77">
        <v>16.8</v>
      </c>
      <c r="L669" s="78">
        <f>J669/$R$2</f>
        <v>35.825146827986387</v>
      </c>
      <c r="M669" s="78">
        <f>K669/$R$2</f>
        <v>37.037690259087462</v>
      </c>
      <c r="N669" s="78">
        <v>2.0099999999999998</v>
      </c>
      <c r="O669" s="78">
        <v>2.1</v>
      </c>
      <c r="R669" s="54"/>
    </row>
    <row r="670" spans="1:18">
      <c r="A670" s="73">
        <v>43605</v>
      </c>
      <c r="B670" s="89">
        <f t="shared" si="34"/>
        <v>5</v>
      </c>
      <c r="C670" s="89">
        <f t="shared" si="35"/>
        <v>2019</v>
      </c>
      <c r="D670">
        <v>11.914999999999999</v>
      </c>
      <c r="E670">
        <v>34.75</v>
      </c>
      <c r="F670">
        <v>5.9850000000000003</v>
      </c>
      <c r="G670">
        <v>1.786</v>
      </c>
      <c r="H670" s="76" t="s">
        <v>40</v>
      </c>
      <c r="I670" s="90" t="str">
        <f t="shared" si="33"/>
        <v>Mon</v>
      </c>
      <c r="J670" s="79"/>
      <c r="K670" s="79"/>
      <c r="L670" s="80"/>
      <c r="M670" s="80"/>
      <c r="N670" s="80"/>
      <c r="O670" s="80"/>
      <c r="R670" s="54"/>
    </row>
    <row r="671" spans="1:18">
      <c r="A671" s="73">
        <v>43606</v>
      </c>
      <c r="B671" s="89">
        <f t="shared" si="34"/>
        <v>5</v>
      </c>
      <c r="C671" s="89">
        <f t="shared" si="35"/>
        <v>2019</v>
      </c>
      <c r="D671">
        <v>12.03</v>
      </c>
      <c r="E671">
        <v>34.75</v>
      </c>
      <c r="F671">
        <v>6.0039999999999996</v>
      </c>
      <c r="G671">
        <v>1.766</v>
      </c>
      <c r="H671" s="76" t="s">
        <v>40</v>
      </c>
      <c r="I671" s="90" t="str">
        <f t="shared" si="33"/>
        <v>Tue</v>
      </c>
      <c r="J671" s="77"/>
      <c r="K671" s="77"/>
      <c r="L671" s="78"/>
      <c r="M671" s="78"/>
      <c r="N671" s="78"/>
      <c r="O671" s="78"/>
      <c r="R671" s="54"/>
    </row>
    <row r="672" spans="1:18">
      <c r="A672" s="73">
        <v>43607</v>
      </c>
      <c r="B672" s="89">
        <f t="shared" si="34"/>
        <v>5</v>
      </c>
      <c r="C672" s="89">
        <f t="shared" si="35"/>
        <v>2019</v>
      </c>
      <c r="D672">
        <v>11.965</v>
      </c>
      <c r="E672">
        <v>34.5</v>
      </c>
      <c r="F672">
        <v>5.92</v>
      </c>
      <c r="G672">
        <v>1.7470000000000001</v>
      </c>
      <c r="H672" s="76" t="s">
        <v>40</v>
      </c>
      <c r="I672" s="90" t="str">
        <f t="shared" si="33"/>
        <v>Wed</v>
      </c>
      <c r="J672" s="79">
        <v>16.2</v>
      </c>
      <c r="K672" s="79">
        <v>16.75</v>
      </c>
      <c r="L672" s="80">
        <f>J672/$R$2</f>
        <v>35.714915606977193</v>
      </c>
      <c r="M672" s="80">
        <f>K672/$R$2</f>
        <v>36.927459038078275</v>
      </c>
      <c r="N672" s="80"/>
      <c r="O672" s="80"/>
      <c r="R672" s="54"/>
    </row>
    <row r="673" spans="1:18">
      <c r="A673" s="73">
        <v>43608</v>
      </c>
      <c r="B673" s="89">
        <f t="shared" si="34"/>
        <v>5</v>
      </c>
      <c r="C673" s="89">
        <f t="shared" si="35"/>
        <v>2019</v>
      </c>
      <c r="D673">
        <v>11.87</v>
      </c>
      <c r="E673">
        <v>34.5</v>
      </c>
      <c r="F673">
        <v>5.86</v>
      </c>
      <c r="G673">
        <v>1.74</v>
      </c>
      <c r="H673" s="76" t="s">
        <v>40</v>
      </c>
      <c r="I673" s="90" t="str">
        <f t="shared" si="33"/>
        <v>Thu</v>
      </c>
      <c r="J673" s="77"/>
      <c r="K673" s="77"/>
      <c r="L673" s="78"/>
      <c r="M673" s="78"/>
      <c r="N673" s="78"/>
      <c r="O673" s="78"/>
      <c r="R673" s="54"/>
    </row>
    <row r="674" spans="1:18">
      <c r="A674" s="73">
        <v>43609</v>
      </c>
      <c r="B674" s="89">
        <f t="shared" si="34"/>
        <v>5</v>
      </c>
      <c r="C674" s="89">
        <f t="shared" si="35"/>
        <v>2019</v>
      </c>
      <c r="D674" s="32">
        <v>12.154999999999999</v>
      </c>
      <c r="E674" s="32">
        <v>34</v>
      </c>
      <c r="F674" s="32">
        <v>5.9189999999999996</v>
      </c>
      <c r="G674" s="32">
        <v>1.7615000000000001</v>
      </c>
      <c r="H674" s="76" t="s">
        <v>40</v>
      </c>
      <c r="I674" s="90" t="str">
        <f t="shared" si="33"/>
        <v>Fri</v>
      </c>
      <c r="J674" s="79">
        <v>16</v>
      </c>
      <c r="K674" s="79">
        <v>16.55</v>
      </c>
      <c r="L674" s="80">
        <f>J674/$R$2</f>
        <v>35.273990722940439</v>
      </c>
      <c r="M674" s="80">
        <f>K674/$R$2</f>
        <v>36.486534154041522</v>
      </c>
      <c r="N674" s="80">
        <v>2.0099999999999998</v>
      </c>
      <c r="O674" s="80">
        <v>2.1</v>
      </c>
      <c r="R674" s="54"/>
    </row>
    <row r="675" spans="1:18">
      <c r="A675" s="73">
        <v>43612</v>
      </c>
      <c r="B675" s="89">
        <f>MONTH(A675)</f>
        <v>5</v>
      </c>
      <c r="C675" s="89">
        <f>YEAR(A675)</f>
        <v>2019</v>
      </c>
      <c r="D675" s="32"/>
      <c r="E675" s="32"/>
      <c r="F675" s="32"/>
      <c r="G675" s="32"/>
      <c r="H675" s="76" t="s">
        <v>40</v>
      </c>
      <c r="I675" s="90" t="str">
        <f>TEXT($A675,"ddd")</f>
        <v>Mon</v>
      </c>
      <c r="J675" s="77"/>
      <c r="K675" s="77"/>
      <c r="L675" s="78"/>
      <c r="M675" s="78"/>
      <c r="N675" s="78"/>
      <c r="O675" s="78"/>
      <c r="R675" s="54"/>
    </row>
    <row r="676" spans="1:18">
      <c r="A676" s="73">
        <v>43613</v>
      </c>
      <c r="B676" s="89">
        <f>MONTH(A676)</f>
        <v>5</v>
      </c>
      <c r="C676" s="89">
        <f>YEAR(A676)</f>
        <v>2019</v>
      </c>
      <c r="D676" s="32">
        <v>12.234999999999999</v>
      </c>
      <c r="E676" s="32">
        <v>34</v>
      </c>
      <c r="F676" s="32">
        <v>5.9565000000000001</v>
      </c>
      <c r="G676" s="32">
        <v>1.7729999999999999</v>
      </c>
      <c r="H676" s="76" t="s">
        <v>40</v>
      </c>
      <c r="I676" s="90" t="str">
        <f>TEXT($A676,"ddd")</f>
        <v>Tue</v>
      </c>
      <c r="J676" s="79"/>
      <c r="K676" s="79"/>
      <c r="M676" s="80"/>
      <c r="O676" s="80"/>
      <c r="R676" s="54"/>
    </row>
    <row r="677" spans="1:18">
      <c r="A677" s="73">
        <v>43614</v>
      </c>
      <c r="B677" s="89">
        <f t="shared" ref="B677:B717" si="36">MONTH(A677)</f>
        <v>5</v>
      </c>
      <c r="C677" s="89">
        <f t="shared" ref="C677:C717" si="37">YEAR(A677)</f>
        <v>2019</v>
      </c>
      <c r="D677">
        <v>12.04</v>
      </c>
      <c r="E677">
        <v>34</v>
      </c>
      <c r="F677">
        <v>5.8644999999999996</v>
      </c>
      <c r="G677">
        <v>1.77</v>
      </c>
      <c r="H677" s="76" t="s">
        <v>40</v>
      </c>
      <c r="I677" s="90" t="str">
        <f t="shared" ref="I677:I740" si="38">TEXT($A677,"ddd")</f>
        <v>Wed</v>
      </c>
      <c r="J677" s="77">
        <v>15.35</v>
      </c>
      <c r="K677" s="77">
        <v>16.100000000000001</v>
      </c>
      <c r="L677" s="78">
        <f>J677/$R$2</f>
        <v>33.840984849820984</v>
      </c>
      <c r="M677" s="78">
        <f>K677/$R$2</f>
        <v>35.49445316495882</v>
      </c>
      <c r="N677" s="78"/>
      <c r="O677" s="78"/>
      <c r="R677" s="54"/>
    </row>
    <row r="678" spans="1:18">
      <c r="A678" s="73">
        <v>43615</v>
      </c>
      <c r="B678" s="89">
        <f t="shared" si="36"/>
        <v>5</v>
      </c>
      <c r="C678" s="89">
        <f t="shared" si="37"/>
        <v>2019</v>
      </c>
      <c r="D678">
        <v>11.98</v>
      </c>
      <c r="E678">
        <v>34</v>
      </c>
      <c r="F678">
        <v>5.8230000000000004</v>
      </c>
      <c r="G678">
        <v>1.762</v>
      </c>
      <c r="H678" s="76" t="s">
        <v>40</v>
      </c>
      <c r="I678" s="90" t="str">
        <f t="shared" si="38"/>
        <v>Thu</v>
      </c>
      <c r="J678" s="79"/>
      <c r="K678" s="79"/>
      <c r="M678" s="80"/>
      <c r="O678" s="80"/>
      <c r="R678" s="54"/>
    </row>
    <row r="679" spans="1:18">
      <c r="A679" s="73">
        <v>43616</v>
      </c>
      <c r="B679" s="89">
        <f t="shared" si="36"/>
        <v>5</v>
      </c>
      <c r="C679" s="89">
        <f t="shared" si="37"/>
        <v>2019</v>
      </c>
      <c r="D679">
        <v>12.04</v>
      </c>
      <c r="E679">
        <v>34</v>
      </c>
      <c r="F679">
        <v>5.7805</v>
      </c>
      <c r="G679">
        <v>1.7609999999999999</v>
      </c>
      <c r="H679" s="76" t="s">
        <v>40</v>
      </c>
      <c r="I679" s="90" t="str">
        <f t="shared" si="38"/>
        <v>Fri</v>
      </c>
      <c r="J679" s="77">
        <v>15.35</v>
      </c>
      <c r="K679" s="77">
        <v>16.100000000000001</v>
      </c>
      <c r="L679" s="78">
        <f>J679/$R$2</f>
        <v>33.840984849820984</v>
      </c>
      <c r="M679" s="78">
        <f>K679/$R$2</f>
        <v>35.49445316495882</v>
      </c>
      <c r="N679" s="78">
        <v>2.0099999999999998</v>
      </c>
      <c r="O679" s="78">
        <v>2.1</v>
      </c>
      <c r="R679" s="54"/>
    </row>
    <row r="680" spans="1:18">
      <c r="A680" s="73">
        <v>43619</v>
      </c>
      <c r="B680" s="89">
        <f t="shared" si="36"/>
        <v>6</v>
      </c>
      <c r="C680" s="89">
        <f t="shared" si="37"/>
        <v>2019</v>
      </c>
      <c r="D680">
        <v>11.86</v>
      </c>
      <c r="E680">
        <v>32.5</v>
      </c>
      <c r="F680">
        <v>5.7960000000000003</v>
      </c>
      <c r="G680">
        <v>1.7635000000000001</v>
      </c>
      <c r="H680" s="76" t="s">
        <v>40</v>
      </c>
      <c r="I680" s="90" t="str">
        <f t="shared" si="38"/>
        <v>Mon</v>
      </c>
      <c r="J680" s="79"/>
      <c r="K680" s="79"/>
      <c r="M680" s="80"/>
      <c r="O680" s="80"/>
      <c r="R680" s="54"/>
    </row>
    <row r="681" spans="1:18">
      <c r="A681" s="73">
        <v>43620</v>
      </c>
      <c r="B681" s="89">
        <f t="shared" si="36"/>
        <v>6</v>
      </c>
      <c r="C681" s="89">
        <f t="shared" si="37"/>
        <v>2019</v>
      </c>
      <c r="D681">
        <v>11.8</v>
      </c>
      <c r="E681">
        <v>32.5</v>
      </c>
      <c r="F681">
        <v>5.8040000000000003</v>
      </c>
      <c r="G681">
        <v>1.7515000000000001</v>
      </c>
      <c r="H681" s="76" t="s">
        <v>40</v>
      </c>
      <c r="I681" s="90" t="str">
        <f t="shared" si="38"/>
        <v>Tue</v>
      </c>
      <c r="J681" s="77"/>
      <c r="K681" s="77"/>
      <c r="L681" s="78"/>
      <c r="M681" s="78"/>
      <c r="N681" s="78"/>
      <c r="O681" s="78"/>
      <c r="R681" s="54"/>
    </row>
    <row r="682" spans="1:18">
      <c r="A682" s="73">
        <v>43621</v>
      </c>
      <c r="B682" s="89">
        <f t="shared" si="36"/>
        <v>6</v>
      </c>
      <c r="C682" s="89">
        <f t="shared" si="37"/>
        <v>2019</v>
      </c>
      <c r="D682">
        <v>11.765000000000001</v>
      </c>
      <c r="E682">
        <v>32.5</v>
      </c>
      <c r="F682">
        <v>5.8324999999999996</v>
      </c>
      <c r="G682">
        <v>1.766</v>
      </c>
      <c r="H682" s="76" t="s">
        <v>40</v>
      </c>
      <c r="I682" s="90" t="str">
        <f t="shared" si="38"/>
        <v>Wed</v>
      </c>
      <c r="J682" s="79">
        <v>14.95</v>
      </c>
      <c r="K682" s="83">
        <v>15.5</v>
      </c>
      <c r="L682" s="80">
        <f>J682/$R$2</f>
        <v>32.959135081747469</v>
      </c>
      <c r="M682" s="80">
        <f>K682/$R$2</f>
        <v>34.171678512848551</v>
      </c>
      <c r="N682" s="80"/>
      <c r="O682" s="80"/>
      <c r="R682" s="54"/>
    </row>
    <row r="683" spans="1:18">
      <c r="A683" s="73">
        <v>43622</v>
      </c>
      <c r="B683" s="89">
        <f t="shared" si="36"/>
        <v>6</v>
      </c>
      <c r="C683" s="89">
        <f t="shared" si="37"/>
        <v>2019</v>
      </c>
      <c r="D683">
        <v>11.71</v>
      </c>
      <c r="E683">
        <v>32.5</v>
      </c>
      <c r="F683">
        <v>5.8049999999999997</v>
      </c>
      <c r="G683">
        <v>1.7424999999999999</v>
      </c>
      <c r="H683" s="76" t="s">
        <v>40</v>
      </c>
      <c r="I683" s="90" t="str">
        <f t="shared" si="38"/>
        <v>Thu</v>
      </c>
      <c r="J683" s="77"/>
      <c r="K683" s="77"/>
      <c r="L683" s="78"/>
      <c r="M683" s="78"/>
      <c r="N683" s="78"/>
      <c r="O683" s="78"/>
      <c r="R683" s="54"/>
    </row>
    <row r="684" spans="1:18">
      <c r="A684" s="73">
        <v>43623</v>
      </c>
      <c r="B684" s="89">
        <f t="shared" si="36"/>
        <v>6</v>
      </c>
      <c r="C684" s="89">
        <f t="shared" si="37"/>
        <v>2019</v>
      </c>
      <c r="D684">
        <v>11.58</v>
      </c>
      <c r="E684">
        <v>28</v>
      </c>
      <c r="F684">
        <v>5.77</v>
      </c>
      <c r="G684">
        <v>1.7330000000000001</v>
      </c>
      <c r="H684" s="76" t="s">
        <v>40</v>
      </c>
      <c r="I684" s="90" t="str">
        <f t="shared" si="38"/>
        <v>Fri</v>
      </c>
      <c r="J684" s="79">
        <v>14.8</v>
      </c>
      <c r="K684">
        <v>15.25</v>
      </c>
      <c r="L684" s="80">
        <f>J684/$R$2</f>
        <v>32.628441418719909</v>
      </c>
      <c r="M684" s="80">
        <f>K684/$R$2</f>
        <v>33.620522407802611</v>
      </c>
      <c r="N684" s="80">
        <v>1.98</v>
      </c>
      <c r="O684" s="80">
        <v>2.08</v>
      </c>
      <c r="R684" s="54"/>
    </row>
    <row r="685" spans="1:18">
      <c r="A685" s="73">
        <v>43626</v>
      </c>
      <c r="B685" s="89">
        <f t="shared" si="36"/>
        <v>6</v>
      </c>
      <c r="C685" s="89">
        <f t="shared" si="37"/>
        <v>2019</v>
      </c>
      <c r="D685">
        <v>11.6</v>
      </c>
      <c r="E685">
        <v>28</v>
      </c>
      <c r="F685">
        <v>5.7880000000000003</v>
      </c>
      <c r="G685">
        <v>1.7204999999999999</v>
      </c>
      <c r="H685" s="76" t="s">
        <v>40</v>
      </c>
      <c r="I685" s="90" t="str">
        <f t="shared" si="38"/>
        <v>Mon</v>
      </c>
      <c r="J685" s="77"/>
      <c r="K685" s="77"/>
      <c r="L685" s="78"/>
      <c r="M685" s="78"/>
      <c r="N685" s="78"/>
      <c r="O685" s="78"/>
      <c r="R685" s="54"/>
    </row>
    <row r="686" spans="1:18">
      <c r="A686" s="73">
        <v>43627</v>
      </c>
      <c r="B686" s="89">
        <f t="shared" si="36"/>
        <v>6</v>
      </c>
      <c r="C686" s="89">
        <f t="shared" si="37"/>
        <v>2019</v>
      </c>
      <c r="D686">
        <v>11.824999999999999</v>
      </c>
      <c r="E686">
        <v>28</v>
      </c>
      <c r="F686">
        <v>5.9050000000000002</v>
      </c>
      <c r="G686">
        <v>1.7544999999999999</v>
      </c>
      <c r="H686" s="76" t="s">
        <v>40</v>
      </c>
      <c r="I686" s="90" t="str">
        <f t="shared" si="38"/>
        <v>Tue</v>
      </c>
      <c r="J686" s="79"/>
      <c r="M686" s="80"/>
      <c r="O686" s="80"/>
      <c r="R686" s="54"/>
    </row>
    <row r="687" spans="1:18">
      <c r="A687" s="73">
        <v>43628</v>
      </c>
      <c r="B687" s="89">
        <f t="shared" si="36"/>
        <v>6</v>
      </c>
      <c r="C687" s="89">
        <f t="shared" si="37"/>
        <v>2019</v>
      </c>
      <c r="D687">
        <v>11.744999999999999</v>
      </c>
      <c r="E687">
        <v>28</v>
      </c>
      <c r="F687">
        <v>5.8285</v>
      </c>
      <c r="G687">
        <v>1.7535000000000001</v>
      </c>
      <c r="H687" s="76" t="s">
        <v>40</v>
      </c>
      <c r="I687" s="90" t="str">
        <f t="shared" si="38"/>
        <v>Wed</v>
      </c>
      <c r="J687" s="77">
        <v>14.5</v>
      </c>
      <c r="K687" s="77">
        <v>15.15</v>
      </c>
      <c r="L687" s="78">
        <f>J687/$R$2</f>
        <v>31.967054092664775</v>
      </c>
      <c r="M687" s="78">
        <f>K687/$R$2</f>
        <v>33.40005996578423</v>
      </c>
      <c r="N687" s="78"/>
      <c r="O687" s="78"/>
      <c r="R687" s="54"/>
    </row>
    <row r="688" spans="1:18">
      <c r="A688" s="73">
        <v>43629</v>
      </c>
      <c r="B688" s="89">
        <f t="shared" si="36"/>
        <v>6</v>
      </c>
      <c r="C688" s="89">
        <f t="shared" si="37"/>
        <v>2019</v>
      </c>
      <c r="D688">
        <v>11.92</v>
      </c>
      <c r="E688">
        <v>28</v>
      </c>
      <c r="F688">
        <v>5.7975000000000003</v>
      </c>
      <c r="G688">
        <v>1.756</v>
      </c>
      <c r="H688" s="76" t="s">
        <v>40</v>
      </c>
      <c r="I688" s="90" t="str">
        <f t="shared" si="38"/>
        <v>Thu</v>
      </c>
      <c r="J688" s="79"/>
      <c r="M688" s="80"/>
      <c r="O688" s="80"/>
      <c r="R688" s="54"/>
    </row>
    <row r="689" spans="1:18">
      <c r="A689" s="73">
        <v>43630</v>
      </c>
      <c r="B689" s="89">
        <f t="shared" si="36"/>
        <v>6</v>
      </c>
      <c r="C689" s="89">
        <f t="shared" si="37"/>
        <v>2019</v>
      </c>
      <c r="D689">
        <v>11.895</v>
      </c>
      <c r="E689">
        <v>28</v>
      </c>
      <c r="F689">
        <v>5.8055000000000003</v>
      </c>
      <c r="G689">
        <v>1.7375</v>
      </c>
      <c r="H689" s="76" t="s">
        <v>40</v>
      </c>
      <c r="I689" s="90" t="str">
        <f t="shared" si="38"/>
        <v>Fri</v>
      </c>
      <c r="J689" s="77">
        <v>14.4</v>
      </c>
      <c r="K689" s="77">
        <v>15.15</v>
      </c>
      <c r="L689" s="78">
        <f>J689/$R$2</f>
        <v>31.746591650646398</v>
      </c>
      <c r="M689" s="78">
        <f>K689/$R$2</f>
        <v>33.40005996578423</v>
      </c>
      <c r="N689" s="78">
        <v>1.98</v>
      </c>
      <c r="O689" s="78">
        <v>2.08</v>
      </c>
      <c r="R689" s="54"/>
    </row>
    <row r="690" spans="1:18">
      <c r="A690" s="73">
        <v>43633</v>
      </c>
      <c r="B690" s="89">
        <f t="shared" si="36"/>
        <v>6</v>
      </c>
      <c r="C690" s="89">
        <f t="shared" si="37"/>
        <v>2019</v>
      </c>
      <c r="D690">
        <v>11.744999999999999</v>
      </c>
      <c r="E690">
        <v>28</v>
      </c>
      <c r="F690">
        <v>5.7560000000000002</v>
      </c>
      <c r="G690">
        <v>1.7195</v>
      </c>
      <c r="H690" s="76" t="s">
        <v>40</v>
      </c>
      <c r="I690" s="90" t="str">
        <f t="shared" si="38"/>
        <v>Mon</v>
      </c>
      <c r="J690" s="79"/>
      <c r="M690" s="80"/>
      <c r="O690" s="80"/>
      <c r="R690" s="54"/>
    </row>
    <row r="691" spans="1:18">
      <c r="A691" s="73">
        <v>43634</v>
      </c>
      <c r="B691" s="89">
        <f t="shared" si="36"/>
        <v>6</v>
      </c>
      <c r="C691" s="89">
        <f t="shared" si="37"/>
        <v>2019</v>
      </c>
      <c r="D691">
        <v>11.705</v>
      </c>
      <c r="E691">
        <v>28</v>
      </c>
      <c r="F691">
        <v>5.8484999999999996</v>
      </c>
      <c r="G691">
        <v>1.7330000000000001</v>
      </c>
      <c r="H691" s="76" t="s">
        <v>40</v>
      </c>
      <c r="I691" s="90" t="str">
        <f t="shared" si="38"/>
        <v>Tue</v>
      </c>
      <c r="J691" s="77"/>
      <c r="K691" s="77"/>
      <c r="L691" s="78"/>
      <c r="M691" s="78"/>
      <c r="N691" s="78"/>
      <c r="O691" s="78"/>
      <c r="R691" s="54"/>
    </row>
    <row r="692" spans="1:18">
      <c r="A692" s="73">
        <v>43635</v>
      </c>
      <c r="B692" s="89">
        <f t="shared" si="36"/>
        <v>6</v>
      </c>
      <c r="C692" s="89">
        <f t="shared" si="37"/>
        <v>2019</v>
      </c>
      <c r="D692">
        <v>11.865</v>
      </c>
      <c r="E692">
        <v>28</v>
      </c>
      <c r="F692">
        <v>5.8949999999999996</v>
      </c>
      <c r="G692">
        <v>1.7464999999999999</v>
      </c>
      <c r="H692" s="76" t="s">
        <v>40</v>
      </c>
      <c r="I692" s="90" t="str">
        <f t="shared" si="38"/>
        <v>Wed</v>
      </c>
      <c r="J692" s="79">
        <v>14.25</v>
      </c>
      <c r="K692" s="83">
        <v>15</v>
      </c>
      <c r="L692" s="80">
        <f>J692/$R$2</f>
        <v>31.41589798761883</v>
      </c>
      <c r="M692" s="80">
        <f>K692/$R$2</f>
        <v>33.069366302756663</v>
      </c>
      <c r="N692" s="80"/>
      <c r="O692" s="80"/>
      <c r="R692" s="54"/>
    </row>
    <row r="693" spans="1:18">
      <c r="A693" s="73">
        <v>43636</v>
      </c>
      <c r="B693" s="89">
        <f t="shared" si="36"/>
        <v>6</v>
      </c>
      <c r="C693" s="89">
        <f t="shared" si="37"/>
        <v>2019</v>
      </c>
      <c r="D693">
        <v>12.244999999999999</v>
      </c>
      <c r="E693">
        <v>28</v>
      </c>
      <c r="F693">
        <v>5.9619999999999997</v>
      </c>
      <c r="G693">
        <v>1.778</v>
      </c>
      <c r="H693" s="76" t="s">
        <v>40</v>
      </c>
      <c r="I693" s="90" t="str">
        <f t="shared" si="38"/>
        <v>Thu</v>
      </c>
      <c r="J693" s="77"/>
      <c r="K693" s="77"/>
      <c r="L693" s="78"/>
      <c r="M693" s="78"/>
      <c r="N693" s="78"/>
      <c r="O693" s="78"/>
      <c r="R693" s="54"/>
    </row>
    <row r="694" spans="1:18">
      <c r="A694" s="73">
        <v>43637</v>
      </c>
      <c r="B694" s="89">
        <f t="shared" si="36"/>
        <v>6</v>
      </c>
      <c r="C694" s="89">
        <f t="shared" si="37"/>
        <v>2019</v>
      </c>
      <c r="D694">
        <v>12.135</v>
      </c>
      <c r="E694">
        <v>28</v>
      </c>
      <c r="F694">
        <v>5.9409999999999998</v>
      </c>
      <c r="G694">
        <v>1.7435</v>
      </c>
      <c r="H694" s="76" t="s">
        <v>40</v>
      </c>
      <c r="I694" s="90" t="str">
        <f t="shared" si="38"/>
        <v>Fri</v>
      </c>
      <c r="J694" s="79">
        <v>13.85</v>
      </c>
      <c r="K694" s="83">
        <v>14.5</v>
      </c>
      <c r="L694" s="80">
        <f>J694/$R$2</f>
        <v>30.534048219545319</v>
      </c>
      <c r="M694" s="80">
        <f>K694/$R$2</f>
        <v>31.967054092664775</v>
      </c>
      <c r="N694" s="80">
        <v>1.98</v>
      </c>
      <c r="O694" s="80">
        <v>2.08</v>
      </c>
      <c r="R694" s="54"/>
    </row>
    <row r="695" spans="1:18">
      <c r="A695" s="73">
        <v>43640</v>
      </c>
      <c r="B695" s="89">
        <f t="shared" si="36"/>
        <v>6</v>
      </c>
      <c r="C695" s="89">
        <f t="shared" si="37"/>
        <v>2019</v>
      </c>
      <c r="D695">
        <v>12.065</v>
      </c>
      <c r="E695">
        <v>28</v>
      </c>
      <c r="F695">
        <v>5.9169999999999998</v>
      </c>
      <c r="G695">
        <v>1.7475000000000001</v>
      </c>
      <c r="H695" s="76" t="s">
        <v>40</v>
      </c>
      <c r="I695" s="90" t="str">
        <f t="shared" si="38"/>
        <v>Mon</v>
      </c>
      <c r="J695" s="77"/>
      <c r="K695" s="77"/>
      <c r="L695" s="78"/>
      <c r="M695" s="78"/>
      <c r="N695" s="78"/>
      <c r="O695" s="78"/>
      <c r="R695" s="54"/>
    </row>
    <row r="696" spans="1:18">
      <c r="A696" s="73">
        <v>43641</v>
      </c>
      <c r="B696" s="89">
        <f t="shared" si="36"/>
        <v>6</v>
      </c>
      <c r="C696" s="89">
        <f t="shared" si="37"/>
        <v>2019</v>
      </c>
      <c r="D696">
        <v>12.21</v>
      </c>
      <c r="E696">
        <v>28</v>
      </c>
      <c r="F696">
        <v>5.9855</v>
      </c>
      <c r="G696">
        <v>1.7765</v>
      </c>
      <c r="H696" s="76" t="s">
        <v>40</v>
      </c>
      <c r="I696" s="90" t="str">
        <f t="shared" si="38"/>
        <v>Tue</v>
      </c>
      <c r="J696" s="79"/>
      <c r="M696" s="80"/>
      <c r="O696" s="80"/>
      <c r="R696" s="54"/>
    </row>
    <row r="697" spans="1:18">
      <c r="A697" s="73">
        <v>43642</v>
      </c>
      <c r="B697" s="89">
        <f t="shared" si="36"/>
        <v>6</v>
      </c>
      <c r="C697" s="89">
        <f t="shared" si="37"/>
        <v>2019</v>
      </c>
      <c r="D697">
        <v>12.4</v>
      </c>
      <c r="E697">
        <v>28</v>
      </c>
      <c r="F697">
        <v>6.0060000000000002</v>
      </c>
      <c r="G697">
        <v>1.8029999999999999</v>
      </c>
      <c r="H697" s="76" t="s">
        <v>40</v>
      </c>
      <c r="I697" s="90" t="str">
        <f t="shared" si="38"/>
        <v>Wed</v>
      </c>
      <c r="J697" s="77">
        <v>13.75</v>
      </c>
      <c r="K697" s="77">
        <v>14.35</v>
      </c>
      <c r="L697" s="78">
        <f>J697/$R$2</f>
        <v>30.313585777526942</v>
      </c>
      <c r="M697" s="78">
        <f>K697/$R$2</f>
        <v>31.636360429637207</v>
      </c>
      <c r="N697" s="78"/>
      <c r="O697" s="78"/>
      <c r="R697" s="54"/>
    </row>
    <row r="698" spans="1:18">
      <c r="A698" s="73">
        <v>43643</v>
      </c>
      <c r="B698" s="89">
        <f t="shared" si="36"/>
        <v>6</v>
      </c>
      <c r="C698" s="89">
        <f t="shared" si="37"/>
        <v>2019</v>
      </c>
      <c r="D698">
        <v>12.664999999999999</v>
      </c>
      <c r="E698">
        <v>29.5</v>
      </c>
      <c r="F698">
        <v>5.9535</v>
      </c>
      <c r="G698">
        <v>1.782</v>
      </c>
      <c r="H698" s="76" t="s">
        <v>40</v>
      </c>
      <c r="I698" s="90" t="str">
        <f t="shared" si="38"/>
        <v>Thu</v>
      </c>
      <c r="J698" s="79"/>
      <c r="M698" s="80"/>
      <c r="O698" s="80"/>
      <c r="R698" s="54"/>
    </row>
    <row r="699" spans="1:18">
      <c r="A699" s="73">
        <v>43644</v>
      </c>
      <c r="B699" s="89">
        <f t="shared" si="36"/>
        <v>6</v>
      </c>
      <c r="C699" s="89">
        <f t="shared" si="37"/>
        <v>2019</v>
      </c>
      <c r="D699">
        <v>12.664999999999999</v>
      </c>
      <c r="E699">
        <v>27.6</v>
      </c>
      <c r="F699">
        <v>5.9720000000000004</v>
      </c>
      <c r="G699">
        <v>1.7735000000000001</v>
      </c>
      <c r="H699" s="76" t="s">
        <v>40</v>
      </c>
      <c r="I699" s="90" t="str">
        <f t="shared" si="38"/>
        <v>Fri</v>
      </c>
      <c r="J699" s="77">
        <v>13.35</v>
      </c>
      <c r="K699" s="77">
        <v>13.95</v>
      </c>
      <c r="L699" s="78">
        <f>J699/$R$2</f>
        <v>29.431736009453427</v>
      </c>
      <c r="M699" s="78">
        <f>K699/$R$2</f>
        <v>30.754510661563696</v>
      </c>
      <c r="N699" s="78">
        <v>1.98</v>
      </c>
      <c r="O699" s="78">
        <v>2.08</v>
      </c>
      <c r="R699" s="54"/>
    </row>
    <row r="700" spans="1:18">
      <c r="A700" s="73">
        <v>43647</v>
      </c>
      <c r="B700" s="89">
        <f t="shared" si="36"/>
        <v>7</v>
      </c>
      <c r="C700" s="89">
        <f t="shared" si="37"/>
        <v>2019</v>
      </c>
      <c r="D700">
        <v>12.34</v>
      </c>
      <c r="E700">
        <v>29.5</v>
      </c>
      <c r="F700">
        <v>5.9989999999999997</v>
      </c>
      <c r="G700">
        <v>1.778</v>
      </c>
      <c r="H700" s="76" t="s">
        <v>40</v>
      </c>
      <c r="I700" s="90" t="str">
        <f t="shared" si="38"/>
        <v>Mon</v>
      </c>
      <c r="J700" s="79"/>
      <c r="M700" s="80"/>
      <c r="O700" s="80"/>
      <c r="R700" s="54"/>
    </row>
    <row r="701" spans="1:18">
      <c r="A701" s="73">
        <v>43648</v>
      </c>
      <c r="B701" s="89">
        <f t="shared" si="36"/>
        <v>7</v>
      </c>
      <c r="C701" s="89">
        <f t="shared" si="37"/>
        <v>2019</v>
      </c>
      <c r="D701">
        <v>12.025</v>
      </c>
      <c r="E701">
        <v>29.5</v>
      </c>
      <c r="F701">
        <v>5.91</v>
      </c>
      <c r="G701">
        <v>1.7555000000000001</v>
      </c>
      <c r="H701" s="76" t="s">
        <v>40</v>
      </c>
      <c r="I701" s="90" t="str">
        <f t="shared" si="38"/>
        <v>Tue</v>
      </c>
      <c r="J701" s="77"/>
      <c r="K701" s="77"/>
      <c r="L701" s="78"/>
      <c r="M701" s="78"/>
      <c r="N701" s="78"/>
      <c r="O701" s="78"/>
      <c r="R701" s="54"/>
    </row>
    <row r="702" spans="1:18">
      <c r="A702" s="73">
        <v>43649</v>
      </c>
      <c r="B702" s="89">
        <f t="shared" si="36"/>
        <v>7</v>
      </c>
      <c r="C702" s="89">
        <f t="shared" si="37"/>
        <v>2019</v>
      </c>
      <c r="D702">
        <v>12.185</v>
      </c>
      <c r="E702">
        <v>29.5</v>
      </c>
      <c r="F702">
        <v>5.8739999999999997</v>
      </c>
      <c r="G702">
        <v>1.7544999999999999</v>
      </c>
      <c r="H702" s="76" t="s">
        <v>40</v>
      </c>
      <c r="I702" s="90" t="str">
        <f t="shared" si="38"/>
        <v>Wed</v>
      </c>
      <c r="J702" s="79">
        <v>13.15</v>
      </c>
      <c r="K702">
        <v>13.85</v>
      </c>
      <c r="L702" s="80">
        <f>J702/$R$2</f>
        <v>28.990811125416673</v>
      </c>
      <c r="M702" s="80">
        <f>K702/$R$2</f>
        <v>30.534048219545319</v>
      </c>
      <c r="O702" s="80"/>
      <c r="R702" s="54"/>
    </row>
    <row r="703" spans="1:18">
      <c r="A703" s="73">
        <v>43650</v>
      </c>
      <c r="B703" s="89">
        <f t="shared" si="36"/>
        <v>7</v>
      </c>
      <c r="C703" s="89">
        <f t="shared" si="37"/>
        <v>2019</v>
      </c>
      <c r="D703">
        <v>12.305</v>
      </c>
      <c r="E703">
        <v>29.5</v>
      </c>
      <c r="F703">
        <v>5.9</v>
      </c>
      <c r="G703">
        <v>1.7715000000000001</v>
      </c>
      <c r="H703" s="76" t="s">
        <v>40</v>
      </c>
      <c r="I703" s="90" t="str">
        <f t="shared" si="38"/>
        <v>Thu</v>
      </c>
      <c r="J703" s="77"/>
      <c r="K703" s="77"/>
      <c r="L703" s="78"/>
      <c r="M703" s="78"/>
      <c r="N703" s="78"/>
      <c r="O703" s="78"/>
      <c r="R703" s="54"/>
    </row>
    <row r="704" spans="1:18">
      <c r="A704" s="73">
        <v>43651</v>
      </c>
      <c r="B704" s="89">
        <f t="shared" si="36"/>
        <v>7</v>
      </c>
      <c r="C704" s="89">
        <f t="shared" si="37"/>
        <v>2019</v>
      </c>
      <c r="D704">
        <v>12.3</v>
      </c>
      <c r="E704">
        <v>29.5</v>
      </c>
      <c r="F704">
        <v>5.8570000000000002</v>
      </c>
      <c r="G704">
        <v>1.7795000000000001</v>
      </c>
      <c r="H704" s="76" t="s">
        <v>40</v>
      </c>
      <c r="I704" s="90" t="str">
        <f t="shared" si="38"/>
        <v>Fri</v>
      </c>
      <c r="J704" s="79">
        <v>13.05</v>
      </c>
      <c r="K704">
        <v>13.65</v>
      </c>
      <c r="L704" s="80">
        <f>J704/$R$2</f>
        <v>28.770348683398296</v>
      </c>
      <c r="M704" s="80">
        <f>K704/$R$2</f>
        <v>30.093123335508565</v>
      </c>
      <c r="N704" s="82">
        <v>1.98</v>
      </c>
      <c r="O704" s="80">
        <v>2.08</v>
      </c>
      <c r="R704" s="54"/>
    </row>
    <row r="705" spans="1:18">
      <c r="A705" s="73">
        <v>43654</v>
      </c>
      <c r="B705" s="89">
        <f t="shared" si="36"/>
        <v>7</v>
      </c>
      <c r="C705" s="89">
        <f t="shared" si="37"/>
        <v>2019</v>
      </c>
      <c r="D705">
        <v>12.525</v>
      </c>
      <c r="E705">
        <v>29.5</v>
      </c>
      <c r="F705">
        <v>5.9119999999999999</v>
      </c>
      <c r="G705">
        <v>1.7829999999999999</v>
      </c>
      <c r="H705" s="76" t="s">
        <v>40</v>
      </c>
      <c r="I705" s="90" t="str">
        <f t="shared" si="38"/>
        <v>Mon</v>
      </c>
      <c r="J705" s="77"/>
      <c r="K705" s="77"/>
      <c r="L705" s="78"/>
      <c r="M705" s="78"/>
      <c r="N705" s="78"/>
      <c r="O705" s="78"/>
      <c r="R705" s="54"/>
    </row>
    <row r="706" spans="1:18">
      <c r="A706" s="73">
        <v>43655</v>
      </c>
      <c r="B706" s="89">
        <f t="shared" si="36"/>
        <v>7</v>
      </c>
      <c r="C706" s="89">
        <f t="shared" si="37"/>
        <v>2019</v>
      </c>
      <c r="D706">
        <v>12.56</v>
      </c>
      <c r="E706">
        <v>28.5</v>
      </c>
      <c r="F706">
        <v>5.8049999999999997</v>
      </c>
      <c r="G706">
        <v>1.7829999999999999</v>
      </c>
      <c r="H706" s="76" t="s">
        <v>40</v>
      </c>
      <c r="I706" s="90" t="str">
        <f t="shared" si="38"/>
        <v>Tue</v>
      </c>
      <c r="J706" s="79"/>
      <c r="M706" s="80"/>
      <c r="O706" s="80"/>
      <c r="R706" s="54"/>
    </row>
    <row r="707" spans="1:18">
      <c r="A707" s="73">
        <v>43656</v>
      </c>
      <c r="B707" s="89">
        <f t="shared" si="36"/>
        <v>7</v>
      </c>
      <c r="C707" s="89">
        <f t="shared" si="37"/>
        <v>2019</v>
      </c>
      <c r="D707">
        <v>12.79</v>
      </c>
      <c r="E707">
        <v>27.5</v>
      </c>
      <c r="F707">
        <v>5.8624999999999998</v>
      </c>
      <c r="G707">
        <v>1.8115000000000001</v>
      </c>
      <c r="H707" s="76" t="s">
        <v>40</v>
      </c>
      <c r="I707" s="90" t="str">
        <f t="shared" si="38"/>
        <v>Wed</v>
      </c>
      <c r="J707" s="77">
        <v>12.75</v>
      </c>
      <c r="K707" s="77">
        <v>13.2</v>
      </c>
      <c r="L707" s="78">
        <f>J707/$R$2</f>
        <v>28.108961357343162</v>
      </c>
      <c r="M707" s="78">
        <f>K707/$R$2</f>
        <v>29.10104234642586</v>
      </c>
      <c r="N707" s="78"/>
      <c r="O707" s="78"/>
      <c r="R707" s="54"/>
    </row>
    <row r="708" spans="1:18">
      <c r="A708" s="73">
        <v>43657</v>
      </c>
      <c r="B708" s="89">
        <f t="shared" si="36"/>
        <v>7</v>
      </c>
      <c r="C708" s="89">
        <f t="shared" si="37"/>
        <v>2019</v>
      </c>
      <c r="D708">
        <v>13.09</v>
      </c>
      <c r="E708">
        <v>27.5</v>
      </c>
      <c r="F708">
        <v>5.9249999999999998</v>
      </c>
      <c r="G708">
        <v>1.8069999999999999</v>
      </c>
      <c r="H708" s="76" t="s">
        <v>40</v>
      </c>
      <c r="I708" s="90" t="str">
        <f t="shared" si="38"/>
        <v>Thu</v>
      </c>
      <c r="J708" s="79"/>
      <c r="M708" s="80"/>
      <c r="O708" s="80"/>
      <c r="R708" s="54"/>
    </row>
    <row r="709" spans="1:18">
      <c r="A709" s="73">
        <v>43658</v>
      </c>
      <c r="B709" s="89">
        <f t="shared" si="36"/>
        <v>7</v>
      </c>
      <c r="C709" s="89">
        <f t="shared" si="37"/>
        <v>2019</v>
      </c>
      <c r="D709">
        <v>13.205</v>
      </c>
      <c r="E709">
        <v>27.5</v>
      </c>
      <c r="F709">
        <v>5.95</v>
      </c>
      <c r="G709">
        <v>1.7995000000000001</v>
      </c>
      <c r="H709" s="76" t="s">
        <v>40</v>
      </c>
      <c r="I709" s="90" t="str">
        <f t="shared" si="38"/>
        <v>Fri</v>
      </c>
      <c r="J709" s="77">
        <v>12.65</v>
      </c>
      <c r="K709" s="77">
        <v>13.1</v>
      </c>
      <c r="L709" s="78">
        <f>J709/$R$2</f>
        <v>27.888498915324785</v>
      </c>
      <c r="M709" s="78">
        <f>K709/$R$2</f>
        <v>28.880579904407483</v>
      </c>
      <c r="N709" s="78">
        <v>1.98</v>
      </c>
      <c r="O709" s="78">
        <v>2.0499999999999998</v>
      </c>
      <c r="R709" s="54"/>
    </row>
    <row r="710" spans="1:18">
      <c r="A710" s="73">
        <v>43661</v>
      </c>
      <c r="B710" s="89">
        <f t="shared" si="36"/>
        <v>7</v>
      </c>
      <c r="C710" s="89">
        <f t="shared" si="37"/>
        <v>2019</v>
      </c>
      <c r="D710">
        <v>13.35</v>
      </c>
      <c r="E710">
        <v>28.5</v>
      </c>
      <c r="F710">
        <v>5.9974999999999996</v>
      </c>
      <c r="G710">
        <v>1.81</v>
      </c>
      <c r="H710" s="76" t="s">
        <v>40</v>
      </c>
      <c r="I710" s="90" t="str">
        <f t="shared" si="38"/>
        <v>Mon</v>
      </c>
      <c r="J710" s="79"/>
      <c r="M710" s="80"/>
      <c r="O710" s="80"/>
      <c r="R710" s="54"/>
    </row>
    <row r="711" spans="1:18">
      <c r="A711" s="73">
        <v>43662</v>
      </c>
      <c r="B711" s="89">
        <f t="shared" si="36"/>
        <v>7</v>
      </c>
      <c r="C711" s="89">
        <f t="shared" si="37"/>
        <v>2019</v>
      </c>
      <c r="D711">
        <v>13.92</v>
      </c>
      <c r="E711">
        <v>28.5</v>
      </c>
      <c r="F711">
        <v>5.9589999999999996</v>
      </c>
      <c r="G711">
        <v>1.8180000000000001</v>
      </c>
      <c r="H711" s="76" t="s">
        <v>40</v>
      </c>
      <c r="I711" s="90" t="str">
        <f t="shared" si="38"/>
        <v>Tue</v>
      </c>
      <c r="J711" s="77"/>
      <c r="K711" s="77"/>
      <c r="L711" s="78"/>
      <c r="M711" s="78"/>
      <c r="N711" s="78"/>
      <c r="O711" s="78"/>
      <c r="R711" s="54"/>
    </row>
    <row r="712" spans="1:18">
      <c r="A712" s="73">
        <v>43663</v>
      </c>
      <c r="B712" s="89">
        <f t="shared" si="36"/>
        <v>7</v>
      </c>
      <c r="C712" s="89">
        <f t="shared" si="37"/>
        <v>2019</v>
      </c>
      <c r="D712">
        <v>14.23</v>
      </c>
      <c r="E712">
        <v>28.5</v>
      </c>
      <c r="F712">
        <v>5.9219999999999997</v>
      </c>
      <c r="G712">
        <v>1.819</v>
      </c>
      <c r="H712" s="76" t="s">
        <v>40</v>
      </c>
      <c r="I712" s="90" t="str">
        <f t="shared" si="38"/>
        <v>Wed</v>
      </c>
      <c r="J712" s="79">
        <v>12.55</v>
      </c>
      <c r="K712" s="83">
        <v>13</v>
      </c>
      <c r="L712" s="80">
        <f>J712/$R$2</f>
        <v>27.668036473306408</v>
      </c>
      <c r="M712" s="80">
        <f>K712/$R$2</f>
        <v>28.660117462389106</v>
      </c>
      <c r="O712" s="80"/>
      <c r="R712" s="54"/>
    </row>
    <row r="713" spans="1:18">
      <c r="A713" s="73">
        <v>43664</v>
      </c>
      <c r="B713" s="89">
        <f t="shared" si="36"/>
        <v>7</v>
      </c>
      <c r="C713" s="89">
        <f t="shared" si="37"/>
        <v>2019</v>
      </c>
      <c r="D713">
        <v>14.685</v>
      </c>
      <c r="E713">
        <v>28.5</v>
      </c>
      <c r="F713">
        <v>5.9480000000000004</v>
      </c>
      <c r="G713">
        <v>1.8274999999999999</v>
      </c>
      <c r="H713" s="76" t="s">
        <v>40</v>
      </c>
      <c r="I713" s="90" t="str">
        <f t="shared" si="38"/>
        <v>Thu</v>
      </c>
      <c r="J713" s="77"/>
      <c r="K713" s="77"/>
      <c r="L713" s="78"/>
      <c r="M713" s="78"/>
      <c r="N713" s="78"/>
      <c r="O713" s="78"/>
      <c r="R713" s="54"/>
    </row>
    <row r="714" spans="1:18">
      <c r="A714" s="73">
        <v>43665</v>
      </c>
      <c r="B714" s="89">
        <f t="shared" si="36"/>
        <v>7</v>
      </c>
      <c r="C714" s="89">
        <f t="shared" si="37"/>
        <v>2019</v>
      </c>
      <c r="D714">
        <v>14.425000000000001</v>
      </c>
      <c r="E714">
        <v>28.5</v>
      </c>
      <c r="F714">
        <v>6.0659999999999998</v>
      </c>
      <c r="G714">
        <v>1.833</v>
      </c>
      <c r="H714" s="76" t="s">
        <v>40</v>
      </c>
      <c r="I714" s="90" t="str">
        <f t="shared" si="38"/>
        <v>Fri</v>
      </c>
      <c r="J714" s="79">
        <v>12.55</v>
      </c>
      <c r="K714" s="83">
        <v>12.9</v>
      </c>
      <c r="L714" s="80">
        <f>J714/$R$2</f>
        <v>27.668036473306408</v>
      </c>
      <c r="M714" s="80">
        <f>K714/$R$2</f>
        <v>28.439655020370729</v>
      </c>
      <c r="N714" s="82">
        <v>1.95</v>
      </c>
      <c r="O714" s="80">
        <v>2</v>
      </c>
      <c r="R714" s="54"/>
    </row>
    <row r="715" spans="1:18">
      <c r="A715" s="73">
        <v>43668</v>
      </c>
      <c r="B715" s="89">
        <f t="shared" si="36"/>
        <v>7</v>
      </c>
      <c r="C715" s="89">
        <f t="shared" si="37"/>
        <v>2019</v>
      </c>
      <c r="D715">
        <v>14.31</v>
      </c>
      <c r="E715">
        <v>28.5</v>
      </c>
      <c r="F715">
        <v>6.0075000000000003</v>
      </c>
      <c r="G715">
        <v>1.8080000000000001</v>
      </c>
      <c r="H715" s="76" t="s">
        <v>40</v>
      </c>
      <c r="I715" s="90" t="str">
        <f t="shared" si="38"/>
        <v>Mon</v>
      </c>
      <c r="J715" s="77"/>
      <c r="K715" s="77"/>
      <c r="L715" s="78"/>
      <c r="M715" s="78"/>
      <c r="N715" s="78"/>
      <c r="O715" s="78"/>
      <c r="R715" s="54"/>
    </row>
    <row r="716" spans="1:18">
      <c r="A716" s="73">
        <v>43669</v>
      </c>
      <c r="B716" s="89">
        <f t="shared" si="36"/>
        <v>7</v>
      </c>
      <c r="C716" s="89">
        <f t="shared" si="37"/>
        <v>2019</v>
      </c>
      <c r="D716">
        <v>14.305</v>
      </c>
      <c r="E716">
        <v>28.5</v>
      </c>
      <c r="F716">
        <v>5.9684999999999997</v>
      </c>
      <c r="G716">
        <v>1.7949999999999999</v>
      </c>
      <c r="H716" s="76" t="s">
        <v>40</v>
      </c>
      <c r="I716" s="90" t="str">
        <f t="shared" si="38"/>
        <v>Tue</v>
      </c>
      <c r="J716" s="79"/>
      <c r="M716" s="80"/>
      <c r="O716" s="80"/>
      <c r="R716" s="54"/>
    </row>
    <row r="717" spans="1:18">
      <c r="A717" s="73">
        <v>43670</v>
      </c>
      <c r="B717" s="89">
        <f t="shared" si="36"/>
        <v>7</v>
      </c>
      <c r="C717" s="89">
        <f t="shared" si="37"/>
        <v>2019</v>
      </c>
      <c r="D717">
        <v>14.475</v>
      </c>
      <c r="E717">
        <v>28.5</v>
      </c>
      <c r="F717">
        <v>5.98</v>
      </c>
      <c r="G717">
        <v>1.7955000000000001</v>
      </c>
      <c r="H717" s="76" t="s">
        <v>40</v>
      </c>
      <c r="I717" s="90" t="str">
        <f t="shared" si="38"/>
        <v>Wed</v>
      </c>
      <c r="J717" s="77">
        <v>12.35</v>
      </c>
      <c r="K717" s="77">
        <v>12.7</v>
      </c>
      <c r="L717" s="78">
        <f>J717/$R$2</f>
        <v>27.227111589269651</v>
      </c>
      <c r="M717" s="78">
        <f>K717/$R$2</f>
        <v>27.998730136333972</v>
      </c>
      <c r="N717" s="78"/>
      <c r="O717" s="78"/>
      <c r="R717" s="54"/>
    </row>
    <row r="718" spans="1:18">
      <c r="A718" s="73">
        <v>43671</v>
      </c>
      <c r="B718" s="89">
        <f>MONTH(A718)</f>
        <v>7</v>
      </c>
      <c r="C718" s="89">
        <f>YEAR(A718)</f>
        <v>2019</v>
      </c>
      <c r="D718">
        <v>13.994999999999999</v>
      </c>
      <c r="E718">
        <v>28.5</v>
      </c>
      <c r="F718">
        <v>6.01</v>
      </c>
      <c r="G718">
        <v>1.7955000000000001</v>
      </c>
      <c r="H718" s="76" t="s">
        <v>40</v>
      </c>
      <c r="I718" s="90" t="str">
        <f t="shared" si="38"/>
        <v>Thu</v>
      </c>
      <c r="J718" s="79"/>
      <c r="M718" s="80"/>
      <c r="O718" s="80"/>
      <c r="R718" s="54"/>
    </row>
    <row r="719" spans="1:18">
      <c r="A719" s="73">
        <v>43672</v>
      </c>
      <c r="B719" s="89">
        <f>MONTH(A719)</f>
        <v>7</v>
      </c>
      <c r="C719" s="89">
        <f>YEAR(A719)</f>
        <v>2019</v>
      </c>
      <c r="D719">
        <v>14.06</v>
      </c>
      <c r="E719">
        <v>26</v>
      </c>
      <c r="F719">
        <v>5.9450000000000003</v>
      </c>
      <c r="G719">
        <v>1.778</v>
      </c>
      <c r="H719" s="76" t="s">
        <v>40</v>
      </c>
      <c r="I719" s="90" t="str">
        <f t="shared" si="38"/>
        <v>Fri</v>
      </c>
      <c r="J719" s="77">
        <v>12.3</v>
      </c>
      <c r="K719" s="77">
        <v>12.65</v>
      </c>
      <c r="L719" s="78">
        <f>J719/$R$2</f>
        <v>27.116880368260464</v>
      </c>
      <c r="M719" s="78">
        <f>K719/$R$2</f>
        <v>27.888498915324785</v>
      </c>
      <c r="N719" s="78">
        <v>1.95</v>
      </c>
      <c r="O719" s="78">
        <v>2</v>
      </c>
      <c r="R719" s="54"/>
    </row>
    <row r="720" spans="1:18">
      <c r="A720" s="73">
        <v>43675</v>
      </c>
      <c r="B720" s="89">
        <f t="shared" ref="B720:B752" si="39">MONTH(A720)</f>
        <v>7</v>
      </c>
      <c r="C720" s="89">
        <f t="shared" ref="C720:C752" si="40">YEAR(A720)</f>
        <v>2019</v>
      </c>
      <c r="D720">
        <v>13.99</v>
      </c>
      <c r="E720">
        <v>26</v>
      </c>
      <c r="F720">
        <v>5.9494999999999996</v>
      </c>
      <c r="G720">
        <v>1.7745</v>
      </c>
      <c r="H720" s="76" t="s">
        <v>40</v>
      </c>
      <c r="I720" s="90" t="str">
        <f t="shared" si="38"/>
        <v>Mon</v>
      </c>
      <c r="J720" s="79"/>
      <c r="M720" s="80"/>
      <c r="O720" s="80"/>
      <c r="R720" s="54"/>
    </row>
    <row r="721" spans="1:18">
      <c r="A721" s="73">
        <v>43676</v>
      </c>
      <c r="B721" s="89">
        <f t="shared" si="39"/>
        <v>7</v>
      </c>
      <c r="C721" s="89">
        <f t="shared" si="40"/>
        <v>2019</v>
      </c>
      <c r="D721">
        <v>14.205</v>
      </c>
      <c r="E721">
        <v>26</v>
      </c>
      <c r="F721">
        <v>5.9429999999999996</v>
      </c>
      <c r="G721">
        <v>1.7815000000000001</v>
      </c>
      <c r="H721" s="76" t="s">
        <v>40</v>
      </c>
      <c r="I721" s="90" t="str">
        <f t="shared" si="38"/>
        <v>Tue</v>
      </c>
      <c r="J721" s="77"/>
      <c r="K721" s="77"/>
      <c r="L721" s="78"/>
      <c r="M721" s="78"/>
      <c r="N721" s="78"/>
      <c r="O721" s="78"/>
      <c r="R721" s="54"/>
    </row>
    <row r="722" spans="1:18">
      <c r="A722" s="73">
        <v>43677</v>
      </c>
      <c r="B722" s="89">
        <f t="shared" si="39"/>
        <v>7</v>
      </c>
      <c r="C722" s="89">
        <f t="shared" si="40"/>
        <v>2019</v>
      </c>
      <c r="D722">
        <v>14.36</v>
      </c>
      <c r="E722">
        <v>26</v>
      </c>
      <c r="F722">
        <v>5.9260000000000002</v>
      </c>
      <c r="G722">
        <v>1.7765</v>
      </c>
      <c r="H722" s="76" t="s">
        <v>40</v>
      </c>
      <c r="I722" s="90" t="str">
        <f t="shared" si="38"/>
        <v>Wed</v>
      </c>
      <c r="J722" s="79">
        <v>12.1</v>
      </c>
      <c r="K722">
        <v>12.75</v>
      </c>
      <c r="L722" s="80">
        <f>J722/$R$2</f>
        <v>26.675955484223707</v>
      </c>
      <c r="M722" s="80">
        <f>K722/$R$2</f>
        <v>28.108961357343162</v>
      </c>
      <c r="O722" s="80"/>
      <c r="R722" s="54"/>
    </row>
    <row r="723" spans="1:18">
      <c r="A723" s="73">
        <v>43678</v>
      </c>
      <c r="B723" s="89">
        <f t="shared" si="39"/>
        <v>8</v>
      </c>
      <c r="C723" s="89">
        <f t="shared" si="40"/>
        <v>2019</v>
      </c>
      <c r="D723">
        <v>14.29</v>
      </c>
      <c r="E723">
        <v>26</v>
      </c>
      <c r="F723">
        <v>5.8760000000000003</v>
      </c>
      <c r="G723">
        <v>1.7569999999999999</v>
      </c>
      <c r="H723" s="76" t="s">
        <v>40</v>
      </c>
      <c r="I723" s="90" t="str">
        <f t="shared" si="38"/>
        <v>Thu</v>
      </c>
      <c r="J723" s="77"/>
      <c r="K723" s="77"/>
      <c r="L723" s="78"/>
      <c r="M723" s="78"/>
      <c r="N723" s="78"/>
      <c r="O723" s="78"/>
      <c r="R723" s="54"/>
    </row>
    <row r="724" spans="1:18">
      <c r="A724" s="73">
        <v>43679</v>
      </c>
      <c r="B724" s="89">
        <f t="shared" si="39"/>
        <v>8</v>
      </c>
      <c r="C724" s="89">
        <f t="shared" si="40"/>
        <v>2019</v>
      </c>
      <c r="D724">
        <v>14.52</v>
      </c>
      <c r="E724">
        <v>26</v>
      </c>
      <c r="F724">
        <v>5.7690000000000001</v>
      </c>
      <c r="G724">
        <v>1.7490000000000001</v>
      </c>
      <c r="H724" s="76" t="s">
        <v>40</v>
      </c>
      <c r="I724" s="90" t="str">
        <f t="shared" si="38"/>
        <v>Fri</v>
      </c>
      <c r="J724" s="79">
        <v>12.2</v>
      </c>
      <c r="K724" s="83">
        <v>13</v>
      </c>
      <c r="L724" s="80">
        <f>J724/$R$2</f>
        <v>26.896417926242083</v>
      </c>
      <c r="M724" s="80">
        <f>K724/$R$2</f>
        <v>28.660117462389106</v>
      </c>
      <c r="O724" s="80"/>
      <c r="R724" s="54"/>
    </row>
    <row r="725" spans="1:18">
      <c r="A725" s="73">
        <v>43682</v>
      </c>
      <c r="B725" s="89">
        <f t="shared" si="39"/>
        <v>8</v>
      </c>
      <c r="C725" s="89">
        <f t="shared" si="40"/>
        <v>2019</v>
      </c>
      <c r="D725">
        <v>14.86</v>
      </c>
      <c r="E725">
        <v>26.5</v>
      </c>
      <c r="F725">
        <v>5.6470000000000002</v>
      </c>
      <c r="G725">
        <v>1.7395</v>
      </c>
      <c r="H725" s="76" t="s">
        <v>40</v>
      </c>
      <c r="I725" s="90" t="str">
        <f t="shared" si="38"/>
        <v>Mon</v>
      </c>
      <c r="J725" s="77"/>
      <c r="K725" s="77"/>
      <c r="L725" s="78"/>
      <c r="M725" s="78"/>
      <c r="N725" s="78"/>
      <c r="O725" s="78"/>
      <c r="R725" s="54"/>
    </row>
    <row r="726" spans="1:18">
      <c r="A726" s="73">
        <v>43683</v>
      </c>
      <c r="B726" s="89">
        <f t="shared" si="39"/>
        <v>8</v>
      </c>
      <c r="C726" s="89">
        <f t="shared" si="40"/>
        <v>2019</v>
      </c>
      <c r="D726">
        <v>15.02</v>
      </c>
      <c r="E726">
        <v>28.3</v>
      </c>
      <c r="F726">
        <v>5.6669999999999998</v>
      </c>
      <c r="G726">
        <v>1.7404999999999999</v>
      </c>
      <c r="H726" s="76" t="s">
        <v>40</v>
      </c>
      <c r="I726" s="90" t="str">
        <f t="shared" si="38"/>
        <v>Tue</v>
      </c>
      <c r="J726" s="79"/>
      <c r="M726" s="80"/>
      <c r="O726" s="80"/>
      <c r="R726" s="54"/>
    </row>
    <row r="727" spans="1:18">
      <c r="A727" s="73">
        <v>43684</v>
      </c>
      <c r="B727" s="89">
        <f t="shared" si="39"/>
        <v>8</v>
      </c>
      <c r="C727" s="89">
        <f t="shared" si="40"/>
        <v>2019</v>
      </c>
      <c r="D727">
        <v>14.74</v>
      </c>
      <c r="E727">
        <v>28.3</v>
      </c>
      <c r="F727">
        <v>5.6734999999999998</v>
      </c>
      <c r="G727">
        <v>1.728</v>
      </c>
      <c r="H727" s="76" t="s">
        <v>40</v>
      </c>
      <c r="I727" s="90" t="str">
        <f t="shared" si="38"/>
        <v>Wed</v>
      </c>
      <c r="J727" s="77">
        <v>12.25</v>
      </c>
      <c r="K727" s="77">
        <v>13.95</v>
      </c>
      <c r="L727" s="78">
        <f>J727/$R$2</f>
        <v>27.006649147251274</v>
      </c>
      <c r="M727" s="78">
        <f>K727/$R$2</f>
        <v>30.754510661563696</v>
      </c>
      <c r="N727" s="78"/>
      <c r="O727" s="78"/>
      <c r="R727" s="54"/>
    </row>
    <row r="728" spans="1:18">
      <c r="A728" s="73">
        <v>43685</v>
      </c>
      <c r="B728" s="89">
        <f t="shared" si="39"/>
        <v>8</v>
      </c>
      <c r="C728" s="89">
        <f t="shared" si="40"/>
        <v>2019</v>
      </c>
      <c r="D728">
        <v>15.494999999999999</v>
      </c>
      <c r="E728">
        <v>28.5</v>
      </c>
      <c r="F728">
        <v>5.7229999999999999</v>
      </c>
      <c r="G728">
        <v>1.7375</v>
      </c>
      <c r="H728" s="76" t="s">
        <v>40</v>
      </c>
      <c r="I728" s="90" t="str">
        <f t="shared" si="38"/>
        <v>Thu</v>
      </c>
      <c r="J728" s="79"/>
      <c r="M728" s="80"/>
      <c r="O728" s="80"/>
      <c r="R728" s="54"/>
    </row>
    <row r="729" spans="1:18">
      <c r="A729" s="73">
        <v>43686</v>
      </c>
      <c r="B729" s="89">
        <f t="shared" si="39"/>
        <v>8</v>
      </c>
      <c r="C729" s="89">
        <f t="shared" si="40"/>
        <v>2019</v>
      </c>
      <c r="D729">
        <v>15.62</v>
      </c>
      <c r="E729">
        <v>28.5</v>
      </c>
      <c r="F729">
        <v>5.7439999999999998</v>
      </c>
      <c r="G729">
        <v>1.746</v>
      </c>
      <c r="H729" s="76" t="s">
        <v>40</v>
      </c>
      <c r="I729" s="90" t="str">
        <f t="shared" si="38"/>
        <v>Fri</v>
      </c>
      <c r="J729" s="77">
        <v>13.05</v>
      </c>
      <c r="K729" s="77">
        <v>14.3</v>
      </c>
      <c r="L729" s="78">
        <f>J729/$R$2</f>
        <v>28.770348683398296</v>
      </c>
      <c r="M729" s="78">
        <f>K729/$R$2</f>
        <v>31.526129208628021</v>
      </c>
      <c r="N729" s="78">
        <v>1.81</v>
      </c>
      <c r="O729" s="78">
        <v>1.9</v>
      </c>
      <c r="R729" s="54"/>
    </row>
    <row r="730" spans="1:18">
      <c r="A730" s="73">
        <v>43689</v>
      </c>
      <c r="B730" s="89">
        <f t="shared" si="39"/>
        <v>8</v>
      </c>
      <c r="C730" s="89">
        <f t="shared" si="40"/>
        <v>2019</v>
      </c>
      <c r="D730">
        <v>15.635</v>
      </c>
      <c r="E730">
        <v>30.5</v>
      </c>
      <c r="F730">
        <v>5.7244999999999999</v>
      </c>
      <c r="G730">
        <v>1.7430000000000001</v>
      </c>
      <c r="H730" s="76" t="s">
        <v>40</v>
      </c>
      <c r="I730" s="90" t="str">
        <f t="shared" si="38"/>
        <v>Mon</v>
      </c>
      <c r="J730" s="79"/>
      <c r="M730" s="80"/>
      <c r="O730" s="80"/>
      <c r="R730" s="54"/>
    </row>
    <row r="731" spans="1:18">
      <c r="A731" s="73">
        <f>A730+1</f>
        <v>43690</v>
      </c>
      <c r="B731" s="89">
        <f t="shared" si="39"/>
        <v>8</v>
      </c>
      <c r="C731" s="89">
        <f t="shared" si="40"/>
        <v>2019</v>
      </c>
      <c r="D731">
        <v>15.725</v>
      </c>
      <c r="E731">
        <v>30.5</v>
      </c>
      <c r="F731">
        <v>5.6970000000000001</v>
      </c>
      <c r="G731">
        <v>1.7310000000000001</v>
      </c>
      <c r="H731" s="76" t="s">
        <v>40</v>
      </c>
      <c r="I731" s="90" t="str">
        <f t="shared" si="38"/>
        <v>Tue</v>
      </c>
      <c r="J731" s="77"/>
      <c r="K731" s="77"/>
      <c r="L731" s="78"/>
      <c r="M731" s="78"/>
      <c r="N731" s="78"/>
      <c r="O731" s="78"/>
      <c r="R731" s="54"/>
    </row>
    <row r="732" spans="1:18">
      <c r="A732" s="73">
        <f t="shared" ref="A732:A734" si="41">A731+1</f>
        <v>43691</v>
      </c>
      <c r="B732" s="89">
        <f t="shared" si="39"/>
        <v>8</v>
      </c>
      <c r="C732" s="89">
        <f t="shared" si="40"/>
        <v>2019</v>
      </c>
      <c r="D732">
        <v>16.05</v>
      </c>
      <c r="E732">
        <v>30.5</v>
      </c>
      <c r="F732">
        <v>5.7320000000000002</v>
      </c>
      <c r="G732">
        <v>1.7410000000000001</v>
      </c>
      <c r="H732" s="76" t="s">
        <v>40</v>
      </c>
      <c r="I732" s="90" t="str">
        <f t="shared" si="38"/>
        <v>Wed</v>
      </c>
      <c r="J732" s="79">
        <v>14.65</v>
      </c>
      <c r="K732">
        <v>15.7</v>
      </c>
      <c r="L732" s="80">
        <f>J732/$R$2</f>
        <v>32.297747755692342</v>
      </c>
      <c r="M732" s="80">
        <f>K732/$R$2</f>
        <v>34.612603396885305</v>
      </c>
      <c r="O732" s="80"/>
      <c r="R732" s="54"/>
    </row>
    <row r="733" spans="1:18">
      <c r="A733" s="73">
        <f t="shared" si="41"/>
        <v>43692</v>
      </c>
      <c r="B733" s="89">
        <f t="shared" si="39"/>
        <v>8</v>
      </c>
      <c r="C733" s="89">
        <f t="shared" si="40"/>
        <v>2019</v>
      </c>
      <c r="D733">
        <v>15.99</v>
      </c>
      <c r="E733">
        <v>31.5</v>
      </c>
      <c r="F733">
        <v>5.6965000000000003</v>
      </c>
      <c r="G733">
        <v>1.7424999999999999</v>
      </c>
      <c r="H733" s="76" t="s">
        <v>40</v>
      </c>
      <c r="I733" s="90" t="str">
        <f t="shared" si="38"/>
        <v>Thu</v>
      </c>
      <c r="J733" s="77"/>
      <c r="K733" s="77"/>
      <c r="L733" s="78"/>
      <c r="M733" s="78"/>
      <c r="N733" s="78"/>
      <c r="O733" s="78"/>
      <c r="R733" s="54"/>
    </row>
    <row r="734" spans="1:18">
      <c r="A734" s="73">
        <f t="shared" si="41"/>
        <v>43693</v>
      </c>
      <c r="B734" s="89">
        <f t="shared" si="39"/>
        <v>8</v>
      </c>
      <c r="C734" s="89">
        <f t="shared" si="40"/>
        <v>2019</v>
      </c>
      <c r="D734">
        <v>16.09</v>
      </c>
      <c r="E734">
        <v>31.5</v>
      </c>
      <c r="F734">
        <v>5.71</v>
      </c>
      <c r="G734">
        <v>1.7555000000000001</v>
      </c>
      <c r="H734" s="76" t="s">
        <v>40</v>
      </c>
      <c r="I734" s="90" t="str">
        <f t="shared" si="38"/>
        <v>Fri</v>
      </c>
      <c r="J734" s="79">
        <v>15.5</v>
      </c>
      <c r="K734">
        <v>16.75</v>
      </c>
      <c r="L734" s="80">
        <f>J734/$R$2</f>
        <v>34.171678512848551</v>
      </c>
      <c r="M734" s="80">
        <f>K734/$R$2</f>
        <v>36.927459038078275</v>
      </c>
      <c r="N734" s="82">
        <v>1.75</v>
      </c>
      <c r="O734" s="80">
        <v>1.83</v>
      </c>
      <c r="R734" s="54"/>
    </row>
    <row r="735" spans="1:18">
      <c r="A735" s="73">
        <v>43696</v>
      </c>
      <c r="B735" s="89">
        <f t="shared" si="39"/>
        <v>8</v>
      </c>
      <c r="C735" s="89">
        <f t="shared" si="40"/>
        <v>2019</v>
      </c>
      <c r="D735">
        <v>16.004999999999999</v>
      </c>
      <c r="E735">
        <v>31.5</v>
      </c>
      <c r="F735">
        <v>5.7554999999999996</v>
      </c>
      <c r="G735">
        <v>1.7625</v>
      </c>
      <c r="H735" s="76" t="s">
        <v>40</v>
      </c>
      <c r="I735" s="90" t="str">
        <f t="shared" si="38"/>
        <v>Mon</v>
      </c>
      <c r="J735" s="77"/>
      <c r="K735" s="77"/>
      <c r="L735" s="78"/>
      <c r="M735" s="78"/>
      <c r="N735" s="78"/>
      <c r="O735" s="78"/>
      <c r="R735" s="54"/>
    </row>
    <row r="736" spans="1:18">
      <c r="A736" s="73">
        <v>43697</v>
      </c>
      <c r="B736" s="89">
        <f t="shared" si="39"/>
        <v>8</v>
      </c>
      <c r="C736" s="89">
        <f t="shared" si="40"/>
        <v>2019</v>
      </c>
      <c r="D736">
        <v>15.86</v>
      </c>
      <c r="E736">
        <v>31.5</v>
      </c>
      <c r="F736">
        <v>5.6980000000000004</v>
      </c>
      <c r="G736">
        <v>1.7565</v>
      </c>
      <c r="H736" s="76" t="s">
        <v>40</v>
      </c>
      <c r="I736" s="90" t="str">
        <f t="shared" si="38"/>
        <v>Tue</v>
      </c>
      <c r="J736" s="79"/>
      <c r="L736" s="80"/>
      <c r="M736" s="80"/>
      <c r="N736" s="82"/>
      <c r="O736" s="80"/>
      <c r="R736" s="54"/>
    </row>
    <row r="737" spans="1:18">
      <c r="A737" s="73">
        <v>43698</v>
      </c>
      <c r="B737" s="89">
        <f t="shared" si="39"/>
        <v>8</v>
      </c>
      <c r="C737" s="89">
        <f t="shared" si="40"/>
        <v>2019</v>
      </c>
      <c r="D737">
        <v>15.755000000000001</v>
      </c>
      <c r="E737">
        <v>31.5</v>
      </c>
      <c r="F737">
        <v>5.6965000000000003</v>
      </c>
      <c r="G737">
        <v>1.7509999999999999</v>
      </c>
      <c r="H737" s="76" t="s">
        <v>40</v>
      </c>
      <c r="I737" s="90" t="str">
        <f t="shared" si="38"/>
        <v>Wed</v>
      </c>
      <c r="J737" s="77">
        <v>15.7</v>
      </c>
      <c r="K737" s="77">
        <v>16.7</v>
      </c>
      <c r="L737" s="78">
        <f>J737/$R$2</f>
        <v>34.612603396885305</v>
      </c>
      <c r="M737" s="78">
        <f>K737/$R$2</f>
        <v>36.817227817069082</v>
      </c>
      <c r="N737" s="78"/>
      <c r="O737" s="78"/>
      <c r="R737" s="54"/>
    </row>
    <row r="738" spans="1:18">
      <c r="A738" s="73">
        <v>43699</v>
      </c>
      <c r="B738" s="89">
        <f t="shared" si="39"/>
        <v>8</v>
      </c>
      <c r="C738" s="89">
        <f t="shared" si="40"/>
        <v>2019</v>
      </c>
      <c r="D738">
        <v>15.78</v>
      </c>
      <c r="E738">
        <v>31.5</v>
      </c>
      <c r="F738">
        <v>5.6680000000000001</v>
      </c>
      <c r="G738">
        <v>1.7390000000000001</v>
      </c>
      <c r="H738" s="76" t="s">
        <v>40</v>
      </c>
      <c r="I738" s="90" t="str">
        <f t="shared" si="38"/>
        <v>Thu</v>
      </c>
      <c r="J738" s="79"/>
      <c r="L738" s="80"/>
      <c r="M738" s="80"/>
      <c r="N738" s="82"/>
      <c r="O738" s="80"/>
      <c r="R738" s="54"/>
    </row>
    <row r="739" spans="1:18">
      <c r="A739" s="73">
        <v>43700</v>
      </c>
      <c r="B739" s="89">
        <f t="shared" si="39"/>
        <v>8</v>
      </c>
      <c r="C739" s="89">
        <f t="shared" si="40"/>
        <v>2019</v>
      </c>
      <c r="D739">
        <v>15.755000000000001</v>
      </c>
      <c r="E739">
        <v>31.5</v>
      </c>
      <c r="F739">
        <v>5.6749999999999998</v>
      </c>
      <c r="G739">
        <v>1.746</v>
      </c>
      <c r="H739" s="76" t="s">
        <v>40</v>
      </c>
      <c r="I739" s="90" t="str">
        <f t="shared" si="38"/>
        <v>Fri</v>
      </c>
      <c r="J739" s="77">
        <v>16</v>
      </c>
      <c r="K739" s="77">
        <v>16.7</v>
      </c>
      <c r="L739" s="78">
        <f>J739/$R$2</f>
        <v>35.273990722940439</v>
      </c>
      <c r="M739" s="78">
        <f>K739/$R$2</f>
        <v>36.817227817069082</v>
      </c>
      <c r="N739" s="78"/>
      <c r="O739" s="78"/>
      <c r="R739" s="54"/>
    </row>
    <row r="740" spans="1:18">
      <c r="A740" s="73">
        <v>43704</v>
      </c>
      <c r="B740" s="89">
        <f t="shared" si="39"/>
        <v>8</v>
      </c>
      <c r="C740" s="89">
        <f t="shared" si="40"/>
        <v>2019</v>
      </c>
      <c r="D740">
        <v>15.904999999999999</v>
      </c>
      <c r="E740">
        <v>31.5</v>
      </c>
      <c r="F740">
        <v>5.6619999999999999</v>
      </c>
      <c r="G740">
        <v>1.744</v>
      </c>
      <c r="H740" s="76" t="s">
        <v>40</v>
      </c>
      <c r="I740" s="90" t="str">
        <f t="shared" si="38"/>
        <v>Tue</v>
      </c>
      <c r="J740" s="79"/>
      <c r="L740" s="80"/>
      <c r="M740" s="80"/>
      <c r="N740" s="82"/>
      <c r="O740" s="80"/>
      <c r="R740" s="54"/>
    </row>
    <row r="741" spans="1:18">
      <c r="A741" s="73">
        <v>43705</v>
      </c>
      <c r="B741" s="89">
        <f t="shared" si="39"/>
        <v>8</v>
      </c>
      <c r="C741" s="89">
        <f t="shared" si="40"/>
        <v>2019</v>
      </c>
      <c r="D741">
        <v>16.024999999999999</v>
      </c>
      <c r="E741">
        <v>31.5</v>
      </c>
      <c r="F741">
        <v>5.6529999999999996</v>
      </c>
      <c r="G741">
        <v>1.724</v>
      </c>
      <c r="H741" s="76" t="s">
        <v>40</v>
      </c>
      <c r="I741" s="90" t="str">
        <f t="shared" ref="I741:I752" si="42">TEXT($A741,"ddd")</f>
        <v>Wed</v>
      </c>
      <c r="J741" s="77">
        <v>16.350000000000001</v>
      </c>
      <c r="K741" s="77">
        <v>17.100000000000001</v>
      </c>
      <c r="L741" s="78">
        <f>J741/$R$2</f>
        <v>36.045609270004768</v>
      </c>
      <c r="M741" s="78">
        <f>K741/$R$2</f>
        <v>37.699077585142597</v>
      </c>
      <c r="N741" s="78">
        <v>1.73</v>
      </c>
      <c r="O741" s="78">
        <v>1.8</v>
      </c>
      <c r="R741" s="54"/>
    </row>
    <row r="742" spans="1:18">
      <c r="A742" s="73">
        <v>43706</v>
      </c>
      <c r="B742" s="89">
        <f t="shared" si="39"/>
        <v>8</v>
      </c>
      <c r="C742" s="89">
        <f t="shared" si="40"/>
        <v>2019</v>
      </c>
      <c r="D742">
        <v>16.344999999999999</v>
      </c>
      <c r="E742">
        <v>31.5</v>
      </c>
      <c r="F742">
        <v>5.7220000000000004</v>
      </c>
      <c r="G742">
        <v>1.7135</v>
      </c>
      <c r="H742" s="76" t="s">
        <v>40</v>
      </c>
      <c r="I742" s="90" t="str">
        <f t="shared" si="42"/>
        <v>Thu</v>
      </c>
      <c r="J742" s="79"/>
      <c r="L742" s="80"/>
      <c r="M742" s="80"/>
      <c r="N742" s="82"/>
      <c r="O742" s="80"/>
      <c r="R742" s="54"/>
    </row>
    <row r="743" spans="1:18">
      <c r="A743" s="73">
        <v>43707</v>
      </c>
      <c r="B743" s="89">
        <f t="shared" si="39"/>
        <v>8</v>
      </c>
      <c r="C743" s="89">
        <f t="shared" si="40"/>
        <v>2019</v>
      </c>
      <c r="D743">
        <v>17.86</v>
      </c>
      <c r="E743">
        <v>31.5</v>
      </c>
      <c r="F743">
        <v>5.6779999999999999</v>
      </c>
      <c r="G743">
        <v>1.7124999999999999</v>
      </c>
      <c r="H743" s="76" t="s">
        <v>40</v>
      </c>
      <c r="I743" s="90" t="str">
        <f t="shared" si="42"/>
        <v>Fri</v>
      </c>
      <c r="J743" s="77">
        <v>16.5</v>
      </c>
      <c r="K743" s="77">
        <v>17.5</v>
      </c>
      <c r="L743" s="78">
        <f>J743/$R$2</f>
        <v>36.376302933032328</v>
      </c>
      <c r="M743" s="78">
        <f>K743/$R$2</f>
        <v>38.580927353216104</v>
      </c>
      <c r="N743" s="78"/>
      <c r="O743" s="78"/>
      <c r="R743" s="54"/>
    </row>
    <row r="744" spans="1:18">
      <c r="A744" s="73">
        <v>43710</v>
      </c>
      <c r="B744" s="89">
        <f t="shared" si="39"/>
        <v>9</v>
      </c>
      <c r="C744" s="89">
        <f t="shared" si="40"/>
        <v>2019</v>
      </c>
      <c r="D744">
        <v>18.625</v>
      </c>
      <c r="E744">
        <v>35.5</v>
      </c>
      <c r="F744">
        <v>5.6105</v>
      </c>
      <c r="G744">
        <v>1.7164999999999999</v>
      </c>
      <c r="H744" s="76" t="s">
        <v>40</v>
      </c>
      <c r="I744" s="90" t="str">
        <f t="shared" si="42"/>
        <v>Mon</v>
      </c>
      <c r="J744" s="79"/>
      <c r="L744" s="80"/>
      <c r="M744" s="80"/>
      <c r="N744" s="82"/>
      <c r="O744" s="80"/>
      <c r="R744" s="54"/>
    </row>
    <row r="745" spans="1:18">
      <c r="A745" s="73">
        <v>43711</v>
      </c>
      <c r="B745" s="89">
        <f t="shared" si="39"/>
        <v>9</v>
      </c>
      <c r="C745" s="89">
        <f t="shared" si="40"/>
        <v>2019</v>
      </c>
      <c r="D745">
        <v>17.925000000000001</v>
      </c>
      <c r="E745">
        <v>35.5</v>
      </c>
      <c r="F745">
        <v>5.5369999999999999</v>
      </c>
      <c r="G745">
        <v>1.7144999999999999</v>
      </c>
      <c r="H745" s="76" t="s">
        <v>40</v>
      </c>
      <c r="I745" s="90" t="str">
        <f t="shared" si="42"/>
        <v>Tue</v>
      </c>
      <c r="J745" s="77"/>
      <c r="K745" s="77"/>
      <c r="L745" s="78"/>
      <c r="M745" s="78"/>
      <c r="N745" s="78"/>
      <c r="O745" s="78"/>
      <c r="R745" s="54"/>
    </row>
    <row r="746" spans="1:18">
      <c r="A746" s="73">
        <v>43712</v>
      </c>
      <c r="B746" s="89">
        <f t="shared" si="39"/>
        <v>9</v>
      </c>
      <c r="C746" s="89">
        <f t="shared" si="40"/>
        <v>2019</v>
      </c>
      <c r="D746">
        <v>17.91</v>
      </c>
      <c r="E746">
        <v>35</v>
      </c>
      <c r="F746">
        <v>5.6630000000000003</v>
      </c>
      <c r="G746">
        <v>1.7344999999999999</v>
      </c>
      <c r="H746" s="76" t="s">
        <v>40</v>
      </c>
      <c r="I746" s="90" t="str">
        <f t="shared" si="42"/>
        <v>Wed</v>
      </c>
      <c r="J746" s="79">
        <v>16.649999999999999</v>
      </c>
      <c r="K746" s="83">
        <v>17.5</v>
      </c>
      <c r="L746" s="80">
        <f>J746/$R$2</f>
        <v>36.706996596059895</v>
      </c>
      <c r="M746" s="80">
        <f>K746/$R$2</f>
        <v>38.580927353216104</v>
      </c>
      <c r="N746" s="82"/>
      <c r="O746" s="80"/>
      <c r="R746" s="54"/>
    </row>
    <row r="747" spans="1:18">
      <c r="A747" s="73">
        <v>43713</v>
      </c>
      <c r="B747" s="89">
        <f t="shared" si="39"/>
        <v>9</v>
      </c>
      <c r="C747" s="89">
        <f t="shared" si="40"/>
        <v>2019</v>
      </c>
      <c r="D747">
        <v>17.54</v>
      </c>
      <c r="E747">
        <v>35.5</v>
      </c>
      <c r="F747">
        <v>5.7770000000000001</v>
      </c>
      <c r="G747">
        <v>1.7544999999999999</v>
      </c>
      <c r="H747" s="76" t="s">
        <v>40</v>
      </c>
      <c r="I747" s="90" t="str">
        <f t="shared" si="42"/>
        <v>Thu</v>
      </c>
      <c r="J747" s="77"/>
      <c r="K747" s="77"/>
      <c r="L747" s="78"/>
      <c r="M747" s="78"/>
      <c r="N747" s="78"/>
      <c r="O747" s="78"/>
      <c r="R747" s="54"/>
    </row>
    <row r="748" spans="1:18">
      <c r="A748" s="73">
        <v>43714</v>
      </c>
      <c r="B748" s="89">
        <f t="shared" si="39"/>
        <v>9</v>
      </c>
      <c r="C748" s="89">
        <f t="shared" si="40"/>
        <v>2019</v>
      </c>
      <c r="D748">
        <v>17.5</v>
      </c>
      <c r="E748">
        <v>35.25</v>
      </c>
      <c r="F748">
        <v>5.7874999999999996</v>
      </c>
      <c r="G748">
        <v>1.7615000000000001</v>
      </c>
      <c r="H748" s="76" t="s">
        <v>40</v>
      </c>
      <c r="I748" s="90" t="str">
        <f t="shared" si="42"/>
        <v>Fri</v>
      </c>
      <c r="J748" s="79">
        <v>16.8</v>
      </c>
      <c r="K748">
        <v>17.5</v>
      </c>
      <c r="L748" s="80">
        <f>J748/$R$2</f>
        <v>37.037690259087462</v>
      </c>
      <c r="M748" s="80">
        <f>K748/$R$2</f>
        <v>38.580927353216104</v>
      </c>
      <c r="N748" s="82">
        <v>1.75</v>
      </c>
      <c r="O748" s="80">
        <v>1.8</v>
      </c>
      <c r="R748" s="54"/>
    </row>
    <row r="749" spans="1:18">
      <c r="A749" s="73">
        <v>43717</v>
      </c>
      <c r="B749" s="89">
        <f t="shared" si="39"/>
        <v>9</v>
      </c>
      <c r="C749" s="89">
        <f t="shared" si="40"/>
        <v>2019</v>
      </c>
      <c r="D749">
        <v>17.895</v>
      </c>
      <c r="E749">
        <v>35.25</v>
      </c>
      <c r="F749">
        <v>5.7709999999999999</v>
      </c>
      <c r="G749">
        <v>1.7689999999999999</v>
      </c>
      <c r="H749" s="76" t="s">
        <v>40</v>
      </c>
      <c r="I749" s="90" t="str">
        <f t="shared" si="42"/>
        <v>Mon</v>
      </c>
      <c r="J749" s="77"/>
      <c r="K749" s="77"/>
      <c r="L749" s="78"/>
      <c r="M749" s="78"/>
      <c r="N749" s="78"/>
      <c r="O749" s="78"/>
      <c r="R749" s="54"/>
    </row>
    <row r="750" spans="1:18">
      <c r="A750" s="73">
        <v>43718</v>
      </c>
      <c r="B750" s="89">
        <f t="shared" si="39"/>
        <v>9</v>
      </c>
      <c r="C750" s="89">
        <f t="shared" si="40"/>
        <v>2019</v>
      </c>
      <c r="D750">
        <v>18.065000000000001</v>
      </c>
      <c r="E750">
        <v>36</v>
      </c>
      <c r="F750">
        <v>5.7380000000000004</v>
      </c>
      <c r="G750">
        <v>1.776</v>
      </c>
      <c r="H750" s="76" t="s">
        <v>40</v>
      </c>
      <c r="I750" s="90" t="str">
        <f t="shared" si="42"/>
        <v>Tue</v>
      </c>
      <c r="J750" s="79"/>
      <c r="L750" s="80"/>
      <c r="M750" s="80"/>
      <c r="N750" s="82"/>
      <c r="O750" s="80"/>
      <c r="R750" s="54"/>
    </row>
    <row r="751" spans="1:18">
      <c r="A751" s="73">
        <v>43719</v>
      </c>
      <c r="B751" s="89">
        <f t="shared" si="39"/>
        <v>9</v>
      </c>
      <c r="C751" s="89">
        <f t="shared" si="40"/>
        <v>2019</v>
      </c>
      <c r="D751">
        <v>18.329999999999998</v>
      </c>
      <c r="E751">
        <v>36.5</v>
      </c>
      <c r="F751">
        <v>5.7649999999999997</v>
      </c>
      <c r="G751">
        <v>1.7925</v>
      </c>
      <c r="H751" s="76" t="s">
        <v>40</v>
      </c>
      <c r="I751" s="90" t="str">
        <f t="shared" si="42"/>
        <v>Wed</v>
      </c>
      <c r="J751" s="77">
        <v>17</v>
      </c>
      <c r="K751" s="77">
        <v>18</v>
      </c>
      <c r="L751" s="78">
        <f>J751/$R$2</f>
        <v>37.478615143124216</v>
      </c>
      <c r="M751" s="78">
        <f>K751/$R$2</f>
        <v>39.683239563307993</v>
      </c>
      <c r="N751" s="78"/>
      <c r="O751" s="78"/>
      <c r="R751" s="54"/>
    </row>
    <row r="752" spans="1:18">
      <c r="A752" s="73">
        <v>43720</v>
      </c>
      <c r="B752" s="89">
        <f t="shared" si="39"/>
        <v>9</v>
      </c>
      <c r="C752" s="89">
        <f t="shared" si="40"/>
        <v>2019</v>
      </c>
      <c r="D752">
        <v>18.2</v>
      </c>
      <c r="E752">
        <v>36.5</v>
      </c>
      <c r="F752">
        <v>5.8425000000000002</v>
      </c>
      <c r="G752">
        <v>1.774</v>
      </c>
      <c r="H752" s="76" t="s">
        <v>40</v>
      </c>
      <c r="I752" s="90" t="str">
        <f t="shared" si="42"/>
        <v>Thu</v>
      </c>
      <c r="J752" s="79"/>
      <c r="L752" s="80"/>
      <c r="M752" s="80"/>
      <c r="N752" s="82"/>
      <c r="O752" s="80"/>
      <c r="R752" s="54"/>
    </row>
    <row r="753" spans="1:18">
      <c r="A753" s="73">
        <v>43721</v>
      </c>
      <c r="B753" s="89">
        <f>MONTH(A753)</f>
        <v>9</v>
      </c>
      <c r="C753" s="89">
        <f>YEAR(A753)</f>
        <v>2019</v>
      </c>
      <c r="D753" s="32">
        <v>17.82</v>
      </c>
      <c r="E753" s="32">
        <v>36.5</v>
      </c>
      <c r="F753" s="32">
        <v>5.87</v>
      </c>
      <c r="G753" s="32">
        <v>1.768</v>
      </c>
      <c r="H753" s="76" t="s">
        <v>40</v>
      </c>
      <c r="I753" s="90" t="str">
        <f>TEXT($A753,"ddd")</f>
        <v>Fri</v>
      </c>
      <c r="J753" s="77">
        <v>17</v>
      </c>
      <c r="K753" s="77">
        <v>18</v>
      </c>
      <c r="L753" s="78">
        <f>J753/$R$2</f>
        <v>37.478615143124216</v>
      </c>
      <c r="M753" s="78">
        <f>K753/$R$2</f>
        <v>39.683239563307993</v>
      </c>
      <c r="N753" s="78">
        <v>1.75</v>
      </c>
      <c r="O753" s="78">
        <v>1.8</v>
      </c>
      <c r="R753" s="54"/>
    </row>
    <row r="754" spans="1:18">
      <c r="A754" s="73">
        <v>43724</v>
      </c>
      <c r="B754" s="89">
        <f>MONTH(A754)</f>
        <v>9</v>
      </c>
      <c r="C754" s="89">
        <f>YEAR(A754)</f>
        <v>2019</v>
      </c>
      <c r="D754" s="32">
        <v>17.295000000000002</v>
      </c>
      <c r="E754" s="32">
        <v>36.5</v>
      </c>
      <c r="F754" s="32">
        <v>5.8769999999999998</v>
      </c>
      <c r="G754" s="32">
        <v>1.7705</v>
      </c>
      <c r="H754" s="76" t="s">
        <v>40</v>
      </c>
      <c r="I754" s="90" t="str">
        <f>TEXT($A754,"ddd")</f>
        <v>Mon</v>
      </c>
      <c r="J754" s="79"/>
      <c r="L754" s="80"/>
      <c r="M754" s="80"/>
      <c r="N754" s="82"/>
      <c r="O754" s="80"/>
      <c r="R754" s="54"/>
    </row>
    <row r="755" spans="1:18">
      <c r="A755" s="73">
        <v>43725</v>
      </c>
      <c r="B755" s="89">
        <f t="shared" ref="B755:B812" si="43">MONTH(A755)</f>
        <v>9</v>
      </c>
      <c r="C755" s="89">
        <f t="shared" ref="C755:C812" si="44">YEAR(A755)</f>
        <v>2019</v>
      </c>
      <c r="D755">
        <v>17</v>
      </c>
      <c r="E755">
        <v>36.5</v>
      </c>
      <c r="F755">
        <v>5.7619999999999996</v>
      </c>
      <c r="G755">
        <v>1.7464999999999999</v>
      </c>
      <c r="H755" s="76" t="s">
        <v>40</v>
      </c>
      <c r="I755" s="90" t="str">
        <f t="shared" ref="I755:I812" si="45">TEXT($A755,"ddd")</f>
        <v>Tue</v>
      </c>
      <c r="J755" s="77"/>
      <c r="K755" s="77"/>
      <c r="L755" s="78"/>
      <c r="M755" s="78"/>
      <c r="N755" s="78"/>
      <c r="O755" s="78"/>
      <c r="R755" s="54"/>
    </row>
    <row r="756" spans="1:18">
      <c r="A756" s="73">
        <v>43726</v>
      </c>
      <c r="B756" s="89">
        <f t="shared" si="43"/>
        <v>9</v>
      </c>
      <c r="C756" s="89">
        <f t="shared" si="44"/>
        <v>2019</v>
      </c>
      <c r="D756">
        <v>17.23</v>
      </c>
      <c r="E756">
        <v>36.5</v>
      </c>
      <c r="F756">
        <v>5.7450000000000001</v>
      </c>
      <c r="G756">
        <v>1.7509999999999999</v>
      </c>
      <c r="H756" s="76" t="s">
        <v>40</v>
      </c>
      <c r="I756" s="90" t="str">
        <f t="shared" si="45"/>
        <v>Wed</v>
      </c>
      <c r="J756" s="79">
        <v>17.25</v>
      </c>
      <c r="K756">
        <v>18.100000000000001</v>
      </c>
      <c r="L756" s="80">
        <f>J756/$R$2</f>
        <v>38.029771248170164</v>
      </c>
      <c r="M756" s="80">
        <f>K756/$R$2</f>
        <v>39.903702005326373</v>
      </c>
      <c r="N756" s="82"/>
      <c r="O756" s="80"/>
      <c r="R756" s="54"/>
    </row>
    <row r="757" spans="1:18">
      <c r="A757" s="73">
        <v>43727</v>
      </c>
      <c r="B757" s="89">
        <f t="shared" si="43"/>
        <v>9</v>
      </c>
      <c r="C757" s="89">
        <f t="shared" si="44"/>
        <v>2019</v>
      </c>
      <c r="D757">
        <v>17.27</v>
      </c>
      <c r="E757">
        <v>37</v>
      </c>
      <c r="F757">
        <v>5.7584999999999997</v>
      </c>
      <c r="G757">
        <v>1.7625</v>
      </c>
      <c r="H757" s="76" t="s">
        <v>40</v>
      </c>
      <c r="I757" s="90" t="str">
        <f t="shared" si="45"/>
        <v>Thu</v>
      </c>
      <c r="J757" s="77"/>
      <c r="K757" s="77"/>
      <c r="L757" s="78"/>
      <c r="M757" s="78"/>
      <c r="N757" s="78"/>
      <c r="O757" s="78"/>
      <c r="R757" s="54"/>
    </row>
    <row r="758" spans="1:18">
      <c r="A758" s="73">
        <v>43728</v>
      </c>
      <c r="B758" s="89">
        <f t="shared" si="43"/>
        <v>9</v>
      </c>
      <c r="C758" s="89">
        <f t="shared" si="44"/>
        <v>2019</v>
      </c>
      <c r="D758">
        <v>17.96</v>
      </c>
      <c r="E758">
        <v>37</v>
      </c>
      <c r="F758">
        <v>5.7774999999999999</v>
      </c>
      <c r="G758">
        <v>1.766</v>
      </c>
      <c r="H758" s="76" t="s">
        <v>40</v>
      </c>
      <c r="I758" s="90" t="str">
        <f t="shared" si="45"/>
        <v>Fri</v>
      </c>
      <c r="J758" s="79">
        <v>17.399999999999999</v>
      </c>
      <c r="K758">
        <v>18.100000000000001</v>
      </c>
      <c r="L758" s="80">
        <f>J758/$R$2</f>
        <v>38.360464911197724</v>
      </c>
      <c r="M758" s="80">
        <f>K758/$R$2</f>
        <v>39.903702005326373</v>
      </c>
      <c r="N758" s="82">
        <v>1.75</v>
      </c>
      <c r="O758" s="80">
        <v>1.8</v>
      </c>
      <c r="R758" s="54"/>
    </row>
    <row r="759" spans="1:18">
      <c r="A759" s="73">
        <v>43731</v>
      </c>
      <c r="B759" s="89">
        <f t="shared" si="43"/>
        <v>9</v>
      </c>
      <c r="C759" s="89">
        <f t="shared" si="44"/>
        <v>2019</v>
      </c>
      <c r="D759">
        <v>17.760000000000002</v>
      </c>
      <c r="E759">
        <v>37.5</v>
      </c>
      <c r="F759">
        <v>5.6950000000000003</v>
      </c>
      <c r="G759">
        <v>1.756</v>
      </c>
      <c r="H759" s="76" t="s">
        <v>40</v>
      </c>
      <c r="I759" s="90" t="str">
        <f t="shared" si="45"/>
        <v>Mon</v>
      </c>
      <c r="J759" s="77"/>
      <c r="K759" s="77"/>
      <c r="L759" s="78"/>
      <c r="M759" s="78"/>
      <c r="N759" s="78"/>
      <c r="O759" s="78"/>
      <c r="R759" s="54"/>
    </row>
    <row r="760" spans="1:18">
      <c r="A760" s="73">
        <v>43732</v>
      </c>
      <c r="B760" s="89">
        <f t="shared" si="43"/>
        <v>9</v>
      </c>
      <c r="C760" s="89">
        <f t="shared" si="44"/>
        <v>2019</v>
      </c>
      <c r="D760">
        <v>17.27</v>
      </c>
      <c r="E760">
        <v>37.5</v>
      </c>
      <c r="F760">
        <v>5.7610000000000001</v>
      </c>
      <c r="G760">
        <v>1.7515000000000001</v>
      </c>
      <c r="H760" s="76" t="s">
        <v>40</v>
      </c>
      <c r="I760" s="90" t="str">
        <f t="shared" si="45"/>
        <v>Tue</v>
      </c>
      <c r="J760" s="79"/>
      <c r="L760" s="80"/>
      <c r="M760" s="80"/>
      <c r="N760" s="82"/>
      <c r="O760" s="80"/>
      <c r="R760" s="54"/>
    </row>
    <row r="761" spans="1:18">
      <c r="A761" s="73">
        <v>43733</v>
      </c>
      <c r="B761" s="89">
        <f t="shared" si="43"/>
        <v>9</v>
      </c>
      <c r="C761" s="89">
        <f t="shared" si="44"/>
        <v>2019</v>
      </c>
      <c r="D761">
        <v>17.195</v>
      </c>
      <c r="E761">
        <v>37.5</v>
      </c>
      <c r="F761">
        <v>5.7184999999999997</v>
      </c>
      <c r="G761">
        <v>1.736</v>
      </c>
      <c r="H761" s="76" t="s">
        <v>40</v>
      </c>
      <c r="I761" s="90" t="str">
        <f t="shared" si="45"/>
        <v>Wed</v>
      </c>
      <c r="J761" s="77">
        <v>17.600000000000001</v>
      </c>
      <c r="K761" s="77">
        <v>18.100000000000001</v>
      </c>
      <c r="L761" s="78">
        <f>J761/$R$2</f>
        <v>38.801389795234485</v>
      </c>
      <c r="M761" s="78">
        <f>K761/$R$2</f>
        <v>39.903702005326373</v>
      </c>
      <c r="N761" s="78"/>
      <c r="O761" s="78"/>
      <c r="R761" s="54"/>
    </row>
    <row r="762" spans="1:18">
      <c r="A762" s="73">
        <v>43734</v>
      </c>
      <c r="B762" s="89">
        <f t="shared" si="43"/>
        <v>9</v>
      </c>
      <c r="C762" s="89">
        <f t="shared" si="44"/>
        <v>2019</v>
      </c>
      <c r="D762">
        <v>17.364999999999998</v>
      </c>
      <c r="E762">
        <v>37.5</v>
      </c>
      <c r="F762">
        <v>5.7569999999999997</v>
      </c>
      <c r="G762">
        <v>1.724</v>
      </c>
      <c r="H762" s="76" t="s">
        <v>40</v>
      </c>
      <c r="I762" s="90" t="str">
        <f t="shared" si="45"/>
        <v>Thu</v>
      </c>
      <c r="J762" s="79"/>
      <c r="L762" s="80"/>
      <c r="M762" s="80"/>
      <c r="N762" s="82"/>
      <c r="O762" s="80"/>
      <c r="R762" s="54"/>
    </row>
    <row r="763" spans="1:18">
      <c r="A763" s="73">
        <v>43735</v>
      </c>
      <c r="B763" s="89">
        <f t="shared" si="43"/>
        <v>9</v>
      </c>
      <c r="C763" s="89">
        <f t="shared" si="44"/>
        <v>2019</v>
      </c>
      <c r="D763">
        <v>17.41</v>
      </c>
      <c r="E763">
        <v>37.5</v>
      </c>
      <c r="F763">
        <v>5.7140000000000004</v>
      </c>
      <c r="G763">
        <v>1.7130000000000001</v>
      </c>
      <c r="H763" s="76" t="s">
        <v>40</v>
      </c>
      <c r="I763" s="90" t="str">
        <f t="shared" si="45"/>
        <v>Fri</v>
      </c>
      <c r="J763" s="77">
        <v>17.600000000000001</v>
      </c>
      <c r="K763" s="77">
        <v>18.100000000000001</v>
      </c>
      <c r="L763" s="78">
        <f>J763/$R$2</f>
        <v>38.801389795234485</v>
      </c>
      <c r="M763" s="78">
        <f>K763/$R$2</f>
        <v>39.903702005326373</v>
      </c>
      <c r="N763" s="78"/>
      <c r="O763" s="78"/>
      <c r="R763" s="54"/>
    </row>
    <row r="764" spans="1:18">
      <c r="A764" s="73">
        <v>43738</v>
      </c>
      <c r="B764" s="89">
        <f t="shared" si="43"/>
        <v>9</v>
      </c>
      <c r="C764" s="89">
        <f t="shared" si="44"/>
        <v>2019</v>
      </c>
      <c r="D764">
        <v>17.57</v>
      </c>
      <c r="E764">
        <v>37</v>
      </c>
      <c r="F764">
        <v>5.7279999999999998</v>
      </c>
      <c r="G764">
        <v>1.7035</v>
      </c>
      <c r="H764" s="76" t="s">
        <v>40</v>
      </c>
      <c r="I764" s="90" t="str">
        <f t="shared" si="45"/>
        <v>Mon</v>
      </c>
      <c r="L764" s="80"/>
      <c r="M764" s="80"/>
      <c r="N764" s="82"/>
      <c r="O764" s="80"/>
      <c r="R764" s="54"/>
    </row>
    <row r="765" spans="1:18">
      <c r="A765" s="73">
        <v>43739</v>
      </c>
      <c r="B765" s="89">
        <f t="shared" si="43"/>
        <v>10</v>
      </c>
      <c r="C765" s="89">
        <f t="shared" si="44"/>
        <v>2019</v>
      </c>
      <c r="D765">
        <v>17.41</v>
      </c>
      <c r="E765">
        <v>36</v>
      </c>
      <c r="F765">
        <v>5.61</v>
      </c>
      <c r="G765">
        <v>1.7055</v>
      </c>
      <c r="H765" s="76" t="s">
        <v>40</v>
      </c>
      <c r="I765" s="90" t="str">
        <f t="shared" si="45"/>
        <v>Tue</v>
      </c>
      <c r="J765" s="77"/>
      <c r="K765" s="77"/>
      <c r="L765" s="78"/>
      <c r="M765" s="78"/>
      <c r="N765" s="78"/>
      <c r="O765" s="78"/>
      <c r="R765" s="54"/>
    </row>
    <row r="766" spans="1:18">
      <c r="A766" s="73">
        <v>43740</v>
      </c>
      <c r="B766" s="89">
        <f t="shared" si="43"/>
        <v>10</v>
      </c>
      <c r="C766" s="89">
        <f t="shared" si="44"/>
        <v>2019</v>
      </c>
      <c r="D766">
        <v>17.670000000000002</v>
      </c>
      <c r="E766">
        <v>36</v>
      </c>
      <c r="F766">
        <v>5.6289999999999996</v>
      </c>
      <c r="G766">
        <v>1.6970000000000001</v>
      </c>
      <c r="H766" s="76" t="s">
        <v>40</v>
      </c>
      <c r="I766" s="90" t="str">
        <f t="shared" si="45"/>
        <v>Wed</v>
      </c>
      <c r="J766">
        <v>17.600000000000001</v>
      </c>
      <c r="K766" s="83">
        <v>18.100000000000001</v>
      </c>
      <c r="L766" s="80">
        <f>J766/$R$2</f>
        <v>38.801389795234485</v>
      </c>
      <c r="M766" s="80">
        <f>K766/$R$2</f>
        <v>39.903702005326373</v>
      </c>
      <c r="N766" s="82"/>
      <c r="O766" s="80"/>
      <c r="R766" s="54"/>
    </row>
    <row r="767" spans="1:18">
      <c r="A767" s="73">
        <v>43741</v>
      </c>
      <c r="B767" s="89">
        <f t="shared" si="43"/>
        <v>10</v>
      </c>
      <c r="C767" s="89">
        <f t="shared" si="44"/>
        <v>2019</v>
      </c>
      <c r="D767">
        <v>17.785</v>
      </c>
      <c r="E767">
        <v>36</v>
      </c>
      <c r="F767">
        <v>5.6260000000000003</v>
      </c>
      <c r="G767">
        <v>1.6970000000000001</v>
      </c>
      <c r="H767" s="76" t="s">
        <v>40</v>
      </c>
      <c r="I767" s="90" t="str">
        <f t="shared" si="45"/>
        <v>Thu</v>
      </c>
      <c r="J767" s="77"/>
      <c r="K767" s="77"/>
      <c r="L767" s="78"/>
      <c r="M767" s="78"/>
      <c r="N767" s="78"/>
      <c r="O767" s="78"/>
      <c r="R767" s="54"/>
    </row>
    <row r="768" spans="1:18">
      <c r="A768" s="73">
        <v>43742</v>
      </c>
      <c r="B768" s="89">
        <f t="shared" si="43"/>
        <v>10</v>
      </c>
      <c r="C768" s="89">
        <f t="shared" si="44"/>
        <v>2019</v>
      </c>
      <c r="D768">
        <v>17.905000000000001</v>
      </c>
      <c r="E768">
        <v>36</v>
      </c>
      <c r="F768">
        <v>5.5990000000000002</v>
      </c>
      <c r="G768">
        <v>1.7015</v>
      </c>
      <c r="H768" s="76" t="s">
        <v>40</v>
      </c>
      <c r="I768" s="90" t="str">
        <f t="shared" si="45"/>
        <v>Fri</v>
      </c>
      <c r="J768">
        <v>17.649999999999999</v>
      </c>
      <c r="K768">
        <v>18.149999999999999</v>
      </c>
      <c r="L768" s="80">
        <f>J768/$R$2</f>
        <v>38.911621016243672</v>
      </c>
      <c r="M768" s="80">
        <f>K768/$R$2</f>
        <v>40.01393322633556</v>
      </c>
      <c r="N768" s="82">
        <v>1.69</v>
      </c>
      <c r="O768" s="80">
        <v>1.7749999999999999</v>
      </c>
      <c r="R768" s="54"/>
    </row>
    <row r="769" spans="1:18">
      <c r="A769" s="73">
        <v>43745</v>
      </c>
      <c r="B769" s="89">
        <f t="shared" si="43"/>
        <v>10</v>
      </c>
      <c r="C769" s="89">
        <f t="shared" si="44"/>
        <v>2019</v>
      </c>
      <c r="D769">
        <v>17.95</v>
      </c>
      <c r="E769">
        <v>34</v>
      </c>
      <c r="F769">
        <v>5.6260000000000003</v>
      </c>
      <c r="G769">
        <v>1.7130000000000001</v>
      </c>
      <c r="H769" s="76" t="s">
        <v>40</v>
      </c>
      <c r="I769" s="90" t="str">
        <f t="shared" si="45"/>
        <v>Mon</v>
      </c>
      <c r="J769" s="77"/>
      <c r="K769" s="77"/>
      <c r="L769" s="78"/>
      <c r="M769" s="78"/>
      <c r="N769" s="78"/>
      <c r="O769" s="78"/>
      <c r="R769" s="54"/>
    </row>
    <row r="770" spans="1:18">
      <c r="A770" s="73">
        <v>43746</v>
      </c>
      <c r="B770" s="89">
        <f t="shared" si="43"/>
        <v>10</v>
      </c>
      <c r="C770" s="89">
        <f t="shared" si="44"/>
        <v>2019</v>
      </c>
      <c r="D770">
        <v>17.559999999999999</v>
      </c>
      <c r="E770">
        <v>34</v>
      </c>
      <c r="F770">
        <v>5.6505000000000001</v>
      </c>
      <c r="G770">
        <v>1.732</v>
      </c>
      <c r="H770" s="76" t="s">
        <v>40</v>
      </c>
      <c r="I770" s="90" t="str">
        <f t="shared" si="45"/>
        <v>Tue</v>
      </c>
      <c r="L770" s="80"/>
      <c r="M770" s="80"/>
      <c r="N770" s="82"/>
      <c r="O770" s="80"/>
      <c r="R770" s="54"/>
    </row>
    <row r="771" spans="1:18">
      <c r="A771" s="73">
        <v>43747</v>
      </c>
      <c r="B771" s="89">
        <f t="shared" si="43"/>
        <v>10</v>
      </c>
      <c r="C771" s="89">
        <f t="shared" si="44"/>
        <v>2019</v>
      </c>
      <c r="D771">
        <v>17.745000000000001</v>
      </c>
      <c r="E771">
        <v>34.75</v>
      </c>
      <c r="F771">
        <v>5.66</v>
      </c>
      <c r="G771">
        <v>1.7290000000000001</v>
      </c>
      <c r="H771" s="76" t="s">
        <v>40</v>
      </c>
      <c r="I771" s="90" t="str">
        <f t="shared" si="45"/>
        <v>Wed</v>
      </c>
      <c r="J771" s="77">
        <v>17.7</v>
      </c>
      <c r="K771" s="77">
        <v>18.149999999999999</v>
      </c>
      <c r="L771" s="78">
        <f>J771/$R$2</f>
        <v>39.021852237252858</v>
      </c>
      <c r="M771" s="78">
        <f>K771/$R$2</f>
        <v>40.01393322633556</v>
      </c>
      <c r="N771" s="78"/>
      <c r="O771" s="78"/>
      <c r="R771" s="54"/>
    </row>
    <row r="772" spans="1:18">
      <c r="A772" s="73">
        <v>43748</v>
      </c>
      <c r="B772" s="89">
        <f t="shared" si="43"/>
        <v>10</v>
      </c>
      <c r="C772" s="89">
        <f t="shared" si="44"/>
        <v>2019</v>
      </c>
      <c r="D772">
        <v>17.75</v>
      </c>
      <c r="E772">
        <v>35.5</v>
      </c>
      <c r="F772">
        <v>5.6985000000000001</v>
      </c>
      <c r="G772">
        <v>1.738</v>
      </c>
      <c r="H772" s="76" t="s">
        <v>40</v>
      </c>
      <c r="I772" s="90" t="str">
        <f t="shared" si="45"/>
        <v>Thu</v>
      </c>
      <c r="L772" s="80"/>
      <c r="M772" s="80"/>
      <c r="N772" s="82"/>
      <c r="O772" s="80"/>
      <c r="R772" s="54"/>
    </row>
    <row r="773" spans="1:18">
      <c r="A773" s="73">
        <v>43749</v>
      </c>
      <c r="B773" s="89">
        <f t="shared" si="43"/>
        <v>10</v>
      </c>
      <c r="C773" s="89">
        <f t="shared" si="44"/>
        <v>2019</v>
      </c>
      <c r="D773">
        <v>18</v>
      </c>
      <c r="E773">
        <v>35.5</v>
      </c>
      <c r="F773">
        <v>5.7629999999999999</v>
      </c>
      <c r="G773">
        <v>1.7210000000000001</v>
      </c>
      <c r="H773" s="76" t="s">
        <v>40</v>
      </c>
      <c r="I773" s="90" t="str">
        <f t="shared" si="45"/>
        <v>Fri</v>
      </c>
      <c r="J773" s="77">
        <v>17.7</v>
      </c>
      <c r="K773" s="77">
        <v>18.149999999999999</v>
      </c>
      <c r="L773" s="78">
        <f>J773/$R$2</f>
        <v>39.021852237252858</v>
      </c>
      <c r="M773" s="78">
        <f>K773/$R$2</f>
        <v>40.01393322633556</v>
      </c>
      <c r="N773" s="78">
        <v>1.69</v>
      </c>
      <c r="O773" s="78">
        <v>1.75</v>
      </c>
      <c r="R773" s="54"/>
    </row>
    <row r="774" spans="1:18">
      <c r="A774" s="73">
        <v>43752</v>
      </c>
      <c r="B774" s="89">
        <f t="shared" si="43"/>
        <v>10</v>
      </c>
      <c r="C774" s="89">
        <f t="shared" si="44"/>
        <v>2019</v>
      </c>
      <c r="D774">
        <v>17.405000000000001</v>
      </c>
      <c r="E774">
        <v>35.5</v>
      </c>
      <c r="F774">
        <v>5.7184999999999997</v>
      </c>
      <c r="G774">
        <v>1.7044999999999999</v>
      </c>
      <c r="H774" s="76" t="s">
        <v>40</v>
      </c>
      <c r="I774" s="90" t="str">
        <f t="shared" si="45"/>
        <v>Mon</v>
      </c>
      <c r="L774" s="80"/>
      <c r="M774" s="80"/>
      <c r="N774" s="82"/>
      <c r="O774" s="80"/>
      <c r="R774" s="54"/>
    </row>
    <row r="775" spans="1:18">
      <c r="A775" s="73">
        <v>43753</v>
      </c>
      <c r="B775" s="89">
        <f t="shared" si="43"/>
        <v>10</v>
      </c>
      <c r="C775" s="89">
        <f t="shared" si="44"/>
        <v>2019</v>
      </c>
      <c r="D775">
        <v>17.07</v>
      </c>
      <c r="E775">
        <v>35.5</v>
      </c>
      <c r="F775">
        <v>5.7450000000000001</v>
      </c>
      <c r="G775">
        <v>1.702</v>
      </c>
      <c r="H775" s="76" t="s">
        <v>40</v>
      </c>
      <c r="I775" s="90" t="str">
        <f t="shared" si="45"/>
        <v>Tue</v>
      </c>
      <c r="J775" s="77"/>
      <c r="K775" s="77"/>
      <c r="L775" s="78"/>
      <c r="M775" s="78"/>
      <c r="N775" s="78"/>
      <c r="O775" s="78"/>
      <c r="R775" s="54"/>
    </row>
    <row r="776" spans="1:18">
      <c r="A776" s="73">
        <v>43754</v>
      </c>
      <c r="B776" s="89">
        <f t="shared" si="43"/>
        <v>10</v>
      </c>
      <c r="C776" s="89">
        <f t="shared" si="44"/>
        <v>2019</v>
      </c>
      <c r="D776">
        <v>17.004999999999999</v>
      </c>
      <c r="E776">
        <v>35.5</v>
      </c>
      <c r="F776">
        <v>5.6840000000000002</v>
      </c>
      <c r="G776">
        <v>1.7035</v>
      </c>
      <c r="H776" s="76" t="s">
        <v>40</v>
      </c>
      <c r="I776" s="90" t="str">
        <f t="shared" si="45"/>
        <v>Wed</v>
      </c>
      <c r="J776">
        <v>17.7</v>
      </c>
      <c r="K776">
        <v>18.100000000000001</v>
      </c>
      <c r="L776" s="80">
        <f>J776/$R$2</f>
        <v>39.021852237252858</v>
      </c>
      <c r="M776" s="80">
        <f>K776/$R$2</f>
        <v>39.903702005326373</v>
      </c>
      <c r="N776" s="82"/>
      <c r="O776" s="80"/>
      <c r="R776" s="54"/>
    </row>
    <row r="777" spans="1:18">
      <c r="A777" s="73">
        <v>43755</v>
      </c>
      <c r="B777" s="89">
        <f t="shared" si="43"/>
        <v>10</v>
      </c>
      <c r="C777" s="89">
        <f t="shared" si="44"/>
        <v>2019</v>
      </c>
      <c r="D777">
        <v>16.324999999999999</v>
      </c>
      <c r="E777">
        <v>35.5</v>
      </c>
      <c r="F777">
        <v>5.7264999999999997</v>
      </c>
      <c r="G777">
        <v>1.726</v>
      </c>
      <c r="H777" s="76" t="s">
        <v>40</v>
      </c>
      <c r="I777" s="90" t="str">
        <f t="shared" si="45"/>
        <v>Thu</v>
      </c>
      <c r="J777" s="77"/>
      <c r="K777" s="77"/>
      <c r="L777" s="78"/>
      <c r="M777" s="78"/>
      <c r="N777" s="78"/>
      <c r="O777" s="78"/>
      <c r="R777" s="54"/>
    </row>
    <row r="778" spans="1:18">
      <c r="A778" s="73">
        <v>43756</v>
      </c>
      <c r="B778" s="89">
        <f t="shared" si="43"/>
        <v>10</v>
      </c>
      <c r="C778" s="89">
        <f t="shared" si="44"/>
        <v>2019</v>
      </c>
      <c r="D778">
        <v>16.475000000000001</v>
      </c>
      <c r="E778">
        <v>35.5</v>
      </c>
      <c r="F778">
        <v>5.7510000000000003</v>
      </c>
      <c r="G778">
        <v>1.7290000000000001</v>
      </c>
      <c r="H778" s="76" t="s">
        <v>40</v>
      </c>
      <c r="I778" s="90" t="str">
        <f t="shared" si="45"/>
        <v>Fri</v>
      </c>
      <c r="J778">
        <v>17.75</v>
      </c>
      <c r="K778">
        <v>18.100000000000001</v>
      </c>
      <c r="L778" s="80">
        <f>J778/$R$2</f>
        <v>39.132083458262052</v>
      </c>
      <c r="M778" s="80">
        <f>K778/$R$2</f>
        <v>39.903702005326373</v>
      </c>
      <c r="N778" s="82"/>
      <c r="O778" s="80"/>
      <c r="R778" s="54"/>
    </row>
    <row r="779" spans="1:18">
      <c r="A779" s="73">
        <v>43759</v>
      </c>
      <c r="B779" s="89">
        <f t="shared" si="43"/>
        <v>10</v>
      </c>
      <c r="C779" s="89">
        <f t="shared" si="44"/>
        <v>2019</v>
      </c>
      <c r="D779">
        <v>16.2</v>
      </c>
      <c r="E779">
        <v>35.5</v>
      </c>
      <c r="F779">
        <v>5.82</v>
      </c>
      <c r="G779">
        <v>1.7355</v>
      </c>
      <c r="H779" s="76" t="s">
        <v>40</v>
      </c>
      <c r="I779" s="90" t="str">
        <f t="shared" si="45"/>
        <v>Mon</v>
      </c>
      <c r="J779" s="77"/>
      <c r="K779" s="77"/>
      <c r="L779" s="78"/>
      <c r="M779" s="78"/>
      <c r="N779" s="78"/>
      <c r="O779" s="78"/>
      <c r="R779" s="54"/>
    </row>
    <row r="780" spans="1:18">
      <c r="A780" s="73">
        <v>43760</v>
      </c>
      <c r="B780" s="89">
        <f t="shared" si="43"/>
        <v>10</v>
      </c>
      <c r="C780" s="89">
        <f t="shared" si="44"/>
        <v>2019</v>
      </c>
      <c r="D780">
        <v>16.024999999999999</v>
      </c>
      <c r="E780">
        <v>35.5</v>
      </c>
      <c r="F780">
        <v>5.7939999999999996</v>
      </c>
      <c r="G780">
        <v>1.7075</v>
      </c>
      <c r="H780" s="76" t="s">
        <v>40</v>
      </c>
      <c r="I780" s="90" t="str">
        <f t="shared" si="45"/>
        <v>Tue</v>
      </c>
      <c r="L780" s="80"/>
      <c r="M780" s="80"/>
      <c r="N780" s="82"/>
      <c r="O780" s="80"/>
      <c r="R780" s="54"/>
    </row>
    <row r="781" spans="1:18">
      <c r="A781" s="73">
        <v>43761</v>
      </c>
      <c r="B781" s="89">
        <f t="shared" si="43"/>
        <v>10</v>
      </c>
      <c r="C781" s="89">
        <f t="shared" si="44"/>
        <v>2019</v>
      </c>
      <c r="D781">
        <v>16.395</v>
      </c>
      <c r="E781">
        <v>35.5</v>
      </c>
      <c r="F781">
        <v>5.7729999999999997</v>
      </c>
      <c r="G781">
        <v>1.712</v>
      </c>
      <c r="H781" s="76" t="s">
        <v>40</v>
      </c>
      <c r="I781" s="90" t="str">
        <f t="shared" si="45"/>
        <v>Wed</v>
      </c>
      <c r="J781" s="77">
        <v>17.75</v>
      </c>
      <c r="K781" s="77">
        <v>18.100000000000001</v>
      </c>
      <c r="L781" s="78">
        <f>J781/$R$2</f>
        <v>39.132083458262052</v>
      </c>
      <c r="M781" s="78">
        <f>K781/$R$2</f>
        <v>39.903702005326373</v>
      </c>
      <c r="N781" s="78"/>
      <c r="O781" s="78"/>
      <c r="R781" s="54"/>
    </row>
    <row r="782" spans="1:18">
      <c r="A782" s="73">
        <v>43762</v>
      </c>
      <c r="B782" s="89">
        <f t="shared" si="43"/>
        <v>10</v>
      </c>
      <c r="C782" s="89">
        <f t="shared" si="44"/>
        <v>2019</v>
      </c>
      <c r="D782">
        <v>16.95</v>
      </c>
      <c r="E782">
        <v>35.5</v>
      </c>
      <c r="F782">
        <v>5.8689999999999998</v>
      </c>
      <c r="G782">
        <v>1.7150000000000001</v>
      </c>
      <c r="H782" s="76" t="s">
        <v>40</v>
      </c>
      <c r="I782" s="90" t="str">
        <f t="shared" si="45"/>
        <v>Thu</v>
      </c>
      <c r="L782" s="80"/>
      <c r="M782" s="80"/>
      <c r="N782" s="82"/>
      <c r="O782" s="80"/>
      <c r="R782" s="54"/>
    </row>
    <row r="783" spans="1:18">
      <c r="A783" s="73">
        <v>43763</v>
      </c>
      <c r="B783" s="89">
        <f t="shared" si="43"/>
        <v>10</v>
      </c>
      <c r="C783" s="89">
        <f t="shared" si="44"/>
        <v>2019</v>
      </c>
      <c r="D783">
        <v>16.89</v>
      </c>
      <c r="E783">
        <v>35.5</v>
      </c>
      <c r="F783">
        <v>5.8674999999999997</v>
      </c>
      <c r="G783">
        <v>1.7104999999999999</v>
      </c>
      <c r="H783" s="76" t="s">
        <v>40</v>
      </c>
      <c r="I783" s="90" t="str">
        <f t="shared" si="45"/>
        <v>Fri</v>
      </c>
      <c r="J783" s="77">
        <v>17.649999999999999</v>
      </c>
      <c r="K783" s="77">
        <v>18.05</v>
      </c>
      <c r="L783" s="78">
        <f>J783/$R$2</f>
        <v>38.911621016243672</v>
      </c>
      <c r="M783" s="78">
        <f>K783/$R$2</f>
        <v>39.793470784317186</v>
      </c>
      <c r="N783" s="78">
        <v>1.68</v>
      </c>
      <c r="O783" s="78">
        <v>1.72</v>
      </c>
      <c r="R783" s="54"/>
    </row>
    <row r="784" spans="1:18">
      <c r="A784" s="73">
        <v>43766</v>
      </c>
      <c r="B784" s="89">
        <f t="shared" si="43"/>
        <v>10</v>
      </c>
      <c r="C784" s="89">
        <f t="shared" si="44"/>
        <v>2019</v>
      </c>
      <c r="D784">
        <v>16.68</v>
      </c>
      <c r="E784">
        <v>35.5</v>
      </c>
      <c r="F784">
        <v>5.8884999999999996</v>
      </c>
      <c r="G784">
        <v>1.7270000000000001</v>
      </c>
      <c r="H784" s="76" t="s">
        <v>40</v>
      </c>
      <c r="I784" s="90" t="str">
        <f t="shared" si="45"/>
        <v>Mon</v>
      </c>
      <c r="L784" s="80"/>
      <c r="M784" s="80"/>
      <c r="N784" s="82"/>
      <c r="O784" s="80"/>
      <c r="R784" s="54"/>
    </row>
    <row r="785" spans="1:18">
      <c r="A785" s="73">
        <v>43767</v>
      </c>
      <c r="B785" s="89">
        <f t="shared" si="43"/>
        <v>10</v>
      </c>
      <c r="C785" s="89">
        <f t="shared" si="44"/>
        <v>2019</v>
      </c>
      <c r="D785">
        <v>16.68</v>
      </c>
      <c r="E785">
        <v>35.5</v>
      </c>
      <c r="F785">
        <v>5.8795000000000002</v>
      </c>
      <c r="G785">
        <v>1.7375</v>
      </c>
      <c r="H785" s="76" t="s">
        <v>40</v>
      </c>
      <c r="I785" s="90" t="str">
        <f t="shared" si="45"/>
        <v>Tue</v>
      </c>
      <c r="J785" s="77"/>
      <c r="K785" s="77"/>
      <c r="L785" s="78"/>
      <c r="M785" s="78"/>
      <c r="N785" s="78"/>
      <c r="O785" s="78"/>
      <c r="R785" s="54"/>
    </row>
    <row r="786" spans="1:18">
      <c r="A786" s="73">
        <v>43768</v>
      </c>
      <c r="B786" s="89">
        <f t="shared" si="43"/>
        <v>10</v>
      </c>
      <c r="C786" s="89">
        <f t="shared" si="44"/>
        <v>2019</v>
      </c>
      <c r="D786">
        <v>16.899999999999999</v>
      </c>
      <c r="E786">
        <v>35.5</v>
      </c>
      <c r="F786">
        <v>5.883</v>
      </c>
      <c r="G786">
        <v>1.7464999999999999</v>
      </c>
      <c r="H786" s="76" t="s">
        <v>40</v>
      </c>
      <c r="I786" s="90" t="str">
        <f t="shared" si="45"/>
        <v>Wed</v>
      </c>
      <c r="J786">
        <v>17.5</v>
      </c>
      <c r="K786" s="83">
        <v>18</v>
      </c>
      <c r="L786" s="80">
        <f>J786/$R$2</f>
        <v>38.580927353216104</v>
      </c>
      <c r="M786" s="80">
        <f>K786/$R$2</f>
        <v>39.683239563307993</v>
      </c>
      <c r="N786" s="82"/>
      <c r="O786" s="80"/>
      <c r="R786" s="54"/>
    </row>
    <row r="787" spans="1:18">
      <c r="A787" s="73">
        <v>43769</v>
      </c>
      <c r="B787" s="89">
        <f t="shared" si="43"/>
        <v>10</v>
      </c>
      <c r="C787" s="89">
        <f t="shared" si="44"/>
        <v>2019</v>
      </c>
      <c r="D787">
        <v>16.835000000000001</v>
      </c>
      <c r="E787">
        <v>35.5</v>
      </c>
      <c r="F787">
        <v>5.8250000000000002</v>
      </c>
      <c r="G787">
        <v>1.7424999999999999</v>
      </c>
      <c r="H787" s="76" t="s">
        <v>40</v>
      </c>
      <c r="I787" s="90" t="str">
        <f t="shared" si="45"/>
        <v>Thu</v>
      </c>
      <c r="J787" s="77"/>
      <c r="K787" s="77"/>
      <c r="L787" s="78"/>
      <c r="M787" s="78"/>
      <c r="N787" s="78"/>
      <c r="O787" s="78"/>
      <c r="R787" s="54"/>
    </row>
    <row r="788" spans="1:18">
      <c r="A788" s="73">
        <v>43770</v>
      </c>
      <c r="B788" s="89">
        <f t="shared" si="43"/>
        <v>11</v>
      </c>
      <c r="C788" s="89">
        <f t="shared" si="44"/>
        <v>2019</v>
      </c>
      <c r="D788">
        <v>16.75</v>
      </c>
      <c r="E788">
        <v>35.5</v>
      </c>
      <c r="F788">
        <v>5.7969999999999997</v>
      </c>
      <c r="G788">
        <v>1.766</v>
      </c>
      <c r="H788" s="76" t="s">
        <v>40</v>
      </c>
      <c r="I788" s="90" t="str">
        <f t="shared" si="45"/>
        <v>Fri</v>
      </c>
      <c r="J788">
        <v>17.5</v>
      </c>
      <c r="K788" s="83">
        <v>18</v>
      </c>
      <c r="L788" s="80">
        <f>J788/$R$2</f>
        <v>38.580927353216104</v>
      </c>
      <c r="M788" s="80">
        <f>K788/$R$2</f>
        <v>39.683239563307993</v>
      </c>
      <c r="N788" s="82"/>
      <c r="O788" s="80"/>
      <c r="R788" s="54"/>
    </row>
    <row r="789" spans="1:18">
      <c r="A789" s="73">
        <v>43773</v>
      </c>
      <c r="B789" s="89">
        <f t="shared" si="43"/>
        <v>11</v>
      </c>
      <c r="C789" s="89">
        <f t="shared" si="44"/>
        <v>2019</v>
      </c>
      <c r="D789">
        <v>16.594999999999999</v>
      </c>
      <c r="E789">
        <v>35.5</v>
      </c>
      <c r="F789">
        <v>5.8464999999999998</v>
      </c>
      <c r="G789">
        <v>1.7869999999999999</v>
      </c>
      <c r="H789" s="76" t="s">
        <v>40</v>
      </c>
      <c r="I789" s="90" t="str">
        <f t="shared" si="45"/>
        <v>Mon</v>
      </c>
      <c r="J789" s="77"/>
      <c r="K789" s="77"/>
      <c r="L789" s="78"/>
      <c r="M789" s="78"/>
      <c r="N789" s="78"/>
      <c r="O789" s="78"/>
      <c r="R789" s="54"/>
    </row>
    <row r="790" spans="1:18">
      <c r="A790" s="73">
        <v>43774</v>
      </c>
      <c r="B790" s="89">
        <f t="shared" si="43"/>
        <v>11</v>
      </c>
      <c r="C790" s="89">
        <f t="shared" si="44"/>
        <v>2019</v>
      </c>
      <c r="D790">
        <v>16.234999999999999</v>
      </c>
      <c r="E790">
        <v>35.5</v>
      </c>
      <c r="F790">
        <v>5.88</v>
      </c>
      <c r="G790">
        <v>1.8134999999999999</v>
      </c>
      <c r="H790" s="76" t="s">
        <v>40</v>
      </c>
      <c r="I790" s="90" t="str">
        <f t="shared" si="45"/>
        <v>Tue</v>
      </c>
      <c r="L790" s="80"/>
      <c r="M790" s="80"/>
      <c r="N790" s="82"/>
      <c r="O790" s="80"/>
      <c r="R790" s="54"/>
    </row>
    <row r="791" spans="1:18">
      <c r="A791" s="73">
        <v>43775</v>
      </c>
      <c r="B791" s="89">
        <f t="shared" si="43"/>
        <v>11</v>
      </c>
      <c r="C791" s="89">
        <f t="shared" si="44"/>
        <v>2019</v>
      </c>
      <c r="D791">
        <v>16.39</v>
      </c>
      <c r="E791">
        <v>35.5</v>
      </c>
      <c r="F791">
        <v>5.9135</v>
      </c>
      <c r="G791">
        <v>1.8174999999999999</v>
      </c>
      <c r="H791" s="76" t="s">
        <v>40</v>
      </c>
      <c r="I791" s="90" t="str">
        <f t="shared" si="45"/>
        <v>Wed</v>
      </c>
      <c r="J791" s="77">
        <v>17.2</v>
      </c>
      <c r="K791" s="77">
        <v>18</v>
      </c>
      <c r="L791" s="78">
        <f>J791/$R$2</f>
        <v>37.91954002716097</v>
      </c>
      <c r="M791" s="78">
        <f>K791/$R$2</f>
        <v>39.683239563307993</v>
      </c>
      <c r="N791" s="78"/>
      <c r="O791" s="78"/>
      <c r="R791" s="54"/>
    </row>
    <row r="792" spans="1:18">
      <c r="A792" s="73">
        <v>43776</v>
      </c>
      <c r="B792" s="89">
        <f t="shared" si="43"/>
        <v>11</v>
      </c>
      <c r="C792" s="89">
        <f t="shared" si="44"/>
        <v>2019</v>
      </c>
      <c r="D792">
        <v>16.305</v>
      </c>
      <c r="E792">
        <v>35.5</v>
      </c>
      <c r="F792">
        <v>5.9409999999999998</v>
      </c>
      <c r="G792">
        <v>1.8174999999999999</v>
      </c>
      <c r="H792" s="76" t="s">
        <v>40</v>
      </c>
      <c r="I792" s="90" t="str">
        <f t="shared" si="45"/>
        <v>Thu</v>
      </c>
      <c r="L792" s="80"/>
      <c r="M792" s="80"/>
      <c r="N792" s="82"/>
      <c r="O792" s="80"/>
      <c r="R792" s="54"/>
    </row>
    <row r="793" spans="1:18">
      <c r="A793" s="73">
        <v>43777</v>
      </c>
      <c r="B793" s="89">
        <f t="shared" si="43"/>
        <v>11</v>
      </c>
      <c r="C793" s="89">
        <f t="shared" si="44"/>
        <v>2019</v>
      </c>
      <c r="D793">
        <v>16.190000000000001</v>
      </c>
      <c r="E793">
        <v>35.5</v>
      </c>
      <c r="F793">
        <v>5.9515000000000002</v>
      </c>
      <c r="G793">
        <v>1.8274999999999999</v>
      </c>
      <c r="H793" s="76" t="s">
        <v>40</v>
      </c>
      <c r="I793" s="90" t="str">
        <f t="shared" si="45"/>
        <v>Fri</v>
      </c>
      <c r="J793" s="77">
        <v>17.2</v>
      </c>
      <c r="K793" s="77">
        <v>18</v>
      </c>
      <c r="L793" s="78">
        <f>J793/$R$2</f>
        <v>37.91954002716097</v>
      </c>
      <c r="M793" s="78">
        <f>K793/$R$2</f>
        <v>39.683239563307993</v>
      </c>
      <c r="N793" s="78">
        <v>1.61</v>
      </c>
      <c r="O793" s="78">
        <v>1.67</v>
      </c>
      <c r="R793" s="54"/>
    </row>
    <row r="794" spans="1:18">
      <c r="A794" s="73">
        <v>43780</v>
      </c>
      <c r="B794" s="89">
        <f t="shared" si="43"/>
        <v>11</v>
      </c>
      <c r="C794" s="89">
        <f t="shared" si="44"/>
        <v>2019</v>
      </c>
      <c r="D794">
        <v>15.73</v>
      </c>
      <c r="E794">
        <v>35.5</v>
      </c>
      <c r="F794">
        <v>5.8570000000000002</v>
      </c>
      <c r="G794">
        <v>1.8049999999999999</v>
      </c>
      <c r="H794" s="76" t="s">
        <v>40</v>
      </c>
      <c r="I794" s="90" t="str">
        <f t="shared" si="45"/>
        <v>Mon</v>
      </c>
      <c r="L794" s="80"/>
      <c r="M794" s="80"/>
      <c r="N794" s="82"/>
      <c r="O794" s="80"/>
    </row>
    <row r="795" spans="1:18">
      <c r="A795" s="73">
        <v>43781</v>
      </c>
      <c r="B795" s="89">
        <f t="shared" si="43"/>
        <v>11</v>
      </c>
      <c r="C795" s="89">
        <f t="shared" si="44"/>
        <v>2019</v>
      </c>
      <c r="D795">
        <v>15.5</v>
      </c>
      <c r="E795">
        <v>35.5</v>
      </c>
      <c r="F795">
        <v>5.8380000000000001</v>
      </c>
      <c r="G795">
        <v>1.7655000000000001</v>
      </c>
      <c r="H795" s="76" t="s">
        <v>40</v>
      </c>
      <c r="I795" s="90" t="str">
        <f t="shared" si="45"/>
        <v>Tue</v>
      </c>
      <c r="J795" s="77"/>
      <c r="K795" s="77"/>
      <c r="L795" s="78"/>
      <c r="M795" s="78"/>
      <c r="N795" s="78"/>
      <c r="O795" s="78"/>
    </row>
    <row r="796" spans="1:18">
      <c r="A796" s="73">
        <v>43782</v>
      </c>
      <c r="B796" s="89">
        <f t="shared" si="43"/>
        <v>11</v>
      </c>
      <c r="C796" s="89">
        <f t="shared" si="44"/>
        <v>2019</v>
      </c>
      <c r="D796">
        <v>15.53</v>
      </c>
      <c r="E796">
        <v>35.5</v>
      </c>
      <c r="F796">
        <v>5.8230000000000004</v>
      </c>
      <c r="G796">
        <v>1.768</v>
      </c>
      <c r="H796" s="76" t="s">
        <v>40</v>
      </c>
      <c r="I796" s="90" t="str">
        <f t="shared" si="45"/>
        <v>Wed</v>
      </c>
      <c r="J796">
        <v>17</v>
      </c>
      <c r="K796">
        <v>17.5</v>
      </c>
      <c r="L796" s="80">
        <f>J796/$R$2</f>
        <v>37.478615143124216</v>
      </c>
      <c r="M796" s="80">
        <f>K796/$R$2</f>
        <v>38.580927353216104</v>
      </c>
      <c r="N796" s="82"/>
      <c r="O796" s="80"/>
    </row>
    <row r="797" spans="1:18">
      <c r="A797" s="73">
        <v>43783</v>
      </c>
      <c r="B797" s="89">
        <f t="shared" si="43"/>
        <v>11</v>
      </c>
      <c r="C797" s="89">
        <f t="shared" si="44"/>
        <v>2019</v>
      </c>
      <c r="D797">
        <v>15.355</v>
      </c>
      <c r="E797">
        <v>35.5</v>
      </c>
      <c r="F797">
        <v>5.835</v>
      </c>
      <c r="G797">
        <v>1.756</v>
      </c>
      <c r="H797" s="76" t="s">
        <v>40</v>
      </c>
      <c r="I797" s="90" t="str">
        <f t="shared" si="45"/>
        <v>Thu</v>
      </c>
      <c r="J797" s="77"/>
      <c r="K797" s="77"/>
      <c r="L797" s="78"/>
      <c r="M797" s="78"/>
      <c r="N797" s="78"/>
      <c r="O797" s="78"/>
    </row>
    <row r="798" spans="1:18">
      <c r="A798" s="73">
        <v>43784</v>
      </c>
      <c r="B798" s="89">
        <f t="shared" si="43"/>
        <v>11</v>
      </c>
      <c r="C798" s="89">
        <f t="shared" si="44"/>
        <v>2019</v>
      </c>
      <c r="D798">
        <v>14.99</v>
      </c>
      <c r="E798">
        <v>35.5</v>
      </c>
      <c r="F798">
        <v>5.8120000000000003</v>
      </c>
      <c r="G798">
        <v>1.7410000000000001</v>
      </c>
      <c r="H798" s="76" t="s">
        <v>40</v>
      </c>
      <c r="I798" s="90" t="str">
        <f t="shared" si="45"/>
        <v>Fri</v>
      </c>
      <c r="J798">
        <v>16.8</v>
      </c>
      <c r="K798">
        <v>17.5</v>
      </c>
      <c r="L798" s="80">
        <f>J798/$R$2</f>
        <v>37.037690259087462</v>
      </c>
      <c r="M798" s="80">
        <f>K798/$R$2</f>
        <v>38.580927353216104</v>
      </c>
      <c r="N798" s="82"/>
      <c r="O798" s="80"/>
    </row>
    <row r="799" spans="1:18">
      <c r="A799" s="73">
        <v>43785</v>
      </c>
      <c r="B799" s="89">
        <f t="shared" si="43"/>
        <v>11</v>
      </c>
      <c r="C799" s="89">
        <f t="shared" si="44"/>
        <v>2019</v>
      </c>
      <c r="D799">
        <v>14.76</v>
      </c>
      <c r="E799">
        <v>35.5</v>
      </c>
      <c r="F799">
        <v>5.8280000000000003</v>
      </c>
      <c r="G799">
        <v>1.744</v>
      </c>
      <c r="H799" s="76" t="s">
        <v>40</v>
      </c>
      <c r="I799" s="90" t="str">
        <f t="shared" si="45"/>
        <v>Sat</v>
      </c>
      <c r="J799" s="77"/>
      <c r="K799" s="77"/>
      <c r="L799" s="78"/>
      <c r="M799" s="78"/>
      <c r="N799" s="78"/>
      <c r="O799" s="78"/>
    </row>
    <row r="800" spans="1:18">
      <c r="A800" s="73">
        <v>43788</v>
      </c>
      <c r="B800" s="89">
        <f t="shared" si="43"/>
        <v>11</v>
      </c>
      <c r="C800" s="89">
        <f t="shared" si="44"/>
        <v>2019</v>
      </c>
      <c r="D800">
        <v>14.475</v>
      </c>
      <c r="E800">
        <v>35.5</v>
      </c>
      <c r="F800">
        <v>5.8215000000000003</v>
      </c>
      <c r="G800">
        <v>1.7344999999999999</v>
      </c>
      <c r="H800" s="76" t="s">
        <v>40</v>
      </c>
      <c r="I800" s="90" t="str">
        <f t="shared" si="45"/>
        <v>Tue</v>
      </c>
      <c r="L800" s="80"/>
      <c r="M800" s="80"/>
      <c r="N800" s="82"/>
      <c r="O800" s="80"/>
    </row>
    <row r="801" spans="1:18">
      <c r="A801" s="73">
        <v>43789</v>
      </c>
      <c r="B801" s="89">
        <f t="shared" si="43"/>
        <v>11</v>
      </c>
      <c r="C801" s="89">
        <f t="shared" si="44"/>
        <v>2019</v>
      </c>
      <c r="D801">
        <v>14.31</v>
      </c>
      <c r="E801">
        <v>35.5</v>
      </c>
      <c r="F801">
        <v>5.8730000000000002</v>
      </c>
      <c r="G801">
        <v>1.748</v>
      </c>
      <c r="H801" s="76" t="s">
        <v>40</v>
      </c>
      <c r="I801" s="90" t="str">
        <f t="shared" si="45"/>
        <v>Wed</v>
      </c>
      <c r="J801" s="77">
        <v>16.5</v>
      </c>
      <c r="K801" s="77">
        <v>17.5</v>
      </c>
      <c r="L801" s="78">
        <f>J801/$R$2</f>
        <v>36.376302933032328</v>
      </c>
      <c r="M801" s="78">
        <f>K801/$R$2</f>
        <v>38.580927353216104</v>
      </c>
      <c r="N801" s="78">
        <v>1.575</v>
      </c>
      <c r="O801" s="78">
        <v>1.65</v>
      </c>
    </row>
    <row r="802" spans="1:18">
      <c r="A802" s="73">
        <v>43790</v>
      </c>
      <c r="B802" s="89">
        <f t="shared" si="43"/>
        <v>11</v>
      </c>
      <c r="C802" s="89">
        <f t="shared" si="44"/>
        <v>2019</v>
      </c>
      <c r="D802">
        <v>14.41</v>
      </c>
      <c r="E802">
        <v>35.5</v>
      </c>
      <c r="F802">
        <v>5.8129999999999997</v>
      </c>
      <c r="G802">
        <v>1.7529999999999999</v>
      </c>
      <c r="H802" s="76" t="s">
        <v>40</v>
      </c>
      <c r="I802" s="90" t="str">
        <f t="shared" si="45"/>
        <v>Thu</v>
      </c>
      <c r="L802" s="80"/>
      <c r="M802" s="80"/>
      <c r="N802" s="82"/>
      <c r="O802" s="80"/>
    </row>
    <row r="803" spans="1:18">
      <c r="A803" s="73">
        <v>43791</v>
      </c>
      <c r="B803" s="89">
        <f t="shared" si="43"/>
        <v>11</v>
      </c>
      <c r="C803" s="89">
        <f t="shared" si="44"/>
        <v>2019</v>
      </c>
      <c r="D803">
        <v>14.4</v>
      </c>
      <c r="E803">
        <v>35.5</v>
      </c>
      <c r="F803">
        <v>5.8339999999999996</v>
      </c>
      <c r="G803">
        <v>1.75</v>
      </c>
      <c r="H803" s="76" t="s">
        <v>40</v>
      </c>
      <c r="I803" s="90" t="str">
        <f t="shared" si="45"/>
        <v>Fri</v>
      </c>
      <c r="J803" s="77">
        <v>16.149999999999999</v>
      </c>
      <c r="K803" s="77">
        <v>17.149999999999999</v>
      </c>
      <c r="L803" s="78">
        <f>J803/$R$2</f>
        <v>35.604684385968007</v>
      </c>
      <c r="M803" s="78">
        <f>K803/$R$2</f>
        <v>37.809308806151783</v>
      </c>
      <c r="N803" s="78"/>
      <c r="O803" s="78"/>
    </row>
    <row r="804" spans="1:18">
      <c r="A804" s="73">
        <v>43794</v>
      </c>
      <c r="B804" s="89">
        <f t="shared" si="43"/>
        <v>11</v>
      </c>
      <c r="C804" s="89">
        <f t="shared" si="44"/>
        <v>2019</v>
      </c>
      <c r="D804">
        <v>14.57</v>
      </c>
      <c r="E804">
        <v>35.5</v>
      </c>
      <c r="F804">
        <v>5.8724999999999996</v>
      </c>
      <c r="G804">
        <v>1.7529999999999999</v>
      </c>
      <c r="H804" s="76" t="s">
        <v>40</v>
      </c>
      <c r="I804" s="90" t="str">
        <f t="shared" si="45"/>
        <v>Mon</v>
      </c>
      <c r="L804" s="80"/>
      <c r="M804" s="80"/>
      <c r="N804" s="82"/>
      <c r="O804" s="80"/>
    </row>
    <row r="805" spans="1:18">
      <c r="A805" s="73">
        <v>43795</v>
      </c>
      <c r="B805" s="89">
        <f t="shared" si="43"/>
        <v>11</v>
      </c>
      <c r="C805" s="89">
        <f t="shared" si="44"/>
        <v>2019</v>
      </c>
      <c r="D805">
        <v>14.37</v>
      </c>
      <c r="E805">
        <v>35.5</v>
      </c>
      <c r="F805">
        <v>5.8559999999999999</v>
      </c>
      <c r="G805">
        <v>1.7504999999999999</v>
      </c>
      <c r="H805" s="76" t="s">
        <v>40</v>
      </c>
      <c r="I805" s="90" t="str">
        <f t="shared" si="45"/>
        <v>Tue</v>
      </c>
      <c r="J805" s="77"/>
      <c r="K805" s="77"/>
      <c r="L805" s="78"/>
      <c r="M805" s="78"/>
      <c r="N805" s="78"/>
      <c r="O805" s="78"/>
    </row>
    <row r="806" spans="1:18">
      <c r="A806" s="73">
        <v>43796</v>
      </c>
      <c r="B806" s="89">
        <f t="shared" si="43"/>
        <v>11</v>
      </c>
      <c r="C806" s="89">
        <f t="shared" si="44"/>
        <v>2019</v>
      </c>
      <c r="D806">
        <v>14.445</v>
      </c>
      <c r="E806">
        <v>35.5</v>
      </c>
      <c r="F806">
        <v>5.9255000000000004</v>
      </c>
      <c r="G806">
        <v>1.7705</v>
      </c>
      <c r="H806" s="76" t="s">
        <v>40</v>
      </c>
      <c r="I806" s="90" t="str">
        <f t="shared" si="45"/>
        <v>Wed</v>
      </c>
      <c r="J806">
        <v>15.95</v>
      </c>
      <c r="K806">
        <v>16.5</v>
      </c>
      <c r="L806" s="80">
        <f>J806/$R$2</f>
        <v>35.163759501931253</v>
      </c>
      <c r="M806" s="80">
        <f>K806/$R$2</f>
        <v>36.376302933032328</v>
      </c>
      <c r="N806" s="82"/>
      <c r="O806" s="80"/>
    </row>
    <row r="807" spans="1:18">
      <c r="A807" s="73">
        <v>43797</v>
      </c>
      <c r="B807" s="89">
        <f t="shared" si="43"/>
        <v>11</v>
      </c>
      <c r="C807" s="89">
        <f t="shared" si="44"/>
        <v>2019</v>
      </c>
      <c r="D807">
        <v>14.07</v>
      </c>
      <c r="E807">
        <v>35.5</v>
      </c>
      <c r="F807">
        <v>5.8815</v>
      </c>
      <c r="G807">
        <v>1.7649999999999999</v>
      </c>
      <c r="H807" s="76" t="s">
        <v>40</v>
      </c>
      <c r="I807" s="90" t="str">
        <f t="shared" si="45"/>
        <v>Thu</v>
      </c>
      <c r="J807" s="77"/>
      <c r="K807" s="77"/>
      <c r="L807" s="78"/>
      <c r="M807" s="78"/>
      <c r="N807" s="78"/>
      <c r="O807" s="78"/>
    </row>
    <row r="808" spans="1:18">
      <c r="A808" s="73">
        <v>43798</v>
      </c>
      <c r="B808" s="89">
        <f t="shared" si="43"/>
        <v>11</v>
      </c>
      <c r="C808" s="89">
        <f t="shared" si="44"/>
        <v>2019</v>
      </c>
      <c r="D808">
        <v>13.81</v>
      </c>
      <c r="E808">
        <v>35.5</v>
      </c>
      <c r="F808">
        <v>5.8540000000000001</v>
      </c>
      <c r="G808">
        <v>1.7855000000000001</v>
      </c>
      <c r="H808" s="76" t="s">
        <v>40</v>
      </c>
      <c r="I808" s="90" t="str">
        <f t="shared" si="45"/>
        <v>Fri</v>
      </c>
      <c r="J808">
        <v>15.75</v>
      </c>
      <c r="K808">
        <v>16.3</v>
      </c>
      <c r="L808" s="80">
        <f>J808/$R$2</f>
        <v>34.722834617894499</v>
      </c>
      <c r="M808" s="80">
        <f>K808/$R$2</f>
        <v>35.935378048995574</v>
      </c>
      <c r="N808" s="82">
        <v>1.575</v>
      </c>
      <c r="O808" s="80">
        <v>1.65</v>
      </c>
    </row>
    <row r="809" spans="1:18">
      <c r="A809" s="73">
        <v>43801</v>
      </c>
      <c r="B809" s="89">
        <f t="shared" si="43"/>
        <v>12</v>
      </c>
      <c r="C809" s="89">
        <f t="shared" si="44"/>
        <v>2019</v>
      </c>
      <c r="D809">
        <v>13.625</v>
      </c>
      <c r="E809">
        <v>35.5</v>
      </c>
      <c r="F809">
        <v>5.8555000000000001</v>
      </c>
      <c r="G809">
        <v>1.7895000000000001</v>
      </c>
      <c r="H809" s="76" t="s">
        <v>40</v>
      </c>
      <c r="I809" s="90" t="str">
        <f t="shared" si="45"/>
        <v>Mon</v>
      </c>
      <c r="J809" s="77"/>
      <c r="K809" s="77"/>
      <c r="L809" s="78"/>
      <c r="M809" s="78"/>
      <c r="N809" s="78"/>
      <c r="O809" s="78"/>
    </row>
    <row r="810" spans="1:18">
      <c r="A810" s="73">
        <v>43802</v>
      </c>
      <c r="B810" s="89">
        <f t="shared" si="43"/>
        <v>12</v>
      </c>
      <c r="C810" s="89">
        <f t="shared" si="44"/>
        <v>2019</v>
      </c>
      <c r="D810">
        <v>13.6</v>
      </c>
      <c r="E810">
        <v>35.5</v>
      </c>
      <c r="F810">
        <v>5.8120000000000003</v>
      </c>
      <c r="G810">
        <v>1.802</v>
      </c>
      <c r="H810" s="76" t="s">
        <v>40</v>
      </c>
      <c r="I810" s="90" t="str">
        <f t="shared" si="45"/>
        <v>Tue</v>
      </c>
      <c r="L810" s="80"/>
      <c r="M810" s="80"/>
      <c r="N810" s="82"/>
      <c r="O810" s="80"/>
    </row>
    <row r="811" spans="1:18">
      <c r="A811" s="73">
        <v>43803</v>
      </c>
      <c r="B811" s="89">
        <f t="shared" si="43"/>
        <v>12</v>
      </c>
      <c r="C811" s="89">
        <f t="shared" si="44"/>
        <v>2019</v>
      </c>
      <c r="D811">
        <v>13.25</v>
      </c>
      <c r="E811">
        <v>35.5</v>
      </c>
      <c r="F811">
        <v>5.8230000000000004</v>
      </c>
      <c r="G811">
        <v>1.7709999999999999</v>
      </c>
      <c r="H811" s="76" t="s">
        <v>40</v>
      </c>
      <c r="I811" s="90" t="str">
        <f t="shared" si="45"/>
        <v>Wed</v>
      </c>
      <c r="J811" s="77">
        <v>15.75</v>
      </c>
      <c r="K811" s="77">
        <v>16.3</v>
      </c>
      <c r="L811" s="78">
        <f>J811/$R$2</f>
        <v>34.722834617894499</v>
      </c>
      <c r="M811" s="78">
        <f>K811/$R$2</f>
        <v>35.935378048995574</v>
      </c>
      <c r="N811" s="78"/>
      <c r="O811" s="78"/>
    </row>
    <row r="812" spans="1:18">
      <c r="A812" s="73">
        <v>43804</v>
      </c>
      <c r="B812" s="89">
        <f t="shared" si="43"/>
        <v>12</v>
      </c>
      <c r="C812" s="89">
        <f t="shared" si="44"/>
        <v>2019</v>
      </c>
      <c r="D812">
        <v>13.164999999999999</v>
      </c>
      <c r="E812">
        <v>35</v>
      </c>
      <c r="F812">
        <v>5.8550000000000004</v>
      </c>
      <c r="G812">
        <v>1.756</v>
      </c>
      <c r="H812" s="76" t="s">
        <v>40</v>
      </c>
      <c r="I812" s="90" t="str">
        <f t="shared" si="45"/>
        <v>Thu</v>
      </c>
      <c r="L812" s="80"/>
      <c r="M812" s="80"/>
      <c r="N812" s="82"/>
      <c r="O812" s="80"/>
      <c r="R812" s="54"/>
    </row>
    <row r="813" spans="1:18">
      <c r="A813" s="73"/>
      <c r="B813" s="89"/>
      <c r="C813" s="89"/>
      <c r="D813" s="76"/>
      <c r="E813" s="76"/>
      <c r="F813" s="76"/>
      <c r="G813" s="76"/>
      <c r="H813" s="76"/>
      <c r="I813" s="91"/>
      <c r="J813" s="77"/>
      <c r="K813" s="77"/>
      <c r="L813" s="78"/>
      <c r="M813" s="78"/>
      <c r="N813" s="78"/>
      <c r="O813" s="78"/>
    </row>
    <row r="814" spans="1:18">
      <c r="A814" s="73">
        <f>A812+1</f>
        <v>43805</v>
      </c>
      <c r="B814">
        <f t="shared" si="31"/>
        <v>12</v>
      </c>
      <c r="C814">
        <f t="shared" si="32"/>
        <v>2019</v>
      </c>
      <c r="D814" s="92">
        <f>AVERAGEIFS(D$3:D812,$A$3:$A812,"&gt;="&amp;[13]Summary!$D$8-90,$H$3:$H812,"Actual")</f>
        <v>16.393461538461537</v>
      </c>
      <c r="E814" s="92">
        <f>AVERAGEIFS(E$3:E812,$A$3:$A812,"&gt;="&amp;[13]Summary!$D$8-90,$H$3:$H812,"Actual")</f>
        <v>35.780769230769231</v>
      </c>
      <c r="F814" s="92">
        <f>AVERAGEIFS(F$3:F812,$A$3:$A812,"&gt;="&amp;[13]Summary!$D$8-90,$H$3:$H812,"Actual")</f>
        <v>5.7931230769230773</v>
      </c>
      <c r="G814" s="92">
        <f>AVERAGEIFS(G$3:G812,$A$3:$A812,"&gt;="&amp;[13]Summary!$D$8-90,$H$3:$H812,"Actual")</f>
        <v>1.749100000000001</v>
      </c>
      <c r="H814" s="76" t="s">
        <v>41</v>
      </c>
      <c r="I814" s="90" t="str">
        <f t="shared" si="33"/>
        <v>Fri</v>
      </c>
      <c r="L814" s="80"/>
      <c r="M814" s="80"/>
      <c r="N814" s="82"/>
      <c r="O814" s="80"/>
    </row>
    <row r="815" spans="1:18">
      <c r="A815" s="73">
        <f t="shared" ref="A815:A878" si="46">A814+1</f>
        <v>43806</v>
      </c>
      <c r="B815">
        <f t="shared" si="31"/>
        <v>12</v>
      </c>
      <c r="C815">
        <f t="shared" si="32"/>
        <v>2019</v>
      </c>
      <c r="D815" s="92">
        <f>AVERAGEIFS(D$3:D813,$A$3:$A813,"&gt;="&amp;[13]Summary!$D$8-90,$H$3:$H813,"Actual")</f>
        <v>16.393461538461537</v>
      </c>
      <c r="E815" s="92">
        <f>AVERAGEIFS(E$3:E813,$A$3:$A813,"&gt;="&amp;[13]Summary!$D$8-90,$H$3:$H813,"Actual")</f>
        <v>35.780769230769231</v>
      </c>
      <c r="F815" s="92">
        <f>AVERAGEIFS(F$3:F813,$A$3:$A813,"&gt;="&amp;[13]Summary!$D$8-90,$H$3:$H813,"Actual")</f>
        <v>5.7931230769230773</v>
      </c>
      <c r="G815" s="92">
        <f>AVERAGEIFS(G$3:G813,$A$3:$A813,"&gt;="&amp;[13]Summary!$D$8-90,$H$3:$H813,"Actual")</f>
        <v>1.749100000000001</v>
      </c>
      <c r="H815" s="76" t="s">
        <v>41</v>
      </c>
      <c r="I815" s="90" t="str">
        <f>TEXT($A815,"ddd")</f>
        <v>Sat</v>
      </c>
      <c r="J815" s="77"/>
      <c r="K815" s="77"/>
      <c r="L815" s="78"/>
      <c r="M815" s="78"/>
      <c r="N815" s="78"/>
      <c r="O815" s="78"/>
    </row>
    <row r="816" spans="1:18">
      <c r="A816" s="73">
        <f t="shared" si="46"/>
        <v>43807</v>
      </c>
      <c r="B816">
        <f t="shared" si="31"/>
        <v>12</v>
      </c>
      <c r="C816">
        <f t="shared" si="32"/>
        <v>2019</v>
      </c>
      <c r="D816" s="92">
        <f>AVERAGEIFS(D$3:D814,$A$3:$A814,"&gt;="&amp;[13]Summary!$D$8-90,$H$3:$H814,"Actual")</f>
        <v>16.393461538461537</v>
      </c>
      <c r="E816" s="92">
        <f>AVERAGEIFS(E$3:E814,$A$3:$A814,"&gt;="&amp;[13]Summary!$D$8-90,$H$3:$H814,"Actual")</f>
        <v>35.780769230769231</v>
      </c>
      <c r="F816" s="92">
        <f>AVERAGEIFS(F$3:F814,$A$3:$A814,"&gt;="&amp;[13]Summary!$D$8-90,$H$3:$H814,"Actual")</f>
        <v>5.7931230769230773</v>
      </c>
      <c r="G816" s="92">
        <f>AVERAGEIFS(G$3:G814,$A$3:$A814,"&gt;="&amp;[13]Summary!$D$8-90,$H$3:$H814,"Actual")</f>
        <v>1.749100000000001</v>
      </c>
      <c r="H816" s="76" t="s">
        <v>41</v>
      </c>
      <c r="I816" s="90" t="str">
        <f>TEXT($A816,"ddd")</f>
        <v>Sun</v>
      </c>
      <c r="L816" s="80"/>
      <c r="M816" s="80"/>
      <c r="N816" s="82"/>
      <c r="O816" s="80"/>
    </row>
    <row r="817" spans="1:15">
      <c r="A817" s="73">
        <f t="shared" si="46"/>
        <v>43808</v>
      </c>
      <c r="B817">
        <f t="shared" si="31"/>
        <v>12</v>
      </c>
      <c r="C817">
        <f t="shared" si="32"/>
        <v>2019</v>
      </c>
      <c r="D817" s="92">
        <f>AVERAGEIFS(D$3:D815,$A$3:$A815,"&gt;="&amp;[13]Summary!$D$8-90,$H$3:$H815,"Actual")</f>
        <v>16.393461538461537</v>
      </c>
      <c r="E817" s="92">
        <f>AVERAGEIFS(E$3:E815,$A$3:$A815,"&gt;="&amp;[13]Summary!$D$8-90,$H$3:$H815,"Actual")</f>
        <v>35.780769230769231</v>
      </c>
      <c r="F817" s="92">
        <f>AVERAGEIFS(F$3:F815,$A$3:$A815,"&gt;="&amp;[13]Summary!$D$8-90,$H$3:$H815,"Actual")</f>
        <v>5.7931230769230773</v>
      </c>
      <c r="G817" s="92">
        <f>AVERAGEIFS(G$3:G815,$A$3:$A815,"&gt;="&amp;[13]Summary!$D$8-90,$H$3:$H815,"Actual")</f>
        <v>1.749100000000001</v>
      </c>
      <c r="H817" s="76" t="s">
        <v>41</v>
      </c>
      <c r="I817" s="90" t="str">
        <f>TEXT($A817,"ddd")</f>
        <v>Mon</v>
      </c>
      <c r="J817" s="77"/>
      <c r="K817" s="77"/>
      <c r="L817" s="78"/>
      <c r="M817" s="78"/>
      <c r="N817" s="78"/>
      <c r="O817" s="78"/>
    </row>
    <row r="818" spans="1:15">
      <c r="A818" s="73">
        <f t="shared" si="46"/>
        <v>43809</v>
      </c>
      <c r="B818">
        <f t="shared" si="31"/>
        <v>12</v>
      </c>
      <c r="C818">
        <f t="shared" si="32"/>
        <v>2019</v>
      </c>
      <c r="D818" s="92">
        <f>AVERAGEIFS(D$3:D816,$A$3:$A816,"&gt;="&amp;[13]Summary!$D$8-90,$H$3:$H816,"Actual")</f>
        <v>16.393461538461537</v>
      </c>
      <c r="E818" s="92">
        <f>AVERAGEIFS(E$3:E816,$A$3:$A816,"&gt;="&amp;[13]Summary!$D$8-90,$H$3:$H816,"Actual")</f>
        <v>35.780769230769231</v>
      </c>
      <c r="F818" s="92">
        <f>AVERAGEIFS(F$3:F816,$A$3:$A816,"&gt;="&amp;[13]Summary!$D$8-90,$H$3:$H816,"Actual")</f>
        <v>5.7931230769230773</v>
      </c>
      <c r="G818" s="92">
        <f>AVERAGEIFS(G$3:G816,$A$3:$A816,"&gt;="&amp;[13]Summary!$D$8-90,$H$3:$H816,"Actual")</f>
        <v>1.749100000000001</v>
      </c>
      <c r="H818" s="76" t="s">
        <v>41</v>
      </c>
      <c r="I818" s="90" t="str">
        <f>TEXT($A818,"ddd")</f>
        <v>Tue</v>
      </c>
      <c r="L818" s="80"/>
      <c r="M818" s="80"/>
      <c r="N818" s="82"/>
      <c r="O818" s="80"/>
    </row>
    <row r="819" spans="1:15">
      <c r="A819" s="73">
        <f t="shared" si="46"/>
        <v>43810</v>
      </c>
      <c r="B819">
        <f t="shared" si="31"/>
        <v>12</v>
      </c>
      <c r="C819">
        <f t="shared" si="32"/>
        <v>2019</v>
      </c>
      <c r="D819" s="92">
        <f>AVERAGEIFS(D$3:D817,$A$3:$A817,"&gt;="&amp;[13]Summary!$D$8-90,$H$3:$H817,"Actual")</f>
        <v>16.393461538461537</v>
      </c>
      <c r="E819" s="92">
        <f>AVERAGEIFS(E$3:E817,$A$3:$A817,"&gt;="&amp;[13]Summary!$D$8-90,$H$3:$H817,"Actual")</f>
        <v>35.780769230769231</v>
      </c>
      <c r="F819" s="92">
        <f>AVERAGEIFS(F$3:F817,$A$3:$A817,"&gt;="&amp;[13]Summary!$D$8-90,$H$3:$H817,"Actual")</f>
        <v>5.7931230769230773</v>
      </c>
      <c r="G819" s="92">
        <f>AVERAGEIFS(G$3:G817,$A$3:$A817,"&gt;="&amp;[13]Summary!$D$8-90,$H$3:$H817,"Actual")</f>
        <v>1.749100000000001</v>
      </c>
      <c r="H819" s="76" t="s">
        <v>41</v>
      </c>
      <c r="I819" s="90" t="str">
        <f t="shared" ref="I819:I882" si="47">TEXT($A819,"ddd")</f>
        <v>Wed</v>
      </c>
      <c r="J819" s="77"/>
      <c r="K819" s="77"/>
      <c r="L819" s="78"/>
      <c r="M819" s="78"/>
      <c r="N819" s="78"/>
      <c r="O819" s="78"/>
    </row>
    <row r="820" spans="1:15">
      <c r="A820" s="73">
        <f t="shared" si="46"/>
        <v>43811</v>
      </c>
      <c r="B820">
        <f t="shared" si="31"/>
        <v>12</v>
      </c>
      <c r="C820">
        <f t="shared" si="32"/>
        <v>2019</v>
      </c>
      <c r="D820" s="92">
        <f>AVERAGEIFS(D$3:D818,$A$3:$A818,"&gt;="&amp;[13]Summary!$D$8-90,$H$3:$H818,"Actual")</f>
        <v>16.393461538461537</v>
      </c>
      <c r="E820" s="92">
        <f>AVERAGEIFS(E$3:E818,$A$3:$A818,"&gt;="&amp;[13]Summary!$D$8-90,$H$3:$H818,"Actual")</f>
        <v>35.780769230769231</v>
      </c>
      <c r="F820" s="92">
        <f>AVERAGEIFS(F$3:F818,$A$3:$A818,"&gt;="&amp;[13]Summary!$D$8-90,$H$3:$H818,"Actual")</f>
        <v>5.7931230769230773</v>
      </c>
      <c r="G820" s="92">
        <f>AVERAGEIFS(G$3:G818,$A$3:$A818,"&gt;="&amp;[13]Summary!$D$8-90,$H$3:$H818,"Actual")</f>
        <v>1.749100000000001</v>
      </c>
      <c r="H820" s="76" t="s">
        <v>41</v>
      </c>
      <c r="I820" s="90" t="str">
        <f t="shared" si="47"/>
        <v>Thu</v>
      </c>
      <c r="L820" s="80"/>
      <c r="M820" s="80"/>
      <c r="N820" s="82"/>
      <c r="O820" s="80"/>
    </row>
    <row r="821" spans="1:15">
      <c r="A821" s="73">
        <f t="shared" si="46"/>
        <v>43812</v>
      </c>
      <c r="B821">
        <f t="shared" si="31"/>
        <v>12</v>
      </c>
      <c r="C821">
        <f t="shared" si="32"/>
        <v>2019</v>
      </c>
      <c r="D821" s="92">
        <f>AVERAGEIFS(D$3:D819,$A$3:$A819,"&gt;="&amp;[13]Summary!$D$8-90,$H$3:$H819,"Actual")</f>
        <v>16.393461538461537</v>
      </c>
      <c r="E821" s="92">
        <f>AVERAGEIFS(E$3:E819,$A$3:$A819,"&gt;="&amp;[13]Summary!$D$8-90,$H$3:$H819,"Actual")</f>
        <v>35.780769230769231</v>
      </c>
      <c r="F821" s="92">
        <f>AVERAGEIFS(F$3:F819,$A$3:$A819,"&gt;="&amp;[13]Summary!$D$8-90,$H$3:$H819,"Actual")</f>
        <v>5.7931230769230773</v>
      </c>
      <c r="G821" s="92">
        <f>AVERAGEIFS(G$3:G819,$A$3:$A819,"&gt;="&amp;[13]Summary!$D$8-90,$H$3:$H819,"Actual")</f>
        <v>1.749100000000001</v>
      </c>
      <c r="H821" s="76" t="s">
        <v>41</v>
      </c>
      <c r="I821" t="str">
        <f t="shared" si="47"/>
        <v>Fri</v>
      </c>
      <c r="J821" s="77"/>
      <c r="K821" s="77"/>
      <c r="L821" s="78"/>
      <c r="M821" s="78"/>
      <c r="N821" s="78"/>
      <c r="O821" s="78"/>
    </row>
    <row r="822" spans="1:15">
      <c r="A822" s="73">
        <f t="shared" si="46"/>
        <v>43813</v>
      </c>
      <c r="B822">
        <f t="shared" si="31"/>
        <v>12</v>
      </c>
      <c r="C822">
        <f t="shared" si="32"/>
        <v>2019</v>
      </c>
      <c r="D822" s="92">
        <f>AVERAGEIFS(D$3:D820,$A$3:$A820,"&gt;="&amp;[13]Summary!$D$8-90,$H$3:$H820,"Actual")</f>
        <v>16.393461538461537</v>
      </c>
      <c r="E822" s="92">
        <f>AVERAGEIFS(E$3:E820,$A$3:$A820,"&gt;="&amp;[13]Summary!$D$8-90,$H$3:$H820,"Actual")</f>
        <v>35.780769230769231</v>
      </c>
      <c r="F822" s="92">
        <f>AVERAGEIFS(F$3:F820,$A$3:$A820,"&gt;="&amp;[13]Summary!$D$8-90,$H$3:$H820,"Actual")</f>
        <v>5.7931230769230773</v>
      </c>
      <c r="G822" s="92">
        <f>AVERAGEIFS(G$3:G820,$A$3:$A820,"&gt;="&amp;[13]Summary!$D$8-90,$H$3:$H820,"Actual")</f>
        <v>1.749100000000001</v>
      </c>
      <c r="H822" s="76" t="s">
        <v>41</v>
      </c>
      <c r="I822" t="str">
        <f t="shared" si="47"/>
        <v>Sat</v>
      </c>
      <c r="L822" s="80"/>
      <c r="M822" s="80"/>
      <c r="N822" s="82"/>
      <c r="O822" s="80"/>
    </row>
    <row r="823" spans="1:15">
      <c r="A823" s="73">
        <f t="shared" si="46"/>
        <v>43814</v>
      </c>
      <c r="B823">
        <f t="shared" ref="B823:B886" si="48">MONTH(A823)</f>
        <v>12</v>
      </c>
      <c r="C823">
        <f t="shared" ref="C823:C886" si="49">YEAR(A823)</f>
        <v>2019</v>
      </c>
      <c r="D823" s="92">
        <f>AVERAGEIFS(D$3:D821,$A$3:$A821,"&gt;="&amp;[13]Summary!$D$8-90,$H$3:$H821,"Actual")</f>
        <v>16.393461538461537</v>
      </c>
      <c r="E823" s="92">
        <f>AVERAGEIFS(E$3:E821,$A$3:$A821,"&gt;="&amp;[13]Summary!$D$8-90,$H$3:$H821,"Actual")</f>
        <v>35.780769230769231</v>
      </c>
      <c r="F823" s="92">
        <f>AVERAGEIFS(F$3:F821,$A$3:$A821,"&gt;="&amp;[13]Summary!$D$8-90,$H$3:$H821,"Actual")</f>
        <v>5.7931230769230773</v>
      </c>
      <c r="G823" s="92">
        <f>AVERAGEIFS(G$3:G821,$A$3:$A821,"&gt;="&amp;[13]Summary!$D$8-90,$H$3:$H821,"Actual")</f>
        <v>1.749100000000001</v>
      </c>
      <c r="H823" s="76" t="s">
        <v>41</v>
      </c>
      <c r="I823" t="str">
        <f t="shared" si="47"/>
        <v>Sun</v>
      </c>
      <c r="J823" s="77"/>
      <c r="K823" s="77"/>
      <c r="L823" s="78"/>
      <c r="M823" s="78"/>
      <c r="N823" s="78"/>
      <c r="O823" s="78"/>
    </row>
    <row r="824" spans="1:15">
      <c r="A824" s="73">
        <f t="shared" si="46"/>
        <v>43815</v>
      </c>
      <c r="B824">
        <f t="shared" si="48"/>
        <v>12</v>
      </c>
      <c r="C824">
        <f t="shared" si="49"/>
        <v>2019</v>
      </c>
      <c r="D824" s="92">
        <f>AVERAGEIFS(D$3:D822,$A$3:$A822,"&gt;="&amp;[13]Summary!$D$8-90,$H$3:$H822,"Actual")</f>
        <v>16.393461538461537</v>
      </c>
      <c r="E824" s="92">
        <f>AVERAGEIFS(E$3:E822,$A$3:$A822,"&gt;="&amp;[13]Summary!$D$8-90,$H$3:$H822,"Actual")</f>
        <v>35.780769230769231</v>
      </c>
      <c r="F824" s="92">
        <f>AVERAGEIFS(F$3:F822,$A$3:$A822,"&gt;="&amp;[13]Summary!$D$8-90,$H$3:$H822,"Actual")</f>
        <v>5.7931230769230773</v>
      </c>
      <c r="G824" s="92">
        <f>AVERAGEIFS(G$3:G822,$A$3:$A822,"&gt;="&amp;[13]Summary!$D$8-90,$H$3:$H822,"Actual")</f>
        <v>1.749100000000001</v>
      </c>
      <c r="H824" s="76" t="s">
        <v>41</v>
      </c>
      <c r="I824" t="str">
        <f t="shared" si="47"/>
        <v>Mon</v>
      </c>
      <c r="L824" s="80"/>
      <c r="M824" s="80"/>
      <c r="N824" s="82"/>
      <c r="O824" s="80"/>
    </row>
    <row r="825" spans="1:15">
      <c r="A825" s="73">
        <f t="shared" si="46"/>
        <v>43816</v>
      </c>
      <c r="B825">
        <f t="shared" si="48"/>
        <v>12</v>
      </c>
      <c r="C825">
        <f t="shared" si="49"/>
        <v>2019</v>
      </c>
      <c r="D825" s="92">
        <f>AVERAGEIFS(D$3:D823,$A$3:$A823,"&gt;="&amp;[13]Summary!$D$8-90,$H$3:$H823,"Actual")</f>
        <v>16.393461538461537</v>
      </c>
      <c r="E825" s="92">
        <f>AVERAGEIFS(E$3:E823,$A$3:$A823,"&gt;="&amp;[13]Summary!$D$8-90,$H$3:$H823,"Actual")</f>
        <v>35.780769230769231</v>
      </c>
      <c r="F825" s="92">
        <f>AVERAGEIFS(F$3:F823,$A$3:$A823,"&gt;="&amp;[13]Summary!$D$8-90,$H$3:$H823,"Actual")</f>
        <v>5.7931230769230773</v>
      </c>
      <c r="G825" s="92">
        <f>AVERAGEIFS(G$3:G823,$A$3:$A823,"&gt;="&amp;[13]Summary!$D$8-90,$H$3:$H823,"Actual")</f>
        <v>1.749100000000001</v>
      </c>
      <c r="H825" s="76" t="s">
        <v>41</v>
      </c>
      <c r="I825" t="str">
        <f t="shared" si="47"/>
        <v>Tue</v>
      </c>
      <c r="J825" s="77"/>
      <c r="K825" s="77"/>
      <c r="L825" s="78"/>
      <c r="M825" s="78"/>
      <c r="N825" s="78"/>
      <c r="O825" s="78"/>
    </row>
    <row r="826" spans="1:15">
      <c r="A826" s="73">
        <f t="shared" si="46"/>
        <v>43817</v>
      </c>
      <c r="B826">
        <f t="shared" si="48"/>
        <v>12</v>
      </c>
      <c r="C826">
        <f t="shared" si="49"/>
        <v>2019</v>
      </c>
      <c r="D826" s="92">
        <f>AVERAGEIFS(D$3:D824,$A$3:$A824,"&gt;="&amp;[13]Summary!$D$8-90,$H$3:$H824,"Actual")</f>
        <v>16.393461538461537</v>
      </c>
      <c r="E826" s="92">
        <f>AVERAGEIFS(E$3:E824,$A$3:$A824,"&gt;="&amp;[13]Summary!$D$8-90,$H$3:$H824,"Actual")</f>
        <v>35.780769230769231</v>
      </c>
      <c r="F826" s="92">
        <f>AVERAGEIFS(F$3:F824,$A$3:$A824,"&gt;="&amp;[13]Summary!$D$8-90,$H$3:$H824,"Actual")</f>
        <v>5.7931230769230773</v>
      </c>
      <c r="G826" s="92">
        <f>AVERAGEIFS(G$3:G824,$A$3:$A824,"&gt;="&amp;[13]Summary!$D$8-90,$H$3:$H824,"Actual")</f>
        <v>1.749100000000001</v>
      </c>
      <c r="H826" s="76" t="s">
        <v>41</v>
      </c>
      <c r="I826" t="str">
        <f t="shared" si="47"/>
        <v>Wed</v>
      </c>
      <c r="L826" s="80"/>
      <c r="M826" s="80"/>
      <c r="N826" s="82"/>
      <c r="O826" s="80"/>
    </row>
    <row r="827" spans="1:15">
      <c r="A827" s="73">
        <f t="shared" si="46"/>
        <v>43818</v>
      </c>
      <c r="B827">
        <f t="shared" si="48"/>
        <v>12</v>
      </c>
      <c r="C827">
        <f t="shared" si="49"/>
        <v>2019</v>
      </c>
      <c r="D827" s="92">
        <f>AVERAGEIFS(D$3:D825,$A$3:$A825,"&gt;="&amp;[13]Summary!$D$8-90,$H$3:$H825,"Actual")</f>
        <v>16.393461538461537</v>
      </c>
      <c r="E827" s="92">
        <f>AVERAGEIFS(E$3:E825,$A$3:$A825,"&gt;="&amp;[13]Summary!$D$8-90,$H$3:$H825,"Actual")</f>
        <v>35.780769230769231</v>
      </c>
      <c r="F827" s="92">
        <f>AVERAGEIFS(F$3:F825,$A$3:$A825,"&gt;="&amp;[13]Summary!$D$8-90,$H$3:$H825,"Actual")</f>
        <v>5.7931230769230773</v>
      </c>
      <c r="G827" s="92">
        <f>AVERAGEIFS(G$3:G825,$A$3:$A825,"&gt;="&amp;[13]Summary!$D$8-90,$H$3:$H825,"Actual")</f>
        <v>1.749100000000001</v>
      </c>
      <c r="H827" s="76" t="s">
        <v>41</v>
      </c>
      <c r="I827" t="str">
        <f t="shared" si="47"/>
        <v>Thu</v>
      </c>
      <c r="J827" s="77"/>
      <c r="K827" s="77"/>
      <c r="L827" s="78"/>
      <c r="M827" s="78"/>
      <c r="N827" s="78"/>
      <c r="O827" s="78"/>
    </row>
    <row r="828" spans="1:15">
      <c r="A828" s="73">
        <f t="shared" si="46"/>
        <v>43819</v>
      </c>
      <c r="B828">
        <f t="shared" si="48"/>
        <v>12</v>
      </c>
      <c r="C828">
        <f t="shared" si="49"/>
        <v>2019</v>
      </c>
      <c r="D828" s="92">
        <f>AVERAGEIFS(D$3:D826,$A$3:$A826,"&gt;="&amp;[13]Summary!$D$8-90,$H$3:$H826,"Actual")</f>
        <v>16.393461538461537</v>
      </c>
      <c r="E828" s="92">
        <f>AVERAGEIFS(E$3:E826,$A$3:$A826,"&gt;="&amp;[13]Summary!$D$8-90,$H$3:$H826,"Actual")</f>
        <v>35.780769230769231</v>
      </c>
      <c r="F828" s="92">
        <f>AVERAGEIFS(F$3:F826,$A$3:$A826,"&gt;="&amp;[13]Summary!$D$8-90,$H$3:$H826,"Actual")</f>
        <v>5.7931230769230773</v>
      </c>
      <c r="G828" s="92">
        <f>AVERAGEIFS(G$3:G826,$A$3:$A826,"&gt;="&amp;[13]Summary!$D$8-90,$H$3:$H826,"Actual")</f>
        <v>1.749100000000001</v>
      </c>
      <c r="H828" s="76" t="s">
        <v>41</v>
      </c>
      <c r="I828" t="str">
        <f t="shared" si="47"/>
        <v>Fri</v>
      </c>
      <c r="L828" s="80"/>
      <c r="M828" s="80"/>
      <c r="N828" s="82"/>
      <c r="O828" s="80"/>
    </row>
    <row r="829" spans="1:15">
      <c r="A829" s="73">
        <f t="shared" si="46"/>
        <v>43820</v>
      </c>
      <c r="B829">
        <f t="shared" si="48"/>
        <v>12</v>
      </c>
      <c r="C829">
        <f t="shared" si="49"/>
        <v>2019</v>
      </c>
      <c r="D829" s="92">
        <f>AVERAGEIFS(D$3:D827,$A$3:$A827,"&gt;="&amp;[13]Summary!$D$8-90,$H$3:$H827,"Actual")</f>
        <v>16.393461538461537</v>
      </c>
      <c r="E829" s="92">
        <f>AVERAGEIFS(E$3:E827,$A$3:$A827,"&gt;="&amp;[13]Summary!$D$8-90,$H$3:$H827,"Actual")</f>
        <v>35.780769230769231</v>
      </c>
      <c r="F829" s="92">
        <f>AVERAGEIFS(F$3:F827,$A$3:$A827,"&gt;="&amp;[13]Summary!$D$8-90,$H$3:$H827,"Actual")</f>
        <v>5.7931230769230773</v>
      </c>
      <c r="G829" s="92">
        <f>AVERAGEIFS(G$3:G827,$A$3:$A827,"&gt;="&amp;[13]Summary!$D$8-90,$H$3:$H827,"Actual")</f>
        <v>1.749100000000001</v>
      </c>
      <c r="H829" s="76" t="s">
        <v>41</v>
      </c>
      <c r="I829" t="str">
        <f t="shared" si="47"/>
        <v>Sat</v>
      </c>
      <c r="J829" s="77"/>
      <c r="K829" s="77"/>
      <c r="L829" s="78"/>
      <c r="M829" s="78"/>
      <c r="N829" s="78"/>
      <c r="O829" s="78"/>
    </row>
    <row r="830" spans="1:15">
      <c r="A830" s="73">
        <f t="shared" si="46"/>
        <v>43821</v>
      </c>
      <c r="B830">
        <f t="shared" si="48"/>
        <v>12</v>
      </c>
      <c r="C830">
        <f t="shared" si="49"/>
        <v>2019</v>
      </c>
      <c r="D830" s="92">
        <f>AVERAGEIFS(D$3:D828,$A$3:$A828,"&gt;="&amp;[13]Summary!$D$8-90,$H$3:$H828,"Actual")</f>
        <v>16.393461538461537</v>
      </c>
      <c r="E830" s="92">
        <f>AVERAGEIFS(E$3:E828,$A$3:$A828,"&gt;="&amp;[13]Summary!$D$8-90,$H$3:$H828,"Actual")</f>
        <v>35.780769230769231</v>
      </c>
      <c r="F830" s="92">
        <f>AVERAGEIFS(F$3:F828,$A$3:$A828,"&gt;="&amp;[13]Summary!$D$8-90,$H$3:$H828,"Actual")</f>
        <v>5.7931230769230773</v>
      </c>
      <c r="G830" s="92">
        <f>AVERAGEIFS(G$3:G828,$A$3:$A828,"&gt;="&amp;[13]Summary!$D$8-90,$H$3:$H828,"Actual")</f>
        <v>1.749100000000001</v>
      </c>
      <c r="H830" s="76" t="s">
        <v>41</v>
      </c>
      <c r="I830" t="str">
        <f t="shared" si="47"/>
        <v>Sun</v>
      </c>
      <c r="L830" s="80"/>
      <c r="M830" s="80"/>
      <c r="N830" s="82"/>
      <c r="O830" s="80"/>
    </row>
    <row r="831" spans="1:15">
      <c r="A831" s="73">
        <f t="shared" si="46"/>
        <v>43822</v>
      </c>
      <c r="B831">
        <f t="shared" si="48"/>
        <v>12</v>
      </c>
      <c r="C831">
        <f t="shared" si="49"/>
        <v>2019</v>
      </c>
      <c r="D831" s="92">
        <f>AVERAGEIFS(D$3:D829,$A$3:$A829,"&gt;="&amp;[13]Summary!$D$8-90,$H$3:$H829,"Actual")</f>
        <v>16.393461538461537</v>
      </c>
      <c r="E831" s="92">
        <f>AVERAGEIFS(E$3:E829,$A$3:$A829,"&gt;="&amp;[13]Summary!$D$8-90,$H$3:$H829,"Actual")</f>
        <v>35.780769230769231</v>
      </c>
      <c r="F831" s="92">
        <f>AVERAGEIFS(F$3:F829,$A$3:$A829,"&gt;="&amp;[13]Summary!$D$8-90,$H$3:$H829,"Actual")</f>
        <v>5.7931230769230773</v>
      </c>
      <c r="G831" s="92">
        <f>AVERAGEIFS(G$3:G829,$A$3:$A829,"&gt;="&amp;[13]Summary!$D$8-90,$H$3:$H829,"Actual")</f>
        <v>1.749100000000001</v>
      </c>
      <c r="H831" s="76" t="s">
        <v>41</v>
      </c>
      <c r="I831" t="str">
        <f t="shared" si="47"/>
        <v>Mon</v>
      </c>
      <c r="J831" s="77"/>
      <c r="K831" s="77"/>
      <c r="L831" s="78"/>
      <c r="M831" s="78"/>
      <c r="N831" s="78"/>
      <c r="O831" s="78"/>
    </row>
    <row r="832" spans="1:15">
      <c r="A832" s="73">
        <f t="shared" si="46"/>
        <v>43823</v>
      </c>
      <c r="B832">
        <f t="shared" si="48"/>
        <v>12</v>
      </c>
      <c r="C832">
        <f t="shared" si="49"/>
        <v>2019</v>
      </c>
      <c r="D832" s="92">
        <f>AVERAGEIFS(D$3:D830,$A$3:$A830,"&gt;="&amp;[13]Summary!$D$8-90,$H$3:$H830,"Actual")</f>
        <v>16.393461538461537</v>
      </c>
      <c r="E832" s="92">
        <f>AVERAGEIFS(E$3:E830,$A$3:$A830,"&gt;="&amp;[13]Summary!$D$8-90,$H$3:$H830,"Actual")</f>
        <v>35.780769230769231</v>
      </c>
      <c r="F832" s="92">
        <f>AVERAGEIFS(F$3:F830,$A$3:$A830,"&gt;="&amp;[13]Summary!$D$8-90,$H$3:$H830,"Actual")</f>
        <v>5.7931230769230773</v>
      </c>
      <c r="G832" s="92">
        <f>AVERAGEIFS(G$3:G830,$A$3:$A830,"&gt;="&amp;[13]Summary!$D$8-90,$H$3:$H830,"Actual")</f>
        <v>1.749100000000001</v>
      </c>
      <c r="H832" s="76" t="s">
        <v>41</v>
      </c>
      <c r="I832" t="str">
        <f t="shared" si="47"/>
        <v>Tue</v>
      </c>
      <c r="L832" s="80"/>
      <c r="M832" s="80"/>
      <c r="N832" s="82"/>
      <c r="O832" s="80"/>
    </row>
    <row r="833" spans="1:15">
      <c r="A833" s="73">
        <f t="shared" si="46"/>
        <v>43824</v>
      </c>
      <c r="B833">
        <f t="shared" si="48"/>
        <v>12</v>
      </c>
      <c r="C833">
        <f t="shared" si="49"/>
        <v>2019</v>
      </c>
      <c r="D833" s="92">
        <f>AVERAGEIFS(D$3:D831,$A$3:$A831,"&gt;="&amp;[13]Summary!$D$8-90,$H$3:$H831,"Actual")</f>
        <v>16.393461538461537</v>
      </c>
      <c r="E833" s="92">
        <f>AVERAGEIFS(E$3:E831,$A$3:$A831,"&gt;="&amp;[13]Summary!$D$8-90,$H$3:$H831,"Actual")</f>
        <v>35.780769230769231</v>
      </c>
      <c r="F833" s="92">
        <f>AVERAGEIFS(F$3:F831,$A$3:$A831,"&gt;="&amp;[13]Summary!$D$8-90,$H$3:$H831,"Actual")</f>
        <v>5.7931230769230773</v>
      </c>
      <c r="G833" s="92">
        <f>AVERAGEIFS(G$3:G831,$A$3:$A831,"&gt;="&amp;[13]Summary!$D$8-90,$H$3:$H831,"Actual")</f>
        <v>1.749100000000001</v>
      </c>
      <c r="H833" s="76" t="s">
        <v>41</v>
      </c>
      <c r="I833" t="str">
        <f t="shared" si="47"/>
        <v>Wed</v>
      </c>
      <c r="J833" s="77"/>
      <c r="K833" s="77"/>
      <c r="L833" s="78"/>
      <c r="M833" s="78"/>
      <c r="N833" s="78"/>
      <c r="O833" s="78"/>
    </row>
    <row r="834" spans="1:15">
      <c r="A834" s="73">
        <f t="shared" si="46"/>
        <v>43825</v>
      </c>
      <c r="B834">
        <f t="shared" si="48"/>
        <v>12</v>
      </c>
      <c r="C834">
        <f t="shared" si="49"/>
        <v>2019</v>
      </c>
      <c r="D834" s="92">
        <f>AVERAGEIFS(D$3:D832,$A$3:$A832,"&gt;="&amp;[13]Summary!$D$8-90,$H$3:$H832,"Actual")</f>
        <v>16.393461538461537</v>
      </c>
      <c r="E834" s="92">
        <f>AVERAGEIFS(E$3:E832,$A$3:$A832,"&gt;="&amp;[13]Summary!$D$8-90,$H$3:$H832,"Actual")</f>
        <v>35.780769230769231</v>
      </c>
      <c r="F834" s="92">
        <f>AVERAGEIFS(F$3:F832,$A$3:$A832,"&gt;="&amp;[13]Summary!$D$8-90,$H$3:$H832,"Actual")</f>
        <v>5.7931230769230773</v>
      </c>
      <c r="G834" s="92">
        <f>AVERAGEIFS(G$3:G832,$A$3:$A832,"&gt;="&amp;[13]Summary!$D$8-90,$H$3:$H832,"Actual")</f>
        <v>1.749100000000001</v>
      </c>
      <c r="H834" s="76" t="s">
        <v>41</v>
      </c>
      <c r="I834" t="str">
        <f t="shared" si="47"/>
        <v>Thu</v>
      </c>
      <c r="L834" s="80"/>
      <c r="M834" s="80"/>
      <c r="N834" s="82"/>
      <c r="O834" s="80"/>
    </row>
    <row r="835" spans="1:15">
      <c r="A835" s="73">
        <f t="shared" si="46"/>
        <v>43826</v>
      </c>
      <c r="B835">
        <f t="shared" si="48"/>
        <v>12</v>
      </c>
      <c r="C835">
        <f t="shared" si="49"/>
        <v>2019</v>
      </c>
      <c r="D835" s="92">
        <f>AVERAGEIFS(D$3:D833,$A$3:$A833,"&gt;="&amp;[13]Summary!$D$8-90,$H$3:$H833,"Actual")</f>
        <v>16.393461538461537</v>
      </c>
      <c r="E835" s="92">
        <f>AVERAGEIFS(E$3:E833,$A$3:$A833,"&gt;="&amp;[13]Summary!$D$8-90,$H$3:$H833,"Actual")</f>
        <v>35.780769230769231</v>
      </c>
      <c r="F835" s="92">
        <f>AVERAGEIFS(F$3:F833,$A$3:$A833,"&gt;="&amp;[13]Summary!$D$8-90,$H$3:$H833,"Actual")</f>
        <v>5.7931230769230773</v>
      </c>
      <c r="G835" s="92">
        <f>AVERAGEIFS(G$3:G833,$A$3:$A833,"&gt;="&amp;[13]Summary!$D$8-90,$H$3:$H833,"Actual")</f>
        <v>1.749100000000001</v>
      </c>
      <c r="H835" s="76" t="s">
        <v>41</v>
      </c>
      <c r="I835" t="str">
        <f t="shared" si="47"/>
        <v>Fri</v>
      </c>
      <c r="J835" s="77"/>
      <c r="K835" s="77"/>
      <c r="L835" s="78"/>
      <c r="M835" s="78"/>
      <c r="N835" s="78"/>
      <c r="O835" s="78"/>
    </row>
    <row r="836" spans="1:15">
      <c r="A836" s="73">
        <f t="shared" si="46"/>
        <v>43827</v>
      </c>
      <c r="B836">
        <f t="shared" si="48"/>
        <v>12</v>
      </c>
      <c r="C836">
        <f t="shared" si="49"/>
        <v>2019</v>
      </c>
      <c r="D836" s="92">
        <f>AVERAGEIFS(D$3:D834,$A$3:$A834,"&gt;="&amp;[13]Summary!$D$8-90,$H$3:$H834,"Actual")</f>
        <v>16.393461538461537</v>
      </c>
      <c r="E836" s="92">
        <f>AVERAGEIFS(E$3:E834,$A$3:$A834,"&gt;="&amp;[13]Summary!$D$8-90,$H$3:$H834,"Actual")</f>
        <v>35.780769230769231</v>
      </c>
      <c r="F836" s="92">
        <f>AVERAGEIFS(F$3:F834,$A$3:$A834,"&gt;="&amp;[13]Summary!$D$8-90,$H$3:$H834,"Actual")</f>
        <v>5.7931230769230773</v>
      </c>
      <c r="G836" s="92">
        <f>AVERAGEIFS(G$3:G834,$A$3:$A834,"&gt;="&amp;[13]Summary!$D$8-90,$H$3:$H834,"Actual")</f>
        <v>1.749100000000001</v>
      </c>
      <c r="H836" s="76" t="s">
        <v>41</v>
      </c>
      <c r="I836" t="str">
        <f t="shared" si="47"/>
        <v>Sat</v>
      </c>
      <c r="L836" s="80"/>
      <c r="M836" s="80"/>
      <c r="N836" s="82"/>
      <c r="O836" s="80"/>
    </row>
    <row r="837" spans="1:15">
      <c r="A837" s="73">
        <f t="shared" si="46"/>
        <v>43828</v>
      </c>
      <c r="B837">
        <f t="shared" si="48"/>
        <v>12</v>
      </c>
      <c r="C837">
        <f t="shared" si="49"/>
        <v>2019</v>
      </c>
      <c r="D837" s="92">
        <f>AVERAGEIFS(D$3:D835,$A$3:$A835,"&gt;="&amp;[13]Summary!$D$8-90,$H$3:$H835,"Actual")</f>
        <v>16.393461538461537</v>
      </c>
      <c r="E837" s="92">
        <f>AVERAGEIFS(E$3:E835,$A$3:$A835,"&gt;="&amp;[13]Summary!$D$8-90,$H$3:$H835,"Actual")</f>
        <v>35.780769230769231</v>
      </c>
      <c r="F837" s="92">
        <f>AVERAGEIFS(F$3:F835,$A$3:$A835,"&gt;="&amp;[13]Summary!$D$8-90,$H$3:$H835,"Actual")</f>
        <v>5.7931230769230773</v>
      </c>
      <c r="G837" s="92">
        <f>AVERAGEIFS(G$3:G835,$A$3:$A835,"&gt;="&amp;[13]Summary!$D$8-90,$H$3:$H835,"Actual")</f>
        <v>1.749100000000001</v>
      </c>
      <c r="H837" s="76" t="s">
        <v>41</v>
      </c>
      <c r="I837" t="str">
        <f t="shared" si="47"/>
        <v>Sun</v>
      </c>
      <c r="J837" s="77"/>
      <c r="K837" s="77"/>
      <c r="L837" s="78"/>
      <c r="M837" s="78"/>
      <c r="N837" s="78"/>
      <c r="O837" s="78"/>
    </row>
    <row r="838" spans="1:15">
      <c r="A838" s="73">
        <f>A837+1</f>
        <v>43829</v>
      </c>
      <c r="B838">
        <f t="shared" si="48"/>
        <v>12</v>
      </c>
      <c r="C838">
        <f t="shared" si="49"/>
        <v>2019</v>
      </c>
      <c r="D838" s="92">
        <f>AVERAGEIFS(D$3:D836,$A$3:$A836,"&gt;="&amp;[13]Summary!$D$8-90,$H$3:$H836,"Actual")</f>
        <v>16.393461538461537</v>
      </c>
      <c r="E838" s="92">
        <f>AVERAGEIFS(E$3:E836,$A$3:$A836,"&gt;="&amp;[13]Summary!$D$8-90,$H$3:$H836,"Actual")</f>
        <v>35.780769230769231</v>
      </c>
      <c r="F838" s="92">
        <f>AVERAGEIFS(F$3:F836,$A$3:$A836,"&gt;="&amp;[13]Summary!$D$8-90,$H$3:$H836,"Actual")</f>
        <v>5.7931230769230773</v>
      </c>
      <c r="G838" s="92">
        <f>AVERAGEIFS(G$3:G836,$A$3:$A836,"&gt;="&amp;[13]Summary!$D$8-90,$H$3:$H836,"Actual")</f>
        <v>1.749100000000001</v>
      </c>
      <c r="H838" s="76" t="s">
        <v>41</v>
      </c>
      <c r="I838" t="str">
        <f t="shared" si="47"/>
        <v>Mon</v>
      </c>
      <c r="L838" s="80"/>
      <c r="M838" s="80"/>
      <c r="N838" s="82"/>
      <c r="O838" s="80"/>
    </row>
    <row r="839" spans="1:15">
      <c r="A839" s="73">
        <f t="shared" si="46"/>
        <v>43830</v>
      </c>
      <c r="B839">
        <f t="shared" si="48"/>
        <v>12</v>
      </c>
      <c r="C839">
        <f t="shared" si="49"/>
        <v>2019</v>
      </c>
      <c r="D839" s="92">
        <f>AVERAGEIFS(D$3:D837,$A$3:$A837,"&gt;="&amp;[13]Summary!$D$8-90,$H$3:$H837,"Actual")</f>
        <v>16.393461538461537</v>
      </c>
      <c r="E839" s="92">
        <f>AVERAGEIFS(E$3:E837,$A$3:$A837,"&gt;="&amp;[13]Summary!$D$8-90,$H$3:$H837,"Actual")</f>
        <v>35.780769230769231</v>
      </c>
      <c r="F839" s="92">
        <f>AVERAGEIFS(F$3:F837,$A$3:$A837,"&gt;="&amp;[13]Summary!$D$8-90,$H$3:$H837,"Actual")</f>
        <v>5.7931230769230773</v>
      </c>
      <c r="G839" s="92">
        <f>AVERAGEIFS(G$3:G837,$A$3:$A837,"&gt;="&amp;[13]Summary!$D$8-90,$H$3:$H837,"Actual")</f>
        <v>1.749100000000001</v>
      </c>
      <c r="H839" s="76" t="s">
        <v>41</v>
      </c>
      <c r="I839" t="str">
        <f t="shared" si="47"/>
        <v>Tue</v>
      </c>
      <c r="J839" s="77"/>
      <c r="K839" s="77"/>
      <c r="L839" s="78"/>
      <c r="M839" s="78"/>
      <c r="N839" s="78"/>
      <c r="O839" s="78"/>
    </row>
    <row r="840" spans="1:15">
      <c r="A840" s="73">
        <f t="shared" si="46"/>
        <v>43831</v>
      </c>
      <c r="B840">
        <f t="shared" si="48"/>
        <v>1</v>
      </c>
      <c r="C840">
        <f t="shared" si="49"/>
        <v>2020</v>
      </c>
      <c r="D840" s="92">
        <f>AVERAGEIFS(D$3:D838,$A$3:$A838,"&gt;="&amp;[13]Summary!$D$8-90,$H$3:$H838,"Actual")</f>
        <v>16.393461538461537</v>
      </c>
      <c r="E840" s="92">
        <f>AVERAGEIFS(E$3:E838,$A$3:$A838,"&gt;="&amp;[13]Summary!$D$8-90,$H$3:$H838,"Actual")</f>
        <v>35.780769230769231</v>
      </c>
      <c r="F840" s="92">
        <f>AVERAGEIFS(F$3:F838,$A$3:$A838,"&gt;="&amp;[13]Summary!$D$8-90,$H$3:$H838,"Actual")</f>
        <v>5.7931230769230773</v>
      </c>
      <c r="G840" s="92">
        <f>AVERAGEIFS(G$3:G838,$A$3:$A838,"&gt;="&amp;[13]Summary!$D$8-90,$H$3:$H838,"Actual")</f>
        <v>1.749100000000001</v>
      </c>
      <c r="H840" s="76" t="s">
        <v>41</v>
      </c>
      <c r="I840" t="str">
        <f t="shared" si="47"/>
        <v>Wed</v>
      </c>
      <c r="L840" s="80"/>
      <c r="M840" s="80"/>
      <c r="N840" s="82"/>
      <c r="O840" s="80"/>
    </row>
    <row r="841" spans="1:15">
      <c r="A841" s="73">
        <f t="shared" si="46"/>
        <v>43832</v>
      </c>
      <c r="B841">
        <f t="shared" si="48"/>
        <v>1</v>
      </c>
      <c r="C841">
        <f t="shared" si="49"/>
        <v>2020</v>
      </c>
      <c r="D841" s="92">
        <f>AVERAGEIFS(D$3:D839,$A$3:$A839,"&gt;="&amp;[13]Summary!$D$8-90,$H$3:$H839,"Actual")</f>
        <v>16.393461538461537</v>
      </c>
      <c r="E841" s="92">
        <f>AVERAGEIFS(E$3:E839,$A$3:$A839,"&gt;="&amp;[13]Summary!$D$8-90,$H$3:$H839,"Actual")</f>
        <v>35.780769230769231</v>
      </c>
      <c r="F841" s="92">
        <f>AVERAGEIFS(F$3:F839,$A$3:$A839,"&gt;="&amp;[13]Summary!$D$8-90,$H$3:$H839,"Actual")</f>
        <v>5.7931230769230773</v>
      </c>
      <c r="G841" s="92">
        <f>AVERAGEIFS(G$3:G839,$A$3:$A839,"&gt;="&amp;[13]Summary!$D$8-90,$H$3:$H839,"Actual")</f>
        <v>1.749100000000001</v>
      </c>
      <c r="H841" s="76" t="s">
        <v>41</v>
      </c>
      <c r="I841" t="str">
        <f t="shared" si="47"/>
        <v>Thu</v>
      </c>
      <c r="J841" s="77"/>
      <c r="K841" s="77"/>
      <c r="L841" s="78"/>
      <c r="M841" s="78"/>
      <c r="N841" s="78"/>
      <c r="O841" s="78"/>
    </row>
    <row r="842" spans="1:15">
      <c r="A842" s="73">
        <f t="shared" si="46"/>
        <v>43833</v>
      </c>
      <c r="B842">
        <f t="shared" si="48"/>
        <v>1</v>
      </c>
      <c r="C842">
        <f t="shared" si="49"/>
        <v>2020</v>
      </c>
      <c r="D842" s="92">
        <f>AVERAGEIFS(D$3:D840,$A$3:$A840,"&gt;="&amp;[13]Summary!$D$8-90,$H$3:$H840,"Actual")</f>
        <v>16.393461538461537</v>
      </c>
      <c r="E842" s="92">
        <f>AVERAGEIFS(E$3:E840,$A$3:$A840,"&gt;="&amp;[13]Summary!$D$8-90,$H$3:$H840,"Actual")</f>
        <v>35.780769230769231</v>
      </c>
      <c r="F842" s="92">
        <f>AVERAGEIFS(F$3:F840,$A$3:$A840,"&gt;="&amp;[13]Summary!$D$8-90,$H$3:$H840,"Actual")</f>
        <v>5.7931230769230773</v>
      </c>
      <c r="G842" s="92">
        <f>AVERAGEIFS(G$3:G840,$A$3:$A840,"&gt;="&amp;[13]Summary!$D$8-90,$H$3:$H840,"Actual")</f>
        <v>1.749100000000001</v>
      </c>
      <c r="H842" s="76" t="s">
        <v>41</v>
      </c>
      <c r="I842" t="str">
        <f t="shared" si="47"/>
        <v>Fri</v>
      </c>
      <c r="L842" s="80"/>
      <c r="M842" s="80"/>
      <c r="N842" s="82"/>
      <c r="O842" s="80"/>
    </row>
    <row r="843" spans="1:15">
      <c r="A843" s="73">
        <f t="shared" si="46"/>
        <v>43834</v>
      </c>
      <c r="B843">
        <f t="shared" si="48"/>
        <v>1</v>
      </c>
      <c r="C843">
        <f t="shared" si="49"/>
        <v>2020</v>
      </c>
      <c r="D843" s="92">
        <f>AVERAGEIFS(D$3:D841,$A$3:$A841,"&gt;="&amp;[13]Summary!$D$8-90,$H$3:$H841,"Actual")</f>
        <v>16.393461538461537</v>
      </c>
      <c r="E843" s="92">
        <f>AVERAGEIFS(E$3:E841,$A$3:$A841,"&gt;="&amp;[13]Summary!$D$8-90,$H$3:$H841,"Actual")</f>
        <v>35.780769230769231</v>
      </c>
      <c r="F843" s="92">
        <f>AVERAGEIFS(F$3:F841,$A$3:$A841,"&gt;="&amp;[13]Summary!$D$8-90,$H$3:$H841,"Actual")</f>
        <v>5.7931230769230773</v>
      </c>
      <c r="G843" s="92">
        <f>AVERAGEIFS(G$3:G841,$A$3:$A841,"&gt;="&amp;[13]Summary!$D$8-90,$H$3:$H841,"Actual")</f>
        <v>1.749100000000001</v>
      </c>
      <c r="H843" s="76" t="s">
        <v>41</v>
      </c>
      <c r="I843" t="str">
        <f t="shared" si="47"/>
        <v>Sat</v>
      </c>
      <c r="J843" s="77"/>
      <c r="K843" s="77"/>
      <c r="L843" s="78"/>
      <c r="M843" s="78"/>
      <c r="N843" s="78"/>
      <c r="O843" s="78"/>
    </row>
    <row r="844" spans="1:15">
      <c r="A844" s="73">
        <f t="shared" si="46"/>
        <v>43835</v>
      </c>
      <c r="B844">
        <f t="shared" si="48"/>
        <v>1</v>
      </c>
      <c r="C844">
        <f t="shared" si="49"/>
        <v>2020</v>
      </c>
      <c r="D844" s="92">
        <f>AVERAGEIFS(D$3:D842,$A$3:$A842,"&gt;="&amp;[13]Summary!$D$8-90,$H$3:$H842,"Actual")</f>
        <v>16.393461538461537</v>
      </c>
      <c r="E844" s="92">
        <f>AVERAGEIFS(E$3:E842,$A$3:$A842,"&gt;="&amp;[13]Summary!$D$8-90,$H$3:$H842,"Actual")</f>
        <v>35.780769230769231</v>
      </c>
      <c r="F844" s="92">
        <f>AVERAGEIFS(F$3:F842,$A$3:$A842,"&gt;="&amp;[13]Summary!$D$8-90,$H$3:$H842,"Actual")</f>
        <v>5.7931230769230773</v>
      </c>
      <c r="G844" s="92">
        <f>AVERAGEIFS(G$3:G842,$A$3:$A842,"&gt;="&amp;[13]Summary!$D$8-90,$H$3:$H842,"Actual")</f>
        <v>1.749100000000001</v>
      </c>
      <c r="H844" s="76" t="s">
        <v>41</v>
      </c>
      <c r="I844" t="str">
        <f t="shared" si="47"/>
        <v>Sun</v>
      </c>
      <c r="L844" s="80"/>
      <c r="M844" s="80"/>
      <c r="N844" s="82"/>
      <c r="O844" s="80"/>
    </row>
    <row r="845" spans="1:15">
      <c r="A845" s="73">
        <f t="shared" si="46"/>
        <v>43836</v>
      </c>
      <c r="B845">
        <f t="shared" si="48"/>
        <v>1</v>
      </c>
      <c r="C845">
        <f t="shared" si="49"/>
        <v>2020</v>
      </c>
      <c r="D845" s="92">
        <f>AVERAGEIFS(D$3:D843,$A$3:$A843,"&gt;="&amp;[13]Summary!$D$8-90,$H$3:$H843,"Actual")</f>
        <v>16.393461538461537</v>
      </c>
      <c r="E845" s="92">
        <f>AVERAGEIFS(E$3:E843,$A$3:$A843,"&gt;="&amp;[13]Summary!$D$8-90,$H$3:$H843,"Actual")</f>
        <v>35.780769230769231</v>
      </c>
      <c r="F845" s="92">
        <f>AVERAGEIFS(F$3:F843,$A$3:$A843,"&gt;="&amp;[13]Summary!$D$8-90,$H$3:$H843,"Actual")</f>
        <v>5.7931230769230773</v>
      </c>
      <c r="G845" s="92">
        <f>AVERAGEIFS(G$3:G843,$A$3:$A843,"&gt;="&amp;[13]Summary!$D$8-90,$H$3:$H843,"Actual")</f>
        <v>1.749100000000001</v>
      </c>
      <c r="H845" s="76" t="s">
        <v>41</v>
      </c>
      <c r="I845" t="str">
        <f t="shared" si="47"/>
        <v>Mon</v>
      </c>
      <c r="J845" s="77"/>
      <c r="K845" s="77"/>
      <c r="L845" s="78"/>
      <c r="M845" s="78"/>
      <c r="N845" s="78"/>
      <c r="O845" s="78"/>
    </row>
    <row r="846" spans="1:15">
      <c r="A846" s="73">
        <f t="shared" si="46"/>
        <v>43837</v>
      </c>
      <c r="B846">
        <f t="shared" si="48"/>
        <v>1</v>
      </c>
      <c r="C846">
        <f t="shared" si="49"/>
        <v>2020</v>
      </c>
      <c r="D846" s="92">
        <f>AVERAGEIFS(D$3:D844,$A$3:$A844,"&gt;="&amp;[13]Summary!$D$8-90,$H$3:$H844,"Actual")</f>
        <v>16.393461538461537</v>
      </c>
      <c r="E846" s="92">
        <f>AVERAGEIFS(E$3:E844,$A$3:$A844,"&gt;="&amp;[13]Summary!$D$8-90,$H$3:$H844,"Actual")</f>
        <v>35.780769230769231</v>
      </c>
      <c r="F846" s="92">
        <f>AVERAGEIFS(F$3:F844,$A$3:$A844,"&gt;="&amp;[13]Summary!$D$8-90,$H$3:$H844,"Actual")</f>
        <v>5.7931230769230773</v>
      </c>
      <c r="G846" s="92">
        <f>AVERAGEIFS(G$3:G844,$A$3:$A844,"&gt;="&amp;[13]Summary!$D$8-90,$H$3:$H844,"Actual")</f>
        <v>1.749100000000001</v>
      </c>
      <c r="H846" s="76" t="s">
        <v>41</v>
      </c>
      <c r="I846" t="str">
        <f t="shared" si="47"/>
        <v>Tue</v>
      </c>
      <c r="L846" s="80"/>
      <c r="M846" s="80"/>
      <c r="N846" s="82"/>
      <c r="O846" s="80"/>
    </row>
    <row r="847" spans="1:15">
      <c r="A847" s="73">
        <f t="shared" si="46"/>
        <v>43838</v>
      </c>
      <c r="B847">
        <f t="shared" si="48"/>
        <v>1</v>
      </c>
      <c r="C847">
        <f t="shared" si="49"/>
        <v>2020</v>
      </c>
      <c r="D847" s="92">
        <f>AVERAGEIFS(D$3:D845,$A$3:$A845,"&gt;="&amp;[13]Summary!$D$8-90,$H$3:$H845,"Actual")</f>
        <v>16.393461538461537</v>
      </c>
      <c r="E847" s="92">
        <f>AVERAGEIFS(E$3:E845,$A$3:$A845,"&gt;="&amp;[13]Summary!$D$8-90,$H$3:$H845,"Actual")</f>
        <v>35.780769230769231</v>
      </c>
      <c r="F847" s="92">
        <f>AVERAGEIFS(F$3:F845,$A$3:$A845,"&gt;="&amp;[13]Summary!$D$8-90,$H$3:$H845,"Actual")</f>
        <v>5.7931230769230773</v>
      </c>
      <c r="G847" s="92">
        <f>AVERAGEIFS(G$3:G845,$A$3:$A845,"&gt;="&amp;[13]Summary!$D$8-90,$H$3:$H845,"Actual")</f>
        <v>1.749100000000001</v>
      </c>
      <c r="H847" s="76" t="s">
        <v>41</v>
      </c>
      <c r="I847" t="str">
        <f t="shared" si="47"/>
        <v>Wed</v>
      </c>
      <c r="J847" s="77"/>
      <c r="K847" s="77"/>
      <c r="L847" s="78"/>
      <c r="M847" s="78"/>
      <c r="N847" s="78"/>
      <c r="O847" s="78"/>
    </row>
    <row r="848" spans="1:15">
      <c r="A848" s="73">
        <f t="shared" si="46"/>
        <v>43839</v>
      </c>
      <c r="B848">
        <f t="shared" si="48"/>
        <v>1</v>
      </c>
      <c r="C848">
        <f t="shared" si="49"/>
        <v>2020</v>
      </c>
      <c r="D848" s="92">
        <f>AVERAGEIFS(D$3:D846,$A$3:$A846,"&gt;="&amp;[13]Summary!$D$8-90,$H$3:$H846,"Actual")</f>
        <v>16.393461538461537</v>
      </c>
      <c r="E848" s="92">
        <f>AVERAGEIFS(E$3:E846,$A$3:$A846,"&gt;="&amp;[13]Summary!$D$8-90,$H$3:$H846,"Actual")</f>
        <v>35.780769230769231</v>
      </c>
      <c r="F848" s="92">
        <f>AVERAGEIFS(F$3:F846,$A$3:$A846,"&gt;="&amp;[13]Summary!$D$8-90,$H$3:$H846,"Actual")</f>
        <v>5.7931230769230773</v>
      </c>
      <c r="G848" s="92">
        <f>AVERAGEIFS(G$3:G846,$A$3:$A846,"&gt;="&amp;[13]Summary!$D$8-90,$H$3:$H846,"Actual")</f>
        <v>1.749100000000001</v>
      </c>
      <c r="H848" s="76" t="s">
        <v>41</v>
      </c>
      <c r="I848" t="str">
        <f t="shared" si="47"/>
        <v>Thu</v>
      </c>
      <c r="L848" s="80"/>
      <c r="M848" s="80"/>
      <c r="N848" s="82"/>
      <c r="O848" s="80"/>
    </row>
    <row r="849" spans="1:15">
      <c r="A849" s="73">
        <f t="shared" si="46"/>
        <v>43840</v>
      </c>
      <c r="B849">
        <f t="shared" si="48"/>
        <v>1</v>
      </c>
      <c r="C849">
        <f t="shared" si="49"/>
        <v>2020</v>
      </c>
      <c r="D849" s="92">
        <f>AVERAGEIFS(D$3:D847,$A$3:$A847,"&gt;="&amp;[13]Summary!$D$8-90,$H$3:$H847,"Actual")</f>
        <v>16.393461538461537</v>
      </c>
      <c r="E849" s="92">
        <f>AVERAGEIFS(E$3:E847,$A$3:$A847,"&gt;="&amp;[13]Summary!$D$8-90,$H$3:$H847,"Actual")</f>
        <v>35.780769230769231</v>
      </c>
      <c r="F849" s="92">
        <f>AVERAGEIFS(F$3:F847,$A$3:$A847,"&gt;="&amp;[13]Summary!$D$8-90,$H$3:$H847,"Actual")</f>
        <v>5.7931230769230773</v>
      </c>
      <c r="G849" s="92">
        <f>AVERAGEIFS(G$3:G847,$A$3:$A847,"&gt;="&amp;[13]Summary!$D$8-90,$H$3:$H847,"Actual")</f>
        <v>1.749100000000001</v>
      </c>
      <c r="H849" s="76" t="s">
        <v>41</v>
      </c>
      <c r="I849" t="str">
        <f t="shared" si="47"/>
        <v>Fri</v>
      </c>
      <c r="J849" s="77"/>
      <c r="K849" s="77"/>
      <c r="L849" s="78"/>
      <c r="M849" s="78"/>
      <c r="N849" s="78"/>
      <c r="O849" s="78"/>
    </row>
    <row r="850" spans="1:15">
      <c r="A850" s="73">
        <f t="shared" si="46"/>
        <v>43841</v>
      </c>
      <c r="B850">
        <f t="shared" si="48"/>
        <v>1</v>
      </c>
      <c r="C850">
        <f t="shared" si="49"/>
        <v>2020</v>
      </c>
      <c r="D850" s="92">
        <f>AVERAGEIFS(D$3:D848,$A$3:$A848,"&gt;="&amp;[13]Summary!$D$8-90,$H$3:$H848,"Actual")</f>
        <v>16.393461538461537</v>
      </c>
      <c r="E850" s="92">
        <f>AVERAGEIFS(E$3:E848,$A$3:$A848,"&gt;="&amp;[13]Summary!$D$8-90,$H$3:$H848,"Actual")</f>
        <v>35.780769230769231</v>
      </c>
      <c r="F850" s="92">
        <f>AVERAGEIFS(F$3:F848,$A$3:$A848,"&gt;="&amp;[13]Summary!$D$8-90,$H$3:$H848,"Actual")</f>
        <v>5.7931230769230773</v>
      </c>
      <c r="G850" s="92">
        <f>AVERAGEIFS(G$3:G848,$A$3:$A848,"&gt;="&amp;[13]Summary!$D$8-90,$H$3:$H848,"Actual")</f>
        <v>1.749100000000001</v>
      </c>
      <c r="H850" s="76" t="s">
        <v>41</v>
      </c>
      <c r="I850" t="str">
        <f t="shared" si="47"/>
        <v>Sat</v>
      </c>
      <c r="L850" s="80"/>
      <c r="M850" s="80"/>
      <c r="N850" s="82"/>
      <c r="O850" s="80"/>
    </row>
    <row r="851" spans="1:15">
      <c r="A851" s="73">
        <f t="shared" si="46"/>
        <v>43842</v>
      </c>
      <c r="B851">
        <f t="shared" si="48"/>
        <v>1</v>
      </c>
      <c r="C851">
        <f t="shared" si="49"/>
        <v>2020</v>
      </c>
      <c r="D851" s="92">
        <f>AVERAGEIFS(D$3:D849,$A$3:$A849,"&gt;="&amp;[13]Summary!$D$8-90,$H$3:$H849,"Actual")</f>
        <v>16.393461538461537</v>
      </c>
      <c r="E851" s="92">
        <f>AVERAGEIFS(E$3:E849,$A$3:$A849,"&gt;="&amp;[13]Summary!$D$8-90,$H$3:$H849,"Actual")</f>
        <v>35.780769230769231</v>
      </c>
      <c r="F851" s="92">
        <f>AVERAGEIFS(F$3:F849,$A$3:$A849,"&gt;="&amp;[13]Summary!$D$8-90,$H$3:$H849,"Actual")</f>
        <v>5.7931230769230773</v>
      </c>
      <c r="G851" s="92">
        <f>AVERAGEIFS(G$3:G849,$A$3:$A849,"&gt;="&amp;[13]Summary!$D$8-90,$H$3:$H849,"Actual")</f>
        <v>1.749100000000001</v>
      </c>
      <c r="H851" s="76" t="s">
        <v>41</v>
      </c>
      <c r="I851" t="str">
        <f t="shared" si="47"/>
        <v>Sun</v>
      </c>
      <c r="J851" s="77"/>
      <c r="K851" s="77"/>
      <c r="L851" s="78"/>
      <c r="M851" s="78"/>
      <c r="N851" s="78"/>
      <c r="O851" s="78"/>
    </row>
    <row r="852" spans="1:15">
      <c r="A852" s="73">
        <f t="shared" si="46"/>
        <v>43843</v>
      </c>
      <c r="B852">
        <f t="shared" si="48"/>
        <v>1</v>
      </c>
      <c r="C852">
        <f t="shared" si="49"/>
        <v>2020</v>
      </c>
      <c r="D852" s="92">
        <f>AVERAGEIFS(D$3:D850,$A$3:$A850,"&gt;="&amp;[13]Summary!$D$8-90,$H$3:$H850,"Actual")</f>
        <v>16.393461538461537</v>
      </c>
      <c r="E852" s="92">
        <f>AVERAGEIFS(E$3:E850,$A$3:$A850,"&gt;="&amp;[13]Summary!$D$8-90,$H$3:$H850,"Actual")</f>
        <v>35.780769230769231</v>
      </c>
      <c r="F852" s="92">
        <f>AVERAGEIFS(F$3:F850,$A$3:$A850,"&gt;="&amp;[13]Summary!$D$8-90,$H$3:$H850,"Actual")</f>
        <v>5.7931230769230773</v>
      </c>
      <c r="G852" s="92">
        <f>AVERAGEIFS(G$3:G850,$A$3:$A850,"&gt;="&amp;[13]Summary!$D$8-90,$H$3:$H850,"Actual")</f>
        <v>1.749100000000001</v>
      </c>
      <c r="H852" s="76" t="s">
        <v>41</v>
      </c>
      <c r="I852" t="str">
        <f t="shared" si="47"/>
        <v>Mon</v>
      </c>
      <c r="L852" s="80"/>
      <c r="M852" s="80"/>
      <c r="N852" s="82"/>
      <c r="O852" s="80"/>
    </row>
    <row r="853" spans="1:15">
      <c r="A853" s="73">
        <f t="shared" si="46"/>
        <v>43844</v>
      </c>
      <c r="B853">
        <f t="shared" si="48"/>
        <v>1</v>
      </c>
      <c r="C853">
        <f t="shared" si="49"/>
        <v>2020</v>
      </c>
      <c r="D853" s="92">
        <f>AVERAGEIFS(D$3:D851,$A$3:$A851,"&gt;="&amp;[13]Summary!$D$8-90,$H$3:$H851,"Actual")</f>
        <v>16.393461538461537</v>
      </c>
      <c r="E853" s="92">
        <f>AVERAGEIFS(E$3:E851,$A$3:$A851,"&gt;="&amp;[13]Summary!$D$8-90,$H$3:$H851,"Actual")</f>
        <v>35.780769230769231</v>
      </c>
      <c r="F853" s="92">
        <f>AVERAGEIFS(F$3:F851,$A$3:$A851,"&gt;="&amp;[13]Summary!$D$8-90,$H$3:$H851,"Actual")</f>
        <v>5.7931230769230773</v>
      </c>
      <c r="G853" s="92">
        <f>AVERAGEIFS(G$3:G851,$A$3:$A851,"&gt;="&amp;[13]Summary!$D$8-90,$H$3:$H851,"Actual")</f>
        <v>1.749100000000001</v>
      </c>
      <c r="H853" s="76" t="s">
        <v>41</v>
      </c>
      <c r="I853" t="str">
        <f t="shared" si="47"/>
        <v>Tue</v>
      </c>
      <c r="J853" s="77"/>
      <c r="K853" s="77"/>
      <c r="L853" s="78"/>
      <c r="M853" s="78"/>
      <c r="N853" s="78"/>
      <c r="O853" s="78"/>
    </row>
    <row r="854" spans="1:15">
      <c r="A854" s="73">
        <f t="shared" si="46"/>
        <v>43845</v>
      </c>
      <c r="B854">
        <f t="shared" si="48"/>
        <v>1</v>
      </c>
      <c r="C854">
        <f t="shared" si="49"/>
        <v>2020</v>
      </c>
      <c r="D854" s="92">
        <f>AVERAGEIFS(D$3:D852,$A$3:$A852,"&gt;="&amp;[13]Summary!$D$8-90,$H$3:$H852,"Actual")</f>
        <v>16.393461538461537</v>
      </c>
      <c r="E854" s="92">
        <f>AVERAGEIFS(E$3:E852,$A$3:$A852,"&gt;="&amp;[13]Summary!$D$8-90,$H$3:$H852,"Actual")</f>
        <v>35.780769230769231</v>
      </c>
      <c r="F854" s="92">
        <f>AVERAGEIFS(F$3:F852,$A$3:$A852,"&gt;="&amp;[13]Summary!$D$8-90,$H$3:$H852,"Actual")</f>
        <v>5.7931230769230773</v>
      </c>
      <c r="G854" s="92">
        <f>AVERAGEIFS(G$3:G852,$A$3:$A852,"&gt;="&amp;[13]Summary!$D$8-90,$H$3:$H852,"Actual")</f>
        <v>1.749100000000001</v>
      </c>
      <c r="H854" s="76" t="s">
        <v>41</v>
      </c>
      <c r="I854" t="str">
        <f t="shared" si="47"/>
        <v>Wed</v>
      </c>
      <c r="L854" s="80"/>
      <c r="M854" s="80"/>
      <c r="N854" s="82"/>
      <c r="O854" s="80"/>
    </row>
    <row r="855" spans="1:15">
      <c r="A855" s="73">
        <f t="shared" si="46"/>
        <v>43846</v>
      </c>
      <c r="B855">
        <f t="shared" si="48"/>
        <v>1</v>
      </c>
      <c r="C855">
        <f t="shared" si="49"/>
        <v>2020</v>
      </c>
      <c r="D855" s="92">
        <f>AVERAGEIFS(D$3:D853,$A$3:$A853,"&gt;="&amp;[13]Summary!$D$8-90,$H$3:$H853,"Actual")</f>
        <v>16.393461538461537</v>
      </c>
      <c r="E855" s="92">
        <f>AVERAGEIFS(E$3:E853,$A$3:$A853,"&gt;="&amp;[13]Summary!$D$8-90,$H$3:$H853,"Actual")</f>
        <v>35.780769230769231</v>
      </c>
      <c r="F855" s="92">
        <f>AVERAGEIFS(F$3:F853,$A$3:$A853,"&gt;="&amp;[13]Summary!$D$8-90,$H$3:$H853,"Actual")</f>
        <v>5.7931230769230773</v>
      </c>
      <c r="G855" s="92">
        <f>AVERAGEIFS(G$3:G853,$A$3:$A853,"&gt;="&amp;[13]Summary!$D$8-90,$H$3:$H853,"Actual")</f>
        <v>1.749100000000001</v>
      </c>
      <c r="H855" s="76" t="s">
        <v>41</v>
      </c>
      <c r="I855" t="str">
        <f t="shared" si="47"/>
        <v>Thu</v>
      </c>
      <c r="J855" s="77"/>
      <c r="K855" s="77"/>
      <c r="L855" s="78"/>
      <c r="M855" s="78"/>
      <c r="N855" s="78"/>
      <c r="O855" s="78"/>
    </row>
    <row r="856" spans="1:15">
      <c r="A856" s="73">
        <f t="shared" si="46"/>
        <v>43847</v>
      </c>
      <c r="B856">
        <f t="shared" si="48"/>
        <v>1</v>
      </c>
      <c r="C856">
        <f t="shared" si="49"/>
        <v>2020</v>
      </c>
      <c r="D856" s="92">
        <f>AVERAGEIFS(D$3:D854,$A$3:$A854,"&gt;="&amp;[13]Summary!$D$8-90,$H$3:$H854,"Actual")</f>
        <v>16.393461538461537</v>
      </c>
      <c r="E856" s="92">
        <f>AVERAGEIFS(E$3:E854,$A$3:$A854,"&gt;="&amp;[13]Summary!$D$8-90,$H$3:$H854,"Actual")</f>
        <v>35.780769230769231</v>
      </c>
      <c r="F856" s="92">
        <f>AVERAGEIFS(F$3:F854,$A$3:$A854,"&gt;="&amp;[13]Summary!$D$8-90,$H$3:$H854,"Actual")</f>
        <v>5.7931230769230773</v>
      </c>
      <c r="G856" s="92">
        <f>AVERAGEIFS(G$3:G854,$A$3:$A854,"&gt;="&amp;[13]Summary!$D$8-90,$H$3:$H854,"Actual")</f>
        <v>1.749100000000001</v>
      </c>
      <c r="H856" s="76" t="s">
        <v>41</v>
      </c>
      <c r="I856" t="str">
        <f t="shared" si="47"/>
        <v>Fri</v>
      </c>
      <c r="L856" s="80"/>
      <c r="M856" s="80"/>
      <c r="N856" s="82"/>
      <c r="O856" s="80"/>
    </row>
    <row r="857" spans="1:15">
      <c r="A857" s="73">
        <f t="shared" si="46"/>
        <v>43848</v>
      </c>
      <c r="B857">
        <f t="shared" si="48"/>
        <v>1</v>
      </c>
      <c r="C857">
        <f t="shared" si="49"/>
        <v>2020</v>
      </c>
      <c r="D857" s="92">
        <f>AVERAGEIFS(D$3:D855,$A$3:$A855,"&gt;="&amp;[13]Summary!$D$8-90,$H$3:$H855,"Actual")</f>
        <v>16.393461538461537</v>
      </c>
      <c r="E857" s="92">
        <f>AVERAGEIFS(E$3:E855,$A$3:$A855,"&gt;="&amp;[13]Summary!$D$8-90,$H$3:$H855,"Actual")</f>
        <v>35.780769230769231</v>
      </c>
      <c r="F857" s="92">
        <f>AVERAGEIFS(F$3:F855,$A$3:$A855,"&gt;="&amp;[13]Summary!$D$8-90,$H$3:$H855,"Actual")</f>
        <v>5.7931230769230773</v>
      </c>
      <c r="G857" s="92">
        <f>AVERAGEIFS(G$3:G855,$A$3:$A855,"&gt;="&amp;[13]Summary!$D$8-90,$H$3:$H855,"Actual")</f>
        <v>1.749100000000001</v>
      </c>
      <c r="H857" s="76" t="s">
        <v>41</v>
      </c>
      <c r="I857" t="str">
        <f t="shared" si="47"/>
        <v>Sat</v>
      </c>
      <c r="J857" s="77"/>
      <c r="K857" s="77"/>
      <c r="L857" s="78"/>
      <c r="M857" s="78"/>
      <c r="N857" s="78"/>
      <c r="O857" s="78"/>
    </row>
    <row r="858" spans="1:15">
      <c r="A858" s="73">
        <f t="shared" si="46"/>
        <v>43849</v>
      </c>
      <c r="B858">
        <f t="shared" si="48"/>
        <v>1</v>
      </c>
      <c r="C858">
        <f t="shared" si="49"/>
        <v>2020</v>
      </c>
      <c r="D858" s="92">
        <f>AVERAGEIFS(D$3:D856,$A$3:$A856,"&gt;="&amp;[13]Summary!$D$8-90,$H$3:$H856,"Actual")</f>
        <v>16.393461538461537</v>
      </c>
      <c r="E858" s="92">
        <f>AVERAGEIFS(E$3:E856,$A$3:$A856,"&gt;="&amp;[13]Summary!$D$8-90,$H$3:$H856,"Actual")</f>
        <v>35.780769230769231</v>
      </c>
      <c r="F858" s="92">
        <f>AVERAGEIFS(F$3:F856,$A$3:$A856,"&gt;="&amp;[13]Summary!$D$8-90,$H$3:$H856,"Actual")</f>
        <v>5.7931230769230773</v>
      </c>
      <c r="G858" s="92">
        <f>AVERAGEIFS(G$3:G856,$A$3:$A856,"&gt;="&amp;[13]Summary!$D$8-90,$H$3:$H856,"Actual")</f>
        <v>1.749100000000001</v>
      </c>
      <c r="H858" s="76" t="s">
        <v>41</v>
      </c>
      <c r="I858" t="str">
        <f t="shared" si="47"/>
        <v>Sun</v>
      </c>
      <c r="L858" s="80"/>
      <c r="M858" s="80"/>
      <c r="N858" s="82"/>
      <c r="O858" s="80"/>
    </row>
    <row r="859" spans="1:15">
      <c r="A859" s="73">
        <f t="shared" si="46"/>
        <v>43850</v>
      </c>
      <c r="B859">
        <f t="shared" si="48"/>
        <v>1</v>
      </c>
      <c r="C859">
        <f t="shared" si="49"/>
        <v>2020</v>
      </c>
      <c r="D859" s="92">
        <f>AVERAGEIFS(D$3:D857,$A$3:$A857,"&gt;="&amp;[13]Summary!$D$8-90,$H$3:$H857,"Actual")</f>
        <v>16.393461538461537</v>
      </c>
      <c r="E859" s="92">
        <f>AVERAGEIFS(E$3:E857,$A$3:$A857,"&gt;="&amp;[13]Summary!$D$8-90,$H$3:$H857,"Actual")</f>
        <v>35.780769230769231</v>
      </c>
      <c r="F859" s="92">
        <f>AVERAGEIFS(F$3:F857,$A$3:$A857,"&gt;="&amp;[13]Summary!$D$8-90,$H$3:$H857,"Actual")</f>
        <v>5.7931230769230773</v>
      </c>
      <c r="G859" s="92">
        <f>AVERAGEIFS(G$3:G857,$A$3:$A857,"&gt;="&amp;[13]Summary!$D$8-90,$H$3:$H857,"Actual")</f>
        <v>1.749100000000001</v>
      </c>
      <c r="H859" s="76" t="s">
        <v>41</v>
      </c>
      <c r="I859" t="str">
        <f t="shared" si="47"/>
        <v>Mon</v>
      </c>
      <c r="J859" s="77"/>
      <c r="K859" s="77"/>
      <c r="L859" s="78"/>
      <c r="M859" s="78"/>
      <c r="N859" s="78"/>
      <c r="O859" s="78"/>
    </row>
    <row r="860" spans="1:15">
      <c r="A860" s="73">
        <f t="shared" si="46"/>
        <v>43851</v>
      </c>
      <c r="B860">
        <f t="shared" si="48"/>
        <v>1</v>
      </c>
      <c r="C860">
        <f t="shared" si="49"/>
        <v>2020</v>
      </c>
      <c r="D860" s="92">
        <f>AVERAGEIFS(D$3:D858,$A$3:$A858,"&gt;="&amp;[13]Summary!$D$8-90,$H$3:$H858,"Actual")</f>
        <v>16.393461538461537</v>
      </c>
      <c r="E860" s="92">
        <f>AVERAGEIFS(E$3:E858,$A$3:$A858,"&gt;="&amp;[13]Summary!$D$8-90,$H$3:$H858,"Actual")</f>
        <v>35.780769230769231</v>
      </c>
      <c r="F860" s="92">
        <f>AVERAGEIFS(F$3:F858,$A$3:$A858,"&gt;="&amp;[13]Summary!$D$8-90,$H$3:$H858,"Actual")</f>
        <v>5.7931230769230773</v>
      </c>
      <c r="G860" s="92">
        <f>AVERAGEIFS(G$3:G858,$A$3:$A858,"&gt;="&amp;[13]Summary!$D$8-90,$H$3:$H858,"Actual")</f>
        <v>1.749100000000001</v>
      </c>
      <c r="H860" s="76" t="s">
        <v>41</v>
      </c>
      <c r="I860" t="str">
        <f t="shared" si="47"/>
        <v>Tue</v>
      </c>
      <c r="L860" s="80"/>
      <c r="M860" s="80"/>
      <c r="N860" s="82"/>
      <c r="O860" s="80"/>
    </row>
    <row r="861" spans="1:15">
      <c r="A861" s="73">
        <f t="shared" si="46"/>
        <v>43852</v>
      </c>
      <c r="B861">
        <f t="shared" si="48"/>
        <v>1</v>
      </c>
      <c r="C861">
        <f t="shared" si="49"/>
        <v>2020</v>
      </c>
      <c r="D861" s="92">
        <f>AVERAGEIFS(D$3:D859,$A$3:$A859,"&gt;="&amp;[13]Summary!$D$8-90,$H$3:$H859,"Actual")</f>
        <v>16.393461538461537</v>
      </c>
      <c r="E861" s="92">
        <f>AVERAGEIFS(E$3:E859,$A$3:$A859,"&gt;="&amp;[13]Summary!$D$8-90,$H$3:$H859,"Actual")</f>
        <v>35.780769230769231</v>
      </c>
      <c r="F861" s="92">
        <f>AVERAGEIFS(F$3:F859,$A$3:$A859,"&gt;="&amp;[13]Summary!$D$8-90,$H$3:$H859,"Actual")</f>
        <v>5.7931230769230773</v>
      </c>
      <c r="G861" s="92">
        <f>AVERAGEIFS(G$3:G859,$A$3:$A859,"&gt;="&amp;[13]Summary!$D$8-90,$H$3:$H859,"Actual")</f>
        <v>1.749100000000001</v>
      </c>
      <c r="H861" s="76" t="s">
        <v>41</v>
      </c>
      <c r="I861" t="str">
        <f t="shared" si="47"/>
        <v>Wed</v>
      </c>
      <c r="J861" s="77"/>
      <c r="K861" s="77"/>
      <c r="L861" s="78"/>
      <c r="M861" s="78"/>
      <c r="N861" s="78"/>
      <c r="O861" s="78"/>
    </row>
    <row r="862" spans="1:15">
      <c r="A862" s="73">
        <f t="shared" si="46"/>
        <v>43853</v>
      </c>
      <c r="B862">
        <f t="shared" si="48"/>
        <v>1</v>
      </c>
      <c r="C862">
        <f t="shared" si="49"/>
        <v>2020</v>
      </c>
      <c r="D862" s="92">
        <f>AVERAGEIFS(D$3:D860,$A$3:$A860,"&gt;="&amp;[13]Summary!$D$8-90,$H$3:$H860,"Actual")</f>
        <v>16.393461538461537</v>
      </c>
      <c r="E862" s="92">
        <f>AVERAGEIFS(E$3:E860,$A$3:$A860,"&gt;="&amp;[13]Summary!$D$8-90,$H$3:$H860,"Actual")</f>
        <v>35.780769230769231</v>
      </c>
      <c r="F862" s="92">
        <f>AVERAGEIFS(F$3:F860,$A$3:$A860,"&gt;="&amp;[13]Summary!$D$8-90,$H$3:$H860,"Actual")</f>
        <v>5.7931230769230773</v>
      </c>
      <c r="G862" s="92">
        <f>AVERAGEIFS(G$3:G860,$A$3:$A860,"&gt;="&amp;[13]Summary!$D$8-90,$H$3:$H860,"Actual")</f>
        <v>1.749100000000001</v>
      </c>
      <c r="H862" s="76" t="s">
        <v>41</v>
      </c>
      <c r="I862" t="str">
        <f t="shared" si="47"/>
        <v>Thu</v>
      </c>
      <c r="L862" s="80"/>
      <c r="M862" s="80"/>
      <c r="N862" s="82"/>
      <c r="O862" s="80"/>
    </row>
    <row r="863" spans="1:15">
      <c r="A863" s="73">
        <f t="shared" si="46"/>
        <v>43854</v>
      </c>
      <c r="B863">
        <f t="shared" si="48"/>
        <v>1</v>
      </c>
      <c r="C863">
        <f t="shared" si="49"/>
        <v>2020</v>
      </c>
      <c r="D863" s="92">
        <f>AVERAGEIFS(D$3:D861,$A$3:$A861,"&gt;="&amp;[13]Summary!$D$8-90,$H$3:$H861,"Actual")</f>
        <v>16.393461538461537</v>
      </c>
      <c r="E863" s="92">
        <f>AVERAGEIFS(E$3:E861,$A$3:$A861,"&gt;="&amp;[13]Summary!$D$8-90,$H$3:$H861,"Actual")</f>
        <v>35.780769230769231</v>
      </c>
      <c r="F863" s="92">
        <f>AVERAGEIFS(F$3:F861,$A$3:$A861,"&gt;="&amp;[13]Summary!$D$8-90,$H$3:$H861,"Actual")</f>
        <v>5.7931230769230773</v>
      </c>
      <c r="G863" s="92">
        <f>AVERAGEIFS(G$3:G861,$A$3:$A861,"&gt;="&amp;[13]Summary!$D$8-90,$H$3:$H861,"Actual")</f>
        <v>1.749100000000001</v>
      </c>
      <c r="H863" s="76" t="s">
        <v>41</v>
      </c>
      <c r="I863" t="str">
        <f t="shared" si="47"/>
        <v>Fri</v>
      </c>
      <c r="J863" s="77"/>
      <c r="K863" s="77"/>
      <c r="L863" s="78"/>
      <c r="M863" s="78"/>
      <c r="N863" s="78"/>
      <c r="O863" s="78"/>
    </row>
    <row r="864" spans="1:15">
      <c r="A864" s="73">
        <f t="shared" si="46"/>
        <v>43855</v>
      </c>
      <c r="B864">
        <f t="shared" si="48"/>
        <v>1</v>
      </c>
      <c r="C864">
        <f t="shared" si="49"/>
        <v>2020</v>
      </c>
      <c r="D864" s="92">
        <f>AVERAGEIFS(D$3:D862,$A$3:$A862,"&gt;="&amp;[13]Summary!$D$8-90,$H$3:$H862,"Actual")</f>
        <v>16.393461538461537</v>
      </c>
      <c r="E864" s="92">
        <f>AVERAGEIFS(E$3:E862,$A$3:$A862,"&gt;="&amp;[13]Summary!$D$8-90,$H$3:$H862,"Actual")</f>
        <v>35.780769230769231</v>
      </c>
      <c r="F864" s="92">
        <f>AVERAGEIFS(F$3:F862,$A$3:$A862,"&gt;="&amp;[13]Summary!$D$8-90,$H$3:$H862,"Actual")</f>
        <v>5.7931230769230773</v>
      </c>
      <c r="G864" s="92">
        <f>AVERAGEIFS(G$3:G862,$A$3:$A862,"&gt;="&amp;[13]Summary!$D$8-90,$H$3:$H862,"Actual")</f>
        <v>1.749100000000001</v>
      </c>
      <c r="H864" s="76" t="s">
        <v>41</v>
      </c>
      <c r="I864" t="str">
        <f t="shared" si="47"/>
        <v>Sat</v>
      </c>
      <c r="L864" s="80"/>
      <c r="M864" s="80"/>
      <c r="N864" s="82"/>
      <c r="O864" s="80"/>
    </row>
    <row r="865" spans="1:15">
      <c r="A865" s="73">
        <f t="shared" si="46"/>
        <v>43856</v>
      </c>
      <c r="B865">
        <f t="shared" si="48"/>
        <v>1</v>
      </c>
      <c r="C865">
        <f t="shared" si="49"/>
        <v>2020</v>
      </c>
      <c r="D865" s="92">
        <f>AVERAGEIFS(D$3:D863,$A$3:$A863,"&gt;="&amp;[13]Summary!$D$8-90,$H$3:$H863,"Actual")</f>
        <v>16.393461538461537</v>
      </c>
      <c r="E865" s="92">
        <f>AVERAGEIFS(E$3:E863,$A$3:$A863,"&gt;="&amp;[13]Summary!$D$8-90,$H$3:$H863,"Actual")</f>
        <v>35.780769230769231</v>
      </c>
      <c r="F865" s="92">
        <f>AVERAGEIFS(F$3:F863,$A$3:$A863,"&gt;="&amp;[13]Summary!$D$8-90,$H$3:$H863,"Actual")</f>
        <v>5.7931230769230773</v>
      </c>
      <c r="G865" s="92">
        <f>AVERAGEIFS(G$3:G863,$A$3:$A863,"&gt;="&amp;[13]Summary!$D$8-90,$H$3:$H863,"Actual")</f>
        <v>1.749100000000001</v>
      </c>
      <c r="H865" s="76" t="s">
        <v>41</v>
      </c>
      <c r="I865" t="str">
        <f t="shared" si="47"/>
        <v>Sun</v>
      </c>
      <c r="J865" s="77"/>
      <c r="K865" s="77"/>
      <c r="L865" s="78"/>
      <c r="M865" s="78"/>
      <c r="N865" s="78"/>
      <c r="O865" s="78"/>
    </row>
    <row r="866" spans="1:15">
      <c r="A866" s="73">
        <f t="shared" si="46"/>
        <v>43857</v>
      </c>
      <c r="B866">
        <f t="shared" si="48"/>
        <v>1</v>
      </c>
      <c r="C866">
        <f t="shared" si="49"/>
        <v>2020</v>
      </c>
      <c r="D866" s="92">
        <f>AVERAGEIFS(D$3:D864,$A$3:$A864,"&gt;="&amp;[13]Summary!$D$8-90,$H$3:$H864,"Actual")</f>
        <v>16.393461538461537</v>
      </c>
      <c r="E866" s="92">
        <f>AVERAGEIFS(E$3:E864,$A$3:$A864,"&gt;="&amp;[13]Summary!$D$8-90,$H$3:$H864,"Actual")</f>
        <v>35.780769230769231</v>
      </c>
      <c r="F866" s="92">
        <f>AVERAGEIFS(F$3:F864,$A$3:$A864,"&gt;="&amp;[13]Summary!$D$8-90,$H$3:$H864,"Actual")</f>
        <v>5.7931230769230773</v>
      </c>
      <c r="G866" s="92">
        <f>AVERAGEIFS(G$3:G864,$A$3:$A864,"&gt;="&amp;[13]Summary!$D$8-90,$H$3:$H864,"Actual")</f>
        <v>1.749100000000001</v>
      </c>
      <c r="H866" s="76" t="s">
        <v>41</v>
      </c>
      <c r="I866" t="str">
        <f t="shared" si="47"/>
        <v>Mon</v>
      </c>
      <c r="L866" s="80"/>
      <c r="M866" s="80"/>
      <c r="N866" s="82"/>
      <c r="O866" s="80"/>
    </row>
    <row r="867" spans="1:15">
      <c r="A867" s="73">
        <f t="shared" si="46"/>
        <v>43858</v>
      </c>
      <c r="B867">
        <f t="shared" si="48"/>
        <v>1</v>
      </c>
      <c r="C867">
        <f t="shared" si="49"/>
        <v>2020</v>
      </c>
      <c r="D867" s="92">
        <f>AVERAGEIFS(D$3:D865,$A$3:$A865,"&gt;="&amp;[13]Summary!$D$8-90,$H$3:$H865,"Actual")</f>
        <v>16.393461538461537</v>
      </c>
      <c r="E867" s="92">
        <f>AVERAGEIFS(E$3:E865,$A$3:$A865,"&gt;="&amp;[13]Summary!$D$8-90,$H$3:$H865,"Actual")</f>
        <v>35.780769230769231</v>
      </c>
      <c r="F867" s="92">
        <f>AVERAGEIFS(F$3:F865,$A$3:$A865,"&gt;="&amp;[13]Summary!$D$8-90,$H$3:$H865,"Actual")</f>
        <v>5.7931230769230773</v>
      </c>
      <c r="G867" s="92">
        <f>AVERAGEIFS(G$3:G865,$A$3:$A865,"&gt;="&amp;[13]Summary!$D$8-90,$H$3:$H865,"Actual")</f>
        <v>1.749100000000001</v>
      </c>
      <c r="H867" s="76" t="s">
        <v>41</v>
      </c>
      <c r="I867" t="str">
        <f t="shared" si="47"/>
        <v>Tue</v>
      </c>
      <c r="J867" s="77"/>
      <c r="K867" s="77"/>
      <c r="L867" s="78"/>
      <c r="M867" s="78"/>
      <c r="N867" s="78"/>
      <c r="O867" s="78"/>
    </row>
    <row r="868" spans="1:15">
      <c r="A868" s="73">
        <f t="shared" si="46"/>
        <v>43859</v>
      </c>
      <c r="B868">
        <f t="shared" si="48"/>
        <v>1</v>
      </c>
      <c r="C868">
        <f t="shared" si="49"/>
        <v>2020</v>
      </c>
      <c r="D868" s="92">
        <f>AVERAGEIFS(D$3:D866,$A$3:$A866,"&gt;="&amp;[13]Summary!$D$8-90,$H$3:$H866,"Actual")</f>
        <v>16.393461538461537</v>
      </c>
      <c r="E868" s="92">
        <f>AVERAGEIFS(E$3:E866,$A$3:$A866,"&gt;="&amp;[13]Summary!$D$8-90,$H$3:$H866,"Actual")</f>
        <v>35.780769230769231</v>
      </c>
      <c r="F868" s="92">
        <f>AVERAGEIFS(F$3:F866,$A$3:$A866,"&gt;="&amp;[13]Summary!$D$8-90,$H$3:$H866,"Actual")</f>
        <v>5.7931230769230773</v>
      </c>
      <c r="G868" s="92">
        <f>AVERAGEIFS(G$3:G866,$A$3:$A866,"&gt;="&amp;[13]Summary!$D$8-90,$H$3:$H866,"Actual")</f>
        <v>1.749100000000001</v>
      </c>
      <c r="H868" s="76" t="s">
        <v>41</v>
      </c>
      <c r="I868" t="str">
        <f t="shared" si="47"/>
        <v>Wed</v>
      </c>
      <c r="L868" s="80"/>
      <c r="M868" s="80"/>
      <c r="N868" s="82"/>
      <c r="O868" s="80"/>
    </row>
    <row r="869" spans="1:15">
      <c r="A869" s="73">
        <f t="shared" si="46"/>
        <v>43860</v>
      </c>
      <c r="B869">
        <f t="shared" si="48"/>
        <v>1</v>
      </c>
      <c r="C869">
        <f t="shared" si="49"/>
        <v>2020</v>
      </c>
      <c r="D869" s="92">
        <f>AVERAGEIFS(D$3:D867,$A$3:$A867,"&gt;="&amp;[13]Summary!$D$8-90,$H$3:$H867,"Actual")</f>
        <v>16.393461538461537</v>
      </c>
      <c r="E869" s="92">
        <f>AVERAGEIFS(E$3:E867,$A$3:$A867,"&gt;="&amp;[13]Summary!$D$8-90,$H$3:$H867,"Actual")</f>
        <v>35.780769230769231</v>
      </c>
      <c r="F869" s="92">
        <f>AVERAGEIFS(F$3:F867,$A$3:$A867,"&gt;="&amp;[13]Summary!$D$8-90,$H$3:$H867,"Actual")</f>
        <v>5.7931230769230773</v>
      </c>
      <c r="G869" s="92">
        <f>AVERAGEIFS(G$3:G867,$A$3:$A867,"&gt;="&amp;[13]Summary!$D$8-90,$H$3:$H867,"Actual")</f>
        <v>1.749100000000001</v>
      </c>
      <c r="H869" s="76" t="s">
        <v>41</v>
      </c>
      <c r="I869" t="str">
        <f t="shared" si="47"/>
        <v>Thu</v>
      </c>
      <c r="J869" s="77"/>
      <c r="K869" s="77"/>
      <c r="L869" s="78"/>
      <c r="M869" s="78"/>
      <c r="N869" s="78"/>
      <c r="O869" s="78"/>
    </row>
    <row r="870" spans="1:15">
      <c r="A870" s="73">
        <f t="shared" si="46"/>
        <v>43861</v>
      </c>
      <c r="B870">
        <f t="shared" si="48"/>
        <v>1</v>
      </c>
      <c r="C870">
        <f t="shared" si="49"/>
        <v>2020</v>
      </c>
      <c r="D870" s="92">
        <f>AVERAGEIFS(D$3:D868,$A$3:$A868,"&gt;="&amp;[13]Summary!$D$8-90,$H$3:$H868,"Actual")</f>
        <v>16.393461538461537</v>
      </c>
      <c r="E870" s="92">
        <f>AVERAGEIFS(E$3:E868,$A$3:$A868,"&gt;="&amp;[13]Summary!$D$8-90,$H$3:$H868,"Actual")</f>
        <v>35.780769230769231</v>
      </c>
      <c r="F870" s="92">
        <f>AVERAGEIFS(F$3:F868,$A$3:$A868,"&gt;="&amp;[13]Summary!$D$8-90,$H$3:$H868,"Actual")</f>
        <v>5.7931230769230773</v>
      </c>
      <c r="G870" s="92">
        <f>AVERAGEIFS(G$3:G868,$A$3:$A868,"&gt;="&amp;[13]Summary!$D$8-90,$H$3:$H868,"Actual")</f>
        <v>1.749100000000001</v>
      </c>
      <c r="H870" s="76" t="s">
        <v>41</v>
      </c>
      <c r="I870" t="str">
        <f t="shared" si="47"/>
        <v>Fri</v>
      </c>
      <c r="L870" s="80"/>
      <c r="M870" s="80"/>
      <c r="N870" s="82"/>
      <c r="O870" s="80"/>
    </row>
    <row r="871" spans="1:15">
      <c r="A871" s="73">
        <f t="shared" si="46"/>
        <v>43862</v>
      </c>
      <c r="B871">
        <f t="shared" si="48"/>
        <v>2</v>
      </c>
      <c r="C871">
        <f t="shared" si="49"/>
        <v>2020</v>
      </c>
      <c r="D871" s="92">
        <f>AVERAGEIFS(D$3:D869,$A$3:$A869,"&gt;="&amp;[13]Summary!$D$8-90,$H$3:$H869,"Actual")</f>
        <v>16.393461538461537</v>
      </c>
      <c r="E871" s="92">
        <f>AVERAGEIFS(E$3:E869,$A$3:$A869,"&gt;="&amp;[13]Summary!$D$8-90,$H$3:$H869,"Actual")</f>
        <v>35.780769230769231</v>
      </c>
      <c r="F871" s="92">
        <f>AVERAGEIFS(F$3:F869,$A$3:$A869,"&gt;="&amp;[13]Summary!$D$8-90,$H$3:$H869,"Actual")</f>
        <v>5.7931230769230773</v>
      </c>
      <c r="G871" s="92">
        <f>AVERAGEIFS(G$3:G869,$A$3:$A869,"&gt;="&amp;[13]Summary!$D$8-90,$H$3:$H869,"Actual")</f>
        <v>1.749100000000001</v>
      </c>
      <c r="H871" s="76" t="s">
        <v>41</v>
      </c>
      <c r="I871" t="str">
        <f t="shared" si="47"/>
        <v>Sat</v>
      </c>
      <c r="J871" s="77"/>
      <c r="K871" s="77"/>
      <c r="L871" s="78"/>
      <c r="M871" s="78"/>
      <c r="N871" s="78"/>
      <c r="O871" s="78"/>
    </row>
    <row r="872" spans="1:15">
      <c r="A872" s="73">
        <f t="shared" si="46"/>
        <v>43863</v>
      </c>
      <c r="B872">
        <f t="shared" si="48"/>
        <v>2</v>
      </c>
      <c r="C872">
        <f t="shared" si="49"/>
        <v>2020</v>
      </c>
      <c r="D872" s="92">
        <f>AVERAGEIFS(D$3:D870,$A$3:$A870,"&gt;="&amp;[13]Summary!$D$8-90,$H$3:$H870,"Actual")</f>
        <v>16.393461538461537</v>
      </c>
      <c r="E872" s="92">
        <f>AVERAGEIFS(E$3:E870,$A$3:$A870,"&gt;="&amp;[13]Summary!$D$8-90,$H$3:$H870,"Actual")</f>
        <v>35.780769230769231</v>
      </c>
      <c r="F872" s="92">
        <f>AVERAGEIFS(F$3:F870,$A$3:$A870,"&gt;="&amp;[13]Summary!$D$8-90,$H$3:$H870,"Actual")</f>
        <v>5.7931230769230773</v>
      </c>
      <c r="G872" s="92">
        <f>AVERAGEIFS(G$3:G870,$A$3:$A870,"&gt;="&amp;[13]Summary!$D$8-90,$H$3:$H870,"Actual")</f>
        <v>1.749100000000001</v>
      </c>
      <c r="H872" s="76" t="s">
        <v>41</v>
      </c>
      <c r="I872" t="str">
        <f t="shared" si="47"/>
        <v>Sun</v>
      </c>
      <c r="L872" s="80"/>
      <c r="M872" s="80"/>
      <c r="N872" s="82"/>
      <c r="O872" s="80"/>
    </row>
    <row r="873" spans="1:15">
      <c r="A873" s="73">
        <f t="shared" si="46"/>
        <v>43864</v>
      </c>
      <c r="B873">
        <f t="shared" si="48"/>
        <v>2</v>
      </c>
      <c r="C873">
        <f t="shared" si="49"/>
        <v>2020</v>
      </c>
      <c r="D873" s="92">
        <f>AVERAGEIFS(D$3:D871,$A$3:$A871,"&gt;="&amp;[13]Summary!$D$8-90,$H$3:$H871,"Actual")</f>
        <v>16.393461538461537</v>
      </c>
      <c r="E873" s="92">
        <f>AVERAGEIFS(E$3:E871,$A$3:$A871,"&gt;="&amp;[13]Summary!$D$8-90,$H$3:$H871,"Actual")</f>
        <v>35.780769230769231</v>
      </c>
      <c r="F873" s="92">
        <f>AVERAGEIFS(F$3:F871,$A$3:$A871,"&gt;="&amp;[13]Summary!$D$8-90,$H$3:$H871,"Actual")</f>
        <v>5.7931230769230773</v>
      </c>
      <c r="G873" s="92">
        <f>AVERAGEIFS(G$3:G871,$A$3:$A871,"&gt;="&amp;[13]Summary!$D$8-90,$H$3:$H871,"Actual")</f>
        <v>1.749100000000001</v>
      </c>
      <c r="H873" s="76" t="s">
        <v>41</v>
      </c>
      <c r="I873" t="str">
        <f t="shared" si="47"/>
        <v>Mon</v>
      </c>
      <c r="J873" s="77"/>
      <c r="K873" s="77"/>
      <c r="L873" s="78"/>
      <c r="M873" s="78"/>
      <c r="N873" s="78"/>
      <c r="O873" s="78"/>
    </row>
    <row r="874" spans="1:15">
      <c r="A874" s="73">
        <f t="shared" si="46"/>
        <v>43865</v>
      </c>
      <c r="B874">
        <f t="shared" si="48"/>
        <v>2</v>
      </c>
      <c r="C874">
        <f t="shared" si="49"/>
        <v>2020</v>
      </c>
      <c r="D874" s="92">
        <f>AVERAGEIFS(D$3:D872,$A$3:$A872,"&gt;="&amp;[13]Summary!$D$8-90,$H$3:$H872,"Actual")</f>
        <v>16.393461538461537</v>
      </c>
      <c r="E874" s="92">
        <f>AVERAGEIFS(E$3:E872,$A$3:$A872,"&gt;="&amp;[13]Summary!$D$8-90,$H$3:$H872,"Actual")</f>
        <v>35.780769230769231</v>
      </c>
      <c r="F874" s="92">
        <f>AVERAGEIFS(F$3:F872,$A$3:$A872,"&gt;="&amp;[13]Summary!$D$8-90,$H$3:$H872,"Actual")</f>
        <v>5.7931230769230773</v>
      </c>
      <c r="G874" s="92">
        <f>AVERAGEIFS(G$3:G872,$A$3:$A872,"&gt;="&amp;[13]Summary!$D$8-90,$H$3:$H872,"Actual")</f>
        <v>1.749100000000001</v>
      </c>
      <c r="H874" s="76" t="s">
        <v>41</v>
      </c>
      <c r="I874" t="str">
        <f t="shared" si="47"/>
        <v>Tue</v>
      </c>
      <c r="L874" s="80"/>
      <c r="M874" s="80"/>
      <c r="N874" s="82"/>
      <c r="O874" s="80"/>
    </row>
    <row r="875" spans="1:15">
      <c r="A875" s="73">
        <f t="shared" si="46"/>
        <v>43866</v>
      </c>
      <c r="B875">
        <f t="shared" si="48"/>
        <v>2</v>
      </c>
      <c r="C875">
        <f t="shared" si="49"/>
        <v>2020</v>
      </c>
      <c r="D875" s="92">
        <f>AVERAGEIFS(D$3:D873,$A$3:$A873,"&gt;="&amp;[13]Summary!$D$8-90,$H$3:$H873,"Actual")</f>
        <v>16.393461538461537</v>
      </c>
      <c r="E875" s="92">
        <f>AVERAGEIFS(E$3:E873,$A$3:$A873,"&gt;="&amp;[13]Summary!$D$8-90,$H$3:$H873,"Actual")</f>
        <v>35.780769230769231</v>
      </c>
      <c r="F875" s="92">
        <f>AVERAGEIFS(F$3:F873,$A$3:$A873,"&gt;="&amp;[13]Summary!$D$8-90,$H$3:$H873,"Actual")</f>
        <v>5.7931230769230773</v>
      </c>
      <c r="G875" s="92">
        <f>AVERAGEIFS(G$3:G873,$A$3:$A873,"&gt;="&amp;[13]Summary!$D$8-90,$H$3:$H873,"Actual")</f>
        <v>1.749100000000001</v>
      </c>
      <c r="H875" s="76" t="s">
        <v>41</v>
      </c>
      <c r="I875" t="str">
        <f t="shared" si="47"/>
        <v>Wed</v>
      </c>
      <c r="J875" s="77"/>
      <c r="K875" s="77"/>
      <c r="L875" s="78"/>
      <c r="M875" s="78"/>
      <c r="N875" s="78"/>
      <c r="O875" s="78"/>
    </row>
    <row r="876" spans="1:15">
      <c r="A876" s="73">
        <f t="shared" si="46"/>
        <v>43867</v>
      </c>
      <c r="B876">
        <f t="shared" si="48"/>
        <v>2</v>
      </c>
      <c r="C876">
        <f t="shared" si="49"/>
        <v>2020</v>
      </c>
      <c r="D876" s="92">
        <f>AVERAGEIFS(D$3:D874,$A$3:$A874,"&gt;="&amp;[13]Summary!$D$8-90,$H$3:$H874,"Actual")</f>
        <v>16.393461538461537</v>
      </c>
      <c r="E876" s="92">
        <f>AVERAGEIFS(E$3:E874,$A$3:$A874,"&gt;="&amp;[13]Summary!$D$8-90,$H$3:$H874,"Actual")</f>
        <v>35.780769230769231</v>
      </c>
      <c r="F876" s="92">
        <f>AVERAGEIFS(F$3:F874,$A$3:$A874,"&gt;="&amp;[13]Summary!$D$8-90,$H$3:$H874,"Actual")</f>
        <v>5.7931230769230773</v>
      </c>
      <c r="G876" s="92">
        <f>AVERAGEIFS(G$3:G874,$A$3:$A874,"&gt;="&amp;[13]Summary!$D$8-90,$H$3:$H874,"Actual")</f>
        <v>1.749100000000001</v>
      </c>
      <c r="H876" s="76" t="s">
        <v>41</v>
      </c>
      <c r="I876" t="str">
        <f t="shared" si="47"/>
        <v>Thu</v>
      </c>
      <c r="L876" s="80"/>
      <c r="M876" s="80"/>
      <c r="N876" s="82"/>
      <c r="O876" s="80"/>
    </row>
    <row r="877" spans="1:15">
      <c r="A877" s="73">
        <f t="shared" si="46"/>
        <v>43868</v>
      </c>
      <c r="B877">
        <f t="shared" si="48"/>
        <v>2</v>
      </c>
      <c r="C877">
        <f t="shared" si="49"/>
        <v>2020</v>
      </c>
      <c r="D877" s="92">
        <f>AVERAGEIFS(D$3:D875,$A$3:$A875,"&gt;="&amp;[13]Summary!$D$8-90,$H$3:$H875,"Actual")</f>
        <v>16.393461538461537</v>
      </c>
      <c r="E877" s="92">
        <f>AVERAGEIFS(E$3:E875,$A$3:$A875,"&gt;="&amp;[13]Summary!$D$8-90,$H$3:$H875,"Actual")</f>
        <v>35.780769230769231</v>
      </c>
      <c r="F877" s="92">
        <f>AVERAGEIFS(F$3:F875,$A$3:$A875,"&gt;="&amp;[13]Summary!$D$8-90,$H$3:$H875,"Actual")</f>
        <v>5.7931230769230773</v>
      </c>
      <c r="G877" s="92">
        <f>AVERAGEIFS(G$3:G875,$A$3:$A875,"&gt;="&amp;[13]Summary!$D$8-90,$H$3:$H875,"Actual")</f>
        <v>1.749100000000001</v>
      </c>
      <c r="H877" s="76" t="s">
        <v>41</v>
      </c>
      <c r="I877" t="str">
        <f t="shared" si="47"/>
        <v>Fri</v>
      </c>
      <c r="J877" s="77"/>
      <c r="K877" s="77"/>
      <c r="L877" s="78"/>
      <c r="M877" s="78"/>
      <c r="N877" s="78"/>
      <c r="O877" s="78"/>
    </row>
    <row r="878" spans="1:15">
      <c r="A878" s="73">
        <f t="shared" si="46"/>
        <v>43869</v>
      </c>
      <c r="B878">
        <f t="shared" si="48"/>
        <v>2</v>
      </c>
      <c r="C878">
        <f t="shared" si="49"/>
        <v>2020</v>
      </c>
      <c r="D878" s="92">
        <f>AVERAGEIFS(D$3:D876,$A$3:$A876,"&gt;="&amp;[13]Summary!$D$8-90,$H$3:$H876,"Actual")</f>
        <v>16.393461538461537</v>
      </c>
      <c r="E878" s="92">
        <f>AVERAGEIFS(E$3:E876,$A$3:$A876,"&gt;="&amp;[13]Summary!$D$8-90,$H$3:$H876,"Actual")</f>
        <v>35.780769230769231</v>
      </c>
      <c r="F878" s="92">
        <f>AVERAGEIFS(F$3:F876,$A$3:$A876,"&gt;="&amp;[13]Summary!$D$8-90,$H$3:$H876,"Actual")</f>
        <v>5.7931230769230773</v>
      </c>
      <c r="G878" s="92">
        <f>AVERAGEIFS(G$3:G876,$A$3:$A876,"&gt;="&amp;[13]Summary!$D$8-90,$H$3:$H876,"Actual")</f>
        <v>1.749100000000001</v>
      </c>
      <c r="H878" s="76" t="s">
        <v>41</v>
      </c>
      <c r="I878" t="str">
        <f t="shared" si="47"/>
        <v>Sat</v>
      </c>
      <c r="L878" s="80"/>
      <c r="M878" s="80"/>
      <c r="N878" s="82"/>
      <c r="O878" s="80"/>
    </row>
    <row r="879" spans="1:15">
      <c r="A879" s="73">
        <f t="shared" ref="A879:A942" si="50">A878+1</f>
        <v>43870</v>
      </c>
      <c r="B879">
        <f t="shared" si="48"/>
        <v>2</v>
      </c>
      <c r="C879">
        <f t="shared" si="49"/>
        <v>2020</v>
      </c>
      <c r="D879" s="92">
        <f>AVERAGEIFS(D$3:D877,$A$3:$A877,"&gt;="&amp;[13]Summary!$D$8-90,$H$3:$H877,"Actual")</f>
        <v>16.393461538461537</v>
      </c>
      <c r="E879" s="92">
        <f>AVERAGEIFS(E$3:E877,$A$3:$A877,"&gt;="&amp;[13]Summary!$D$8-90,$H$3:$H877,"Actual")</f>
        <v>35.780769230769231</v>
      </c>
      <c r="F879" s="92">
        <f>AVERAGEIFS(F$3:F877,$A$3:$A877,"&gt;="&amp;[13]Summary!$D$8-90,$H$3:$H877,"Actual")</f>
        <v>5.7931230769230773</v>
      </c>
      <c r="G879" s="92">
        <f>AVERAGEIFS(G$3:G877,$A$3:$A877,"&gt;="&amp;[13]Summary!$D$8-90,$H$3:$H877,"Actual")</f>
        <v>1.749100000000001</v>
      </c>
      <c r="H879" s="76" t="s">
        <v>41</v>
      </c>
      <c r="I879" t="str">
        <f t="shared" si="47"/>
        <v>Sun</v>
      </c>
      <c r="J879" s="77"/>
      <c r="K879" s="77"/>
      <c r="L879" s="78"/>
      <c r="M879" s="78"/>
      <c r="N879" s="78"/>
      <c r="O879" s="78"/>
    </row>
    <row r="880" spans="1:15">
      <c r="A880" s="73">
        <f t="shared" si="50"/>
        <v>43871</v>
      </c>
      <c r="B880">
        <f t="shared" si="48"/>
        <v>2</v>
      </c>
      <c r="C880">
        <f t="shared" si="49"/>
        <v>2020</v>
      </c>
      <c r="D880" s="92">
        <f>AVERAGEIFS(D$3:D878,$A$3:$A878,"&gt;="&amp;[13]Summary!$D$8-90,$H$3:$H878,"Actual")</f>
        <v>16.393461538461537</v>
      </c>
      <c r="E880" s="92">
        <f>AVERAGEIFS(E$3:E878,$A$3:$A878,"&gt;="&amp;[13]Summary!$D$8-90,$H$3:$H878,"Actual")</f>
        <v>35.780769230769231</v>
      </c>
      <c r="F880" s="92">
        <f>AVERAGEIFS(F$3:F878,$A$3:$A878,"&gt;="&amp;[13]Summary!$D$8-90,$H$3:$H878,"Actual")</f>
        <v>5.7931230769230773</v>
      </c>
      <c r="G880" s="92">
        <f>AVERAGEIFS(G$3:G878,$A$3:$A878,"&gt;="&amp;[13]Summary!$D$8-90,$H$3:$H878,"Actual")</f>
        <v>1.749100000000001</v>
      </c>
      <c r="H880" s="76" t="s">
        <v>41</v>
      </c>
      <c r="I880" t="str">
        <f t="shared" si="47"/>
        <v>Mon</v>
      </c>
      <c r="L880" s="80"/>
      <c r="M880" s="80"/>
      <c r="N880" s="82"/>
      <c r="O880" s="80"/>
    </row>
    <row r="881" spans="1:15">
      <c r="A881" s="73">
        <f t="shared" si="50"/>
        <v>43872</v>
      </c>
      <c r="B881">
        <f t="shared" si="48"/>
        <v>2</v>
      </c>
      <c r="C881">
        <f t="shared" si="49"/>
        <v>2020</v>
      </c>
      <c r="D881" s="92">
        <f>AVERAGEIFS(D$3:D879,$A$3:$A879,"&gt;="&amp;[13]Summary!$D$8-90,$H$3:$H879,"Actual")</f>
        <v>16.393461538461537</v>
      </c>
      <c r="E881" s="92">
        <f>AVERAGEIFS(E$3:E879,$A$3:$A879,"&gt;="&amp;[13]Summary!$D$8-90,$H$3:$H879,"Actual")</f>
        <v>35.780769230769231</v>
      </c>
      <c r="F881" s="92">
        <f>AVERAGEIFS(F$3:F879,$A$3:$A879,"&gt;="&amp;[13]Summary!$D$8-90,$H$3:$H879,"Actual")</f>
        <v>5.7931230769230773</v>
      </c>
      <c r="G881" s="92">
        <f>AVERAGEIFS(G$3:G879,$A$3:$A879,"&gt;="&amp;[13]Summary!$D$8-90,$H$3:$H879,"Actual")</f>
        <v>1.749100000000001</v>
      </c>
      <c r="H881" s="76" t="s">
        <v>41</v>
      </c>
      <c r="I881" t="str">
        <f t="shared" si="47"/>
        <v>Tue</v>
      </c>
      <c r="J881" s="77"/>
      <c r="K881" s="77"/>
      <c r="L881" s="78"/>
      <c r="M881" s="78"/>
      <c r="N881" s="78"/>
      <c r="O881" s="78"/>
    </row>
    <row r="882" spans="1:15">
      <c r="A882" s="73">
        <f t="shared" si="50"/>
        <v>43873</v>
      </c>
      <c r="B882">
        <f t="shared" si="48"/>
        <v>2</v>
      </c>
      <c r="C882">
        <f t="shared" si="49"/>
        <v>2020</v>
      </c>
      <c r="D882" s="92">
        <f>AVERAGEIFS(D$3:D880,$A$3:$A880,"&gt;="&amp;[13]Summary!$D$8-90,$H$3:$H880,"Actual")</f>
        <v>16.393461538461537</v>
      </c>
      <c r="E882" s="92">
        <f>AVERAGEIFS(E$3:E880,$A$3:$A880,"&gt;="&amp;[13]Summary!$D$8-90,$H$3:$H880,"Actual")</f>
        <v>35.780769230769231</v>
      </c>
      <c r="F882" s="92">
        <f>AVERAGEIFS(F$3:F880,$A$3:$A880,"&gt;="&amp;[13]Summary!$D$8-90,$H$3:$H880,"Actual")</f>
        <v>5.7931230769230773</v>
      </c>
      <c r="G882" s="92">
        <f>AVERAGEIFS(G$3:G880,$A$3:$A880,"&gt;="&amp;[13]Summary!$D$8-90,$H$3:$H880,"Actual")</f>
        <v>1.749100000000001</v>
      </c>
      <c r="H882" s="76" t="s">
        <v>41</v>
      </c>
      <c r="I882" t="str">
        <f t="shared" si="47"/>
        <v>Wed</v>
      </c>
      <c r="L882" s="80"/>
      <c r="M882" s="80"/>
      <c r="N882" s="82"/>
      <c r="O882" s="80"/>
    </row>
    <row r="883" spans="1:15">
      <c r="A883" s="73">
        <f t="shared" si="50"/>
        <v>43874</v>
      </c>
      <c r="B883">
        <f t="shared" si="48"/>
        <v>2</v>
      </c>
      <c r="C883">
        <f t="shared" si="49"/>
        <v>2020</v>
      </c>
      <c r="D883" s="92">
        <f>AVERAGEIFS(D$3:D881,$A$3:$A881,"&gt;="&amp;[13]Summary!$D$8-90,$H$3:$H881,"Actual")</f>
        <v>16.393461538461537</v>
      </c>
      <c r="E883" s="92">
        <f>AVERAGEIFS(E$3:E881,$A$3:$A881,"&gt;="&amp;[13]Summary!$D$8-90,$H$3:$H881,"Actual")</f>
        <v>35.780769230769231</v>
      </c>
      <c r="F883" s="92">
        <f>AVERAGEIFS(F$3:F881,$A$3:$A881,"&gt;="&amp;[13]Summary!$D$8-90,$H$3:$H881,"Actual")</f>
        <v>5.7931230769230773</v>
      </c>
      <c r="G883" s="92">
        <f>AVERAGEIFS(G$3:G881,$A$3:$A881,"&gt;="&amp;[13]Summary!$D$8-90,$H$3:$H881,"Actual")</f>
        <v>1.749100000000001</v>
      </c>
      <c r="H883" s="76" t="s">
        <v>41</v>
      </c>
      <c r="I883" t="str">
        <f t="shared" ref="I883:I946" si="51">TEXT($A883,"ddd")</f>
        <v>Thu</v>
      </c>
      <c r="J883" s="77"/>
      <c r="K883" s="77"/>
      <c r="L883" s="78"/>
      <c r="M883" s="78"/>
      <c r="N883" s="78"/>
      <c r="O883" s="78"/>
    </row>
    <row r="884" spans="1:15">
      <c r="A884" s="73">
        <f t="shared" si="50"/>
        <v>43875</v>
      </c>
      <c r="B884">
        <f t="shared" si="48"/>
        <v>2</v>
      </c>
      <c r="C884">
        <f t="shared" si="49"/>
        <v>2020</v>
      </c>
      <c r="D884" s="92">
        <f>AVERAGEIFS(D$3:D882,$A$3:$A882,"&gt;="&amp;[13]Summary!$D$8-90,$H$3:$H882,"Actual")</f>
        <v>16.393461538461537</v>
      </c>
      <c r="E884" s="92">
        <f>AVERAGEIFS(E$3:E882,$A$3:$A882,"&gt;="&amp;[13]Summary!$D$8-90,$H$3:$H882,"Actual")</f>
        <v>35.780769230769231</v>
      </c>
      <c r="F884" s="92">
        <f>AVERAGEIFS(F$3:F882,$A$3:$A882,"&gt;="&amp;[13]Summary!$D$8-90,$H$3:$H882,"Actual")</f>
        <v>5.7931230769230773</v>
      </c>
      <c r="G884" s="92">
        <f>AVERAGEIFS(G$3:G882,$A$3:$A882,"&gt;="&amp;[13]Summary!$D$8-90,$H$3:$H882,"Actual")</f>
        <v>1.749100000000001</v>
      </c>
      <c r="H884" s="76" t="s">
        <v>41</v>
      </c>
      <c r="I884" t="str">
        <f t="shared" si="51"/>
        <v>Fri</v>
      </c>
      <c r="L884" s="80"/>
      <c r="M884" s="80"/>
      <c r="N884" s="82"/>
      <c r="O884" s="80"/>
    </row>
    <row r="885" spans="1:15">
      <c r="A885" s="73">
        <f t="shared" si="50"/>
        <v>43876</v>
      </c>
      <c r="B885">
        <f t="shared" si="48"/>
        <v>2</v>
      </c>
      <c r="C885">
        <f t="shared" si="49"/>
        <v>2020</v>
      </c>
      <c r="D885" s="92">
        <f>AVERAGEIFS(D$3:D883,$A$3:$A883,"&gt;="&amp;[13]Summary!$D$8-90,$H$3:$H883,"Actual")</f>
        <v>16.393461538461537</v>
      </c>
      <c r="E885" s="92">
        <f>AVERAGEIFS(E$3:E883,$A$3:$A883,"&gt;="&amp;[13]Summary!$D$8-90,$H$3:$H883,"Actual")</f>
        <v>35.780769230769231</v>
      </c>
      <c r="F885" s="92">
        <f>AVERAGEIFS(F$3:F883,$A$3:$A883,"&gt;="&amp;[13]Summary!$D$8-90,$H$3:$H883,"Actual")</f>
        <v>5.7931230769230773</v>
      </c>
      <c r="G885" s="92">
        <f>AVERAGEIFS(G$3:G883,$A$3:$A883,"&gt;="&amp;[13]Summary!$D$8-90,$H$3:$H883,"Actual")</f>
        <v>1.749100000000001</v>
      </c>
      <c r="H885" s="76" t="s">
        <v>41</v>
      </c>
      <c r="I885" t="str">
        <f t="shared" si="51"/>
        <v>Sat</v>
      </c>
      <c r="J885" s="77"/>
      <c r="K885" s="77"/>
      <c r="L885" s="78"/>
      <c r="M885" s="78"/>
      <c r="N885" s="78"/>
      <c r="O885" s="78"/>
    </row>
    <row r="886" spans="1:15">
      <c r="A886" s="73">
        <f t="shared" si="50"/>
        <v>43877</v>
      </c>
      <c r="B886">
        <f t="shared" si="48"/>
        <v>2</v>
      </c>
      <c r="C886">
        <f t="shared" si="49"/>
        <v>2020</v>
      </c>
      <c r="D886" s="92">
        <f>AVERAGEIFS(D$3:D884,$A$3:$A884,"&gt;="&amp;[13]Summary!$D$8-90,$H$3:$H884,"Actual")</f>
        <v>16.393461538461537</v>
      </c>
      <c r="E886" s="92">
        <f>AVERAGEIFS(E$3:E884,$A$3:$A884,"&gt;="&amp;[13]Summary!$D$8-90,$H$3:$H884,"Actual")</f>
        <v>35.780769230769231</v>
      </c>
      <c r="F886" s="92">
        <f>AVERAGEIFS(F$3:F884,$A$3:$A884,"&gt;="&amp;[13]Summary!$D$8-90,$H$3:$H884,"Actual")</f>
        <v>5.7931230769230773</v>
      </c>
      <c r="G886" s="92">
        <f>AVERAGEIFS(G$3:G884,$A$3:$A884,"&gt;="&amp;[13]Summary!$D$8-90,$H$3:$H884,"Actual")</f>
        <v>1.749100000000001</v>
      </c>
      <c r="H886" s="76" t="s">
        <v>41</v>
      </c>
      <c r="I886" t="str">
        <f t="shared" si="51"/>
        <v>Sun</v>
      </c>
      <c r="L886" s="80"/>
      <c r="M886" s="80"/>
      <c r="N886" s="82"/>
      <c r="O886" s="80"/>
    </row>
    <row r="887" spans="1:15">
      <c r="A887" s="73">
        <f t="shared" si="50"/>
        <v>43878</v>
      </c>
      <c r="B887">
        <f t="shared" ref="B887:B950" si="52">MONTH(A887)</f>
        <v>2</v>
      </c>
      <c r="C887">
        <f t="shared" ref="C887:C950" si="53">YEAR(A887)</f>
        <v>2020</v>
      </c>
      <c r="D887" s="92">
        <f>AVERAGEIFS(D$3:D885,$A$3:$A885,"&gt;="&amp;[13]Summary!$D$8-90,$H$3:$H885,"Actual")</f>
        <v>16.393461538461537</v>
      </c>
      <c r="E887" s="92">
        <f>AVERAGEIFS(E$3:E885,$A$3:$A885,"&gt;="&amp;[13]Summary!$D$8-90,$H$3:$H885,"Actual")</f>
        <v>35.780769230769231</v>
      </c>
      <c r="F887" s="92">
        <f>AVERAGEIFS(F$3:F885,$A$3:$A885,"&gt;="&amp;[13]Summary!$D$8-90,$H$3:$H885,"Actual")</f>
        <v>5.7931230769230773</v>
      </c>
      <c r="G887" s="92">
        <f>AVERAGEIFS(G$3:G885,$A$3:$A885,"&gt;="&amp;[13]Summary!$D$8-90,$H$3:$H885,"Actual")</f>
        <v>1.749100000000001</v>
      </c>
      <c r="H887" s="76" t="s">
        <v>41</v>
      </c>
      <c r="I887" t="str">
        <f t="shared" si="51"/>
        <v>Mon</v>
      </c>
      <c r="J887" s="77"/>
      <c r="K887" s="77"/>
      <c r="L887" s="78"/>
      <c r="M887" s="78"/>
      <c r="N887" s="78"/>
      <c r="O887" s="78"/>
    </row>
    <row r="888" spans="1:15">
      <c r="A888" s="73">
        <f t="shared" si="50"/>
        <v>43879</v>
      </c>
      <c r="B888">
        <f t="shared" si="52"/>
        <v>2</v>
      </c>
      <c r="C888">
        <f t="shared" si="53"/>
        <v>2020</v>
      </c>
      <c r="D888" s="92">
        <f>AVERAGEIFS(D$3:D886,$A$3:$A886,"&gt;="&amp;[13]Summary!$D$8-90,$H$3:$H886,"Actual")</f>
        <v>16.393461538461537</v>
      </c>
      <c r="E888" s="92">
        <f>AVERAGEIFS(E$3:E886,$A$3:$A886,"&gt;="&amp;[13]Summary!$D$8-90,$H$3:$H886,"Actual")</f>
        <v>35.780769230769231</v>
      </c>
      <c r="F888" s="92">
        <f>AVERAGEIFS(F$3:F886,$A$3:$A886,"&gt;="&amp;[13]Summary!$D$8-90,$H$3:$H886,"Actual")</f>
        <v>5.7931230769230773</v>
      </c>
      <c r="G888" s="92">
        <f>AVERAGEIFS(G$3:G886,$A$3:$A886,"&gt;="&amp;[13]Summary!$D$8-90,$H$3:$H886,"Actual")</f>
        <v>1.749100000000001</v>
      </c>
      <c r="H888" s="76" t="s">
        <v>41</v>
      </c>
      <c r="I888" t="str">
        <f t="shared" si="51"/>
        <v>Tue</v>
      </c>
      <c r="L888" s="80"/>
      <c r="M888" s="80"/>
      <c r="N888" s="82"/>
      <c r="O888" s="80"/>
    </row>
    <row r="889" spans="1:15">
      <c r="A889" s="73">
        <f t="shared" si="50"/>
        <v>43880</v>
      </c>
      <c r="B889">
        <f t="shared" si="52"/>
        <v>2</v>
      </c>
      <c r="C889">
        <f t="shared" si="53"/>
        <v>2020</v>
      </c>
      <c r="D889" s="92">
        <f>AVERAGEIFS(D$3:D887,$A$3:$A887,"&gt;="&amp;[13]Summary!$D$8-90,$H$3:$H887,"Actual")</f>
        <v>16.393461538461537</v>
      </c>
      <c r="E889" s="92">
        <f>AVERAGEIFS(E$3:E887,$A$3:$A887,"&gt;="&amp;[13]Summary!$D$8-90,$H$3:$H887,"Actual")</f>
        <v>35.780769230769231</v>
      </c>
      <c r="F889" s="92">
        <f>AVERAGEIFS(F$3:F887,$A$3:$A887,"&gt;="&amp;[13]Summary!$D$8-90,$H$3:$H887,"Actual")</f>
        <v>5.7931230769230773</v>
      </c>
      <c r="G889" s="92">
        <f>AVERAGEIFS(G$3:G887,$A$3:$A887,"&gt;="&amp;[13]Summary!$D$8-90,$H$3:$H887,"Actual")</f>
        <v>1.749100000000001</v>
      </c>
      <c r="H889" s="76" t="s">
        <v>41</v>
      </c>
      <c r="I889" t="str">
        <f t="shared" si="51"/>
        <v>Wed</v>
      </c>
      <c r="J889" s="77"/>
      <c r="K889" s="77"/>
      <c r="L889" s="78"/>
      <c r="M889" s="78"/>
      <c r="N889" s="78"/>
      <c r="O889" s="78"/>
    </row>
    <row r="890" spans="1:15">
      <c r="A890" s="73">
        <f t="shared" si="50"/>
        <v>43881</v>
      </c>
      <c r="B890">
        <f t="shared" si="52"/>
        <v>2</v>
      </c>
      <c r="C890">
        <f t="shared" si="53"/>
        <v>2020</v>
      </c>
      <c r="D890" s="92">
        <f>AVERAGEIFS(D$3:D888,$A$3:$A888,"&gt;="&amp;[13]Summary!$D$8-90,$H$3:$H888,"Actual")</f>
        <v>16.393461538461537</v>
      </c>
      <c r="E890" s="92">
        <f>AVERAGEIFS(E$3:E888,$A$3:$A888,"&gt;="&amp;[13]Summary!$D$8-90,$H$3:$H888,"Actual")</f>
        <v>35.780769230769231</v>
      </c>
      <c r="F890" s="92">
        <f>AVERAGEIFS(F$3:F888,$A$3:$A888,"&gt;="&amp;[13]Summary!$D$8-90,$H$3:$H888,"Actual")</f>
        <v>5.7931230769230773</v>
      </c>
      <c r="G890" s="92">
        <f>AVERAGEIFS(G$3:G888,$A$3:$A888,"&gt;="&amp;[13]Summary!$D$8-90,$H$3:$H888,"Actual")</f>
        <v>1.749100000000001</v>
      </c>
      <c r="H890" s="76" t="s">
        <v>41</v>
      </c>
      <c r="I890" t="str">
        <f t="shared" si="51"/>
        <v>Thu</v>
      </c>
      <c r="L890" s="80"/>
      <c r="M890" s="80"/>
      <c r="N890" s="82"/>
      <c r="O890" s="80"/>
    </row>
    <row r="891" spans="1:15">
      <c r="A891" s="73">
        <f t="shared" si="50"/>
        <v>43882</v>
      </c>
      <c r="B891">
        <f t="shared" si="52"/>
        <v>2</v>
      </c>
      <c r="C891">
        <f t="shared" si="53"/>
        <v>2020</v>
      </c>
      <c r="D891" s="92">
        <f>AVERAGEIFS(D$3:D889,$A$3:$A889,"&gt;="&amp;[13]Summary!$D$8-90,$H$3:$H889,"Actual")</f>
        <v>16.393461538461537</v>
      </c>
      <c r="E891" s="92">
        <f>AVERAGEIFS(E$3:E889,$A$3:$A889,"&gt;="&amp;[13]Summary!$D$8-90,$H$3:$H889,"Actual")</f>
        <v>35.780769230769231</v>
      </c>
      <c r="F891" s="92">
        <f>AVERAGEIFS(F$3:F889,$A$3:$A889,"&gt;="&amp;[13]Summary!$D$8-90,$H$3:$H889,"Actual")</f>
        <v>5.7931230769230773</v>
      </c>
      <c r="G891" s="92">
        <f>AVERAGEIFS(G$3:G889,$A$3:$A889,"&gt;="&amp;[13]Summary!$D$8-90,$H$3:$H889,"Actual")</f>
        <v>1.749100000000001</v>
      </c>
      <c r="H891" s="76" t="s">
        <v>41</v>
      </c>
      <c r="I891" t="str">
        <f t="shared" si="51"/>
        <v>Fri</v>
      </c>
      <c r="J891" s="77"/>
      <c r="K891" s="77"/>
      <c r="L891" s="78"/>
      <c r="M891" s="78"/>
      <c r="N891" s="78"/>
      <c r="O891" s="78"/>
    </row>
    <row r="892" spans="1:15">
      <c r="A892" s="73">
        <f t="shared" si="50"/>
        <v>43883</v>
      </c>
      <c r="B892">
        <f t="shared" si="52"/>
        <v>2</v>
      </c>
      <c r="C892">
        <f t="shared" si="53"/>
        <v>2020</v>
      </c>
      <c r="D892" s="92">
        <f>AVERAGEIFS(D$3:D890,$A$3:$A890,"&gt;="&amp;[13]Summary!$D$8-90,$H$3:$H890,"Actual")</f>
        <v>16.393461538461537</v>
      </c>
      <c r="E892" s="92">
        <f>AVERAGEIFS(E$3:E890,$A$3:$A890,"&gt;="&amp;[13]Summary!$D$8-90,$H$3:$H890,"Actual")</f>
        <v>35.780769230769231</v>
      </c>
      <c r="F892" s="92">
        <f>AVERAGEIFS(F$3:F890,$A$3:$A890,"&gt;="&amp;[13]Summary!$D$8-90,$H$3:$H890,"Actual")</f>
        <v>5.7931230769230773</v>
      </c>
      <c r="G892" s="92">
        <f>AVERAGEIFS(G$3:G890,$A$3:$A890,"&gt;="&amp;[13]Summary!$D$8-90,$H$3:$H890,"Actual")</f>
        <v>1.749100000000001</v>
      </c>
      <c r="H892" s="76" t="s">
        <v>41</v>
      </c>
      <c r="I892" t="str">
        <f t="shared" si="51"/>
        <v>Sat</v>
      </c>
      <c r="L892" s="80"/>
      <c r="M892" s="80"/>
      <c r="N892" s="82"/>
      <c r="O892" s="80"/>
    </row>
    <row r="893" spans="1:15">
      <c r="A893" s="73">
        <f t="shared" si="50"/>
        <v>43884</v>
      </c>
      <c r="B893">
        <f t="shared" si="52"/>
        <v>2</v>
      </c>
      <c r="C893">
        <f t="shared" si="53"/>
        <v>2020</v>
      </c>
      <c r="D893" s="92">
        <f>AVERAGEIFS(D$3:D891,$A$3:$A891,"&gt;="&amp;[13]Summary!$D$8-90,$H$3:$H891,"Actual")</f>
        <v>16.393461538461537</v>
      </c>
      <c r="E893" s="92">
        <f>AVERAGEIFS(E$3:E891,$A$3:$A891,"&gt;="&amp;[13]Summary!$D$8-90,$H$3:$H891,"Actual")</f>
        <v>35.780769230769231</v>
      </c>
      <c r="F893" s="92">
        <f>AVERAGEIFS(F$3:F891,$A$3:$A891,"&gt;="&amp;[13]Summary!$D$8-90,$H$3:$H891,"Actual")</f>
        <v>5.7931230769230773</v>
      </c>
      <c r="G893" s="92">
        <f>AVERAGEIFS(G$3:G891,$A$3:$A891,"&gt;="&amp;[13]Summary!$D$8-90,$H$3:$H891,"Actual")</f>
        <v>1.749100000000001</v>
      </c>
      <c r="H893" s="76" t="s">
        <v>41</v>
      </c>
      <c r="I893" t="str">
        <f t="shared" si="51"/>
        <v>Sun</v>
      </c>
      <c r="J893" s="77"/>
      <c r="K893" s="77"/>
      <c r="L893" s="78"/>
      <c r="M893" s="78"/>
      <c r="N893" s="78"/>
      <c r="O893" s="78"/>
    </row>
    <row r="894" spans="1:15">
      <c r="A894" s="73">
        <f t="shared" si="50"/>
        <v>43885</v>
      </c>
      <c r="B894">
        <f t="shared" si="52"/>
        <v>2</v>
      </c>
      <c r="C894">
        <f t="shared" si="53"/>
        <v>2020</v>
      </c>
      <c r="D894" s="92">
        <f>AVERAGEIFS(D$3:D892,$A$3:$A892,"&gt;="&amp;[13]Summary!$D$8-90,$H$3:$H892,"Actual")</f>
        <v>16.393461538461537</v>
      </c>
      <c r="E894" s="92">
        <f>AVERAGEIFS(E$3:E892,$A$3:$A892,"&gt;="&amp;[13]Summary!$D$8-90,$H$3:$H892,"Actual")</f>
        <v>35.780769230769231</v>
      </c>
      <c r="F894" s="92">
        <f>AVERAGEIFS(F$3:F892,$A$3:$A892,"&gt;="&amp;[13]Summary!$D$8-90,$H$3:$H892,"Actual")</f>
        <v>5.7931230769230773</v>
      </c>
      <c r="G894" s="92">
        <f>AVERAGEIFS(G$3:G892,$A$3:$A892,"&gt;="&amp;[13]Summary!$D$8-90,$H$3:$H892,"Actual")</f>
        <v>1.749100000000001</v>
      </c>
      <c r="H894" s="76" t="s">
        <v>41</v>
      </c>
      <c r="I894" t="str">
        <f t="shared" si="51"/>
        <v>Mon</v>
      </c>
      <c r="L894" s="80"/>
      <c r="M894" s="80"/>
      <c r="N894" s="82"/>
      <c r="O894" s="80"/>
    </row>
    <row r="895" spans="1:15">
      <c r="A895" s="73">
        <f t="shared" si="50"/>
        <v>43886</v>
      </c>
      <c r="B895">
        <f t="shared" si="52"/>
        <v>2</v>
      </c>
      <c r="C895">
        <f t="shared" si="53"/>
        <v>2020</v>
      </c>
      <c r="D895" s="92">
        <f>AVERAGEIFS(D$3:D893,$A$3:$A893,"&gt;="&amp;[13]Summary!$D$8-90,$H$3:$H893,"Actual")</f>
        <v>16.393461538461537</v>
      </c>
      <c r="E895" s="92">
        <f>AVERAGEIFS(E$3:E893,$A$3:$A893,"&gt;="&amp;[13]Summary!$D$8-90,$H$3:$H893,"Actual")</f>
        <v>35.780769230769231</v>
      </c>
      <c r="F895" s="92">
        <f>AVERAGEIFS(F$3:F893,$A$3:$A893,"&gt;="&amp;[13]Summary!$D$8-90,$H$3:$H893,"Actual")</f>
        <v>5.7931230769230773</v>
      </c>
      <c r="G895" s="92">
        <f>AVERAGEIFS(G$3:G893,$A$3:$A893,"&gt;="&amp;[13]Summary!$D$8-90,$H$3:$H893,"Actual")</f>
        <v>1.749100000000001</v>
      </c>
      <c r="H895" s="76" t="s">
        <v>41</v>
      </c>
      <c r="I895" t="str">
        <f t="shared" si="51"/>
        <v>Tue</v>
      </c>
      <c r="J895" s="77"/>
      <c r="K895" s="77"/>
      <c r="L895" s="78"/>
      <c r="M895" s="78"/>
      <c r="N895" s="78"/>
      <c r="O895" s="78"/>
    </row>
    <row r="896" spans="1:15">
      <c r="A896" s="73">
        <f t="shared" si="50"/>
        <v>43887</v>
      </c>
      <c r="B896">
        <f t="shared" si="52"/>
        <v>2</v>
      </c>
      <c r="C896">
        <f t="shared" si="53"/>
        <v>2020</v>
      </c>
      <c r="D896" s="92">
        <f>AVERAGEIFS(D$3:D894,$A$3:$A894,"&gt;="&amp;[13]Summary!$D$8-90,$H$3:$H894,"Actual")</f>
        <v>16.393461538461537</v>
      </c>
      <c r="E896" s="92">
        <f>AVERAGEIFS(E$3:E894,$A$3:$A894,"&gt;="&amp;[13]Summary!$D$8-90,$H$3:$H894,"Actual")</f>
        <v>35.780769230769231</v>
      </c>
      <c r="F896" s="92">
        <f>AVERAGEIFS(F$3:F894,$A$3:$A894,"&gt;="&amp;[13]Summary!$D$8-90,$H$3:$H894,"Actual")</f>
        <v>5.7931230769230773</v>
      </c>
      <c r="G896" s="92">
        <f>AVERAGEIFS(G$3:G894,$A$3:$A894,"&gt;="&amp;[13]Summary!$D$8-90,$H$3:$H894,"Actual")</f>
        <v>1.749100000000001</v>
      </c>
      <c r="H896" s="76" t="s">
        <v>41</v>
      </c>
      <c r="I896" t="str">
        <f t="shared" si="51"/>
        <v>Wed</v>
      </c>
      <c r="L896" s="80"/>
      <c r="M896" s="80"/>
      <c r="N896" s="82"/>
      <c r="O896" s="80"/>
    </row>
    <row r="897" spans="1:15">
      <c r="A897" s="73">
        <f t="shared" si="50"/>
        <v>43888</v>
      </c>
      <c r="B897">
        <f t="shared" si="52"/>
        <v>2</v>
      </c>
      <c r="C897">
        <f t="shared" si="53"/>
        <v>2020</v>
      </c>
      <c r="D897" s="92">
        <f>AVERAGEIFS(D$3:D895,$A$3:$A895,"&gt;="&amp;[13]Summary!$D$8-90,$H$3:$H895,"Actual")</f>
        <v>16.393461538461537</v>
      </c>
      <c r="E897" s="92">
        <f>AVERAGEIFS(E$3:E895,$A$3:$A895,"&gt;="&amp;[13]Summary!$D$8-90,$H$3:$H895,"Actual")</f>
        <v>35.780769230769231</v>
      </c>
      <c r="F897" s="92">
        <f>AVERAGEIFS(F$3:F895,$A$3:$A895,"&gt;="&amp;[13]Summary!$D$8-90,$H$3:$H895,"Actual")</f>
        <v>5.7931230769230773</v>
      </c>
      <c r="G897" s="92">
        <f>AVERAGEIFS(G$3:G895,$A$3:$A895,"&gt;="&amp;[13]Summary!$D$8-90,$H$3:$H895,"Actual")</f>
        <v>1.749100000000001</v>
      </c>
      <c r="H897" s="76" t="s">
        <v>41</v>
      </c>
      <c r="I897" t="str">
        <f t="shared" si="51"/>
        <v>Thu</v>
      </c>
      <c r="J897" s="77"/>
      <c r="K897" s="77"/>
      <c r="L897" s="78"/>
      <c r="M897" s="78"/>
      <c r="N897" s="78"/>
      <c r="O897" s="78"/>
    </row>
    <row r="898" spans="1:15">
      <c r="A898" s="73">
        <f t="shared" si="50"/>
        <v>43889</v>
      </c>
      <c r="B898">
        <f t="shared" si="52"/>
        <v>2</v>
      </c>
      <c r="C898">
        <f t="shared" si="53"/>
        <v>2020</v>
      </c>
      <c r="D898" s="92">
        <f>AVERAGEIFS(D$3:D896,$A$3:$A896,"&gt;="&amp;[13]Summary!$D$8-90,$H$3:$H896,"Actual")</f>
        <v>16.393461538461537</v>
      </c>
      <c r="E898" s="92">
        <f>AVERAGEIFS(E$3:E896,$A$3:$A896,"&gt;="&amp;[13]Summary!$D$8-90,$H$3:$H896,"Actual")</f>
        <v>35.780769230769231</v>
      </c>
      <c r="F898" s="92">
        <f>AVERAGEIFS(F$3:F896,$A$3:$A896,"&gt;="&amp;[13]Summary!$D$8-90,$H$3:$H896,"Actual")</f>
        <v>5.7931230769230773</v>
      </c>
      <c r="G898" s="92">
        <f>AVERAGEIFS(G$3:G896,$A$3:$A896,"&gt;="&amp;[13]Summary!$D$8-90,$H$3:$H896,"Actual")</f>
        <v>1.749100000000001</v>
      </c>
      <c r="H898" s="76" t="s">
        <v>41</v>
      </c>
      <c r="I898" t="str">
        <f t="shared" si="51"/>
        <v>Fri</v>
      </c>
      <c r="L898" s="80"/>
      <c r="M898" s="80"/>
      <c r="N898" s="82"/>
      <c r="O898" s="80"/>
    </row>
    <row r="899" spans="1:15">
      <c r="A899" s="73">
        <f t="shared" si="50"/>
        <v>43890</v>
      </c>
      <c r="B899">
        <f t="shared" si="52"/>
        <v>2</v>
      </c>
      <c r="C899">
        <f t="shared" si="53"/>
        <v>2020</v>
      </c>
      <c r="D899" s="92">
        <f>AVERAGEIFS(D$3:D897,$A$3:$A897,"&gt;="&amp;[13]Summary!$D$8-90,$H$3:$H897,"Actual")</f>
        <v>16.393461538461537</v>
      </c>
      <c r="E899" s="92">
        <f>AVERAGEIFS(E$3:E897,$A$3:$A897,"&gt;="&amp;[13]Summary!$D$8-90,$H$3:$H897,"Actual")</f>
        <v>35.780769230769231</v>
      </c>
      <c r="F899" s="92">
        <f>AVERAGEIFS(F$3:F897,$A$3:$A897,"&gt;="&amp;[13]Summary!$D$8-90,$H$3:$H897,"Actual")</f>
        <v>5.7931230769230773</v>
      </c>
      <c r="G899" s="92">
        <f>AVERAGEIFS(G$3:G897,$A$3:$A897,"&gt;="&amp;[13]Summary!$D$8-90,$H$3:$H897,"Actual")</f>
        <v>1.749100000000001</v>
      </c>
      <c r="H899" s="76" t="s">
        <v>41</v>
      </c>
      <c r="I899" t="str">
        <f t="shared" si="51"/>
        <v>Sat</v>
      </c>
      <c r="J899" s="77"/>
      <c r="K899" s="77"/>
      <c r="L899" s="78"/>
      <c r="M899" s="78"/>
      <c r="N899" s="78"/>
      <c r="O899" s="78"/>
    </row>
    <row r="900" spans="1:15">
      <c r="A900" s="73">
        <f t="shared" si="50"/>
        <v>43891</v>
      </c>
      <c r="B900">
        <f t="shared" si="52"/>
        <v>3</v>
      </c>
      <c r="C900">
        <f t="shared" si="53"/>
        <v>2020</v>
      </c>
      <c r="D900" s="92">
        <f>AVERAGEIFS(D$3:D898,$A$3:$A898,"&gt;="&amp;[13]Summary!$D$8-90,$H$3:$H898,"Actual")</f>
        <v>16.393461538461537</v>
      </c>
      <c r="E900" s="92">
        <f>AVERAGEIFS(E$3:E898,$A$3:$A898,"&gt;="&amp;[13]Summary!$D$8-90,$H$3:$H898,"Actual")</f>
        <v>35.780769230769231</v>
      </c>
      <c r="F900" s="92">
        <f>AVERAGEIFS(F$3:F898,$A$3:$A898,"&gt;="&amp;[13]Summary!$D$8-90,$H$3:$H898,"Actual")</f>
        <v>5.7931230769230773</v>
      </c>
      <c r="G900" s="92">
        <f>AVERAGEIFS(G$3:G898,$A$3:$A898,"&gt;="&amp;[13]Summary!$D$8-90,$H$3:$H898,"Actual")</f>
        <v>1.749100000000001</v>
      </c>
      <c r="H900" s="76" t="s">
        <v>41</v>
      </c>
      <c r="I900" t="str">
        <f t="shared" si="51"/>
        <v>Sun</v>
      </c>
      <c r="L900" s="80"/>
      <c r="M900" s="80"/>
      <c r="N900" s="82"/>
      <c r="O900" s="80"/>
    </row>
    <row r="901" spans="1:15">
      <c r="A901" s="73">
        <f t="shared" si="50"/>
        <v>43892</v>
      </c>
      <c r="B901">
        <f t="shared" si="52"/>
        <v>3</v>
      </c>
      <c r="C901">
        <f t="shared" si="53"/>
        <v>2020</v>
      </c>
      <c r="D901" s="92">
        <f>AVERAGEIFS(D$3:D899,$A$3:$A899,"&gt;="&amp;[13]Summary!$D$8-90,$H$3:$H899,"Actual")</f>
        <v>16.393461538461537</v>
      </c>
      <c r="E901" s="92">
        <f>AVERAGEIFS(E$3:E899,$A$3:$A899,"&gt;="&amp;[13]Summary!$D$8-90,$H$3:$H899,"Actual")</f>
        <v>35.780769230769231</v>
      </c>
      <c r="F901" s="92">
        <f>AVERAGEIFS(F$3:F899,$A$3:$A899,"&gt;="&amp;[13]Summary!$D$8-90,$H$3:$H899,"Actual")</f>
        <v>5.7931230769230773</v>
      </c>
      <c r="G901" s="92">
        <f>AVERAGEIFS(G$3:G899,$A$3:$A899,"&gt;="&amp;[13]Summary!$D$8-90,$H$3:$H899,"Actual")</f>
        <v>1.749100000000001</v>
      </c>
      <c r="H901" s="76" t="s">
        <v>41</v>
      </c>
      <c r="I901" t="str">
        <f t="shared" si="51"/>
        <v>Mon</v>
      </c>
      <c r="J901" s="77"/>
      <c r="K901" s="77"/>
      <c r="L901" s="78"/>
      <c r="M901" s="78"/>
      <c r="N901" s="78"/>
      <c r="O901" s="78"/>
    </row>
    <row r="902" spans="1:15">
      <c r="A902" s="73">
        <f t="shared" si="50"/>
        <v>43893</v>
      </c>
      <c r="B902">
        <f t="shared" si="52"/>
        <v>3</v>
      </c>
      <c r="C902">
        <f t="shared" si="53"/>
        <v>2020</v>
      </c>
      <c r="D902" s="92">
        <f>AVERAGEIFS(D$3:D900,$A$3:$A900,"&gt;="&amp;[13]Summary!$D$8-90,$H$3:$H900,"Actual")</f>
        <v>16.393461538461537</v>
      </c>
      <c r="E902" s="92">
        <f>AVERAGEIFS(E$3:E900,$A$3:$A900,"&gt;="&amp;[13]Summary!$D$8-90,$H$3:$H900,"Actual")</f>
        <v>35.780769230769231</v>
      </c>
      <c r="F902" s="92">
        <f>AVERAGEIFS(F$3:F900,$A$3:$A900,"&gt;="&amp;[13]Summary!$D$8-90,$H$3:$H900,"Actual")</f>
        <v>5.7931230769230773</v>
      </c>
      <c r="G902" s="92">
        <f>AVERAGEIFS(G$3:G900,$A$3:$A900,"&gt;="&amp;[13]Summary!$D$8-90,$H$3:$H900,"Actual")</f>
        <v>1.749100000000001</v>
      </c>
      <c r="H902" s="76" t="s">
        <v>41</v>
      </c>
      <c r="I902" t="str">
        <f t="shared" si="51"/>
        <v>Tue</v>
      </c>
      <c r="L902" s="80"/>
      <c r="M902" s="80"/>
      <c r="N902" s="82"/>
      <c r="O902" s="80"/>
    </row>
    <row r="903" spans="1:15">
      <c r="A903" s="73">
        <f t="shared" si="50"/>
        <v>43894</v>
      </c>
      <c r="B903">
        <f t="shared" si="52"/>
        <v>3</v>
      </c>
      <c r="C903">
        <f t="shared" si="53"/>
        <v>2020</v>
      </c>
      <c r="D903" s="92">
        <f>AVERAGEIFS(D$3:D901,$A$3:$A901,"&gt;="&amp;[13]Summary!$D$8-90,$H$3:$H901,"Actual")</f>
        <v>16.393461538461537</v>
      </c>
      <c r="E903" s="92">
        <f>AVERAGEIFS(E$3:E901,$A$3:$A901,"&gt;="&amp;[13]Summary!$D$8-90,$H$3:$H901,"Actual")</f>
        <v>35.780769230769231</v>
      </c>
      <c r="F903" s="92">
        <f>AVERAGEIFS(F$3:F901,$A$3:$A901,"&gt;="&amp;[13]Summary!$D$8-90,$H$3:$H901,"Actual")</f>
        <v>5.7931230769230773</v>
      </c>
      <c r="G903" s="92">
        <f>AVERAGEIFS(G$3:G901,$A$3:$A901,"&gt;="&amp;[13]Summary!$D$8-90,$H$3:$H901,"Actual")</f>
        <v>1.749100000000001</v>
      </c>
      <c r="H903" s="76" t="s">
        <v>41</v>
      </c>
      <c r="I903" t="str">
        <f t="shared" si="51"/>
        <v>Wed</v>
      </c>
      <c r="J903" s="77"/>
      <c r="K903" s="77"/>
      <c r="L903" s="78"/>
      <c r="M903" s="78"/>
      <c r="N903" s="78"/>
      <c r="O903" s="78"/>
    </row>
    <row r="904" spans="1:15">
      <c r="A904" s="73">
        <f t="shared" si="50"/>
        <v>43895</v>
      </c>
      <c r="B904">
        <f t="shared" si="52"/>
        <v>3</v>
      </c>
      <c r="C904">
        <f t="shared" si="53"/>
        <v>2020</v>
      </c>
      <c r="D904" s="92">
        <f>AVERAGEIFS(D$3:D902,$A$3:$A902,"&gt;="&amp;[13]Summary!$D$8-90,$H$3:$H902,"Actual")</f>
        <v>16.393461538461537</v>
      </c>
      <c r="E904" s="92">
        <f>AVERAGEIFS(E$3:E902,$A$3:$A902,"&gt;="&amp;[13]Summary!$D$8-90,$H$3:$H902,"Actual")</f>
        <v>35.780769230769231</v>
      </c>
      <c r="F904" s="92">
        <f>AVERAGEIFS(F$3:F902,$A$3:$A902,"&gt;="&amp;[13]Summary!$D$8-90,$H$3:$H902,"Actual")</f>
        <v>5.7931230769230773</v>
      </c>
      <c r="G904" s="92">
        <f>AVERAGEIFS(G$3:G902,$A$3:$A902,"&gt;="&amp;[13]Summary!$D$8-90,$H$3:$H902,"Actual")</f>
        <v>1.749100000000001</v>
      </c>
      <c r="H904" s="76" t="s">
        <v>41</v>
      </c>
      <c r="I904" t="str">
        <f t="shared" si="51"/>
        <v>Thu</v>
      </c>
      <c r="L904" s="80"/>
      <c r="M904" s="80"/>
      <c r="N904" s="82"/>
      <c r="O904" s="80"/>
    </row>
    <row r="905" spans="1:15">
      <c r="A905" s="73">
        <f t="shared" si="50"/>
        <v>43896</v>
      </c>
      <c r="B905">
        <f t="shared" si="52"/>
        <v>3</v>
      </c>
      <c r="C905">
        <f t="shared" si="53"/>
        <v>2020</v>
      </c>
      <c r="D905" s="92">
        <f>AVERAGEIFS(D$3:D903,$A$3:$A903,"&gt;="&amp;[13]Summary!$D$8-90,$H$3:$H903,"Actual")</f>
        <v>16.393461538461537</v>
      </c>
      <c r="E905" s="92">
        <f>AVERAGEIFS(E$3:E903,$A$3:$A903,"&gt;="&amp;[13]Summary!$D$8-90,$H$3:$H903,"Actual")</f>
        <v>35.780769230769231</v>
      </c>
      <c r="F905" s="92">
        <f>AVERAGEIFS(F$3:F903,$A$3:$A903,"&gt;="&amp;[13]Summary!$D$8-90,$H$3:$H903,"Actual")</f>
        <v>5.7931230769230773</v>
      </c>
      <c r="G905" s="92">
        <f>AVERAGEIFS(G$3:G903,$A$3:$A903,"&gt;="&amp;[13]Summary!$D$8-90,$H$3:$H903,"Actual")</f>
        <v>1.749100000000001</v>
      </c>
      <c r="H905" s="76" t="s">
        <v>41</v>
      </c>
      <c r="I905" t="str">
        <f t="shared" si="51"/>
        <v>Fri</v>
      </c>
      <c r="J905" s="77"/>
      <c r="K905" s="77"/>
      <c r="L905" s="78"/>
      <c r="M905" s="78"/>
      <c r="N905" s="78"/>
      <c r="O905" s="78"/>
    </row>
    <row r="906" spans="1:15">
      <c r="A906" s="73">
        <f t="shared" si="50"/>
        <v>43897</v>
      </c>
      <c r="B906">
        <f t="shared" si="52"/>
        <v>3</v>
      </c>
      <c r="C906">
        <f t="shared" si="53"/>
        <v>2020</v>
      </c>
      <c r="D906" s="92">
        <f>AVERAGEIFS(D$3:D904,$A$3:$A904,"&gt;="&amp;[13]Summary!$D$8-90,$H$3:$H904,"Actual")</f>
        <v>16.393461538461537</v>
      </c>
      <c r="E906" s="92">
        <f>AVERAGEIFS(E$3:E904,$A$3:$A904,"&gt;="&amp;[13]Summary!$D$8-90,$H$3:$H904,"Actual")</f>
        <v>35.780769230769231</v>
      </c>
      <c r="F906" s="92">
        <f>AVERAGEIFS(F$3:F904,$A$3:$A904,"&gt;="&amp;[13]Summary!$D$8-90,$H$3:$H904,"Actual")</f>
        <v>5.7931230769230773</v>
      </c>
      <c r="G906" s="92">
        <f>AVERAGEIFS(G$3:G904,$A$3:$A904,"&gt;="&amp;[13]Summary!$D$8-90,$H$3:$H904,"Actual")</f>
        <v>1.749100000000001</v>
      </c>
      <c r="H906" s="76" t="s">
        <v>41</v>
      </c>
      <c r="I906" t="str">
        <f t="shared" si="51"/>
        <v>Sat</v>
      </c>
      <c r="L906" s="80"/>
      <c r="M906" s="80"/>
      <c r="N906" s="82"/>
      <c r="O906" s="80"/>
    </row>
    <row r="907" spans="1:15">
      <c r="A907" s="73">
        <f t="shared" si="50"/>
        <v>43898</v>
      </c>
      <c r="B907">
        <f t="shared" si="52"/>
        <v>3</v>
      </c>
      <c r="C907">
        <f t="shared" si="53"/>
        <v>2020</v>
      </c>
      <c r="D907" s="92">
        <f>AVERAGEIFS(D$3:D905,$A$3:$A905,"&gt;="&amp;[13]Summary!$D$8-90,$H$3:$H905,"Actual")</f>
        <v>16.393461538461537</v>
      </c>
      <c r="E907" s="92">
        <f>AVERAGEIFS(E$3:E905,$A$3:$A905,"&gt;="&amp;[13]Summary!$D$8-90,$H$3:$H905,"Actual")</f>
        <v>35.780769230769231</v>
      </c>
      <c r="F907" s="92">
        <f>AVERAGEIFS(F$3:F905,$A$3:$A905,"&gt;="&amp;[13]Summary!$D$8-90,$H$3:$H905,"Actual")</f>
        <v>5.7931230769230773</v>
      </c>
      <c r="G907" s="92">
        <f>AVERAGEIFS(G$3:G905,$A$3:$A905,"&gt;="&amp;[13]Summary!$D$8-90,$H$3:$H905,"Actual")</f>
        <v>1.749100000000001</v>
      </c>
      <c r="H907" s="76" t="s">
        <v>41</v>
      </c>
      <c r="I907" t="str">
        <f t="shared" si="51"/>
        <v>Sun</v>
      </c>
      <c r="J907" s="77"/>
      <c r="K907" s="77"/>
      <c r="L907" s="78"/>
      <c r="M907" s="78"/>
      <c r="N907" s="78"/>
      <c r="O907" s="78"/>
    </row>
    <row r="908" spans="1:15">
      <c r="A908" s="73">
        <f t="shared" si="50"/>
        <v>43899</v>
      </c>
      <c r="B908">
        <f t="shared" si="52"/>
        <v>3</v>
      </c>
      <c r="C908">
        <f t="shared" si="53"/>
        <v>2020</v>
      </c>
      <c r="D908" s="92">
        <f>AVERAGEIFS(D$3:D906,$A$3:$A906,"&gt;="&amp;[13]Summary!$D$8-90,$H$3:$H906,"Actual")</f>
        <v>16.393461538461537</v>
      </c>
      <c r="E908" s="92">
        <f>AVERAGEIFS(E$3:E906,$A$3:$A906,"&gt;="&amp;[13]Summary!$D$8-90,$H$3:$H906,"Actual")</f>
        <v>35.780769230769231</v>
      </c>
      <c r="F908" s="92">
        <f>AVERAGEIFS(F$3:F906,$A$3:$A906,"&gt;="&amp;[13]Summary!$D$8-90,$H$3:$H906,"Actual")</f>
        <v>5.7931230769230773</v>
      </c>
      <c r="G908" s="92">
        <f>AVERAGEIFS(G$3:G906,$A$3:$A906,"&gt;="&amp;[13]Summary!$D$8-90,$H$3:$H906,"Actual")</f>
        <v>1.749100000000001</v>
      </c>
      <c r="H908" s="76" t="s">
        <v>41</v>
      </c>
      <c r="I908" t="str">
        <f t="shared" si="51"/>
        <v>Mon</v>
      </c>
      <c r="L908" s="80"/>
      <c r="M908" s="80"/>
      <c r="N908" s="82"/>
      <c r="O908" s="80"/>
    </row>
    <row r="909" spans="1:15">
      <c r="A909" s="73">
        <f t="shared" si="50"/>
        <v>43900</v>
      </c>
      <c r="B909">
        <f t="shared" si="52"/>
        <v>3</v>
      </c>
      <c r="C909">
        <f t="shared" si="53"/>
        <v>2020</v>
      </c>
      <c r="D909" s="92">
        <f>AVERAGEIFS(D$3:D907,$A$3:$A907,"&gt;="&amp;[13]Summary!$D$8-90,$H$3:$H907,"Actual")</f>
        <v>16.393461538461537</v>
      </c>
      <c r="E909" s="92">
        <f>AVERAGEIFS(E$3:E907,$A$3:$A907,"&gt;="&amp;[13]Summary!$D$8-90,$H$3:$H907,"Actual")</f>
        <v>35.780769230769231</v>
      </c>
      <c r="F909" s="92">
        <f>AVERAGEIFS(F$3:F907,$A$3:$A907,"&gt;="&amp;[13]Summary!$D$8-90,$H$3:$H907,"Actual")</f>
        <v>5.7931230769230773</v>
      </c>
      <c r="G909" s="92">
        <f>AVERAGEIFS(G$3:G907,$A$3:$A907,"&gt;="&amp;[13]Summary!$D$8-90,$H$3:$H907,"Actual")</f>
        <v>1.749100000000001</v>
      </c>
      <c r="H909" s="76" t="s">
        <v>41</v>
      </c>
      <c r="I909" t="str">
        <f t="shared" si="51"/>
        <v>Tue</v>
      </c>
      <c r="J909" s="77"/>
      <c r="K909" s="77"/>
      <c r="L909" s="78"/>
      <c r="M909" s="78"/>
      <c r="N909" s="78"/>
      <c r="O909" s="78"/>
    </row>
    <row r="910" spans="1:15">
      <c r="A910" s="73">
        <f t="shared" si="50"/>
        <v>43901</v>
      </c>
      <c r="B910">
        <f t="shared" si="52"/>
        <v>3</v>
      </c>
      <c r="C910">
        <f t="shared" si="53"/>
        <v>2020</v>
      </c>
      <c r="D910" s="92">
        <f>AVERAGEIFS(D$3:D908,$A$3:$A908,"&gt;="&amp;[13]Summary!$D$8-90,$H$3:$H908,"Actual")</f>
        <v>16.393461538461537</v>
      </c>
      <c r="E910" s="92">
        <f>AVERAGEIFS(E$3:E908,$A$3:$A908,"&gt;="&amp;[13]Summary!$D$8-90,$H$3:$H908,"Actual")</f>
        <v>35.780769230769231</v>
      </c>
      <c r="F910" s="92">
        <f>AVERAGEIFS(F$3:F908,$A$3:$A908,"&gt;="&amp;[13]Summary!$D$8-90,$H$3:$H908,"Actual")</f>
        <v>5.7931230769230773</v>
      </c>
      <c r="G910" s="92">
        <f>AVERAGEIFS(G$3:G908,$A$3:$A908,"&gt;="&amp;[13]Summary!$D$8-90,$H$3:$H908,"Actual")</f>
        <v>1.749100000000001</v>
      </c>
      <c r="H910" s="76" t="s">
        <v>41</v>
      </c>
      <c r="I910" t="str">
        <f t="shared" si="51"/>
        <v>Wed</v>
      </c>
      <c r="L910" s="80"/>
      <c r="M910" s="80"/>
      <c r="N910" s="82"/>
      <c r="O910" s="80"/>
    </row>
    <row r="911" spans="1:15">
      <c r="A911" s="73">
        <f t="shared" si="50"/>
        <v>43902</v>
      </c>
      <c r="B911">
        <f t="shared" si="52"/>
        <v>3</v>
      </c>
      <c r="C911">
        <f t="shared" si="53"/>
        <v>2020</v>
      </c>
      <c r="D911" s="92">
        <f>AVERAGEIFS(D$3:D909,$A$3:$A909,"&gt;="&amp;[13]Summary!$D$8-90,$H$3:$H909,"Actual")</f>
        <v>16.393461538461537</v>
      </c>
      <c r="E911" s="92">
        <f>AVERAGEIFS(E$3:E909,$A$3:$A909,"&gt;="&amp;[13]Summary!$D$8-90,$H$3:$H909,"Actual")</f>
        <v>35.780769230769231</v>
      </c>
      <c r="F911" s="92">
        <f>AVERAGEIFS(F$3:F909,$A$3:$A909,"&gt;="&amp;[13]Summary!$D$8-90,$H$3:$H909,"Actual")</f>
        <v>5.7931230769230773</v>
      </c>
      <c r="G911" s="92">
        <f>AVERAGEIFS(G$3:G909,$A$3:$A909,"&gt;="&amp;[13]Summary!$D$8-90,$H$3:$H909,"Actual")</f>
        <v>1.749100000000001</v>
      </c>
      <c r="H911" s="76" t="s">
        <v>41</v>
      </c>
      <c r="I911" t="str">
        <f t="shared" si="51"/>
        <v>Thu</v>
      </c>
      <c r="J911" s="77"/>
      <c r="K911" s="77"/>
      <c r="L911" s="78"/>
      <c r="M911" s="78"/>
      <c r="N911" s="78"/>
      <c r="O911" s="78"/>
    </row>
    <row r="912" spans="1:15">
      <c r="A912" s="73">
        <f t="shared" si="50"/>
        <v>43903</v>
      </c>
      <c r="B912">
        <f t="shared" si="52"/>
        <v>3</v>
      </c>
      <c r="C912">
        <f t="shared" si="53"/>
        <v>2020</v>
      </c>
      <c r="D912" s="92">
        <f>AVERAGEIFS(D$3:D910,$A$3:$A910,"&gt;="&amp;[13]Summary!$D$8-90,$H$3:$H910,"Actual")</f>
        <v>16.393461538461537</v>
      </c>
      <c r="E912" s="92">
        <f>AVERAGEIFS(E$3:E910,$A$3:$A910,"&gt;="&amp;[13]Summary!$D$8-90,$H$3:$H910,"Actual")</f>
        <v>35.780769230769231</v>
      </c>
      <c r="F912" s="92">
        <f>AVERAGEIFS(F$3:F910,$A$3:$A910,"&gt;="&amp;[13]Summary!$D$8-90,$H$3:$H910,"Actual")</f>
        <v>5.7931230769230773</v>
      </c>
      <c r="G912" s="92">
        <f>AVERAGEIFS(G$3:G910,$A$3:$A910,"&gt;="&amp;[13]Summary!$D$8-90,$H$3:$H910,"Actual")</f>
        <v>1.749100000000001</v>
      </c>
      <c r="H912" s="76" t="s">
        <v>41</v>
      </c>
      <c r="I912" t="str">
        <f t="shared" si="51"/>
        <v>Fri</v>
      </c>
      <c r="L912" s="80"/>
      <c r="M912" s="80"/>
      <c r="N912" s="82"/>
      <c r="O912" s="80"/>
    </row>
    <row r="913" spans="1:15">
      <c r="A913" s="73">
        <f t="shared" si="50"/>
        <v>43904</v>
      </c>
      <c r="B913">
        <f t="shared" si="52"/>
        <v>3</v>
      </c>
      <c r="C913">
        <f t="shared" si="53"/>
        <v>2020</v>
      </c>
      <c r="D913" s="92">
        <f>AVERAGEIFS(D$3:D911,$A$3:$A911,"&gt;="&amp;[13]Summary!$D$8-90,$H$3:$H911,"Actual")</f>
        <v>16.393461538461537</v>
      </c>
      <c r="E913" s="92">
        <f>AVERAGEIFS(E$3:E911,$A$3:$A911,"&gt;="&amp;[13]Summary!$D$8-90,$H$3:$H911,"Actual")</f>
        <v>35.780769230769231</v>
      </c>
      <c r="F913" s="92">
        <f>AVERAGEIFS(F$3:F911,$A$3:$A911,"&gt;="&amp;[13]Summary!$D$8-90,$H$3:$H911,"Actual")</f>
        <v>5.7931230769230773</v>
      </c>
      <c r="G913" s="92">
        <f>AVERAGEIFS(G$3:G911,$A$3:$A911,"&gt;="&amp;[13]Summary!$D$8-90,$H$3:$H911,"Actual")</f>
        <v>1.749100000000001</v>
      </c>
      <c r="H913" s="76" t="s">
        <v>41</v>
      </c>
      <c r="I913" t="str">
        <f t="shared" si="51"/>
        <v>Sat</v>
      </c>
      <c r="J913" s="77"/>
      <c r="K913" s="77"/>
      <c r="L913" s="78"/>
      <c r="M913" s="78"/>
      <c r="N913" s="78"/>
      <c r="O913" s="78"/>
    </row>
    <row r="914" spans="1:15">
      <c r="A914" s="73">
        <f t="shared" si="50"/>
        <v>43905</v>
      </c>
      <c r="B914">
        <f t="shared" si="52"/>
        <v>3</v>
      </c>
      <c r="C914">
        <f t="shared" si="53"/>
        <v>2020</v>
      </c>
      <c r="D914" s="92">
        <f>AVERAGEIFS(D$3:D912,$A$3:$A912,"&gt;="&amp;[13]Summary!$D$8-90,$H$3:$H912,"Actual")</f>
        <v>16.393461538461537</v>
      </c>
      <c r="E914" s="92">
        <f>AVERAGEIFS(E$3:E912,$A$3:$A912,"&gt;="&amp;[13]Summary!$D$8-90,$H$3:$H912,"Actual")</f>
        <v>35.780769230769231</v>
      </c>
      <c r="F914" s="92">
        <f>AVERAGEIFS(F$3:F912,$A$3:$A912,"&gt;="&amp;[13]Summary!$D$8-90,$H$3:$H912,"Actual")</f>
        <v>5.7931230769230773</v>
      </c>
      <c r="G914" s="92">
        <f>AVERAGEIFS(G$3:G912,$A$3:$A912,"&gt;="&amp;[13]Summary!$D$8-90,$H$3:$H912,"Actual")</f>
        <v>1.749100000000001</v>
      </c>
      <c r="H914" s="76" t="s">
        <v>41</v>
      </c>
      <c r="I914" t="str">
        <f t="shared" si="51"/>
        <v>Sun</v>
      </c>
      <c r="L914" s="80"/>
      <c r="M914" s="80"/>
      <c r="N914" s="82"/>
      <c r="O914" s="80"/>
    </row>
    <row r="915" spans="1:15">
      <c r="A915" s="73">
        <f t="shared" si="50"/>
        <v>43906</v>
      </c>
      <c r="B915">
        <f t="shared" si="52"/>
        <v>3</v>
      </c>
      <c r="C915">
        <f t="shared" si="53"/>
        <v>2020</v>
      </c>
      <c r="D915" s="92">
        <f>AVERAGEIFS(D$3:D913,$A$3:$A913,"&gt;="&amp;[13]Summary!$D$8-90,$H$3:$H913,"Actual")</f>
        <v>16.393461538461537</v>
      </c>
      <c r="E915" s="92">
        <f>AVERAGEIFS(E$3:E913,$A$3:$A913,"&gt;="&amp;[13]Summary!$D$8-90,$H$3:$H913,"Actual")</f>
        <v>35.780769230769231</v>
      </c>
      <c r="F915" s="92">
        <f>AVERAGEIFS(F$3:F913,$A$3:$A913,"&gt;="&amp;[13]Summary!$D$8-90,$H$3:$H913,"Actual")</f>
        <v>5.7931230769230773</v>
      </c>
      <c r="G915" s="92">
        <f>AVERAGEIFS(G$3:G913,$A$3:$A913,"&gt;="&amp;[13]Summary!$D$8-90,$H$3:$H913,"Actual")</f>
        <v>1.749100000000001</v>
      </c>
      <c r="H915" s="76" t="s">
        <v>41</v>
      </c>
      <c r="I915" t="str">
        <f t="shared" si="51"/>
        <v>Mon</v>
      </c>
      <c r="J915" s="77"/>
      <c r="K915" s="77"/>
      <c r="L915" s="78"/>
      <c r="M915" s="78"/>
      <c r="N915" s="78"/>
      <c r="O915" s="78"/>
    </row>
    <row r="916" spans="1:15">
      <c r="A916" s="73">
        <f t="shared" si="50"/>
        <v>43907</v>
      </c>
      <c r="B916">
        <f t="shared" si="52"/>
        <v>3</v>
      </c>
      <c r="C916">
        <f t="shared" si="53"/>
        <v>2020</v>
      </c>
      <c r="D916" s="92">
        <f>AVERAGEIFS(D$3:D914,$A$3:$A914,"&gt;="&amp;[13]Summary!$D$8-90,$H$3:$H914,"Actual")</f>
        <v>16.393461538461537</v>
      </c>
      <c r="E916" s="92">
        <f>AVERAGEIFS(E$3:E914,$A$3:$A914,"&gt;="&amp;[13]Summary!$D$8-90,$H$3:$H914,"Actual")</f>
        <v>35.780769230769231</v>
      </c>
      <c r="F916" s="92">
        <f>AVERAGEIFS(F$3:F914,$A$3:$A914,"&gt;="&amp;[13]Summary!$D$8-90,$H$3:$H914,"Actual")</f>
        <v>5.7931230769230773</v>
      </c>
      <c r="G916" s="92">
        <f>AVERAGEIFS(G$3:G914,$A$3:$A914,"&gt;="&amp;[13]Summary!$D$8-90,$H$3:$H914,"Actual")</f>
        <v>1.749100000000001</v>
      </c>
      <c r="H916" s="76" t="s">
        <v>41</v>
      </c>
      <c r="I916" t="str">
        <f t="shared" si="51"/>
        <v>Tue</v>
      </c>
      <c r="L916" s="80"/>
      <c r="M916" s="80"/>
      <c r="N916" s="82"/>
      <c r="O916" s="80"/>
    </row>
    <row r="917" spans="1:15">
      <c r="A917" s="73">
        <f t="shared" si="50"/>
        <v>43908</v>
      </c>
      <c r="B917">
        <f t="shared" si="52"/>
        <v>3</v>
      </c>
      <c r="C917">
        <f t="shared" si="53"/>
        <v>2020</v>
      </c>
      <c r="D917" s="92">
        <f>AVERAGEIFS(D$3:D915,$A$3:$A915,"&gt;="&amp;[13]Summary!$D$8-90,$H$3:$H915,"Actual")</f>
        <v>16.393461538461537</v>
      </c>
      <c r="E917" s="92">
        <f>AVERAGEIFS(E$3:E915,$A$3:$A915,"&gt;="&amp;[13]Summary!$D$8-90,$H$3:$H915,"Actual")</f>
        <v>35.780769230769231</v>
      </c>
      <c r="F917" s="92">
        <f>AVERAGEIFS(F$3:F915,$A$3:$A915,"&gt;="&amp;[13]Summary!$D$8-90,$H$3:$H915,"Actual")</f>
        <v>5.7931230769230773</v>
      </c>
      <c r="G917" s="92">
        <f>AVERAGEIFS(G$3:G915,$A$3:$A915,"&gt;="&amp;[13]Summary!$D$8-90,$H$3:$H915,"Actual")</f>
        <v>1.749100000000001</v>
      </c>
      <c r="H917" s="76" t="s">
        <v>41</v>
      </c>
      <c r="I917" t="str">
        <f t="shared" si="51"/>
        <v>Wed</v>
      </c>
      <c r="J917" s="77"/>
      <c r="K917" s="77"/>
      <c r="L917" s="78"/>
      <c r="M917" s="78"/>
      <c r="N917" s="78"/>
      <c r="O917" s="78"/>
    </row>
    <row r="918" spans="1:15">
      <c r="A918" s="73">
        <f t="shared" si="50"/>
        <v>43909</v>
      </c>
      <c r="B918">
        <f t="shared" si="52"/>
        <v>3</v>
      </c>
      <c r="C918">
        <f t="shared" si="53"/>
        <v>2020</v>
      </c>
      <c r="D918" s="92">
        <f>AVERAGEIFS(D$3:D916,$A$3:$A916,"&gt;="&amp;[13]Summary!$D$8-90,$H$3:$H916,"Actual")</f>
        <v>16.393461538461537</v>
      </c>
      <c r="E918" s="92">
        <f>AVERAGEIFS(E$3:E916,$A$3:$A916,"&gt;="&amp;[13]Summary!$D$8-90,$H$3:$H916,"Actual")</f>
        <v>35.780769230769231</v>
      </c>
      <c r="F918" s="92">
        <f>AVERAGEIFS(F$3:F916,$A$3:$A916,"&gt;="&amp;[13]Summary!$D$8-90,$H$3:$H916,"Actual")</f>
        <v>5.7931230769230773</v>
      </c>
      <c r="G918" s="92">
        <f>AVERAGEIFS(G$3:G916,$A$3:$A916,"&gt;="&amp;[13]Summary!$D$8-90,$H$3:$H916,"Actual")</f>
        <v>1.749100000000001</v>
      </c>
      <c r="H918" s="76" t="s">
        <v>41</v>
      </c>
      <c r="I918" t="str">
        <f t="shared" si="51"/>
        <v>Thu</v>
      </c>
      <c r="L918" s="80"/>
      <c r="M918" s="80"/>
      <c r="N918" s="82"/>
      <c r="O918" s="80"/>
    </row>
    <row r="919" spans="1:15">
      <c r="A919" s="73">
        <f t="shared" si="50"/>
        <v>43910</v>
      </c>
      <c r="B919">
        <f t="shared" si="52"/>
        <v>3</v>
      </c>
      <c r="C919">
        <f t="shared" si="53"/>
        <v>2020</v>
      </c>
      <c r="D919" s="92">
        <f>AVERAGEIFS(D$3:D917,$A$3:$A917,"&gt;="&amp;[13]Summary!$D$8-90,$H$3:$H917,"Actual")</f>
        <v>16.393461538461537</v>
      </c>
      <c r="E919" s="92">
        <f>AVERAGEIFS(E$3:E917,$A$3:$A917,"&gt;="&amp;[13]Summary!$D$8-90,$H$3:$H917,"Actual")</f>
        <v>35.780769230769231</v>
      </c>
      <c r="F919" s="92">
        <f>AVERAGEIFS(F$3:F917,$A$3:$A917,"&gt;="&amp;[13]Summary!$D$8-90,$H$3:$H917,"Actual")</f>
        <v>5.7931230769230773</v>
      </c>
      <c r="G919" s="92">
        <f>AVERAGEIFS(G$3:G917,$A$3:$A917,"&gt;="&amp;[13]Summary!$D$8-90,$H$3:$H917,"Actual")</f>
        <v>1.749100000000001</v>
      </c>
      <c r="H919" s="76" t="s">
        <v>41</v>
      </c>
      <c r="I919" t="str">
        <f t="shared" si="51"/>
        <v>Fri</v>
      </c>
      <c r="J919" s="77"/>
      <c r="K919" s="77"/>
      <c r="L919" s="78"/>
      <c r="M919" s="78"/>
      <c r="N919" s="78"/>
      <c r="O919" s="78"/>
    </row>
    <row r="920" spans="1:15">
      <c r="A920" s="73">
        <f t="shared" si="50"/>
        <v>43911</v>
      </c>
      <c r="B920">
        <f t="shared" si="52"/>
        <v>3</v>
      </c>
      <c r="C920">
        <f t="shared" si="53"/>
        <v>2020</v>
      </c>
      <c r="D920" s="92">
        <f>AVERAGEIFS(D$3:D918,$A$3:$A918,"&gt;="&amp;[13]Summary!$D$8-90,$H$3:$H918,"Actual")</f>
        <v>16.393461538461537</v>
      </c>
      <c r="E920" s="92">
        <f>AVERAGEIFS(E$3:E918,$A$3:$A918,"&gt;="&amp;[13]Summary!$D$8-90,$H$3:$H918,"Actual")</f>
        <v>35.780769230769231</v>
      </c>
      <c r="F920" s="92">
        <f>AVERAGEIFS(F$3:F918,$A$3:$A918,"&gt;="&amp;[13]Summary!$D$8-90,$H$3:$H918,"Actual")</f>
        <v>5.7931230769230773</v>
      </c>
      <c r="G920" s="92">
        <f>AVERAGEIFS(G$3:G918,$A$3:$A918,"&gt;="&amp;[13]Summary!$D$8-90,$H$3:$H918,"Actual")</f>
        <v>1.749100000000001</v>
      </c>
      <c r="H920" s="76" t="s">
        <v>41</v>
      </c>
      <c r="I920" t="str">
        <f t="shared" si="51"/>
        <v>Sat</v>
      </c>
      <c r="L920" s="80"/>
      <c r="M920" s="80"/>
      <c r="N920" s="82"/>
      <c r="O920" s="80"/>
    </row>
    <row r="921" spans="1:15">
      <c r="A921" s="73">
        <f t="shared" si="50"/>
        <v>43912</v>
      </c>
      <c r="B921">
        <f t="shared" si="52"/>
        <v>3</v>
      </c>
      <c r="C921">
        <f t="shared" si="53"/>
        <v>2020</v>
      </c>
      <c r="D921" s="92">
        <f>AVERAGEIFS(D$3:D919,$A$3:$A919,"&gt;="&amp;[13]Summary!$D$8-90,$H$3:$H919,"Actual")</f>
        <v>16.393461538461537</v>
      </c>
      <c r="E921" s="92">
        <f>AVERAGEIFS(E$3:E919,$A$3:$A919,"&gt;="&amp;[13]Summary!$D$8-90,$H$3:$H919,"Actual")</f>
        <v>35.780769230769231</v>
      </c>
      <c r="F921" s="92">
        <f>AVERAGEIFS(F$3:F919,$A$3:$A919,"&gt;="&amp;[13]Summary!$D$8-90,$H$3:$H919,"Actual")</f>
        <v>5.7931230769230773</v>
      </c>
      <c r="G921" s="92">
        <f>AVERAGEIFS(G$3:G919,$A$3:$A919,"&gt;="&amp;[13]Summary!$D$8-90,$H$3:$H919,"Actual")</f>
        <v>1.749100000000001</v>
      </c>
      <c r="H921" s="76" t="s">
        <v>41</v>
      </c>
      <c r="I921" t="str">
        <f t="shared" si="51"/>
        <v>Sun</v>
      </c>
      <c r="J921" s="77"/>
      <c r="K921" s="77"/>
      <c r="L921" s="78"/>
      <c r="M921" s="78"/>
      <c r="N921" s="78"/>
      <c r="O921" s="78"/>
    </row>
    <row r="922" spans="1:15">
      <c r="A922" s="73">
        <f t="shared" si="50"/>
        <v>43913</v>
      </c>
      <c r="B922">
        <f t="shared" si="52"/>
        <v>3</v>
      </c>
      <c r="C922">
        <f t="shared" si="53"/>
        <v>2020</v>
      </c>
      <c r="D922" s="92">
        <f>AVERAGEIFS(D$3:D920,$A$3:$A920,"&gt;="&amp;[13]Summary!$D$8-90,$H$3:$H920,"Actual")</f>
        <v>16.393461538461537</v>
      </c>
      <c r="E922" s="92">
        <f>AVERAGEIFS(E$3:E920,$A$3:$A920,"&gt;="&amp;[13]Summary!$D$8-90,$H$3:$H920,"Actual")</f>
        <v>35.780769230769231</v>
      </c>
      <c r="F922" s="92">
        <f>AVERAGEIFS(F$3:F920,$A$3:$A920,"&gt;="&amp;[13]Summary!$D$8-90,$H$3:$H920,"Actual")</f>
        <v>5.7931230769230773</v>
      </c>
      <c r="G922" s="92">
        <f>AVERAGEIFS(G$3:G920,$A$3:$A920,"&gt;="&amp;[13]Summary!$D$8-90,$H$3:$H920,"Actual")</f>
        <v>1.749100000000001</v>
      </c>
      <c r="H922" s="76" t="s">
        <v>41</v>
      </c>
      <c r="I922" t="str">
        <f t="shared" si="51"/>
        <v>Mon</v>
      </c>
      <c r="L922" s="80"/>
      <c r="M922" s="80"/>
      <c r="N922" s="82"/>
      <c r="O922" s="80"/>
    </row>
    <row r="923" spans="1:15">
      <c r="A923" s="73">
        <f t="shared" si="50"/>
        <v>43914</v>
      </c>
      <c r="B923">
        <f t="shared" si="52"/>
        <v>3</v>
      </c>
      <c r="C923">
        <f t="shared" si="53"/>
        <v>2020</v>
      </c>
      <c r="D923" s="92">
        <f>AVERAGEIFS(D$3:D921,$A$3:$A921,"&gt;="&amp;[13]Summary!$D$8-90,$H$3:$H921,"Actual")</f>
        <v>16.393461538461537</v>
      </c>
      <c r="E923" s="92">
        <f>AVERAGEIFS(E$3:E921,$A$3:$A921,"&gt;="&amp;[13]Summary!$D$8-90,$H$3:$H921,"Actual")</f>
        <v>35.780769230769231</v>
      </c>
      <c r="F923" s="92">
        <f>AVERAGEIFS(F$3:F921,$A$3:$A921,"&gt;="&amp;[13]Summary!$D$8-90,$H$3:$H921,"Actual")</f>
        <v>5.7931230769230773</v>
      </c>
      <c r="G923" s="92">
        <f>AVERAGEIFS(G$3:G921,$A$3:$A921,"&gt;="&amp;[13]Summary!$D$8-90,$H$3:$H921,"Actual")</f>
        <v>1.749100000000001</v>
      </c>
      <c r="H923" s="76" t="s">
        <v>41</v>
      </c>
      <c r="I923" t="str">
        <f t="shared" si="51"/>
        <v>Tue</v>
      </c>
      <c r="J923" s="77"/>
      <c r="K923" s="77"/>
      <c r="L923" s="78"/>
      <c r="M923" s="78"/>
      <c r="N923" s="78"/>
      <c r="O923" s="78"/>
    </row>
    <row r="924" spans="1:15">
      <c r="A924" s="73">
        <f t="shared" si="50"/>
        <v>43915</v>
      </c>
      <c r="B924">
        <f t="shared" si="52"/>
        <v>3</v>
      </c>
      <c r="C924">
        <f t="shared" si="53"/>
        <v>2020</v>
      </c>
      <c r="D924" s="92">
        <f>AVERAGEIFS(D$3:D922,$A$3:$A922,"&gt;="&amp;[13]Summary!$D$8-90,$H$3:$H922,"Actual")</f>
        <v>16.393461538461537</v>
      </c>
      <c r="E924" s="92">
        <f>AVERAGEIFS(E$3:E922,$A$3:$A922,"&gt;="&amp;[13]Summary!$D$8-90,$H$3:$H922,"Actual")</f>
        <v>35.780769230769231</v>
      </c>
      <c r="F924" s="92">
        <f>AVERAGEIFS(F$3:F922,$A$3:$A922,"&gt;="&amp;[13]Summary!$D$8-90,$H$3:$H922,"Actual")</f>
        <v>5.7931230769230773</v>
      </c>
      <c r="G924" s="92">
        <f>AVERAGEIFS(G$3:G922,$A$3:$A922,"&gt;="&amp;[13]Summary!$D$8-90,$H$3:$H922,"Actual")</f>
        <v>1.749100000000001</v>
      </c>
      <c r="H924" s="76" t="s">
        <v>41</v>
      </c>
      <c r="I924" t="str">
        <f t="shared" si="51"/>
        <v>Wed</v>
      </c>
      <c r="L924" s="80"/>
      <c r="M924" s="80"/>
      <c r="N924" s="82"/>
      <c r="O924" s="80"/>
    </row>
    <row r="925" spans="1:15">
      <c r="A925" s="73">
        <f t="shared" si="50"/>
        <v>43916</v>
      </c>
      <c r="B925">
        <f t="shared" si="52"/>
        <v>3</v>
      </c>
      <c r="C925">
        <f t="shared" si="53"/>
        <v>2020</v>
      </c>
      <c r="D925" s="92">
        <f>AVERAGEIFS(D$3:D923,$A$3:$A923,"&gt;="&amp;[13]Summary!$D$8-90,$H$3:$H923,"Actual")</f>
        <v>16.393461538461537</v>
      </c>
      <c r="E925" s="92">
        <f>AVERAGEIFS(E$3:E923,$A$3:$A923,"&gt;="&amp;[13]Summary!$D$8-90,$H$3:$H923,"Actual")</f>
        <v>35.780769230769231</v>
      </c>
      <c r="F925" s="92">
        <f>AVERAGEIFS(F$3:F923,$A$3:$A923,"&gt;="&amp;[13]Summary!$D$8-90,$H$3:$H923,"Actual")</f>
        <v>5.7931230769230773</v>
      </c>
      <c r="G925" s="92">
        <f>AVERAGEIFS(G$3:G923,$A$3:$A923,"&gt;="&amp;[13]Summary!$D$8-90,$H$3:$H923,"Actual")</f>
        <v>1.749100000000001</v>
      </c>
      <c r="H925" s="76" t="s">
        <v>41</v>
      </c>
      <c r="I925" t="str">
        <f t="shared" si="51"/>
        <v>Thu</v>
      </c>
      <c r="J925" s="77"/>
      <c r="K925" s="77"/>
      <c r="L925" s="78"/>
      <c r="M925" s="78"/>
      <c r="N925" s="78"/>
      <c r="O925" s="78"/>
    </row>
    <row r="926" spans="1:15">
      <c r="A926" s="73">
        <f t="shared" si="50"/>
        <v>43917</v>
      </c>
      <c r="B926">
        <f t="shared" si="52"/>
        <v>3</v>
      </c>
      <c r="C926">
        <f t="shared" si="53"/>
        <v>2020</v>
      </c>
      <c r="D926" s="92">
        <f>AVERAGEIFS(D$3:D924,$A$3:$A924,"&gt;="&amp;[13]Summary!$D$8-90,$H$3:$H924,"Actual")</f>
        <v>16.393461538461537</v>
      </c>
      <c r="E926" s="92">
        <f>AVERAGEIFS(E$3:E924,$A$3:$A924,"&gt;="&amp;[13]Summary!$D$8-90,$H$3:$H924,"Actual")</f>
        <v>35.780769230769231</v>
      </c>
      <c r="F926" s="92">
        <f>AVERAGEIFS(F$3:F924,$A$3:$A924,"&gt;="&amp;[13]Summary!$D$8-90,$H$3:$H924,"Actual")</f>
        <v>5.7931230769230773</v>
      </c>
      <c r="G926" s="92">
        <f>AVERAGEIFS(G$3:G924,$A$3:$A924,"&gt;="&amp;[13]Summary!$D$8-90,$H$3:$H924,"Actual")</f>
        <v>1.749100000000001</v>
      </c>
      <c r="H926" s="76" t="s">
        <v>41</v>
      </c>
      <c r="I926" t="str">
        <f t="shared" si="51"/>
        <v>Fri</v>
      </c>
      <c r="L926" s="80"/>
      <c r="M926" s="80"/>
      <c r="N926" s="82"/>
      <c r="O926" s="80"/>
    </row>
    <row r="927" spans="1:15">
      <c r="A927" s="73">
        <f t="shared" si="50"/>
        <v>43918</v>
      </c>
      <c r="B927">
        <f t="shared" si="52"/>
        <v>3</v>
      </c>
      <c r="C927">
        <f t="shared" si="53"/>
        <v>2020</v>
      </c>
      <c r="D927" s="92">
        <f>AVERAGEIFS(D$3:D925,$A$3:$A925,"&gt;="&amp;[13]Summary!$D$8-90,$H$3:$H925,"Actual")</f>
        <v>16.393461538461537</v>
      </c>
      <c r="E927" s="92">
        <f>AVERAGEIFS(E$3:E925,$A$3:$A925,"&gt;="&amp;[13]Summary!$D$8-90,$H$3:$H925,"Actual")</f>
        <v>35.780769230769231</v>
      </c>
      <c r="F927" s="92">
        <f>AVERAGEIFS(F$3:F925,$A$3:$A925,"&gt;="&amp;[13]Summary!$D$8-90,$H$3:$H925,"Actual")</f>
        <v>5.7931230769230773</v>
      </c>
      <c r="G927" s="92">
        <f>AVERAGEIFS(G$3:G925,$A$3:$A925,"&gt;="&amp;[13]Summary!$D$8-90,$H$3:$H925,"Actual")</f>
        <v>1.749100000000001</v>
      </c>
      <c r="H927" s="76" t="s">
        <v>41</v>
      </c>
      <c r="I927" t="str">
        <f t="shared" si="51"/>
        <v>Sat</v>
      </c>
      <c r="J927" s="77"/>
      <c r="K927" s="77"/>
      <c r="L927" s="78"/>
      <c r="M927" s="78"/>
      <c r="N927" s="78"/>
      <c r="O927" s="78"/>
    </row>
    <row r="928" spans="1:15">
      <c r="A928" s="73">
        <f t="shared" si="50"/>
        <v>43919</v>
      </c>
      <c r="B928">
        <f t="shared" si="52"/>
        <v>3</v>
      </c>
      <c r="C928">
        <f t="shared" si="53"/>
        <v>2020</v>
      </c>
      <c r="D928" s="92">
        <f>AVERAGEIFS(D$3:D926,$A$3:$A926,"&gt;="&amp;[13]Summary!$D$8-90,$H$3:$H926,"Actual")</f>
        <v>16.393461538461537</v>
      </c>
      <c r="E928" s="92">
        <f>AVERAGEIFS(E$3:E926,$A$3:$A926,"&gt;="&amp;[13]Summary!$D$8-90,$H$3:$H926,"Actual")</f>
        <v>35.780769230769231</v>
      </c>
      <c r="F928" s="92">
        <f>AVERAGEIFS(F$3:F926,$A$3:$A926,"&gt;="&amp;[13]Summary!$D$8-90,$H$3:$H926,"Actual")</f>
        <v>5.7931230769230773</v>
      </c>
      <c r="G928" s="92">
        <f>AVERAGEIFS(G$3:G926,$A$3:$A926,"&gt;="&amp;[13]Summary!$D$8-90,$H$3:$H926,"Actual")</f>
        <v>1.749100000000001</v>
      </c>
      <c r="H928" s="76" t="s">
        <v>41</v>
      </c>
      <c r="I928" t="str">
        <f t="shared" si="51"/>
        <v>Sun</v>
      </c>
      <c r="L928" s="80"/>
      <c r="M928" s="80"/>
      <c r="N928" s="82"/>
      <c r="O928" s="80"/>
    </row>
    <row r="929" spans="1:15">
      <c r="A929" s="73">
        <f t="shared" si="50"/>
        <v>43920</v>
      </c>
      <c r="B929">
        <f t="shared" si="52"/>
        <v>3</v>
      </c>
      <c r="C929">
        <f t="shared" si="53"/>
        <v>2020</v>
      </c>
      <c r="D929" s="92">
        <f>AVERAGEIFS(D$3:D927,$A$3:$A927,"&gt;="&amp;[13]Summary!$D$8-90,$H$3:$H927,"Actual")</f>
        <v>16.393461538461537</v>
      </c>
      <c r="E929" s="92">
        <f>AVERAGEIFS(E$3:E927,$A$3:$A927,"&gt;="&amp;[13]Summary!$D$8-90,$H$3:$H927,"Actual")</f>
        <v>35.780769230769231</v>
      </c>
      <c r="F929" s="92">
        <f>AVERAGEIFS(F$3:F927,$A$3:$A927,"&gt;="&amp;[13]Summary!$D$8-90,$H$3:$H927,"Actual")</f>
        <v>5.7931230769230773</v>
      </c>
      <c r="G929" s="92">
        <f>AVERAGEIFS(G$3:G927,$A$3:$A927,"&gt;="&amp;[13]Summary!$D$8-90,$H$3:$H927,"Actual")</f>
        <v>1.749100000000001</v>
      </c>
      <c r="H929" s="76" t="s">
        <v>41</v>
      </c>
      <c r="I929" t="str">
        <f t="shared" si="51"/>
        <v>Mon</v>
      </c>
      <c r="J929" s="77"/>
      <c r="K929" s="77"/>
      <c r="L929" s="78"/>
      <c r="M929" s="78"/>
      <c r="N929" s="78"/>
      <c r="O929" s="78"/>
    </row>
    <row r="930" spans="1:15">
      <c r="A930" s="73">
        <f t="shared" si="50"/>
        <v>43921</v>
      </c>
      <c r="B930">
        <f t="shared" si="52"/>
        <v>3</v>
      </c>
      <c r="C930">
        <f t="shared" si="53"/>
        <v>2020</v>
      </c>
      <c r="D930" s="92">
        <f>AVERAGEIFS(D$3:D928,$A$3:$A928,"&gt;="&amp;[13]Summary!$D$8-90,$H$3:$H928,"Actual")</f>
        <v>16.393461538461537</v>
      </c>
      <c r="E930" s="92">
        <f>AVERAGEIFS(E$3:E928,$A$3:$A928,"&gt;="&amp;[13]Summary!$D$8-90,$H$3:$H928,"Actual")</f>
        <v>35.780769230769231</v>
      </c>
      <c r="F930" s="92">
        <f>AVERAGEIFS(F$3:F928,$A$3:$A928,"&gt;="&amp;[13]Summary!$D$8-90,$H$3:$H928,"Actual")</f>
        <v>5.7931230769230773</v>
      </c>
      <c r="G930" s="92">
        <f>AVERAGEIFS(G$3:G928,$A$3:$A928,"&gt;="&amp;[13]Summary!$D$8-90,$H$3:$H928,"Actual")</f>
        <v>1.749100000000001</v>
      </c>
      <c r="H930" s="76" t="s">
        <v>41</v>
      </c>
      <c r="I930" t="str">
        <f t="shared" si="51"/>
        <v>Tue</v>
      </c>
      <c r="L930" s="80"/>
      <c r="M930" s="80"/>
      <c r="N930" s="82"/>
      <c r="O930" s="80"/>
    </row>
    <row r="931" spans="1:15">
      <c r="A931" s="73">
        <f t="shared" si="50"/>
        <v>43922</v>
      </c>
      <c r="B931">
        <f t="shared" si="52"/>
        <v>4</v>
      </c>
      <c r="C931">
        <f t="shared" si="53"/>
        <v>2020</v>
      </c>
      <c r="D931" s="92">
        <f>AVERAGEIFS(D$3:D929,$A$3:$A929,"&gt;="&amp;[13]Summary!$D$8-90,$H$3:$H929,"Actual")</f>
        <v>16.393461538461537</v>
      </c>
      <c r="E931" s="92">
        <f>AVERAGEIFS(E$3:E929,$A$3:$A929,"&gt;="&amp;[13]Summary!$D$8-90,$H$3:$H929,"Actual")</f>
        <v>35.780769230769231</v>
      </c>
      <c r="F931" s="92">
        <f>AVERAGEIFS(F$3:F929,$A$3:$A929,"&gt;="&amp;[13]Summary!$D$8-90,$H$3:$H929,"Actual")</f>
        <v>5.7931230769230773</v>
      </c>
      <c r="G931" s="92">
        <f>AVERAGEIFS(G$3:G929,$A$3:$A929,"&gt;="&amp;[13]Summary!$D$8-90,$H$3:$H929,"Actual")</f>
        <v>1.749100000000001</v>
      </c>
      <c r="H931" s="76" t="s">
        <v>41</v>
      </c>
      <c r="I931" t="str">
        <f t="shared" si="51"/>
        <v>Wed</v>
      </c>
      <c r="J931" s="77"/>
      <c r="K931" s="77"/>
      <c r="L931" s="78"/>
      <c r="M931" s="78"/>
      <c r="N931" s="78"/>
      <c r="O931" s="78"/>
    </row>
    <row r="932" spans="1:15">
      <c r="A932" s="73">
        <f t="shared" si="50"/>
        <v>43923</v>
      </c>
      <c r="B932">
        <f t="shared" si="52"/>
        <v>4</v>
      </c>
      <c r="C932">
        <f t="shared" si="53"/>
        <v>2020</v>
      </c>
      <c r="D932" s="92">
        <f>AVERAGEIFS(D$3:D930,$A$3:$A930,"&gt;="&amp;[13]Summary!$D$8-90,$H$3:$H930,"Actual")</f>
        <v>16.393461538461537</v>
      </c>
      <c r="E932" s="92">
        <f>AVERAGEIFS(E$3:E930,$A$3:$A930,"&gt;="&amp;[13]Summary!$D$8-90,$H$3:$H930,"Actual")</f>
        <v>35.780769230769231</v>
      </c>
      <c r="F932" s="92">
        <f>AVERAGEIFS(F$3:F930,$A$3:$A930,"&gt;="&amp;[13]Summary!$D$8-90,$H$3:$H930,"Actual")</f>
        <v>5.7931230769230773</v>
      </c>
      <c r="G932" s="92">
        <f>AVERAGEIFS(G$3:G930,$A$3:$A930,"&gt;="&amp;[13]Summary!$D$8-90,$H$3:$H930,"Actual")</f>
        <v>1.749100000000001</v>
      </c>
      <c r="H932" s="76" t="s">
        <v>41</v>
      </c>
      <c r="I932" t="str">
        <f t="shared" si="51"/>
        <v>Thu</v>
      </c>
      <c r="L932" s="80"/>
      <c r="M932" s="80"/>
      <c r="N932" s="82"/>
      <c r="O932" s="80"/>
    </row>
    <row r="933" spans="1:15">
      <c r="A933" s="73">
        <f t="shared" si="50"/>
        <v>43924</v>
      </c>
      <c r="B933">
        <f t="shared" si="52"/>
        <v>4</v>
      </c>
      <c r="C933">
        <f t="shared" si="53"/>
        <v>2020</v>
      </c>
      <c r="D933" s="92">
        <f>AVERAGEIFS(D$3:D931,$A$3:$A931,"&gt;="&amp;[13]Summary!$D$8-90,$H$3:$H931,"Actual")</f>
        <v>16.393461538461537</v>
      </c>
      <c r="E933" s="92">
        <f>AVERAGEIFS(E$3:E931,$A$3:$A931,"&gt;="&amp;[13]Summary!$D$8-90,$H$3:$H931,"Actual")</f>
        <v>35.780769230769231</v>
      </c>
      <c r="F933" s="92">
        <f>AVERAGEIFS(F$3:F931,$A$3:$A931,"&gt;="&amp;[13]Summary!$D$8-90,$H$3:$H931,"Actual")</f>
        <v>5.7931230769230773</v>
      </c>
      <c r="G933" s="92">
        <f>AVERAGEIFS(G$3:G931,$A$3:$A931,"&gt;="&amp;[13]Summary!$D$8-90,$H$3:$H931,"Actual")</f>
        <v>1.749100000000001</v>
      </c>
      <c r="H933" s="76" t="s">
        <v>41</v>
      </c>
      <c r="I933" t="str">
        <f t="shared" si="51"/>
        <v>Fri</v>
      </c>
      <c r="J933" s="77"/>
      <c r="K933" s="77"/>
      <c r="L933" s="78"/>
      <c r="M933" s="78"/>
      <c r="N933" s="78"/>
      <c r="O933" s="78"/>
    </row>
    <row r="934" spans="1:15">
      <c r="A934" s="73">
        <f t="shared" si="50"/>
        <v>43925</v>
      </c>
      <c r="B934">
        <f t="shared" si="52"/>
        <v>4</v>
      </c>
      <c r="C934">
        <f t="shared" si="53"/>
        <v>2020</v>
      </c>
      <c r="D934" s="92">
        <f>AVERAGEIFS(D$3:D932,$A$3:$A932,"&gt;="&amp;[13]Summary!$D$8-90,$H$3:$H932,"Actual")</f>
        <v>16.393461538461537</v>
      </c>
      <c r="E934" s="92">
        <f>AVERAGEIFS(E$3:E932,$A$3:$A932,"&gt;="&amp;[13]Summary!$D$8-90,$H$3:$H932,"Actual")</f>
        <v>35.780769230769231</v>
      </c>
      <c r="F934" s="92">
        <f>AVERAGEIFS(F$3:F932,$A$3:$A932,"&gt;="&amp;[13]Summary!$D$8-90,$H$3:$H932,"Actual")</f>
        <v>5.7931230769230773</v>
      </c>
      <c r="G934" s="92">
        <f>AVERAGEIFS(G$3:G932,$A$3:$A932,"&gt;="&amp;[13]Summary!$D$8-90,$H$3:$H932,"Actual")</f>
        <v>1.749100000000001</v>
      </c>
      <c r="H934" s="76" t="s">
        <v>41</v>
      </c>
      <c r="I934" t="str">
        <f t="shared" si="51"/>
        <v>Sat</v>
      </c>
      <c r="L934" s="80"/>
      <c r="M934" s="80"/>
      <c r="N934" s="82"/>
      <c r="O934" s="80"/>
    </row>
    <row r="935" spans="1:15">
      <c r="A935" s="73">
        <f t="shared" si="50"/>
        <v>43926</v>
      </c>
      <c r="B935">
        <f t="shared" si="52"/>
        <v>4</v>
      </c>
      <c r="C935">
        <f t="shared" si="53"/>
        <v>2020</v>
      </c>
      <c r="D935" s="92">
        <f>AVERAGEIFS(D$3:D933,$A$3:$A933,"&gt;="&amp;[13]Summary!$D$8-90,$H$3:$H933,"Actual")</f>
        <v>16.393461538461537</v>
      </c>
      <c r="E935" s="92">
        <f>AVERAGEIFS(E$3:E933,$A$3:$A933,"&gt;="&amp;[13]Summary!$D$8-90,$H$3:$H933,"Actual")</f>
        <v>35.780769230769231</v>
      </c>
      <c r="F935" s="92">
        <f>AVERAGEIFS(F$3:F933,$A$3:$A933,"&gt;="&amp;[13]Summary!$D$8-90,$H$3:$H933,"Actual")</f>
        <v>5.7931230769230773</v>
      </c>
      <c r="G935" s="92">
        <f>AVERAGEIFS(G$3:G933,$A$3:$A933,"&gt;="&amp;[13]Summary!$D$8-90,$H$3:$H933,"Actual")</f>
        <v>1.749100000000001</v>
      </c>
      <c r="H935" s="76" t="s">
        <v>41</v>
      </c>
      <c r="I935" t="str">
        <f t="shared" si="51"/>
        <v>Sun</v>
      </c>
      <c r="J935" s="77"/>
      <c r="K935" s="77"/>
      <c r="L935" s="78"/>
      <c r="M935" s="78"/>
      <c r="N935" s="78"/>
      <c r="O935" s="78"/>
    </row>
    <row r="936" spans="1:15">
      <c r="A936" s="73">
        <f t="shared" si="50"/>
        <v>43927</v>
      </c>
      <c r="B936">
        <f t="shared" si="52"/>
        <v>4</v>
      </c>
      <c r="C936">
        <f t="shared" si="53"/>
        <v>2020</v>
      </c>
      <c r="D936" s="92">
        <f>AVERAGEIFS(D$3:D934,$A$3:$A934,"&gt;="&amp;[13]Summary!$D$8-90,$H$3:$H934,"Actual")</f>
        <v>16.393461538461537</v>
      </c>
      <c r="E936" s="92">
        <f>AVERAGEIFS(E$3:E934,$A$3:$A934,"&gt;="&amp;[13]Summary!$D$8-90,$H$3:$H934,"Actual")</f>
        <v>35.780769230769231</v>
      </c>
      <c r="F936" s="92">
        <f>AVERAGEIFS(F$3:F934,$A$3:$A934,"&gt;="&amp;[13]Summary!$D$8-90,$H$3:$H934,"Actual")</f>
        <v>5.7931230769230773</v>
      </c>
      <c r="G936" s="92">
        <f>AVERAGEIFS(G$3:G934,$A$3:$A934,"&gt;="&amp;[13]Summary!$D$8-90,$H$3:$H934,"Actual")</f>
        <v>1.749100000000001</v>
      </c>
      <c r="H936" s="76" t="s">
        <v>41</v>
      </c>
      <c r="I936" t="str">
        <f t="shared" si="51"/>
        <v>Mon</v>
      </c>
      <c r="L936" s="80"/>
      <c r="M936" s="80"/>
      <c r="N936" s="82"/>
      <c r="O936" s="80"/>
    </row>
    <row r="937" spans="1:15">
      <c r="A937" s="73">
        <f t="shared" si="50"/>
        <v>43928</v>
      </c>
      <c r="B937">
        <f t="shared" si="52"/>
        <v>4</v>
      </c>
      <c r="C937">
        <f t="shared" si="53"/>
        <v>2020</v>
      </c>
      <c r="D937" s="92">
        <f>AVERAGEIFS(D$3:D935,$A$3:$A935,"&gt;="&amp;[13]Summary!$D$8-90,$H$3:$H935,"Actual")</f>
        <v>16.393461538461537</v>
      </c>
      <c r="E937" s="92">
        <f>AVERAGEIFS(E$3:E935,$A$3:$A935,"&gt;="&amp;[13]Summary!$D$8-90,$H$3:$H935,"Actual")</f>
        <v>35.780769230769231</v>
      </c>
      <c r="F937" s="92">
        <f>AVERAGEIFS(F$3:F935,$A$3:$A935,"&gt;="&amp;[13]Summary!$D$8-90,$H$3:$H935,"Actual")</f>
        <v>5.7931230769230773</v>
      </c>
      <c r="G937" s="92">
        <f>AVERAGEIFS(G$3:G935,$A$3:$A935,"&gt;="&amp;[13]Summary!$D$8-90,$H$3:$H935,"Actual")</f>
        <v>1.749100000000001</v>
      </c>
      <c r="H937" s="76" t="s">
        <v>41</v>
      </c>
      <c r="I937" t="str">
        <f t="shared" si="51"/>
        <v>Tue</v>
      </c>
      <c r="J937" s="77"/>
      <c r="K937" s="77"/>
      <c r="L937" s="78"/>
      <c r="M937" s="78"/>
      <c r="N937" s="78"/>
      <c r="O937" s="78"/>
    </row>
    <row r="938" spans="1:15">
      <c r="A938" s="73">
        <f t="shared" si="50"/>
        <v>43929</v>
      </c>
      <c r="B938">
        <f t="shared" si="52"/>
        <v>4</v>
      </c>
      <c r="C938">
        <f t="shared" si="53"/>
        <v>2020</v>
      </c>
      <c r="D938" s="92">
        <f>AVERAGEIFS(D$3:D936,$A$3:$A936,"&gt;="&amp;[13]Summary!$D$8-90,$H$3:$H936,"Actual")</f>
        <v>16.393461538461537</v>
      </c>
      <c r="E938" s="92">
        <f>AVERAGEIFS(E$3:E936,$A$3:$A936,"&gt;="&amp;[13]Summary!$D$8-90,$H$3:$H936,"Actual")</f>
        <v>35.780769230769231</v>
      </c>
      <c r="F938" s="92">
        <f>AVERAGEIFS(F$3:F936,$A$3:$A936,"&gt;="&amp;[13]Summary!$D$8-90,$H$3:$H936,"Actual")</f>
        <v>5.7931230769230773</v>
      </c>
      <c r="G938" s="92">
        <f>AVERAGEIFS(G$3:G936,$A$3:$A936,"&gt;="&amp;[13]Summary!$D$8-90,$H$3:$H936,"Actual")</f>
        <v>1.749100000000001</v>
      </c>
      <c r="H938" s="76" t="s">
        <v>41</v>
      </c>
      <c r="I938" t="str">
        <f t="shared" si="51"/>
        <v>Wed</v>
      </c>
      <c r="L938" s="80"/>
      <c r="M938" s="80"/>
      <c r="N938" s="82"/>
      <c r="O938" s="80"/>
    </row>
    <row r="939" spans="1:15">
      <c r="A939" s="73">
        <f t="shared" si="50"/>
        <v>43930</v>
      </c>
      <c r="B939">
        <f t="shared" si="52"/>
        <v>4</v>
      </c>
      <c r="C939">
        <f t="shared" si="53"/>
        <v>2020</v>
      </c>
      <c r="D939" s="92">
        <f>AVERAGEIFS(D$3:D937,$A$3:$A937,"&gt;="&amp;[13]Summary!$D$8-90,$H$3:$H937,"Actual")</f>
        <v>16.393461538461537</v>
      </c>
      <c r="E939" s="92">
        <f>AVERAGEIFS(E$3:E937,$A$3:$A937,"&gt;="&amp;[13]Summary!$D$8-90,$H$3:$H937,"Actual")</f>
        <v>35.780769230769231</v>
      </c>
      <c r="F939" s="92">
        <f>AVERAGEIFS(F$3:F937,$A$3:$A937,"&gt;="&amp;[13]Summary!$D$8-90,$H$3:$H937,"Actual")</f>
        <v>5.7931230769230773</v>
      </c>
      <c r="G939" s="92">
        <f>AVERAGEIFS(G$3:G937,$A$3:$A937,"&gt;="&amp;[13]Summary!$D$8-90,$H$3:$H937,"Actual")</f>
        <v>1.749100000000001</v>
      </c>
      <c r="H939" s="76" t="s">
        <v>41</v>
      </c>
      <c r="I939" t="str">
        <f t="shared" si="51"/>
        <v>Thu</v>
      </c>
      <c r="J939" s="77"/>
      <c r="K939" s="77"/>
      <c r="L939" s="78"/>
      <c r="M939" s="78"/>
      <c r="N939" s="78"/>
      <c r="O939" s="78"/>
    </row>
    <row r="940" spans="1:15">
      <c r="A940" s="73">
        <f t="shared" si="50"/>
        <v>43931</v>
      </c>
      <c r="B940">
        <f t="shared" si="52"/>
        <v>4</v>
      </c>
      <c r="C940">
        <f t="shared" si="53"/>
        <v>2020</v>
      </c>
      <c r="D940" s="92">
        <f>AVERAGEIFS(D$3:D938,$A$3:$A938,"&gt;="&amp;[13]Summary!$D$8-90,$H$3:$H938,"Actual")</f>
        <v>16.393461538461537</v>
      </c>
      <c r="E940" s="92">
        <f>AVERAGEIFS(E$3:E938,$A$3:$A938,"&gt;="&amp;[13]Summary!$D$8-90,$H$3:$H938,"Actual")</f>
        <v>35.780769230769231</v>
      </c>
      <c r="F940" s="92">
        <f>AVERAGEIFS(F$3:F938,$A$3:$A938,"&gt;="&amp;[13]Summary!$D$8-90,$H$3:$H938,"Actual")</f>
        <v>5.7931230769230773</v>
      </c>
      <c r="G940" s="92">
        <f>AVERAGEIFS(G$3:G938,$A$3:$A938,"&gt;="&amp;[13]Summary!$D$8-90,$H$3:$H938,"Actual")</f>
        <v>1.749100000000001</v>
      </c>
      <c r="H940" s="76" t="s">
        <v>41</v>
      </c>
      <c r="I940" t="str">
        <f t="shared" si="51"/>
        <v>Fri</v>
      </c>
      <c r="L940" s="80"/>
      <c r="M940" s="80"/>
      <c r="N940" s="82"/>
      <c r="O940" s="80"/>
    </row>
    <row r="941" spans="1:15">
      <c r="A941" s="73">
        <f t="shared" si="50"/>
        <v>43932</v>
      </c>
      <c r="B941">
        <f t="shared" si="52"/>
        <v>4</v>
      </c>
      <c r="C941">
        <f t="shared" si="53"/>
        <v>2020</v>
      </c>
      <c r="D941" s="92">
        <f>AVERAGEIFS(D$3:D939,$A$3:$A939,"&gt;="&amp;[13]Summary!$D$8-90,$H$3:$H939,"Actual")</f>
        <v>16.393461538461537</v>
      </c>
      <c r="E941" s="92">
        <f>AVERAGEIFS(E$3:E939,$A$3:$A939,"&gt;="&amp;[13]Summary!$D$8-90,$H$3:$H939,"Actual")</f>
        <v>35.780769230769231</v>
      </c>
      <c r="F941" s="92">
        <f>AVERAGEIFS(F$3:F939,$A$3:$A939,"&gt;="&amp;[13]Summary!$D$8-90,$H$3:$H939,"Actual")</f>
        <v>5.7931230769230773</v>
      </c>
      <c r="G941" s="92">
        <f>AVERAGEIFS(G$3:G939,$A$3:$A939,"&gt;="&amp;[13]Summary!$D$8-90,$H$3:$H939,"Actual")</f>
        <v>1.749100000000001</v>
      </c>
      <c r="H941" s="76" t="s">
        <v>41</v>
      </c>
      <c r="I941" t="str">
        <f t="shared" si="51"/>
        <v>Sat</v>
      </c>
      <c r="J941" s="77"/>
      <c r="K941" s="77"/>
      <c r="L941" s="78"/>
      <c r="M941" s="78"/>
      <c r="N941" s="78"/>
      <c r="O941" s="78"/>
    </row>
    <row r="942" spans="1:15">
      <c r="A942" s="73">
        <f t="shared" si="50"/>
        <v>43933</v>
      </c>
      <c r="B942">
        <f t="shared" si="52"/>
        <v>4</v>
      </c>
      <c r="C942">
        <f t="shared" si="53"/>
        <v>2020</v>
      </c>
      <c r="D942" s="92">
        <f>AVERAGEIFS(D$3:D940,$A$3:$A940,"&gt;="&amp;[13]Summary!$D$8-90,$H$3:$H940,"Actual")</f>
        <v>16.393461538461537</v>
      </c>
      <c r="E942" s="92">
        <f>AVERAGEIFS(E$3:E940,$A$3:$A940,"&gt;="&amp;[13]Summary!$D$8-90,$H$3:$H940,"Actual")</f>
        <v>35.780769230769231</v>
      </c>
      <c r="F942" s="92">
        <f>AVERAGEIFS(F$3:F940,$A$3:$A940,"&gt;="&amp;[13]Summary!$D$8-90,$H$3:$H940,"Actual")</f>
        <v>5.7931230769230773</v>
      </c>
      <c r="G942" s="92">
        <f>AVERAGEIFS(G$3:G940,$A$3:$A940,"&gt;="&amp;[13]Summary!$D$8-90,$H$3:$H940,"Actual")</f>
        <v>1.749100000000001</v>
      </c>
      <c r="H942" s="76" t="s">
        <v>41</v>
      </c>
      <c r="I942" t="str">
        <f t="shared" si="51"/>
        <v>Sun</v>
      </c>
      <c r="L942" s="80"/>
      <c r="M942" s="80"/>
      <c r="N942" s="82"/>
      <c r="O942" s="80"/>
    </row>
    <row r="943" spans="1:15">
      <c r="A943" s="73">
        <f t="shared" ref="A943:A1006" si="54">A942+1</f>
        <v>43934</v>
      </c>
      <c r="B943">
        <f t="shared" si="52"/>
        <v>4</v>
      </c>
      <c r="C943">
        <f t="shared" si="53"/>
        <v>2020</v>
      </c>
      <c r="D943" s="92">
        <f>AVERAGEIFS(D$3:D941,$A$3:$A941,"&gt;="&amp;[13]Summary!$D$8-90,$H$3:$H941,"Actual")</f>
        <v>16.393461538461537</v>
      </c>
      <c r="E943" s="92">
        <f>AVERAGEIFS(E$3:E941,$A$3:$A941,"&gt;="&amp;[13]Summary!$D$8-90,$H$3:$H941,"Actual")</f>
        <v>35.780769230769231</v>
      </c>
      <c r="F943" s="92">
        <f>AVERAGEIFS(F$3:F941,$A$3:$A941,"&gt;="&amp;[13]Summary!$D$8-90,$H$3:$H941,"Actual")</f>
        <v>5.7931230769230773</v>
      </c>
      <c r="G943" s="92">
        <f>AVERAGEIFS(G$3:G941,$A$3:$A941,"&gt;="&amp;[13]Summary!$D$8-90,$H$3:$H941,"Actual")</f>
        <v>1.749100000000001</v>
      </c>
      <c r="H943" s="76" t="s">
        <v>41</v>
      </c>
      <c r="I943" t="str">
        <f t="shared" si="51"/>
        <v>Mon</v>
      </c>
      <c r="J943" s="77"/>
      <c r="K943" s="77"/>
      <c r="L943" s="78"/>
      <c r="M943" s="78"/>
      <c r="N943" s="78"/>
      <c r="O943" s="78"/>
    </row>
    <row r="944" spans="1:15">
      <c r="A944" s="73">
        <f t="shared" si="54"/>
        <v>43935</v>
      </c>
      <c r="B944">
        <f t="shared" si="52"/>
        <v>4</v>
      </c>
      <c r="C944">
        <f t="shared" si="53"/>
        <v>2020</v>
      </c>
      <c r="D944" s="92">
        <f>AVERAGEIFS(D$3:D942,$A$3:$A942,"&gt;="&amp;[13]Summary!$D$8-90,$H$3:$H942,"Actual")</f>
        <v>16.393461538461537</v>
      </c>
      <c r="E944" s="92">
        <f>AVERAGEIFS(E$3:E942,$A$3:$A942,"&gt;="&amp;[13]Summary!$D$8-90,$H$3:$H942,"Actual")</f>
        <v>35.780769230769231</v>
      </c>
      <c r="F944" s="92">
        <f>AVERAGEIFS(F$3:F942,$A$3:$A942,"&gt;="&amp;[13]Summary!$D$8-90,$H$3:$H942,"Actual")</f>
        <v>5.7931230769230773</v>
      </c>
      <c r="G944" s="92">
        <f>AVERAGEIFS(G$3:G942,$A$3:$A942,"&gt;="&amp;[13]Summary!$D$8-90,$H$3:$H942,"Actual")</f>
        <v>1.749100000000001</v>
      </c>
      <c r="H944" s="76" t="s">
        <v>41</v>
      </c>
      <c r="I944" t="str">
        <f t="shared" si="51"/>
        <v>Tue</v>
      </c>
      <c r="L944" s="80"/>
      <c r="M944" s="80"/>
      <c r="N944" s="82"/>
      <c r="O944" s="80"/>
    </row>
    <row r="945" spans="1:15">
      <c r="A945" s="73">
        <f t="shared" si="54"/>
        <v>43936</v>
      </c>
      <c r="B945">
        <f t="shared" si="52"/>
        <v>4</v>
      </c>
      <c r="C945">
        <f t="shared" si="53"/>
        <v>2020</v>
      </c>
      <c r="D945" s="92">
        <f>AVERAGEIFS(D$3:D943,$A$3:$A943,"&gt;="&amp;[13]Summary!$D$8-90,$H$3:$H943,"Actual")</f>
        <v>16.393461538461537</v>
      </c>
      <c r="E945" s="92">
        <f>AVERAGEIFS(E$3:E943,$A$3:$A943,"&gt;="&amp;[13]Summary!$D$8-90,$H$3:$H943,"Actual")</f>
        <v>35.780769230769231</v>
      </c>
      <c r="F945" s="92">
        <f>AVERAGEIFS(F$3:F943,$A$3:$A943,"&gt;="&amp;[13]Summary!$D$8-90,$H$3:$H943,"Actual")</f>
        <v>5.7931230769230773</v>
      </c>
      <c r="G945" s="92">
        <f>AVERAGEIFS(G$3:G943,$A$3:$A943,"&gt;="&amp;[13]Summary!$D$8-90,$H$3:$H943,"Actual")</f>
        <v>1.749100000000001</v>
      </c>
      <c r="H945" s="76" t="s">
        <v>41</v>
      </c>
      <c r="I945" t="str">
        <f t="shared" si="51"/>
        <v>Wed</v>
      </c>
      <c r="J945" s="77"/>
      <c r="K945" s="77"/>
      <c r="L945" s="78"/>
      <c r="M945" s="78"/>
      <c r="N945" s="78"/>
      <c r="O945" s="78"/>
    </row>
    <row r="946" spans="1:15">
      <c r="A946" s="73">
        <f t="shared" si="54"/>
        <v>43937</v>
      </c>
      <c r="B946">
        <f t="shared" si="52"/>
        <v>4</v>
      </c>
      <c r="C946">
        <f t="shared" si="53"/>
        <v>2020</v>
      </c>
      <c r="D946" s="92">
        <f>AVERAGEIFS(D$3:D944,$A$3:$A944,"&gt;="&amp;[13]Summary!$D$8-90,$H$3:$H944,"Actual")</f>
        <v>16.393461538461537</v>
      </c>
      <c r="E946" s="92">
        <f>AVERAGEIFS(E$3:E944,$A$3:$A944,"&gt;="&amp;[13]Summary!$D$8-90,$H$3:$H944,"Actual")</f>
        <v>35.780769230769231</v>
      </c>
      <c r="F946" s="92">
        <f>AVERAGEIFS(F$3:F944,$A$3:$A944,"&gt;="&amp;[13]Summary!$D$8-90,$H$3:$H944,"Actual")</f>
        <v>5.7931230769230773</v>
      </c>
      <c r="G946" s="92">
        <f>AVERAGEIFS(G$3:G944,$A$3:$A944,"&gt;="&amp;[13]Summary!$D$8-90,$H$3:$H944,"Actual")</f>
        <v>1.749100000000001</v>
      </c>
      <c r="H946" s="76" t="s">
        <v>41</v>
      </c>
      <c r="I946" t="str">
        <f t="shared" si="51"/>
        <v>Thu</v>
      </c>
      <c r="L946" s="80"/>
      <c r="M946" s="80"/>
      <c r="N946" s="82"/>
      <c r="O946" s="80"/>
    </row>
    <row r="947" spans="1:15">
      <c r="A947" s="73">
        <f t="shared" si="54"/>
        <v>43938</v>
      </c>
      <c r="B947">
        <f t="shared" si="52"/>
        <v>4</v>
      </c>
      <c r="C947">
        <f t="shared" si="53"/>
        <v>2020</v>
      </c>
      <c r="D947" s="92">
        <f>AVERAGEIFS(D$3:D945,$A$3:$A945,"&gt;="&amp;[13]Summary!$D$8-90,$H$3:$H945,"Actual")</f>
        <v>16.393461538461537</v>
      </c>
      <c r="E947" s="92">
        <f>AVERAGEIFS(E$3:E945,$A$3:$A945,"&gt;="&amp;[13]Summary!$D$8-90,$H$3:$H945,"Actual")</f>
        <v>35.780769230769231</v>
      </c>
      <c r="F947" s="92">
        <f>AVERAGEIFS(F$3:F945,$A$3:$A945,"&gt;="&amp;[13]Summary!$D$8-90,$H$3:$H945,"Actual")</f>
        <v>5.7931230769230773</v>
      </c>
      <c r="G947" s="92">
        <f>AVERAGEIFS(G$3:G945,$A$3:$A945,"&gt;="&amp;[13]Summary!$D$8-90,$H$3:$H945,"Actual")</f>
        <v>1.749100000000001</v>
      </c>
      <c r="H947" s="76" t="s">
        <v>41</v>
      </c>
      <c r="I947" t="str">
        <f t="shared" ref="I947:I1010" si="55">TEXT($A947,"ddd")</f>
        <v>Fri</v>
      </c>
      <c r="J947" s="77"/>
      <c r="K947" s="77"/>
      <c r="L947" s="78"/>
      <c r="M947" s="78"/>
      <c r="N947" s="78"/>
      <c r="O947" s="78"/>
    </row>
    <row r="948" spans="1:15">
      <c r="A948" s="73">
        <f t="shared" si="54"/>
        <v>43939</v>
      </c>
      <c r="B948">
        <f t="shared" si="52"/>
        <v>4</v>
      </c>
      <c r="C948">
        <f t="shared" si="53"/>
        <v>2020</v>
      </c>
      <c r="D948" s="92">
        <f>AVERAGEIFS(D$3:D946,$A$3:$A946,"&gt;="&amp;[13]Summary!$D$8-90,$H$3:$H946,"Actual")</f>
        <v>16.393461538461537</v>
      </c>
      <c r="E948" s="92">
        <f>AVERAGEIFS(E$3:E946,$A$3:$A946,"&gt;="&amp;[13]Summary!$D$8-90,$H$3:$H946,"Actual")</f>
        <v>35.780769230769231</v>
      </c>
      <c r="F948" s="92">
        <f>AVERAGEIFS(F$3:F946,$A$3:$A946,"&gt;="&amp;[13]Summary!$D$8-90,$H$3:$H946,"Actual")</f>
        <v>5.7931230769230773</v>
      </c>
      <c r="G948" s="92">
        <f>AVERAGEIFS(G$3:G946,$A$3:$A946,"&gt;="&amp;[13]Summary!$D$8-90,$H$3:$H946,"Actual")</f>
        <v>1.749100000000001</v>
      </c>
      <c r="H948" s="76" t="s">
        <v>41</v>
      </c>
      <c r="I948" t="str">
        <f t="shared" si="55"/>
        <v>Sat</v>
      </c>
      <c r="L948" s="80"/>
      <c r="M948" s="80"/>
      <c r="N948" s="82"/>
      <c r="O948" s="80"/>
    </row>
    <row r="949" spans="1:15">
      <c r="A949" s="73">
        <f t="shared" si="54"/>
        <v>43940</v>
      </c>
      <c r="B949">
        <f t="shared" si="52"/>
        <v>4</v>
      </c>
      <c r="C949">
        <f t="shared" si="53"/>
        <v>2020</v>
      </c>
      <c r="D949" s="92">
        <f>AVERAGEIFS(D$3:D947,$A$3:$A947,"&gt;="&amp;[13]Summary!$D$8-90,$H$3:$H947,"Actual")</f>
        <v>16.393461538461537</v>
      </c>
      <c r="E949" s="92">
        <f>AVERAGEIFS(E$3:E947,$A$3:$A947,"&gt;="&amp;[13]Summary!$D$8-90,$H$3:$H947,"Actual")</f>
        <v>35.780769230769231</v>
      </c>
      <c r="F949" s="92">
        <f>AVERAGEIFS(F$3:F947,$A$3:$A947,"&gt;="&amp;[13]Summary!$D$8-90,$H$3:$H947,"Actual")</f>
        <v>5.7931230769230773</v>
      </c>
      <c r="G949" s="92">
        <f>AVERAGEIFS(G$3:G947,$A$3:$A947,"&gt;="&amp;[13]Summary!$D$8-90,$H$3:$H947,"Actual")</f>
        <v>1.749100000000001</v>
      </c>
      <c r="H949" s="76" t="s">
        <v>41</v>
      </c>
      <c r="I949" t="str">
        <f t="shared" si="55"/>
        <v>Sun</v>
      </c>
      <c r="J949" s="77"/>
      <c r="K949" s="77"/>
      <c r="L949" s="78"/>
      <c r="M949" s="78"/>
      <c r="N949" s="78"/>
      <c r="O949" s="78"/>
    </row>
    <row r="950" spans="1:15">
      <c r="A950" s="73">
        <f t="shared" si="54"/>
        <v>43941</v>
      </c>
      <c r="B950">
        <f t="shared" si="52"/>
        <v>4</v>
      </c>
      <c r="C950">
        <f t="shared" si="53"/>
        <v>2020</v>
      </c>
      <c r="D950" s="92">
        <f>AVERAGEIFS(D$3:D948,$A$3:$A948,"&gt;="&amp;[13]Summary!$D$8-90,$H$3:$H948,"Actual")</f>
        <v>16.393461538461537</v>
      </c>
      <c r="E950" s="92">
        <f>AVERAGEIFS(E$3:E948,$A$3:$A948,"&gt;="&amp;[13]Summary!$D$8-90,$H$3:$H948,"Actual")</f>
        <v>35.780769230769231</v>
      </c>
      <c r="F950" s="92">
        <f>AVERAGEIFS(F$3:F948,$A$3:$A948,"&gt;="&amp;[13]Summary!$D$8-90,$H$3:$H948,"Actual")</f>
        <v>5.7931230769230773</v>
      </c>
      <c r="G950" s="92">
        <f>AVERAGEIFS(G$3:G948,$A$3:$A948,"&gt;="&amp;[13]Summary!$D$8-90,$H$3:$H948,"Actual")</f>
        <v>1.749100000000001</v>
      </c>
      <c r="H950" s="76" t="s">
        <v>41</v>
      </c>
      <c r="I950" t="str">
        <f t="shared" si="55"/>
        <v>Mon</v>
      </c>
      <c r="L950" s="80"/>
      <c r="M950" s="80"/>
      <c r="N950" s="82"/>
      <c r="O950" s="80"/>
    </row>
    <row r="951" spans="1:15">
      <c r="A951" s="73">
        <f t="shared" si="54"/>
        <v>43942</v>
      </c>
      <c r="B951">
        <f t="shared" ref="B951:B1014" si="56">MONTH(A951)</f>
        <v>4</v>
      </c>
      <c r="C951">
        <f t="shared" ref="C951:C1014" si="57">YEAR(A951)</f>
        <v>2020</v>
      </c>
      <c r="D951" s="92">
        <f>AVERAGEIFS(D$3:D949,$A$3:$A949,"&gt;="&amp;[13]Summary!$D$8-90,$H$3:$H949,"Actual")</f>
        <v>16.393461538461537</v>
      </c>
      <c r="E951" s="92">
        <f>AVERAGEIFS(E$3:E949,$A$3:$A949,"&gt;="&amp;[13]Summary!$D$8-90,$H$3:$H949,"Actual")</f>
        <v>35.780769230769231</v>
      </c>
      <c r="F951" s="92">
        <f>AVERAGEIFS(F$3:F949,$A$3:$A949,"&gt;="&amp;[13]Summary!$D$8-90,$H$3:$H949,"Actual")</f>
        <v>5.7931230769230773</v>
      </c>
      <c r="G951" s="92">
        <f>AVERAGEIFS(G$3:G949,$A$3:$A949,"&gt;="&amp;[13]Summary!$D$8-90,$H$3:$H949,"Actual")</f>
        <v>1.749100000000001</v>
      </c>
      <c r="H951" s="76" t="s">
        <v>41</v>
      </c>
      <c r="I951" t="str">
        <f t="shared" si="55"/>
        <v>Tue</v>
      </c>
      <c r="J951" s="77"/>
      <c r="K951" s="77"/>
      <c r="L951" s="78"/>
      <c r="M951" s="78"/>
      <c r="N951" s="78"/>
      <c r="O951" s="78"/>
    </row>
    <row r="952" spans="1:15">
      <c r="A952" s="73">
        <f t="shared" si="54"/>
        <v>43943</v>
      </c>
      <c r="B952">
        <f t="shared" si="56"/>
        <v>4</v>
      </c>
      <c r="C952">
        <f t="shared" si="57"/>
        <v>2020</v>
      </c>
      <c r="D952" s="92">
        <f>AVERAGEIFS(D$3:D950,$A$3:$A950,"&gt;="&amp;[13]Summary!$D$8-90,$H$3:$H950,"Actual")</f>
        <v>16.393461538461537</v>
      </c>
      <c r="E952" s="92">
        <f>AVERAGEIFS(E$3:E950,$A$3:$A950,"&gt;="&amp;[13]Summary!$D$8-90,$H$3:$H950,"Actual")</f>
        <v>35.780769230769231</v>
      </c>
      <c r="F952" s="92">
        <f>AVERAGEIFS(F$3:F950,$A$3:$A950,"&gt;="&amp;[13]Summary!$D$8-90,$H$3:$H950,"Actual")</f>
        <v>5.7931230769230773</v>
      </c>
      <c r="G952" s="92">
        <f>AVERAGEIFS(G$3:G950,$A$3:$A950,"&gt;="&amp;[13]Summary!$D$8-90,$H$3:$H950,"Actual")</f>
        <v>1.749100000000001</v>
      </c>
      <c r="H952" s="76" t="s">
        <v>41</v>
      </c>
      <c r="I952" t="str">
        <f t="shared" si="55"/>
        <v>Wed</v>
      </c>
      <c r="L952" s="80"/>
      <c r="M952" s="80"/>
      <c r="N952" s="82"/>
      <c r="O952" s="80"/>
    </row>
    <row r="953" spans="1:15">
      <c r="A953" s="73">
        <f t="shared" si="54"/>
        <v>43944</v>
      </c>
      <c r="B953">
        <f t="shared" si="56"/>
        <v>4</v>
      </c>
      <c r="C953">
        <f t="shared" si="57"/>
        <v>2020</v>
      </c>
      <c r="D953" s="92">
        <f>AVERAGEIFS(D$3:D951,$A$3:$A951,"&gt;="&amp;[13]Summary!$D$8-90,$H$3:$H951,"Actual")</f>
        <v>16.393461538461537</v>
      </c>
      <c r="E953" s="92">
        <f>AVERAGEIFS(E$3:E951,$A$3:$A951,"&gt;="&amp;[13]Summary!$D$8-90,$H$3:$H951,"Actual")</f>
        <v>35.780769230769231</v>
      </c>
      <c r="F953" s="92">
        <f>AVERAGEIFS(F$3:F951,$A$3:$A951,"&gt;="&amp;[13]Summary!$D$8-90,$H$3:$H951,"Actual")</f>
        <v>5.7931230769230773</v>
      </c>
      <c r="G953" s="92">
        <f>AVERAGEIFS(G$3:G951,$A$3:$A951,"&gt;="&amp;[13]Summary!$D$8-90,$H$3:$H951,"Actual")</f>
        <v>1.749100000000001</v>
      </c>
      <c r="H953" s="76" t="s">
        <v>41</v>
      </c>
      <c r="I953" t="str">
        <f t="shared" si="55"/>
        <v>Thu</v>
      </c>
      <c r="J953" s="77"/>
      <c r="K953" s="77"/>
      <c r="L953" s="78"/>
      <c r="M953" s="78"/>
      <c r="N953" s="78"/>
      <c r="O953" s="78"/>
    </row>
    <row r="954" spans="1:15">
      <c r="A954" s="73">
        <f t="shared" si="54"/>
        <v>43945</v>
      </c>
      <c r="B954">
        <f t="shared" si="56"/>
        <v>4</v>
      </c>
      <c r="C954">
        <f t="shared" si="57"/>
        <v>2020</v>
      </c>
      <c r="D954" s="92">
        <f>AVERAGEIFS(D$3:D952,$A$3:$A952,"&gt;="&amp;[13]Summary!$D$8-90,$H$3:$H952,"Actual")</f>
        <v>16.393461538461537</v>
      </c>
      <c r="E954" s="92">
        <f>AVERAGEIFS(E$3:E952,$A$3:$A952,"&gt;="&amp;[13]Summary!$D$8-90,$H$3:$H952,"Actual")</f>
        <v>35.780769230769231</v>
      </c>
      <c r="F954" s="92">
        <f>AVERAGEIFS(F$3:F952,$A$3:$A952,"&gt;="&amp;[13]Summary!$D$8-90,$H$3:$H952,"Actual")</f>
        <v>5.7931230769230773</v>
      </c>
      <c r="G954" s="92">
        <f>AVERAGEIFS(G$3:G952,$A$3:$A952,"&gt;="&amp;[13]Summary!$D$8-90,$H$3:$H952,"Actual")</f>
        <v>1.749100000000001</v>
      </c>
      <c r="H954" s="76" t="s">
        <v>41</v>
      </c>
      <c r="I954" t="str">
        <f t="shared" si="55"/>
        <v>Fri</v>
      </c>
      <c r="L954" s="80"/>
      <c r="M954" s="80"/>
      <c r="N954" s="82"/>
      <c r="O954" s="80"/>
    </row>
    <row r="955" spans="1:15">
      <c r="A955" s="73">
        <f t="shared" si="54"/>
        <v>43946</v>
      </c>
      <c r="B955">
        <f t="shared" si="56"/>
        <v>4</v>
      </c>
      <c r="C955">
        <f t="shared" si="57"/>
        <v>2020</v>
      </c>
      <c r="D955" s="92">
        <f>AVERAGEIFS(D$3:D953,$A$3:$A953,"&gt;="&amp;[13]Summary!$D$8-90,$H$3:$H953,"Actual")</f>
        <v>16.393461538461537</v>
      </c>
      <c r="E955" s="92">
        <f>AVERAGEIFS(E$3:E953,$A$3:$A953,"&gt;="&amp;[13]Summary!$D$8-90,$H$3:$H953,"Actual")</f>
        <v>35.780769230769231</v>
      </c>
      <c r="F955" s="92">
        <f>AVERAGEIFS(F$3:F953,$A$3:$A953,"&gt;="&amp;[13]Summary!$D$8-90,$H$3:$H953,"Actual")</f>
        <v>5.7931230769230773</v>
      </c>
      <c r="G955" s="92">
        <f>AVERAGEIFS(G$3:G953,$A$3:$A953,"&gt;="&amp;[13]Summary!$D$8-90,$H$3:$H953,"Actual")</f>
        <v>1.749100000000001</v>
      </c>
      <c r="H955" s="76" t="s">
        <v>41</v>
      </c>
      <c r="I955" t="str">
        <f t="shared" si="55"/>
        <v>Sat</v>
      </c>
      <c r="J955" s="77"/>
      <c r="K955" s="77"/>
      <c r="L955" s="78"/>
      <c r="M955" s="78"/>
      <c r="N955" s="78"/>
      <c r="O955" s="78"/>
    </row>
    <row r="956" spans="1:15">
      <c r="A956" s="73">
        <f t="shared" si="54"/>
        <v>43947</v>
      </c>
      <c r="B956">
        <f t="shared" si="56"/>
        <v>4</v>
      </c>
      <c r="C956">
        <f t="shared" si="57"/>
        <v>2020</v>
      </c>
      <c r="D956" s="92">
        <f>AVERAGEIFS(D$3:D954,$A$3:$A954,"&gt;="&amp;[13]Summary!$D$8-90,$H$3:$H954,"Actual")</f>
        <v>16.393461538461537</v>
      </c>
      <c r="E956" s="92">
        <f>AVERAGEIFS(E$3:E954,$A$3:$A954,"&gt;="&amp;[13]Summary!$D$8-90,$H$3:$H954,"Actual")</f>
        <v>35.780769230769231</v>
      </c>
      <c r="F956" s="92">
        <f>AVERAGEIFS(F$3:F954,$A$3:$A954,"&gt;="&amp;[13]Summary!$D$8-90,$H$3:$H954,"Actual")</f>
        <v>5.7931230769230773</v>
      </c>
      <c r="G956" s="92">
        <f>AVERAGEIFS(G$3:G954,$A$3:$A954,"&gt;="&amp;[13]Summary!$D$8-90,$H$3:$H954,"Actual")</f>
        <v>1.749100000000001</v>
      </c>
      <c r="H956" s="76" t="s">
        <v>41</v>
      </c>
      <c r="I956" t="str">
        <f t="shared" si="55"/>
        <v>Sun</v>
      </c>
      <c r="L956" s="80"/>
      <c r="M956" s="80"/>
      <c r="N956" s="82"/>
      <c r="O956" s="80"/>
    </row>
    <row r="957" spans="1:15">
      <c r="A957" s="73">
        <f t="shared" si="54"/>
        <v>43948</v>
      </c>
      <c r="B957">
        <f t="shared" si="56"/>
        <v>4</v>
      </c>
      <c r="C957">
        <f t="shared" si="57"/>
        <v>2020</v>
      </c>
      <c r="D957" s="92">
        <f>AVERAGEIFS(D$3:D955,$A$3:$A955,"&gt;="&amp;[13]Summary!$D$8-90,$H$3:$H955,"Actual")</f>
        <v>16.393461538461537</v>
      </c>
      <c r="E957" s="92">
        <f>AVERAGEIFS(E$3:E955,$A$3:$A955,"&gt;="&amp;[13]Summary!$D$8-90,$H$3:$H955,"Actual")</f>
        <v>35.780769230769231</v>
      </c>
      <c r="F957" s="92">
        <f>AVERAGEIFS(F$3:F955,$A$3:$A955,"&gt;="&amp;[13]Summary!$D$8-90,$H$3:$H955,"Actual")</f>
        <v>5.7931230769230773</v>
      </c>
      <c r="G957" s="92">
        <f>AVERAGEIFS(G$3:G955,$A$3:$A955,"&gt;="&amp;[13]Summary!$D$8-90,$H$3:$H955,"Actual")</f>
        <v>1.749100000000001</v>
      </c>
      <c r="H957" s="76" t="s">
        <v>41</v>
      </c>
      <c r="I957" t="str">
        <f t="shared" si="55"/>
        <v>Mon</v>
      </c>
      <c r="J957" s="77"/>
      <c r="K957" s="77"/>
      <c r="L957" s="78"/>
      <c r="M957" s="78"/>
      <c r="N957" s="78"/>
      <c r="O957" s="78"/>
    </row>
    <row r="958" spans="1:15">
      <c r="A958" s="73">
        <f t="shared" si="54"/>
        <v>43949</v>
      </c>
      <c r="B958">
        <f t="shared" si="56"/>
        <v>4</v>
      </c>
      <c r="C958">
        <f t="shared" si="57"/>
        <v>2020</v>
      </c>
      <c r="D958" s="92">
        <f>AVERAGEIFS(D$3:D956,$A$3:$A956,"&gt;="&amp;[13]Summary!$D$8-90,$H$3:$H956,"Actual")</f>
        <v>16.393461538461537</v>
      </c>
      <c r="E958" s="92">
        <f>AVERAGEIFS(E$3:E956,$A$3:$A956,"&gt;="&amp;[13]Summary!$D$8-90,$H$3:$H956,"Actual")</f>
        <v>35.780769230769231</v>
      </c>
      <c r="F958" s="92">
        <f>AVERAGEIFS(F$3:F956,$A$3:$A956,"&gt;="&amp;[13]Summary!$D$8-90,$H$3:$H956,"Actual")</f>
        <v>5.7931230769230773</v>
      </c>
      <c r="G958" s="92">
        <f>AVERAGEIFS(G$3:G956,$A$3:$A956,"&gt;="&amp;[13]Summary!$D$8-90,$H$3:$H956,"Actual")</f>
        <v>1.749100000000001</v>
      </c>
      <c r="H958" s="76" t="s">
        <v>41</v>
      </c>
      <c r="I958" t="str">
        <f t="shared" si="55"/>
        <v>Tue</v>
      </c>
      <c r="L958" s="80"/>
      <c r="M958" s="80"/>
      <c r="N958" s="82"/>
      <c r="O958" s="80"/>
    </row>
    <row r="959" spans="1:15">
      <c r="A959" s="73">
        <f t="shared" si="54"/>
        <v>43950</v>
      </c>
      <c r="B959">
        <f t="shared" si="56"/>
        <v>4</v>
      </c>
      <c r="C959">
        <f t="shared" si="57"/>
        <v>2020</v>
      </c>
      <c r="D959" s="92">
        <f>AVERAGEIFS(D$3:D957,$A$3:$A957,"&gt;="&amp;[13]Summary!$D$8-90,$H$3:$H957,"Actual")</f>
        <v>16.393461538461537</v>
      </c>
      <c r="E959" s="92">
        <f>AVERAGEIFS(E$3:E957,$A$3:$A957,"&gt;="&amp;[13]Summary!$D$8-90,$H$3:$H957,"Actual")</f>
        <v>35.780769230769231</v>
      </c>
      <c r="F959" s="92">
        <f>AVERAGEIFS(F$3:F957,$A$3:$A957,"&gt;="&amp;[13]Summary!$D$8-90,$H$3:$H957,"Actual")</f>
        <v>5.7931230769230773</v>
      </c>
      <c r="G959" s="92">
        <f>AVERAGEIFS(G$3:G957,$A$3:$A957,"&gt;="&amp;[13]Summary!$D$8-90,$H$3:$H957,"Actual")</f>
        <v>1.749100000000001</v>
      </c>
      <c r="H959" s="76" t="s">
        <v>41</v>
      </c>
      <c r="I959" t="str">
        <f t="shared" si="55"/>
        <v>Wed</v>
      </c>
      <c r="J959" s="77"/>
      <c r="K959" s="77"/>
      <c r="L959" s="78"/>
      <c r="M959" s="78"/>
      <c r="N959" s="78"/>
      <c r="O959" s="78"/>
    </row>
    <row r="960" spans="1:15">
      <c r="A960" s="73">
        <f t="shared" si="54"/>
        <v>43951</v>
      </c>
      <c r="B960">
        <f t="shared" si="56"/>
        <v>4</v>
      </c>
      <c r="C960">
        <f t="shared" si="57"/>
        <v>2020</v>
      </c>
      <c r="D960" s="92">
        <f>AVERAGEIFS(D$3:D958,$A$3:$A958,"&gt;="&amp;[13]Summary!$D$8-90,$H$3:$H958,"Actual")</f>
        <v>16.393461538461537</v>
      </c>
      <c r="E960" s="92">
        <f>AVERAGEIFS(E$3:E958,$A$3:$A958,"&gt;="&amp;[13]Summary!$D$8-90,$H$3:$H958,"Actual")</f>
        <v>35.780769230769231</v>
      </c>
      <c r="F960" s="92">
        <f>AVERAGEIFS(F$3:F958,$A$3:$A958,"&gt;="&amp;[13]Summary!$D$8-90,$H$3:$H958,"Actual")</f>
        <v>5.7931230769230773</v>
      </c>
      <c r="G960" s="92">
        <f>AVERAGEIFS(G$3:G958,$A$3:$A958,"&gt;="&amp;[13]Summary!$D$8-90,$H$3:$H958,"Actual")</f>
        <v>1.749100000000001</v>
      </c>
      <c r="H960" s="76" t="s">
        <v>41</v>
      </c>
      <c r="I960" t="str">
        <f t="shared" si="55"/>
        <v>Thu</v>
      </c>
      <c r="L960" s="80"/>
      <c r="M960" s="80"/>
      <c r="N960" s="82"/>
      <c r="O960" s="80"/>
    </row>
    <row r="961" spans="1:15">
      <c r="A961" s="73">
        <f t="shared" si="54"/>
        <v>43952</v>
      </c>
      <c r="B961">
        <f t="shared" si="56"/>
        <v>5</v>
      </c>
      <c r="C961">
        <f t="shared" si="57"/>
        <v>2020</v>
      </c>
      <c r="D961" s="92">
        <f>AVERAGEIFS(D$3:D959,$A$3:$A959,"&gt;="&amp;[13]Summary!$D$8-90,$H$3:$H959,"Actual")</f>
        <v>16.393461538461537</v>
      </c>
      <c r="E961" s="92">
        <f>AVERAGEIFS(E$3:E959,$A$3:$A959,"&gt;="&amp;[13]Summary!$D$8-90,$H$3:$H959,"Actual")</f>
        <v>35.780769230769231</v>
      </c>
      <c r="F961" s="92">
        <f>AVERAGEIFS(F$3:F959,$A$3:$A959,"&gt;="&amp;[13]Summary!$D$8-90,$H$3:$H959,"Actual")</f>
        <v>5.7931230769230773</v>
      </c>
      <c r="G961" s="92">
        <f>AVERAGEIFS(G$3:G959,$A$3:$A959,"&gt;="&amp;[13]Summary!$D$8-90,$H$3:$H959,"Actual")</f>
        <v>1.749100000000001</v>
      </c>
      <c r="H961" s="76" t="s">
        <v>41</v>
      </c>
      <c r="I961" t="str">
        <f t="shared" si="55"/>
        <v>Fri</v>
      </c>
      <c r="J961" s="77"/>
      <c r="K961" s="77"/>
      <c r="L961" s="78"/>
      <c r="M961" s="78"/>
      <c r="N961" s="78"/>
      <c r="O961" s="78"/>
    </row>
    <row r="962" spans="1:15">
      <c r="A962" s="73">
        <f t="shared" si="54"/>
        <v>43953</v>
      </c>
      <c r="B962">
        <f t="shared" si="56"/>
        <v>5</v>
      </c>
      <c r="C962">
        <f t="shared" si="57"/>
        <v>2020</v>
      </c>
      <c r="D962" s="92">
        <f>AVERAGEIFS(D$3:D960,$A$3:$A960,"&gt;="&amp;[13]Summary!$D$8-90,$H$3:$H960,"Actual")</f>
        <v>16.393461538461537</v>
      </c>
      <c r="E962" s="92">
        <f>AVERAGEIFS(E$3:E960,$A$3:$A960,"&gt;="&amp;[13]Summary!$D$8-90,$H$3:$H960,"Actual")</f>
        <v>35.780769230769231</v>
      </c>
      <c r="F962" s="92">
        <f>AVERAGEIFS(F$3:F960,$A$3:$A960,"&gt;="&amp;[13]Summary!$D$8-90,$H$3:$H960,"Actual")</f>
        <v>5.7931230769230773</v>
      </c>
      <c r="G962" s="92">
        <f>AVERAGEIFS(G$3:G960,$A$3:$A960,"&gt;="&amp;[13]Summary!$D$8-90,$H$3:$H960,"Actual")</f>
        <v>1.749100000000001</v>
      </c>
      <c r="H962" s="76" t="s">
        <v>41</v>
      </c>
      <c r="I962" t="str">
        <f t="shared" si="55"/>
        <v>Sat</v>
      </c>
      <c r="L962" s="80"/>
      <c r="M962" s="80"/>
      <c r="N962" s="82"/>
      <c r="O962" s="80"/>
    </row>
    <row r="963" spans="1:15">
      <c r="A963" s="73">
        <f t="shared" si="54"/>
        <v>43954</v>
      </c>
      <c r="B963">
        <f t="shared" si="56"/>
        <v>5</v>
      </c>
      <c r="C963">
        <f t="shared" si="57"/>
        <v>2020</v>
      </c>
      <c r="D963" s="92">
        <f>AVERAGEIFS(D$3:D961,$A$3:$A961,"&gt;="&amp;[13]Summary!$D$8-90,$H$3:$H961,"Actual")</f>
        <v>16.393461538461537</v>
      </c>
      <c r="E963" s="92">
        <f>AVERAGEIFS(E$3:E961,$A$3:$A961,"&gt;="&amp;[13]Summary!$D$8-90,$H$3:$H961,"Actual")</f>
        <v>35.780769230769231</v>
      </c>
      <c r="F963" s="92">
        <f>AVERAGEIFS(F$3:F961,$A$3:$A961,"&gt;="&amp;[13]Summary!$D$8-90,$H$3:$H961,"Actual")</f>
        <v>5.7931230769230773</v>
      </c>
      <c r="G963" s="92">
        <f>AVERAGEIFS(G$3:G961,$A$3:$A961,"&gt;="&amp;[13]Summary!$D$8-90,$H$3:$H961,"Actual")</f>
        <v>1.749100000000001</v>
      </c>
      <c r="H963" s="76" t="s">
        <v>41</v>
      </c>
      <c r="I963" t="str">
        <f t="shared" si="55"/>
        <v>Sun</v>
      </c>
      <c r="J963" s="77"/>
      <c r="K963" s="77"/>
      <c r="L963" s="78"/>
      <c r="M963" s="78"/>
      <c r="N963" s="78"/>
      <c r="O963" s="78"/>
    </row>
    <row r="964" spans="1:15">
      <c r="A964" s="73">
        <f t="shared" si="54"/>
        <v>43955</v>
      </c>
      <c r="B964">
        <f t="shared" si="56"/>
        <v>5</v>
      </c>
      <c r="C964">
        <f t="shared" si="57"/>
        <v>2020</v>
      </c>
      <c r="D964" s="92">
        <f>AVERAGEIFS(D$3:D962,$A$3:$A962,"&gt;="&amp;[13]Summary!$D$8-90,$H$3:$H962,"Actual")</f>
        <v>16.393461538461537</v>
      </c>
      <c r="E964" s="92">
        <f>AVERAGEIFS(E$3:E962,$A$3:$A962,"&gt;="&amp;[13]Summary!$D$8-90,$H$3:$H962,"Actual")</f>
        <v>35.780769230769231</v>
      </c>
      <c r="F964" s="92">
        <f>AVERAGEIFS(F$3:F962,$A$3:$A962,"&gt;="&amp;[13]Summary!$D$8-90,$H$3:$H962,"Actual")</f>
        <v>5.7931230769230773</v>
      </c>
      <c r="G964" s="92">
        <f>AVERAGEIFS(G$3:G962,$A$3:$A962,"&gt;="&amp;[13]Summary!$D$8-90,$H$3:$H962,"Actual")</f>
        <v>1.749100000000001</v>
      </c>
      <c r="H964" s="76" t="s">
        <v>41</v>
      </c>
      <c r="I964" t="str">
        <f t="shared" si="55"/>
        <v>Mon</v>
      </c>
      <c r="L964" s="80"/>
      <c r="M964" s="80"/>
      <c r="N964" s="82"/>
      <c r="O964" s="80"/>
    </row>
    <row r="965" spans="1:15">
      <c r="A965" s="73">
        <f t="shared" si="54"/>
        <v>43956</v>
      </c>
      <c r="B965">
        <f t="shared" si="56"/>
        <v>5</v>
      </c>
      <c r="C965">
        <f t="shared" si="57"/>
        <v>2020</v>
      </c>
      <c r="D965" s="92">
        <f>AVERAGEIFS(D$3:D963,$A$3:$A963,"&gt;="&amp;[13]Summary!$D$8-90,$H$3:$H963,"Actual")</f>
        <v>16.393461538461537</v>
      </c>
      <c r="E965" s="92">
        <f>AVERAGEIFS(E$3:E963,$A$3:$A963,"&gt;="&amp;[13]Summary!$D$8-90,$H$3:$H963,"Actual")</f>
        <v>35.780769230769231</v>
      </c>
      <c r="F965" s="92">
        <f>AVERAGEIFS(F$3:F963,$A$3:$A963,"&gt;="&amp;[13]Summary!$D$8-90,$H$3:$H963,"Actual")</f>
        <v>5.7931230769230773</v>
      </c>
      <c r="G965" s="92">
        <f>AVERAGEIFS(G$3:G963,$A$3:$A963,"&gt;="&amp;[13]Summary!$D$8-90,$H$3:$H963,"Actual")</f>
        <v>1.749100000000001</v>
      </c>
      <c r="H965" s="76" t="s">
        <v>41</v>
      </c>
      <c r="I965" t="str">
        <f t="shared" si="55"/>
        <v>Tue</v>
      </c>
      <c r="J965" s="77"/>
      <c r="K965" s="77"/>
      <c r="L965" s="78"/>
      <c r="M965" s="78"/>
      <c r="N965" s="78"/>
      <c r="O965" s="78"/>
    </row>
    <row r="966" spans="1:15">
      <c r="A966" s="73">
        <f t="shared" si="54"/>
        <v>43957</v>
      </c>
      <c r="B966">
        <f t="shared" si="56"/>
        <v>5</v>
      </c>
      <c r="C966">
        <f t="shared" si="57"/>
        <v>2020</v>
      </c>
      <c r="D966" s="92">
        <f>AVERAGEIFS(D$3:D964,$A$3:$A964,"&gt;="&amp;[13]Summary!$D$8-90,$H$3:$H964,"Actual")</f>
        <v>16.393461538461537</v>
      </c>
      <c r="E966" s="92">
        <f>AVERAGEIFS(E$3:E964,$A$3:$A964,"&gt;="&amp;[13]Summary!$D$8-90,$H$3:$H964,"Actual")</f>
        <v>35.780769230769231</v>
      </c>
      <c r="F966" s="92">
        <f>AVERAGEIFS(F$3:F964,$A$3:$A964,"&gt;="&amp;[13]Summary!$D$8-90,$H$3:$H964,"Actual")</f>
        <v>5.7931230769230773</v>
      </c>
      <c r="G966" s="92">
        <f>AVERAGEIFS(G$3:G964,$A$3:$A964,"&gt;="&amp;[13]Summary!$D$8-90,$H$3:$H964,"Actual")</f>
        <v>1.749100000000001</v>
      </c>
      <c r="H966" s="76" t="s">
        <v>41</v>
      </c>
      <c r="I966" t="str">
        <f t="shared" si="55"/>
        <v>Wed</v>
      </c>
      <c r="L966" s="80"/>
      <c r="M966" s="80"/>
      <c r="N966" s="82"/>
      <c r="O966" s="80"/>
    </row>
    <row r="967" spans="1:15">
      <c r="A967" s="73">
        <f t="shared" si="54"/>
        <v>43958</v>
      </c>
      <c r="B967">
        <f t="shared" si="56"/>
        <v>5</v>
      </c>
      <c r="C967">
        <f t="shared" si="57"/>
        <v>2020</v>
      </c>
      <c r="D967" s="92">
        <f>AVERAGEIFS(D$3:D965,$A$3:$A965,"&gt;="&amp;[13]Summary!$D$8-90,$H$3:$H965,"Actual")</f>
        <v>16.393461538461537</v>
      </c>
      <c r="E967" s="92">
        <f>AVERAGEIFS(E$3:E965,$A$3:$A965,"&gt;="&amp;[13]Summary!$D$8-90,$H$3:$H965,"Actual")</f>
        <v>35.780769230769231</v>
      </c>
      <c r="F967" s="92">
        <f>AVERAGEIFS(F$3:F965,$A$3:$A965,"&gt;="&amp;[13]Summary!$D$8-90,$H$3:$H965,"Actual")</f>
        <v>5.7931230769230773</v>
      </c>
      <c r="G967" s="92">
        <f>AVERAGEIFS(G$3:G965,$A$3:$A965,"&gt;="&amp;[13]Summary!$D$8-90,$H$3:$H965,"Actual")</f>
        <v>1.749100000000001</v>
      </c>
      <c r="H967" s="76" t="s">
        <v>41</v>
      </c>
      <c r="I967" t="str">
        <f t="shared" si="55"/>
        <v>Thu</v>
      </c>
      <c r="J967" s="77"/>
      <c r="K967" s="77"/>
      <c r="L967" s="78"/>
      <c r="M967" s="78"/>
      <c r="N967" s="78"/>
      <c r="O967" s="78"/>
    </row>
    <row r="968" spans="1:15">
      <c r="A968" s="73">
        <f t="shared" si="54"/>
        <v>43959</v>
      </c>
      <c r="B968">
        <f t="shared" si="56"/>
        <v>5</v>
      </c>
      <c r="C968">
        <f t="shared" si="57"/>
        <v>2020</v>
      </c>
      <c r="D968" s="92">
        <f>AVERAGEIFS(D$3:D966,$A$3:$A966,"&gt;="&amp;[13]Summary!$D$8-90,$H$3:$H966,"Actual")</f>
        <v>16.393461538461537</v>
      </c>
      <c r="E968" s="92">
        <f>AVERAGEIFS(E$3:E966,$A$3:$A966,"&gt;="&amp;[13]Summary!$D$8-90,$H$3:$H966,"Actual")</f>
        <v>35.780769230769231</v>
      </c>
      <c r="F968" s="92">
        <f>AVERAGEIFS(F$3:F966,$A$3:$A966,"&gt;="&amp;[13]Summary!$D$8-90,$H$3:$H966,"Actual")</f>
        <v>5.7931230769230773</v>
      </c>
      <c r="G968" s="92">
        <f>AVERAGEIFS(G$3:G966,$A$3:$A966,"&gt;="&amp;[13]Summary!$D$8-90,$H$3:$H966,"Actual")</f>
        <v>1.749100000000001</v>
      </c>
      <c r="H968" s="76" t="s">
        <v>41</v>
      </c>
      <c r="I968" t="str">
        <f t="shared" si="55"/>
        <v>Fri</v>
      </c>
      <c r="L968" s="80"/>
      <c r="M968" s="80"/>
      <c r="N968" s="82"/>
      <c r="O968" s="80"/>
    </row>
    <row r="969" spans="1:15">
      <c r="A969" s="73">
        <f t="shared" si="54"/>
        <v>43960</v>
      </c>
      <c r="B969">
        <f t="shared" si="56"/>
        <v>5</v>
      </c>
      <c r="C969">
        <f t="shared" si="57"/>
        <v>2020</v>
      </c>
      <c r="D969" s="92">
        <f>AVERAGEIFS(D$3:D967,$A$3:$A967,"&gt;="&amp;[13]Summary!$D$8-90,$H$3:$H967,"Actual")</f>
        <v>16.393461538461537</v>
      </c>
      <c r="E969" s="92">
        <f>AVERAGEIFS(E$3:E967,$A$3:$A967,"&gt;="&amp;[13]Summary!$D$8-90,$H$3:$H967,"Actual")</f>
        <v>35.780769230769231</v>
      </c>
      <c r="F969" s="92">
        <f>AVERAGEIFS(F$3:F967,$A$3:$A967,"&gt;="&amp;[13]Summary!$D$8-90,$H$3:$H967,"Actual")</f>
        <v>5.7931230769230773</v>
      </c>
      <c r="G969" s="92">
        <f>AVERAGEIFS(G$3:G967,$A$3:$A967,"&gt;="&amp;[13]Summary!$D$8-90,$H$3:$H967,"Actual")</f>
        <v>1.749100000000001</v>
      </c>
      <c r="H969" s="76" t="s">
        <v>41</v>
      </c>
      <c r="I969" t="str">
        <f t="shared" si="55"/>
        <v>Sat</v>
      </c>
      <c r="J969" s="77"/>
      <c r="K969" s="77"/>
      <c r="L969" s="78"/>
      <c r="M969" s="78"/>
      <c r="N969" s="78"/>
      <c r="O969" s="78"/>
    </row>
    <row r="970" spans="1:15">
      <c r="A970" s="73">
        <f t="shared" si="54"/>
        <v>43961</v>
      </c>
      <c r="B970">
        <f t="shared" si="56"/>
        <v>5</v>
      </c>
      <c r="C970">
        <f t="shared" si="57"/>
        <v>2020</v>
      </c>
      <c r="D970" s="92">
        <f>AVERAGEIFS(D$3:D968,$A$3:$A968,"&gt;="&amp;[13]Summary!$D$8-90,$H$3:$H968,"Actual")</f>
        <v>16.393461538461537</v>
      </c>
      <c r="E970" s="92">
        <f>AVERAGEIFS(E$3:E968,$A$3:$A968,"&gt;="&amp;[13]Summary!$D$8-90,$H$3:$H968,"Actual")</f>
        <v>35.780769230769231</v>
      </c>
      <c r="F970" s="92">
        <f>AVERAGEIFS(F$3:F968,$A$3:$A968,"&gt;="&amp;[13]Summary!$D$8-90,$H$3:$H968,"Actual")</f>
        <v>5.7931230769230773</v>
      </c>
      <c r="G970" s="92">
        <f>AVERAGEIFS(G$3:G968,$A$3:$A968,"&gt;="&amp;[13]Summary!$D$8-90,$H$3:$H968,"Actual")</f>
        <v>1.749100000000001</v>
      </c>
      <c r="H970" s="76" t="s">
        <v>41</v>
      </c>
      <c r="I970" t="str">
        <f t="shared" si="55"/>
        <v>Sun</v>
      </c>
      <c r="L970" s="80"/>
      <c r="M970" s="80"/>
      <c r="N970" s="82"/>
      <c r="O970" s="80"/>
    </row>
    <row r="971" spans="1:15">
      <c r="A971" s="73">
        <f t="shared" si="54"/>
        <v>43962</v>
      </c>
      <c r="B971">
        <f t="shared" si="56"/>
        <v>5</v>
      </c>
      <c r="C971">
        <f t="shared" si="57"/>
        <v>2020</v>
      </c>
      <c r="D971" s="92">
        <f>AVERAGEIFS(D$3:D969,$A$3:$A969,"&gt;="&amp;[13]Summary!$D$8-90,$H$3:$H969,"Actual")</f>
        <v>16.393461538461537</v>
      </c>
      <c r="E971" s="92">
        <f>AVERAGEIFS(E$3:E969,$A$3:$A969,"&gt;="&amp;[13]Summary!$D$8-90,$H$3:$H969,"Actual")</f>
        <v>35.780769230769231</v>
      </c>
      <c r="F971" s="92">
        <f>AVERAGEIFS(F$3:F969,$A$3:$A969,"&gt;="&amp;[13]Summary!$D$8-90,$H$3:$H969,"Actual")</f>
        <v>5.7931230769230773</v>
      </c>
      <c r="G971" s="92">
        <f>AVERAGEIFS(G$3:G969,$A$3:$A969,"&gt;="&amp;[13]Summary!$D$8-90,$H$3:$H969,"Actual")</f>
        <v>1.749100000000001</v>
      </c>
      <c r="H971" s="76" t="s">
        <v>41</v>
      </c>
      <c r="I971" t="str">
        <f t="shared" si="55"/>
        <v>Mon</v>
      </c>
      <c r="J971" s="77"/>
      <c r="K971" s="77"/>
      <c r="L971" s="78"/>
      <c r="M971" s="78"/>
      <c r="N971" s="78"/>
      <c r="O971" s="78"/>
    </row>
    <row r="972" spans="1:15">
      <c r="A972" s="73">
        <f t="shared" si="54"/>
        <v>43963</v>
      </c>
      <c r="B972">
        <f t="shared" si="56"/>
        <v>5</v>
      </c>
      <c r="C972">
        <f t="shared" si="57"/>
        <v>2020</v>
      </c>
      <c r="D972" s="92">
        <f>AVERAGEIFS(D$3:D970,$A$3:$A970,"&gt;="&amp;[13]Summary!$D$8-90,$H$3:$H970,"Actual")</f>
        <v>16.393461538461537</v>
      </c>
      <c r="E972" s="92">
        <f>AVERAGEIFS(E$3:E970,$A$3:$A970,"&gt;="&amp;[13]Summary!$D$8-90,$H$3:$H970,"Actual")</f>
        <v>35.780769230769231</v>
      </c>
      <c r="F972" s="92">
        <f>AVERAGEIFS(F$3:F970,$A$3:$A970,"&gt;="&amp;[13]Summary!$D$8-90,$H$3:$H970,"Actual")</f>
        <v>5.7931230769230773</v>
      </c>
      <c r="G972" s="92">
        <f>AVERAGEIFS(G$3:G970,$A$3:$A970,"&gt;="&amp;[13]Summary!$D$8-90,$H$3:$H970,"Actual")</f>
        <v>1.749100000000001</v>
      </c>
      <c r="H972" s="76" t="s">
        <v>41</v>
      </c>
      <c r="I972" t="str">
        <f t="shared" si="55"/>
        <v>Tue</v>
      </c>
      <c r="L972" s="80"/>
      <c r="M972" s="80"/>
      <c r="N972" s="82"/>
      <c r="O972" s="80"/>
    </row>
    <row r="973" spans="1:15">
      <c r="A973" s="73">
        <f t="shared" si="54"/>
        <v>43964</v>
      </c>
      <c r="B973">
        <f t="shared" si="56"/>
        <v>5</v>
      </c>
      <c r="C973">
        <f t="shared" si="57"/>
        <v>2020</v>
      </c>
      <c r="D973" s="92">
        <f>AVERAGEIFS(D$3:D971,$A$3:$A971,"&gt;="&amp;[13]Summary!$D$8-90,$H$3:$H971,"Actual")</f>
        <v>16.393461538461537</v>
      </c>
      <c r="E973" s="92">
        <f>AVERAGEIFS(E$3:E971,$A$3:$A971,"&gt;="&amp;[13]Summary!$D$8-90,$H$3:$H971,"Actual")</f>
        <v>35.780769230769231</v>
      </c>
      <c r="F973" s="92">
        <f>AVERAGEIFS(F$3:F971,$A$3:$A971,"&gt;="&amp;[13]Summary!$D$8-90,$H$3:$H971,"Actual")</f>
        <v>5.7931230769230773</v>
      </c>
      <c r="G973" s="92">
        <f>AVERAGEIFS(G$3:G971,$A$3:$A971,"&gt;="&amp;[13]Summary!$D$8-90,$H$3:$H971,"Actual")</f>
        <v>1.749100000000001</v>
      </c>
      <c r="H973" s="76" t="s">
        <v>41</v>
      </c>
      <c r="I973" t="str">
        <f t="shared" si="55"/>
        <v>Wed</v>
      </c>
      <c r="J973" s="77"/>
      <c r="K973" s="77"/>
      <c r="L973" s="78"/>
      <c r="M973" s="78"/>
      <c r="N973" s="78"/>
      <c r="O973" s="78"/>
    </row>
    <row r="974" spans="1:15">
      <c r="A974" s="73">
        <f t="shared" si="54"/>
        <v>43965</v>
      </c>
      <c r="B974">
        <f t="shared" si="56"/>
        <v>5</v>
      </c>
      <c r="C974">
        <f t="shared" si="57"/>
        <v>2020</v>
      </c>
      <c r="D974" s="92">
        <f>AVERAGEIFS(D$3:D972,$A$3:$A972,"&gt;="&amp;[13]Summary!$D$8-90,$H$3:$H972,"Actual")</f>
        <v>16.393461538461537</v>
      </c>
      <c r="E974" s="92">
        <f>AVERAGEIFS(E$3:E972,$A$3:$A972,"&gt;="&amp;[13]Summary!$D$8-90,$H$3:$H972,"Actual")</f>
        <v>35.780769230769231</v>
      </c>
      <c r="F974" s="92">
        <f>AVERAGEIFS(F$3:F972,$A$3:$A972,"&gt;="&amp;[13]Summary!$D$8-90,$H$3:$H972,"Actual")</f>
        <v>5.7931230769230773</v>
      </c>
      <c r="G974" s="92">
        <f>AVERAGEIFS(G$3:G972,$A$3:$A972,"&gt;="&amp;[13]Summary!$D$8-90,$H$3:$H972,"Actual")</f>
        <v>1.749100000000001</v>
      </c>
      <c r="H974" s="76" t="s">
        <v>41</v>
      </c>
      <c r="I974" t="str">
        <f t="shared" si="55"/>
        <v>Thu</v>
      </c>
      <c r="L974" s="80"/>
      <c r="M974" s="80"/>
      <c r="N974" s="82"/>
      <c r="O974" s="80"/>
    </row>
    <row r="975" spans="1:15">
      <c r="A975" s="73">
        <f t="shared" si="54"/>
        <v>43966</v>
      </c>
      <c r="B975">
        <f t="shared" si="56"/>
        <v>5</v>
      </c>
      <c r="C975">
        <f t="shared" si="57"/>
        <v>2020</v>
      </c>
      <c r="D975" s="92">
        <f>AVERAGEIFS(D$3:D973,$A$3:$A973,"&gt;="&amp;[13]Summary!$D$8-90,$H$3:$H973,"Actual")</f>
        <v>16.393461538461537</v>
      </c>
      <c r="E975" s="92">
        <f>AVERAGEIFS(E$3:E973,$A$3:$A973,"&gt;="&amp;[13]Summary!$D$8-90,$H$3:$H973,"Actual")</f>
        <v>35.780769230769231</v>
      </c>
      <c r="F975" s="92">
        <f>AVERAGEIFS(F$3:F973,$A$3:$A973,"&gt;="&amp;[13]Summary!$D$8-90,$H$3:$H973,"Actual")</f>
        <v>5.7931230769230773</v>
      </c>
      <c r="G975" s="92">
        <f>AVERAGEIFS(G$3:G973,$A$3:$A973,"&gt;="&amp;[13]Summary!$D$8-90,$H$3:$H973,"Actual")</f>
        <v>1.749100000000001</v>
      </c>
      <c r="H975" s="76" t="s">
        <v>41</v>
      </c>
      <c r="I975" t="str">
        <f t="shared" si="55"/>
        <v>Fri</v>
      </c>
      <c r="J975" s="77"/>
      <c r="K975" s="77"/>
      <c r="L975" s="78"/>
      <c r="M975" s="78"/>
      <c r="N975" s="78"/>
      <c r="O975" s="78"/>
    </row>
    <row r="976" spans="1:15">
      <c r="A976" s="73">
        <f t="shared" si="54"/>
        <v>43967</v>
      </c>
      <c r="B976">
        <f t="shared" si="56"/>
        <v>5</v>
      </c>
      <c r="C976">
        <f t="shared" si="57"/>
        <v>2020</v>
      </c>
      <c r="D976" s="92">
        <f>AVERAGEIFS(D$3:D974,$A$3:$A974,"&gt;="&amp;[13]Summary!$D$8-90,$H$3:$H974,"Actual")</f>
        <v>16.393461538461537</v>
      </c>
      <c r="E976" s="92">
        <f>AVERAGEIFS(E$3:E974,$A$3:$A974,"&gt;="&amp;[13]Summary!$D$8-90,$H$3:$H974,"Actual")</f>
        <v>35.780769230769231</v>
      </c>
      <c r="F976" s="92">
        <f>AVERAGEIFS(F$3:F974,$A$3:$A974,"&gt;="&amp;[13]Summary!$D$8-90,$H$3:$H974,"Actual")</f>
        <v>5.7931230769230773</v>
      </c>
      <c r="G976" s="92">
        <f>AVERAGEIFS(G$3:G974,$A$3:$A974,"&gt;="&amp;[13]Summary!$D$8-90,$H$3:$H974,"Actual")</f>
        <v>1.749100000000001</v>
      </c>
      <c r="H976" s="76" t="s">
        <v>41</v>
      </c>
      <c r="I976" t="str">
        <f t="shared" si="55"/>
        <v>Sat</v>
      </c>
      <c r="L976" s="80"/>
      <c r="M976" s="80"/>
      <c r="N976" s="82"/>
      <c r="O976" s="80"/>
    </row>
    <row r="977" spans="1:15">
      <c r="A977" s="73">
        <f t="shared" si="54"/>
        <v>43968</v>
      </c>
      <c r="B977">
        <f t="shared" si="56"/>
        <v>5</v>
      </c>
      <c r="C977">
        <f t="shared" si="57"/>
        <v>2020</v>
      </c>
      <c r="D977" s="92">
        <f>AVERAGEIFS(D$3:D975,$A$3:$A975,"&gt;="&amp;[13]Summary!$D$8-90,$H$3:$H975,"Actual")</f>
        <v>16.393461538461537</v>
      </c>
      <c r="E977" s="92">
        <f>AVERAGEIFS(E$3:E975,$A$3:$A975,"&gt;="&amp;[13]Summary!$D$8-90,$H$3:$H975,"Actual")</f>
        <v>35.780769230769231</v>
      </c>
      <c r="F977" s="92">
        <f>AVERAGEIFS(F$3:F975,$A$3:$A975,"&gt;="&amp;[13]Summary!$D$8-90,$H$3:$H975,"Actual")</f>
        <v>5.7931230769230773</v>
      </c>
      <c r="G977" s="92">
        <f>AVERAGEIFS(G$3:G975,$A$3:$A975,"&gt;="&amp;[13]Summary!$D$8-90,$H$3:$H975,"Actual")</f>
        <v>1.749100000000001</v>
      </c>
      <c r="H977" s="76" t="s">
        <v>41</v>
      </c>
      <c r="I977" t="str">
        <f t="shared" si="55"/>
        <v>Sun</v>
      </c>
      <c r="J977" s="77"/>
      <c r="K977" s="77"/>
      <c r="L977" s="78"/>
      <c r="M977" s="78"/>
      <c r="N977" s="78"/>
      <c r="O977" s="78"/>
    </row>
    <row r="978" spans="1:15">
      <c r="A978" s="73">
        <f t="shared" si="54"/>
        <v>43969</v>
      </c>
      <c r="B978">
        <f t="shared" si="56"/>
        <v>5</v>
      </c>
      <c r="C978">
        <f t="shared" si="57"/>
        <v>2020</v>
      </c>
      <c r="D978" s="92">
        <f>AVERAGEIFS(D$3:D976,$A$3:$A976,"&gt;="&amp;[13]Summary!$D$8-90,$H$3:$H976,"Actual")</f>
        <v>16.393461538461537</v>
      </c>
      <c r="E978" s="92">
        <f>AVERAGEIFS(E$3:E976,$A$3:$A976,"&gt;="&amp;[13]Summary!$D$8-90,$H$3:$H976,"Actual")</f>
        <v>35.780769230769231</v>
      </c>
      <c r="F978" s="92">
        <f>AVERAGEIFS(F$3:F976,$A$3:$A976,"&gt;="&amp;[13]Summary!$D$8-90,$H$3:$H976,"Actual")</f>
        <v>5.7931230769230773</v>
      </c>
      <c r="G978" s="92">
        <f>AVERAGEIFS(G$3:G976,$A$3:$A976,"&gt;="&amp;[13]Summary!$D$8-90,$H$3:$H976,"Actual")</f>
        <v>1.749100000000001</v>
      </c>
      <c r="H978" s="76" t="s">
        <v>41</v>
      </c>
      <c r="I978" t="str">
        <f t="shared" si="55"/>
        <v>Mon</v>
      </c>
      <c r="L978" s="80"/>
      <c r="M978" s="80"/>
      <c r="N978" s="82"/>
      <c r="O978" s="80"/>
    </row>
    <row r="979" spans="1:15">
      <c r="A979" s="73">
        <f t="shared" si="54"/>
        <v>43970</v>
      </c>
      <c r="B979">
        <f t="shared" si="56"/>
        <v>5</v>
      </c>
      <c r="C979">
        <f t="shared" si="57"/>
        <v>2020</v>
      </c>
      <c r="D979" s="92">
        <f>AVERAGEIFS(D$3:D977,$A$3:$A977,"&gt;="&amp;[13]Summary!$D$8-90,$H$3:$H977,"Actual")</f>
        <v>16.393461538461537</v>
      </c>
      <c r="E979" s="92">
        <f>AVERAGEIFS(E$3:E977,$A$3:$A977,"&gt;="&amp;[13]Summary!$D$8-90,$H$3:$H977,"Actual")</f>
        <v>35.780769230769231</v>
      </c>
      <c r="F979" s="92">
        <f>AVERAGEIFS(F$3:F977,$A$3:$A977,"&gt;="&amp;[13]Summary!$D$8-90,$H$3:$H977,"Actual")</f>
        <v>5.7931230769230773</v>
      </c>
      <c r="G979" s="92">
        <f>AVERAGEIFS(G$3:G977,$A$3:$A977,"&gt;="&amp;[13]Summary!$D$8-90,$H$3:$H977,"Actual")</f>
        <v>1.749100000000001</v>
      </c>
      <c r="H979" s="76" t="s">
        <v>41</v>
      </c>
      <c r="I979" t="str">
        <f t="shared" si="55"/>
        <v>Tue</v>
      </c>
      <c r="J979" s="77"/>
      <c r="K979" s="77"/>
      <c r="L979" s="78"/>
      <c r="M979" s="78"/>
      <c r="N979" s="78"/>
      <c r="O979" s="78"/>
    </row>
    <row r="980" spans="1:15">
      <c r="A980" s="73">
        <f t="shared" si="54"/>
        <v>43971</v>
      </c>
      <c r="B980">
        <f t="shared" si="56"/>
        <v>5</v>
      </c>
      <c r="C980">
        <f t="shared" si="57"/>
        <v>2020</v>
      </c>
      <c r="D980" s="92">
        <f>AVERAGEIFS(D$3:D978,$A$3:$A978,"&gt;="&amp;[13]Summary!$D$8-90,$H$3:$H978,"Actual")</f>
        <v>16.393461538461537</v>
      </c>
      <c r="E980" s="92">
        <f>AVERAGEIFS(E$3:E978,$A$3:$A978,"&gt;="&amp;[13]Summary!$D$8-90,$H$3:$H978,"Actual")</f>
        <v>35.780769230769231</v>
      </c>
      <c r="F980" s="92">
        <f>AVERAGEIFS(F$3:F978,$A$3:$A978,"&gt;="&amp;[13]Summary!$D$8-90,$H$3:$H978,"Actual")</f>
        <v>5.7931230769230773</v>
      </c>
      <c r="G980" s="92">
        <f>AVERAGEIFS(G$3:G978,$A$3:$A978,"&gt;="&amp;[13]Summary!$D$8-90,$H$3:$H978,"Actual")</f>
        <v>1.749100000000001</v>
      </c>
      <c r="H980" s="76" t="s">
        <v>41</v>
      </c>
      <c r="I980" t="str">
        <f t="shared" si="55"/>
        <v>Wed</v>
      </c>
      <c r="L980" s="80"/>
      <c r="M980" s="80"/>
      <c r="N980" s="82"/>
      <c r="O980" s="80"/>
    </row>
    <row r="981" spans="1:15">
      <c r="A981" s="73">
        <f t="shared" si="54"/>
        <v>43972</v>
      </c>
      <c r="B981">
        <f t="shared" si="56"/>
        <v>5</v>
      </c>
      <c r="C981">
        <f t="shared" si="57"/>
        <v>2020</v>
      </c>
      <c r="D981" s="92">
        <f>AVERAGEIFS(D$3:D979,$A$3:$A979,"&gt;="&amp;[13]Summary!$D$8-90,$H$3:$H979,"Actual")</f>
        <v>16.393461538461537</v>
      </c>
      <c r="E981" s="92">
        <f>AVERAGEIFS(E$3:E979,$A$3:$A979,"&gt;="&amp;[13]Summary!$D$8-90,$H$3:$H979,"Actual")</f>
        <v>35.780769230769231</v>
      </c>
      <c r="F981" s="92">
        <f>AVERAGEIFS(F$3:F979,$A$3:$A979,"&gt;="&amp;[13]Summary!$D$8-90,$H$3:$H979,"Actual")</f>
        <v>5.7931230769230773</v>
      </c>
      <c r="G981" s="92">
        <f>AVERAGEIFS(G$3:G979,$A$3:$A979,"&gt;="&amp;[13]Summary!$D$8-90,$H$3:$H979,"Actual")</f>
        <v>1.749100000000001</v>
      </c>
      <c r="H981" s="76" t="s">
        <v>41</v>
      </c>
      <c r="I981" t="str">
        <f t="shared" si="55"/>
        <v>Thu</v>
      </c>
      <c r="J981" s="77"/>
      <c r="K981" s="77"/>
      <c r="L981" s="78"/>
      <c r="M981" s="78"/>
      <c r="N981" s="78"/>
      <c r="O981" s="78"/>
    </row>
    <row r="982" spans="1:15">
      <c r="A982" s="73">
        <f t="shared" si="54"/>
        <v>43973</v>
      </c>
      <c r="B982">
        <f t="shared" si="56"/>
        <v>5</v>
      </c>
      <c r="C982">
        <f t="shared" si="57"/>
        <v>2020</v>
      </c>
      <c r="D982" s="92">
        <f>AVERAGEIFS(D$3:D980,$A$3:$A980,"&gt;="&amp;[13]Summary!$D$8-90,$H$3:$H980,"Actual")</f>
        <v>16.393461538461537</v>
      </c>
      <c r="E982" s="92">
        <f>AVERAGEIFS(E$3:E980,$A$3:$A980,"&gt;="&amp;[13]Summary!$D$8-90,$H$3:$H980,"Actual")</f>
        <v>35.780769230769231</v>
      </c>
      <c r="F982" s="92">
        <f>AVERAGEIFS(F$3:F980,$A$3:$A980,"&gt;="&amp;[13]Summary!$D$8-90,$H$3:$H980,"Actual")</f>
        <v>5.7931230769230773</v>
      </c>
      <c r="G982" s="92">
        <f>AVERAGEIFS(G$3:G980,$A$3:$A980,"&gt;="&amp;[13]Summary!$D$8-90,$H$3:$H980,"Actual")</f>
        <v>1.749100000000001</v>
      </c>
      <c r="H982" s="76" t="s">
        <v>41</v>
      </c>
      <c r="I982" t="str">
        <f t="shared" si="55"/>
        <v>Fri</v>
      </c>
      <c r="L982" s="80"/>
      <c r="M982" s="80"/>
      <c r="N982" s="82"/>
      <c r="O982" s="80"/>
    </row>
    <row r="983" spans="1:15">
      <c r="A983" s="73">
        <f t="shared" si="54"/>
        <v>43974</v>
      </c>
      <c r="B983">
        <f t="shared" si="56"/>
        <v>5</v>
      </c>
      <c r="C983">
        <f t="shared" si="57"/>
        <v>2020</v>
      </c>
      <c r="D983" s="92">
        <f>AVERAGEIFS(D$3:D981,$A$3:$A981,"&gt;="&amp;[13]Summary!$D$8-90,$H$3:$H981,"Actual")</f>
        <v>16.393461538461537</v>
      </c>
      <c r="E983" s="92">
        <f>AVERAGEIFS(E$3:E981,$A$3:$A981,"&gt;="&amp;[13]Summary!$D$8-90,$H$3:$H981,"Actual")</f>
        <v>35.780769230769231</v>
      </c>
      <c r="F983" s="92">
        <f>AVERAGEIFS(F$3:F981,$A$3:$A981,"&gt;="&amp;[13]Summary!$D$8-90,$H$3:$H981,"Actual")</f>
        <v>5.7931230769230773</v>
      </c>
      <c r="G983" s="92">
        <f>AVERAGEIFS(G$3:G981,$A$3:$A981,"&gt;="&amp;[13]Summary!$D$8-90,$H$3:$H981,"Actual")</f>
        <v>1.749100000000001</v>
      </c>
      <c r="H983" s="76" t="s">
        <v>41</v>
      </c>
      <c r="I983" t="str">
        <f t="shared" si="55"/>
        <v>Sat</v>
      </c>
      <c r="J983" s="77"/>
      <c r="K983" s="77"/>
      <c r="L983" s="78"/>
      <c r="M983" s="78"/>
      <c r="N983" s="78"/>
      <c r="O983" s="78"/>
    </row>
    <row r="984" spans="1:15">
      <c r="A984" s="73">
        <f t="shared" si="54"/>
        <v>43975</v>
      </c>
      <c r="B984">
        <f t="shared" si="56"/>
        <v>5</v>
      </c>
      <c r="C984">
        <f t="shared" si="57"/>
        <v>2020</v>
      </c>
      <c r="D984" s="92">
        <f>AVERAGEIFS(D$3:D982,$A$3:$A982,"&gt;="&amp;[13]Summary!$D$8-90,$H$3:$H982,"Actual")</f>
        <v>16.393461538461537</v>
      </c>
      <c r="E984" s="92">
        <f>AVERAGEIFS(E$3:E982,$A$3:$A982,"&gt;="&amp;[13]Summary!$D$8-90,$H$3:$H982,"Actual")</f>
        <v>35.780769230769231</v>
      </c>
      <c r="F984" s="92">
        <f>AVERAGEIFS(F$3:F982,$A$3:$A982,"&gt;="&amp;[13]Summary!$D$8-90,$H$3:$H982,"Actual")</f>
        <v>5.7931230769230773</v>
      </c>
      <c r="G984" s="92">
        <f>AVERAGEIFS(G$3:G982,$A$3:$A982,"&gt;="&amp;[13]Summary!$D$8-90,$H$3:$H982,"Actual")</f>
        <v>1.749100000000001</v>
      </c>
      <c r="H984" s="76" t="s">
        <v>41</v>
      </c>
      <c r="I984" t="str">
        <f t="shared" si="55"/>
        <v>Sun</v>
      </c>
      <c r="L984" s="80"/>
      <c r="M984" s="80"/>
      <c r="N984" s="82"/>
      <c r="O984" s="80"/>
    </row>
    <row r="985" spans="1:15">
      <c r="A985" s="73">
        <f t="shared" si="54"/>
        <v>43976</v>
      </c>
      <c r="B985">
        <f t="shared" si="56"/>
        <v>5</v>
      </c>
      <c r="C985">
        <f t="shared" si="57"/>
        <v>2020</v>
      </c>
      <c r="D985" s="92">
        <f>AVERAGEIFS(D$3:D983,$A$3:$A983,"&gt;="&amp;[13]Summary!$D$8-90,$H$3:$H983,"Actual")</f>
        <v>16.393461538461537</v>
      </c>
      <c r="E985" s="92">
        <f>AVERAGEIFS(E$3:E983,$A$3:$A983,"&gt;="&amp;[13]Summary!$D$8-90,$H$3:$H983,"Actual")</f>
        <v>35.780769230769231</v>
      </c>
      <c r="F985" s="92">
        <f>AVERAGEIFS(F$3:F983,$A$3:$A983,"&gt;="&amp;[13]Summary!$D$8-90,$H$3:$H983,"Actual")</f>
        <v>5.7931230769230773</v>
      </c>
      <c r="G985" s="92">
        <f>AVERAGEIFS(G$3:G983,$A$3:$A983,"&gt;="&amp;[13]Summary!$D$8-90,$H$3:$H983,"Actual")</f>
        <v>1.749100000000001</v>
      </c>
      <c r="H985" s="76" t="s">
        <v>41</v>
      </c>
      <c r="I985" t="str">
        <f t="shared" si="55"/>
        <v>Mon</v>
      </c>
      <c r="J985" s="77"/>
      <c r="K985" s="77"/>
      <c r="L985" s="78"/>
      <c r="M985" s="78"/>
      <c r="N985" s="78"/>
      <c r="O985" s="78"/>
    </row>
    <row r="986" spans="1:15">
      <c r="A986" s="73">
        <f t="shared" si="54"/>
        <v>43977</v>
      </c>
      <c r="B986">
        <f t="shared" si="56"/>
        <v>5</v>
      </c>
      <c r="C986">
        <f t="shared" si="57"/>
        <v>2020</v>
      </c>
      <c r="D986" s="92">
        <f>AVERAGEIFS(D$3:D984,$A$3:$A984,"&gt;="&amp;[13]Summary!$D$8-90,$H$3:$H984,"Actual")</f>
        <v>16.393461538461537</v>
      </c>
      <c r="E986" s="92">
        <f>AVERAGEIFS(E$3:E984,$A$3:$A984,"&gt;="&amp;[13]Summary!$D$8-90,$H$3:$H984,"Actual")</f>
        <v>35.780769230769231</v>
      </c>
      <c r="F986" s="92">
        <f>AVERAGEIFS(F$3:F984,$A$3:$A984,"&gt;="&amp;[13]Summary!$D$8-90,$H$3:$H984,"Actual")</f>
        <v>5.7931230769230773</v>
      </c>
      <c r="G986" s="92">
        <f>AVERAGEIFS(G$3:G984,$A$3:$A984,"&gt;="&amp;[13]Summary!$D$8-90,$H$3:$H984,"Actual")</f>
        <v>1.749100000000001</v>
      </c>
      <c r="H986" s="76" t="s">
        <v>41</v>
      </c>
      <c r="I986" t="str">
        <f t="shared" si="55"/>
        <v>Tue</v>
      </c>
      <c r="L986" s="80"/>
      <c r="M986" s="80"/>
      <c r="N986" s="82"/>
      <c r="O986" s="80"/>
    </row>
    <row r="987" spans="1:15">
      <c r="A987" s="73">
        <f t="shared" si="54"/>
        <v>43978</v>
      </c>
      <c r="B987">
        <f t="shared" si="56"/>
        <v>5</v>
      </c>
      <c r="C987">
        <f t="shared" si="57"/>
        <v>2020</v>
      </c>
      <c r="D987" s="92">
        <f>AVERAGEIFS(D$3:D985,$A$3:$A985,"&gt;="&amp;[13]Summary!$D$8-90,$H$3:$H985,"Actual")</f>
        <v>16.393461538461537</v>
      </c>
      <c r="E987" s="92">
        <f>AVERAGEIFS(E$3:E985,$A$3:$A985,"&gt;="&amp;[13]Summary!$D$8-90,$H$3:$H985,"Actual")</f>
        <v>35.780769230769231</v>
      </c>
      <c r="F987" s="92">
        <f>AVERAGEIFS(F$3:F985,$A$3:$A985,"&gt;="&amp;[13]Summary!$D$8-90,$H$3:$H985,"Actual")</f>
        <v>5.7931230769230773</v>
      </c>
      <c r="G987" s="92">
        <f>AVERAGEIFS(G$3:G985,$A$3:$A985,"&gt;="&amp;[13]Summary!$D$8-90,$H$3:$H985,"Actual")</f>
        <v>1.749100000000001</v>
      </c>
      <c r="H987" s="76" t="s">
        <v>41</v>
      </c>
      <c r="I987" t="str">
        <f t="shared" si="55"/>
        <v>Wed</v>
      </c>
      <c r="J987" s="77"/>
      <c r="K987" s="77"/>
      <c r="L987" s="78"/>
      <c r="M987" s="78"/>
      <c r="N987" s="78"/>
      <c r="O987" s="78"/>
    </row>
    <row r="988" spans="1:15">
      <c r="A988" s="73">
        <f t="shared" si="54"/>
        <v>43979</v>
      </c>
      <c r="B988">
        <f t="shared" si="56"/>
        <v>5</v>
      </c>
      <c r="C988">
        <f t="shared" si="57"/>
        <v>2020</v>
      </c>
      <c r="D988" s="92">
        <f>AVERAGEIFS(D$3:D986,$A$3:$A986,"&gt;="&amp;[13]Summary!$D$8-90,$H$3:$H986,"Actual")</f>
        <v>16.393461538461537</v>
      </c>
      <c r="E988" s="92">
        <f>AVERAGEIFS(E$3:E986,$A$3:$A986,"&gt;="&amp;[13]Summary!$D$8-90,$H$3:$H986,"Actual")</f>
        <v>35.780769230769231</v>
      </c>
      <c r="F988" s="92">
        <f>AVERAGEIFS(F$3:F986,$A$3:$A986,"&gt;="&amp;[13]Summary!$D$8-90,$H$3:$H986,"Actual")</f>
        <v>5.7931230769230773</v>
      </c>
      <c r="G988" s="92">
        <f>AVERAGEIFS(G$3:G986,$A$3:$A986,"&gt;="&amp;[13]Summary!$D$8-90,$H$3:$H986,"Actual")</f>
        <v>1.749100000000001</v>
      </c>
      <c r="H988" s="76" t="s">
        <v>41</v>
      </c>
      <c r="I988" t="str">
        <f t="shared" si="55"/>
        <v>Thu</v>
      </c>
      <c r="L988" s="80"/>
      <c r="M988" s="80"/>
      <c r="N988" s="82"/>
      <c r="O988" s="80"/>
    </row>
    <row r="989" spans="1:15">
      <c r="A989" s="73">
        <f t="shared" si="54"/>
        <v>43980</v>
      </c>
      <c r="B989">
        <f t="shared" si="56"/>
        <v>5</v>
      </c>
      <c r="C989">
        <f t="shared" si="57"/>
        <v>2020</v>
      </c>
      <c r="D989" s="92">
        <f>AVERAGEIFS(D$3:D987,$A$3:$A987,"&gt;="&amp;[13]Summary!$D$8-90,$H$3:$H987,"Actual")</f>
        <v>16.393461538461537</v>
      </c>
      <c r="E989" s="92">
        <f>AVERAGEIFS(E$3:E987,$A$3:$A987,"&gt;="&amp;[13]Summary!$D$8-90,$H$3:$H987,"Actual")</f>
        <v>35.780769230769231</v>
      </c>
      <c r="F989" s="92">
        <f>AVERAGEIFS(F$3:F987,$A$3:$A987,"&gt;="&amp;[13]Summary!$D$8-90,$H$3:$H987,"Actual")</f>
        <v>5.7931230769230773</v>
      </c>
      <c r="G989" s="92">
        <f>AVERAGEIFS(G$3:G987,$A$3:$A987,"&gt;="&amp;[13]Summary!$D$8-90,$H$3:$H987,"Actual")</f>
        <v>1.749100000000001</v>
      </c>
      <c r="H989" s="76" t="s">
        <v>41</v>
      </c>
      <c r="I989" t="str">
        <f t="shared" si="55"/>
        <v>Fri</v>
      </c>
      <c r="J989" s="77"/>
      <c r="K989" s="77"/>
      <c r="L989" s="78"/>
      <c r="M989" s="78"/>
      <c r="N989" s="78"/>
      <c r="O989" s="78"/>
    </row>
    <row r="990" spans="1:15">
      <c r="A990" s="73">
        <f t="shared" si="54"/>
        <v>43981</v>
      </c>
      <c r="B990">
        <f t="shared" si="56"/>
        <v>5</v>
      </c>
      <c r="C990">
        <f t="shared" si="57"/>
        <v>2020</v>
      </c>
      <c r="D990" s="92">
        <f>AVERAGEIFS(D$3:D988,$A$3:$A988,"&gt;="&amp;[13]Summary!$D$8-90,$H$3:$H988,"Actual")</f>
        <v>16.393461538461537</v>
      </c>
      <c r="E990" s="92">
        <f>AVERAGEIFS(E$3:E988,$A$3:$A988,"&gt;="&amp;[13]Summary!$D$8-90,$H$3:$H988,"Actual")</f>
        <v>35.780769230769231</v>
      </c>
      <c r="F990" s="92">
        <f>AVERAGEIFS(F$3:F988,$A$3:$A988,"&gt;="&amp;[13]Summary!$D$8-90,$H$3:$H988,"Actual")</f>
        <v>5.7931230769230773</v>
      </c>
      <c r="G990" s="92">
        <f>AVERAGEIFS(G$3:G988,$A$3:$A988,"&gt;="&amp;[13]Summary!$D$8-90,$H$3:$H988,"Actual")</f>
        <v>1.749100000000001</v>
      </c>
      <c r="H990" s="76" t="s">
        <v>41</v>
      </c>
      <c r="I990" t="str">
        <f t="shared" si="55"/>
        <v>Sat</v>
      </c>
      <c r="L990" s="80"/>
      <c r="M990" s="80"/>
      <c r="N990" s="82"/>
      <c r="O990" s="80"/>
    </row>
    <row r="991" spans="1:15">
      <c r="A991" s="73">
        <f t="shared" si="54"/>
        <v>43982</v>
      </c>
      <c r="B991">
        <f t="shared" si="56"/>
        <v>5</v>
      </c>
      <c r="C991">
        <f t="shared" si="57"/>
        <v>2020</v>
      </c>
      <c r="D991" s="92">
        <f>AVERAGEIFS(D$3:D989,$A$3:$A989,"&gt;="&amp;[13]Summary!$D$8-90,$H$3:$H989,"Actual")</f>
        <v>16.393461538461537</v>
      </c>
      <c r="E991" s="92">
        <f>AVERAGEIFS(E$3:E989,$A$3:$A989,"&gt;="&amp;[13]Summary!$D$8-90,$H$3:$H989,"Actual")</f>
        <v>35.780769230769231</v>
      </c>
      <c r="F991" s="92">
        <f>AVERAGEIFS(F$3:F989,$A$3:$A989,"&gt;="&amp;[13]Summary!$D$8-90,$H$3:$H989,"Actual")</f>
        <v>5.7931230769230773</v>
      </c>
      <c r="G991" s="92">
        <f>AVERAGEIFS(G$3:G989,$A$3:$A989,"&gt;="&amp;[13]Summary!$D$8-90,$H$3:$H989,"Actual")</f>
        <v>1.749100000000001</v>
      </c>
      <c r="H991" s="76" t="s">
        <v>41</v>
      </c>
      <c r="I991" t="str">
        <f t="shared" si="55"/>
        <v>Sun</v>
      </c>
      <c r="J991" s="77"/>
      <c r="K991" s="77"/>
      <c r="L991" s="78"/>
      <c r="M991" s="78"/>
      <c r="N991" s="78"/>
      <c r="O991" s="78"/>
    </row>
    <row r="992" spans="1:15">
      <c r="A992" s="73">
        <f t="shared" si="54"/>
        <v>43983</v>
      </c>
      <c r="B992">
        <f t="shared" si="56"/>
        <v>6</v>
      </c>
      <c r="C992">
        <f t="shared" si="57"/>
        <v>2020</v>
      </c>
      <c r="D992" s="92">
        <f>AVERAGEIFS(D$3:D990,$A$3:$A990,"&gt;="&amp;[13]Summary!$D$8-90,$H$3:$H990,"Actual")</f>
        <v>16.393461538461537</v>
      </c>
      <c r="E992" s="92">
        <f>AVERAGEIFS(E$3:E990,$A$3:$A990,"&gt;="&amp;[13]Summary!$D$8-90,$H$3:$H990,"Actual")</f>
        <v>35.780769230769231</v>
      </c>
      <c r="F992" s="92">
        <f>AVERAGEIFS(F$3:F990,$A$3:$A990,"&gt;="&amp;[13]Summary!$D$8-90,$H$3:$H990,"Actual")</f>
        <v>5.7931230769230773</v>
      </c>
      <c r="G992" s="92">
        <f>AVERAGEIFS(G$3:G990,$A$3:$A990,"&gt;="&amp;[13]Summary!$D$8-90,$H$3:$H990,"Actual")</f>
        <v>1.749100000000001</v>
      </c>
      <c r="H992" s="76" t="s">
        <v>41</v>
      </c>
      <c r="I992" t="str">
        <f t="shared" si="55"/>
        <v>Mon</v>
      </c>
      <c r="L992" s="80"/>
      <c r="M992" s="80"/>
      <c r="N992" s="82"/>
      <c r="O992" s="80"/>
    </row>
    <row r="993" spans="1:15">
      <c r="A993" s="73">
        <f t="shared" si="54"/>
        <v>43984</v>
      </c>
      <c r="B993">
        <f t="shared" si="56"/>
        <v>6</v>
      </c>
      <c r="C993">
        <f t="shared" si="57"/>
        <v>2020</v>
      </c>
      <c r="D993" s="92">
        <f>AVERAGEIFS(D$3:D991,$A$3:$A991,"&gt;="&amp;[13]Summary!$D$8-90,$H$3:$H991,"Actual")</f>
        <v>16.393461538461537</v>
      </c>
      <c r="E993" s="92">
        <f>AVERAGEIFS(E$3:E991,$A$3:$A991,"&gt;="&amp;[13]Summary!$D$8-90,$H$3:$H991,"Actual")</f>
        <v>35.780769230769231</v>
      </c>
      <c r="F993" s="92">
        <f>AVERAGEIFS(F$3:F991,$A$3:$A991,"&gt;="&amp;[13]Summary!$D$8-90,$H$3:$H991,"Actual")</f>
        <v>5.7931230769230773</v>
      </c>
      <c r="G993" s="92">
        <f>AVERAGEIFS(G$3:G991,$A$3:$A991,"&gt;="&amp;[13]Summary!$D$8-90,$H$3:$H991,"Actual")</f>
        <v>1.749100000000001</v>
      </c>
      <c r="H993" s="76" t="s">
        <v>41</v>
      </c>
      <c r="I993" t="str">
        <f t="shared" si="55"/>
        <v>Tue</v>
      </c>
      <c r="J993" s="77"/>
      <c r="K993" s="77"/>
      <c r="L993" s="78"/>
      <c r="M993" s="78"/>
      <c r="N993" s="78"/>
      <c r="O993" s="78"/>
    </row>
    <row r="994" spans="1:15">
      <c r="A994" s="73">
        <f t="shared" si="54"/>
        <v>43985</v>
      </c>
      <c r="B994">
        <f t="shared" si="56"/>
        <v>6</v>
      </c>
      <c r="C994">
        <f t="shared" si="57"/>
        <v>2020</v>
      </c>
      <c r="D994" s="92">
        <f>AVERAGEIFS(D$3:D992,$A$3:$A992,"&gt;="&amp;[13]Summary!$D$8-90,$H$3:$H992,"Actual")</f>
        <v>16.393461538461537</v>
      </c>
      <c r="E994" s="92">
        <f>AVERAGEIFS(E$3:E992,$A$3:$A992,"&gt;="&amp;[13]Summary!$D$8-90,$H$3:$H992,"Actual")</f>
        <v>35.780769230769231</v>
      </c>
      <c r="F994" s="92">
        <f>AVERAGEIFS(F$3:F992,$A$3:$A992,"&gt;="&amp;[13]Summary!$D$8-90,$H$3:$H992,"Actual")</f>
        <v>5.7931230769230773</v>
      </c>
      <c r="G994" s="92">
        <f>AVERAGEIFS(G$3:G992,$A$3:$A992,"&gt;="&amp;[13]Summary!$D$8-90,$H$3:$H992,"Actual")</f>
        <v>1.749100000000001</v>
      </c>
      <c r="H994" s="76" t="s">
        <v>41</v>
      </c>
      <c r="I994" t="str">
        <f t="shared" si="55"/>
        <v>Wed</v>
      </c>
      <c r="L994" s="80"/>
      <c r="M994" s="80"/>
      <c r="N994" s="82"/>
      <c r="O994" s="80"/>
    </row>
    <row r="995" spans="1:15">
      <c r="A995" s="73">
        <f t="shared" si="54"/>
        <v>43986</v>
      </c>
      <c r="B995">
        <f t="shared" si="56"/>
        <v>6</v>
      </c>
      <c r="C995">
        <f t="shared" si="57"/>
        <v>2020</v>
      </c>
      <c r="D995" s="92">
        <f>AVERAGEIFS(D$3:D993,$A$3:$A993,"&gt;="&amp;[13]Summary!$D$8-90,$H$3:$H993,"Actual")</f>
        <v>16.393461538461537</v>
      </c>
      <c r="E995" s="92">
        <f>AVERAGEIFS(E$3:E993,$A$3:$A993,"&gt;="&amp;[13]Summary!$D$8-90,$H$3:$H993,"Actual")</f>
        <v>35.780769230769231</v>
      </c>
      <c r="F995" s="92">
        <f>AVERAGEIFS(F$3:F993,$A$3:$A993,"&gt;="&amp;[13]Summary!$D$8-90,$H$3:$H993,"Actual")</f>
        <v>5.7931230769230773</v>
      </c>
      <c r="G995" s="92">
        <f>AVERAGEIFS(G$3:G993,$A$3:$A993,"&gt;="&amp;[13]Summary!$D$8-90,$H$3:$H993,"Actual")</f>
        <v>1.749100000000001</v>
      </c>
      <c r="H995" s="76" t="s">
        <v>41</v>
      </c>
      <c r="I995" t="str">
        <f t="shared" si="55"/>
        <v>Thu</v>
      </c>
      <c r="J995" s="77"/>
      <c r="K995" s="77"/>
      <c r="L995" s="78"/>
      <c r="M995" s="78"/>
      <c r="N995" s="78"/>
      <c r="O995" s="78"/>
    </row>
    <row r="996" spans="1:15">
      <c r="A996" s="73">
        <f t="shared" si="54"/>
        <v>43987</v>
      </c>
      <c r="B996">
        <f t="shared" si="56"/>
        <v>6</v>
      </c>
      <c r="C996">
        <f t="shared" si="57"/>
        <v>2020</v>
      </c>
      <c r="D996" s="92">
        <f>AVERAGEIFS(D$3:D994,$A$3:$A994,"&gt;="&amp;[13]Summary!$D$8-90,$H$3:$H994,"Actual")</f>
        <v>16.393461538461537</v>
      </c>
      <c r="E996" s="92">
        <f>AVERAGEIFS(E$3:E994,$A$3:$A994,"&gt;="&amp;[13]Summary!$D$8-90,$H$3:$H994,"Actual")</f>
        <v>35.780769230769231</v>
      </c>
      <c r="F996" s="92">
        <f>AVERAGEIFS(F$3:F994,$A$3:$A994,"&gt;="&amp;[13]Summary!$D$8-90,$H$3:$H994,"Actual")</f>
        <v>5.7931230769230773</v>
      </c>
      <c r="G996" s="92">
        <f>AVERAGEIFS(G$3:G994,$A$3:$A994,"&gt;="&amp;[13]Summary!$D$8-90,$H$3:$H994,"Actual")</f>
        <v>1.749100000000001</v>
      </c>
      <c r="H996" s="76" t="s">
        <v>41</v>
      </c>
      <c r="I996" t="str">
        <f t="shared" si="55"/>
        <v>Fri</v>
      </c>
      <c r="L996" s="80"/>
      <c r="M996" s="80"/>
      <c r="N996" s="82"/>
      <c r="O996" s="80"/>
    </row>
    <row r="997" spans="1:15">
      <c r="A997" s="73">
        <f t="shared" si="54"/>
        <v>43988</v>
      </c>
      <c r="B997">
        <f t="shared" si="56"/>
        <v>6</v>
      </c>
      <c r="C997">
        <f t="shared" si="57"/>
        <v>2020</v>
      </c>
      <c r="D997" s="92">
        <f>AVERAGEIFS(D$3:D995,$A$3:$A995,"&gt;="&amp;[13]Summary!$D$8-90,$H$3:$H995,"Actual")</f>
        <v>16.393461538461537</v>
      </c>
      <c r="E997" s="92">
        <f>AVERAGEIFS(E$3:E995,$A$3:$A995,"&gt;="&amp;[13]Summary!$D$8-90,$H$3:$H995,"Actual")</f>
        <v>35.780769230769231</v>
      </c>
      <c r="F997" s="92">
        <f>AVERAGEIFS(F$3:F995,$A$3:$A995,"&gt;="&amp;[13]Summary!$D$8-90,$H$3:$H995,"Actual")</f>
        <v>5.7931230769230773</v>
      </c>
      <c r="G997" s="92">
        <f>AVERAGEIFS(G$3:G995,$A$3:$A995,"&gt;="&amp;[13]Summary!$D$8-90,$H$3:$H995,"Actual")</f>
        <v>1.749100000000001</v>
      </c>
      <c r="H997" s="76" t="s">
        <v>41</v>
      </c>
      <c r="I997" t="str">
        <f t="shared" si="55"/>
        <v>Sat</v>
      </c>
      <c r="J997" s="77"/>
      <c r="K997" s="77"/>
      <c r="L997" s="78"/>
      <c r="M997" s="78"/>
      <c r="N997" s="78"/>
      <c r="O997" s="78"/>
    </row>
    <row r="998" spans="1:15">
      <c r="A998" s="73">
        <f t="shared" si="54"/>
        <v>43989</v>
      </c>
      <c r="B998">
        <f t="shared" si="56"/>
        <v>6</v>
      </c>
      <c r="C998">
        <f t="shared" si="57"/>
        <v>2020</v>
      </c>
      <c r="D998" s="92">
        <f>AVERAGEIFS(D$3:D996,$A$3:$A996,"&gt;="&amp;[13]Summary!$D$8-90,$H$3:$H996,"Actual")</f>
        <v>16.393461538461537</v>
      </c>
      <c r="E998" s="92">
        <f>AVERAGEIFS(E$3:E996,$A$3:$A996,"&gt;="&amp;[13]Summary!$D$8-90,$H$3:$H996,"Actual")</f>
        <v>35.780769230769231</v>
      </c>
      <c r="F998" s="92">
        <f>AVERAGEIFS(F$3:F996,$A$3:$A996,"&gt;="&amp;[13]Summary!$D$8-90,$H$3:$H996,"Actual")</f>
        <v>5.7931230769230773</v>
      </c>
      <c r="G998" s="92">
        <f>AVERAGEIFS(G$3:G996,$A$3:$A996,"&gt;="&amp;[13]Summary!$D$8-90,$H$3:$H996,"Actual")</f>
        <v>1.749100000000001</v>
      </c>
      <c r="H998" s="76" t="s">
        <v>41</v>
      </c>
      <c r="I998" t="str">
        <f t="shared" si="55"/>
        <v>Sun</v>
      </c>
      <c r="L998" s="80"/>
      <c r="M998" s="80"/>
      <c r="N998" s="82"/>
      <c r="O998" s="80"/>
    </row>
    <row r="999" spans="1:15">
      <c r="A999" s="73">
        <f t="shared" si="54"/>
        <v>43990</v>
      </c>
      <c r="B999">
        <f t="shared" si="56"/>
        <v>6</v>
      </c>
      <c r="C999">
        <f t="shared" si="57"/>
        <v>2020</v>
      </c>
      <c r="D999" s="92">
        <f>AVERAGEIFS(D$3:D997,$A$3:$A997,"&gt;="&amp;[13]Summary!$D$8-90,$H$3:$H997,"Actual")</f>
        <v>16.393461538461537</v>
      </c>
      <c r="E999" s="92">
        <f>AVERAGEIFS(E$3:E997,$A$3:$A997,"&gt;="&amp;[13]Summary!$D$8-90,$H$3:$H997,"Actual")</f>
        <v>35.780769230769231</v>
      </c>
      <c r="F999" s="92">
        <f>AVERAGEIFS(F$3:F997,$A$3:$A997,"&gt;="&amp;[13]Summary!$D$8-90,$H$3:$H997,"Actual")</f>
        <v>5.7931230769230773</v>
      </c>
      <c r="G999" s="92">
        <f>AVERAGEIFS(G$3:G997,$A$3:$A997,"&gt;="&amp;[13]Summary!$D$8-90,$H$3:$H997,"Actual")</f>
        <v>1.749100000000001</v>
      </c>
      <c r="H999" s="76" t="s">
        <v>41</v>
      </c>
      <c r="I999" t="str">
        <f t="shared" si="55"/>
        <v>Mon</v>
      </c>
      <c r="J999" s="77"/>
      <c r="K999" s="77"/>
      <c r="L999" s="78"/>
      <c r="M999" s="78"/>
      <c r="N999" s="78"/>
      <c r="O999" s="78"/>
    </row>
    <row r="1000" spans="1:15">
      <c r="A1000" s="73">
        <f t="shared" si="54"/>
        <v>43991</v>
      </c>
      <c r="B1000">
        <f t="shared" si="56"/>
        <v>6</v>
      </c>
      <c r="C1000">
        <f t="shared" si="57"/>
        <v>2020</v>
      </c>
      <c r="D1000" s="92">
        <f>AVERAGEIFS(D$3:D998,$A$3:$A998,"&gt;="&amp;[13]Summary!$D$8-90,$H$3:$H998,"Actual")</f>
        <v>16.393461538461537</v>
      </c>
      <c r="E1000" s="92">
        <f>AVERAGEIFS(E$3:E998,$A$3:$A998,"&gt;="&amp;[13]Summary!$D$8-90,$H$3:$H998,"Actual")</f>
        <v>35.780769230769231</v>
      </c>
      <c r="F1000" s="92">
        <f>AVERAGEIFS(F$3:F998,$A$3:$A998,"&gt;="&amp;[13]Summary!$D$8-90,$H$3:$H998,"Actual")</f>
        <v>5.7931230769230773</v>
      </c>
      <c r="G1000" s="92">
        <f>AVERAGEIFS(G$3:G998,$A$3:$A998,"&gt;="&amp;[13]Summary!$D$8-90,$H$3:$H998,"Actual")</f>
        <v>1.749100000000001</v>
      </c>
      <c r="H1000" s="76" t="s">
        <v>41</v>
      </c>
      <c r="I1000" t="str">
        <f t="shared" si="55"/>
        <v>Tue</v>
      </c>
      <c r="L1000" s="80"/>
      <c r="M1000" s="80"/>
      <c r="N1000" s="82"/>
      <c r="O1000" s="80"/>
    </row>
    <row r="1001" spans="1:15">
      <c r="A1001" s="73">
        <f t="shared" si="54"/>
        <v>43992</v>
      </c>
      <c r="B1001">
        <f t="shared" si="56"/>
        <v>6</v>
      </c>
      <c r="C1001">
        <f t="shared" si="57"/>
        <v>2020</v>
      </c>
      <c r="D1001" s="92">
        <f>AVERAGEIFS(D$3:D999,$A$3:$A999,"&gt;="&amp;[13]Summary!$D$8-90,$H$3:$H999,"Actual")</f>
        <v>16.393461538461537</v>
      </c>
      <c r="E1001" s="92">
        <f>AVERAGEIFS(E$3:E999,$A$3:$A999,"&gt;="&amp;[13]Summary!$D$8-90,$H$3:$H999,"Actual")</f>
        <v>35.780769230769231</v>
      </c>
      <c r="F1001" s="92">
        <f>AVERAGEIFS(F$3:F999,$A$3:$A999,"&gt;="&amp;[13]Summary!$D$8-90,$H$3:$H999,"Actual")</f>
        <v>5.7931230769230773</v>
      </c>
      <c r="G1001" s="92">
        <f>AVERAGEIFS(G$3:G999,$A$3:$A999,"&gt;="&amp;[13]Summary!$D$8-90,$H$3:$H999,"Actual")</f>
        <v>1.749100000000001</v>
      </c>
      <c r="H1001" s="76" t="s">
        <v>41</v>
      </c>
      <c r="I1001" t="str">
        <f t="shared" si="55"/>
        <v>Wed</v>
      </c>
      <c r="J1001" s="77"/>
      <c r="K1001" s="77"/>
      <c r="L1001" s="78"/>
      <c r="M1001" s="78"/>
      <c r="N1001" s="78"/>
      <c r="O1001" s="78"/>
    </row>
    <row r="1002" spans="1:15">
      <c r="A1002" s="73">
        <f t="shared" si="54"/>
        <v>43993</v>
      </c>
      <c r="B1002">
        <f t="shared" si="56"/>
        <v>6</v>
      </c>
      <c r="C1002">
        <f t="shared" si="57"/>
        <v>2020</v>
      </c>
      <c r="D1002" s="92">
        <f>AVERAGEIFS(D$3:D1000,$A$3:$A1000,"&gt;="&amp;[13]Summary!$D$8-90,$H$3:$H1000,"Actual")</f>
        <v>16.393461538461537</v>
      </c>
      <c r="E1002" s="92">
        <f>AVERAGEIFS(E$3:E1000,$A$3:$A1000,"&gt;="&amp;[13]Summary!$D$8-90,$H$3:$H1000,"Actual")</f>
        <v>35.780769230769231</v>
      </c>
      <c r="F1002" s="92">
        <f>AVERAGEIFS(F$3:F1000,$A$3:$A1000,"&gt;="&amp;[13]Summary!$D$8-90,$H$3:$H1000,"Actual")</f>
        <v>5.7931230769230773</v>
      </c>
      <c r="G1002" s="92">
        <f>AVERAGEIFS(G$3:G1000,$A$3:$A1000,"&gt;="&amp;[13]Summary!$D$8-90,$H$3:$H1000,"Actual")</f>
        <v>1.749100000000001</v>
      </c>
      <c r="H1002" s="76" t="s">
        <v>41</v>
      </c>
      <c r="I1002" t="str">
        <f t="shared" si="55"/>
        <v>Thu</v>
      </c>
      <c r="L1002" s="80"/>
      <c r="M1002" s="80"/>
      <c r="N1002" s="82"/>
      <c r="O1002" s="80"/>
    </row>
    <row r="1003" spans="1:15">
      <c r="A1003" s="73">
        <f t="shared" si="54"/>
        <v>43994</v>
      </c>
      <c r="B1003">
        <f t="shared" si="56"/>
        <v>6</v>
      </c>
      <c r="C1003">
        <f t="shared" si="57"/>
        <v>2020</v>
      </c>
      <c r="D1003" s="92">
        <f>AVERAGEIFS(D$3:D1001,$A$3:$A1001,"&gt;="&amp;[13]Summary!$D$8-90,$H$3:$H1001,"Actual")</f>
        <v>16.393461538461537</v>
      </c>
      <c r="E1003" s="92">
        <f>AVERAGEIFS(E$3:E1001,$A$3:$A1001,"&gt;="&amp;[13]Summary!$D$8-90,$H$3:$H1001,"Actual")</f>
        <v>35.780769230769231</v>
      </c>
      <c r="F1003" s="92">
        <f>AVERAGEIFS(F$3:F1001,$A$3:$A1001,"&gt;="&amp;[13]Summary!$D$8-90,$H$3:$H1001,"Actual")</f>
        <v>5.7931230769230773</v>
      </c>
      <c r="G1003" s="92">
        <f>AVERAGEIFS(G$3:G1001,$A$3:$A1001,"&gt;="&amp;[13]Summary!$D$8-90,$H$3:$H1001,"Actual")</f>
        <v>1.749100000000001</v>
      </c>
      <c r="H1003" s="76" t="s">
        <v>41</v>
      </c>
      <c r="I1003" t="str">
        <f t="shared" si="55"/>
        <v>Fri</v>
      </c>
      <c r="J1003" s="77"/>
      <c r="K1003" s="77"/>
      <c r="L1003" s="78"/>
      <c r="M1003" s="78"/>
      <c r="N1003" s="78"/>
      <c r="O1003" s="78"/>
    </row>
    <row r="1004" spans="1:15">
      <c r="A1004" s="73">
        <f t="shared" si="54"/>
        <v>43995</v>
      </c>
      <c r="B1004">
        <f t="shared" si="56"/>
        <v>6</v>
      </c>
      <c r="C1004">
        <f t="shared" si="57"/>
        <v>2020</v>
      </c>
      <c r="D1004" s="92">
        <f>AVERAGEIFS(D$3:D1002,$A$3:$A1002,"&gt;="&amp;[13]Summary!$D$8-90,$H$3:$H1002,"Actual")</f>
        <v>16.393461538461537</v>
      </c>
      <c r="E1004" s="92">
        <f>AVERAGEIFS(E$3:E1002,$A$3:$A1002,"&gt;="&amp;[13]Summary!$D$8-90,$H$3:$H1002,"Actual")</f>
        <v>35.780769230769231</v>
      </c>
      <c r="F1004" s="92">
        <f>AVERAGEIFS(F$3:F1002,$A$3:$A1002,"&gt;="&amp;[13]Summary!$D$8-90,$H$3:$H1002,"Actual")</f>
        <v>5.7931230769230773</v>
      </c>
      <c r="G1004" s="92">
        <f>AVERAGEIFS(G$3:G1002,$A$3:$A1002,"&gt;="&amp;[13]Summary!$D$8-90,$H$3:$H1002,"Actual")</f>
        <v>1.749100000000001</v>
      </c>
      <c r="H1004" s="76" t="s">
        <v>41</v>
      </c>
      <c r="I1004" t="str">
        <f t="shared" si="55"/>
        <v>Sat</v>
      </c>
      <c r="L1004" s="80"/>
      <c r="M1004" s="80"/>
      <c r="N1004" s="82"/>
      <c r="O1004" s="80"/>
    </row>
    <row r="1005" spans="1:15">
      <c r="A1005" s="73">
        <f t="shared" si="54"/>
        <v>43996</v>
      </c>
      <c r="B1005">
        <f t="shared" si="56"/>
        <v>6</v>
      </c>
      <c r="C1005">
        <f t="shared" si="57"/>
        <v>2020</v>
      </c>
      <c r="D1005" s="92">
        <f>AVERAGEIFS(D$3:D1003,$A$3:$A1003,"&gt;="&amp;[13]Summary!$D$8-90,$H$3:$H1003,"Actual")</f>
        <v>16.393461538461537</v>
      </c>
      <c r="E1005" s="92">
        <f>AVERAGEIFS(E$3:E1003,$A$3:$A1003,"&gt;="&amp;[13]Summary!$D$8-90,$H$3:$H1003,"Actual")</f>
        <v>35.780769230769231</v>
      </c>
      <c r="F1005" s="92">
        <f>AVERAGEIFS(F$3:F1003,$A$3:$A1003,"&gt;="&amp;[13]Summary!$D$8-90,$H$3:$H1003,"Actual")</f>
        <v>5.7931230769230773</v>
      </c>
      <c r="G1005" s="92">
        <f>AVERAGEIFS(G$3:G1003,$A$3:$A1003,"&gt;="&amp;[13]Summary!$D$8-90,$H$3:$H1003,"Actual")</f>
        <v>1.749100000000001</v>
      </c>
      <c r="H1005" s="76" t="s">
        <v>41</v>
      </c>
      <c r="I1005" t="str">
        <f t="shared" si="55"/>
        <v>Sun</v>
      </c>
      <c r="J1005" s="77"/>
      <c r="K1005" s="77"/>
      <c r="L1005" s="78"/>
      <c r="M1005" s="78"/>
      <c r="N1005" s="78"/>
      <c r="O1005" s="78"/>
    </row>
    <row r="1006" spans="1:15">
      <c r="A1006" s="73">
        <f t="shared" si="54"/>
        <v>43997</v>
      </c>
      <c r="B1006">
        <f t="shared" si="56"/>
        <v>6</v>
      </c>
      <c r="C1006">
        <f t="shared" si="57"/>
        <v>2020</v>
      </c>
      <c r="D1006" s="92">
        <f>AVERAGEIFS(D$3:D1004,$A$3:$A1004,"&gt;="&amp;[13]Summary!$D$8-90,$H$3:$H1004,"Actual")</f>
        <v>16.393461538461537</v>
      </c>
      <c r="E1006" s="92">
        <f>AVERAGEIFS(E$3:E1004,$A$3:$A1004,"&gt;="&amp;[13]Summary!$D$8-90,$H$3:$H1004,"Actual")</f>
        <v>35.780769230769231</v>
      </c>
      <c r="F1006" s="92">
        <f>AVERAGEIFS(F$3:F1004,$A$3:$A1004,"&gt;="&amp;[13]Summary!$D$8-90,$H$3:$H1004,"Actual")</f>
        <v>5.7931230769230773</v>
      </c>
      <c r="G1006" s="92">
        <f>AVERAGEIFS(G$3:G1004,$A$3:$A1004,"&gt;="&amp;[13]Summary!$D$8-90,$H$3:$H1004,"Actual")</f>
        <v>1.749100000000001</v>
      </c>
      <c r="H1006" s="76" t="s">
        <v>41</v>
      </c>
      <c r="I1006" t="str">
        <f t="shared" si="55"/>
        <v>Mon</v>
      </c>
      <c r="L1006" s="80"/>
      <c r="M1006" s="80"/>
      <c r="N1006" s="82"/>
      <c r="O1006" s="80"/>
    </row>
    <row r="1007" spans="1:15">
      <c r="A1007" s="73">
        <f t="shared" ref="A1007:A1070" si="58">A1006+1</f>
        <v>43998</v>
      </c>
      <c r="B1007">
        <f t="shared" si="56"/>
        <v>6</v>
      </c>
      <c r="C1007">
        <f t="shared" si="57"/>
        <v>2020</v>
      </c>
      <c r="D1007" s="92">
        <f>AVERAGEIFS(D$3:D1005,$A$3:$A1005,"&gt;="&amp;[13]Summary!$D$8-90,$H$3:$H1005,"Actual")</f>
        <v>16.393461538461537</v>
      </c>
      <c r="E1007" s="92">
        <f>AVERAGEIFS(E$3:E1005,$A$3:$A1005,"&gt;="&amp;[13]Summary!$D$8-90,$H$3:$H1005,"Actual")</f>
        <v>35.780769230769231</v>
      </c>
      <c r="F1007" s="92">
        <f>AVERAGEIFS(F$3:F1005,$A$3:$A1005,"&gt;="&amp;[13]Summary!$D$8-90,$H$3:$H1005,"Actual")</f>
        <v>5.7931230769230773</v>
      </c>
      <c r="G1007" s="92">
        <f>AVERAGEIFS(G$3:G1005,$A$3:$A1005,"&gt;="&amp;[13]Summary!$D$8-90,$H$3:$H1005,"Actual")</f>
        <v>1.749100000000001</v>
      </c>
      <c r="H1007" s="76" t="s">
        <v>41</v>
      </c>
      <c r="I1007" t="str">
        <f t="shared" si="55"/>
        <v>Tue</v>
      </c>
      <c r="J1007" s="77"/>
      <c r="K1007" s="77"/>
      <c r="L1007" s="78"/>
      <c r="M1007" s="78"/>
      <c r="N1007" s="78"/>
      <c r="O1007" s="78"/>
    </row>
    <row r="1008" spans="1:15">
      <c r="A1008" s="73">
        <f t="shared" si="58"/>
        <v>43999</v>
      </c>
      <c r="B1008">
        <f t="shared" si="56"/>
        <v>6</v>
      </c>
      <c r="C1008">
        <f t="shared" si="57"/>
        <v>2020</v>
      </c>
      <c r="D1008" s="92">
        <f>AVERAGEIFS(D$3:D1006,$A$3:$A1006,"&gt;="&amp;[13]Summary!$D$8-90,$H$3:$H1006,"Actual")</f>
        <v>16.393461538461537</v>
      </c>
      <c r="E1008" s="92">
        <f>AVERAGEIFS(E$3:E1006,$A$3:$A1006,"&gt;="&amp;[13]Summary!$D$8-90,$H$3:$H1006,"Actual")</f>
        <v>35.780769230769231</v>
      </c>
      <c r="F1008" s="92">
        <f>AVERAGEIFS(F$3:F1006,$A$3:$A1006,"&gt;="&amp;[13]Summary!$D$8-90,$H$3:$H1006,"Actual")</f>
        <v>5.7931230769230773</v>
      </c>
      <c r="G1008" s="92">
        <f>AVERAGEIFS(G$3:G1006,$A$3:$A1006,"&gt;="&amp;[13]Summary!$D$8-90,$H$3:$H1006,"Actual")</f>
        <v>1.749100000000001</v>
      </c>
      <c r="H1008" s="76" t="s">
        <v>41</v>
      </c>
      <c r="I1008" t="str">
        <f t="shared" si="55"/>
        <v>Wed</v>
      </c>
      <c r="L1008" s="80"/>
      <c r="M1008" s="80"/>
      <c r="N1008" s="82"/>
      <c r="O1008" s="80"/>
    </row>
    <row r="1009" spans="1:15">
      <c r="A1009" s="73">
        <f t="shared" si="58"/>
        <v>44000</v>
      </c>
      <c r="B1009">
        <f t="shared" si="56"/>
        <v>6</v>
      </c>
      <c r="C1009">
        <f t="shared" si="57"/>
        <v>2020</v>
      </c>
      <c r="D1009" s="92">
        <f>AVERAGEIFS(D$3:D1007,$A$3:$A1007,"&gt;="&amp;[13]Summary!$D$8-90,$H$3:$H1007,"Actual")</f>
        <v>16.393461538461537</v>
      </c>
      <c r="E1009" s="92">
        <f>AVERAGEIFS(E$3:E1007,$A$3:$A1007,"&gt;="&amp;[13]Summary!$D$8-90,$H$3:$H1007,"Actual")</f>
        <v>35.780769230769231</v>
      </c>
      <c r="F1009" s="92">
        <f>AVERAGEIFS(F$3:F1007,$A$3:$A1007,"&gt;="&amp;[13]Summary!$D$8-90,$H$3:$H1007,"Actual")</f>
        <v>5.7931230769230773</v>
      </c>
      <c r="G1009" s="92">
        <f>AVERAGEIFS(G$3:G1007,$A$3:$A1007,"&gt;="&amp;[13]Summary!$D$8-90,$H$3:$H1007,"Actual")</f>
        <v>1.749100000000001</v>
      </c>
      <c r="H1009" s="76" t="s">
        <v>41</v>
      </c>
      <c r="I1009" t="str">
        <f t="shared" si="55"/>
        <v>Thu</v>
      </c>
      <c r="J1009" s="77"/>
      <c r="K1009" s="77"/>
      <c r="L1009" s="78"/>
      <c r="M1009" s="78"/>
      <c r="N1009" s="78"/>
      <c r="O1009" s="78"/>
    </row>
    <row r="1010" spans="1:15">
      <c r="A1010" s="73">
        <f t="shared" si="58"/>
        <v>44001</v>
      </c>
      <c r="B1010">
        <f t="shared" si="56"/>
        <v>6</v>
      </c>
      <c r="C1010">
        <f t="shared" si="57"/>
        <v>2020</v>
      </c>
      <c r="D1010" s="92">
        <f>AVERAGEIFS(D$3:D1008,$A$3:$A1008,"&gt;="&amp;[13]Summary!$D$8-90,$H$3:$H1008,"Actual")</f>
        <v>16.393461538461537</v>
      </c>
      <c r="E1010" s="92">
        <f>AVERAGEIFS(E$3:E1008,$A$3:$A1008,"&gt;="&amp;[13]Summary!$D$8-90,$H$3:$H1008,"Actual")</f>
        <v>35.780769230769231</v>
      </c>
      <c r="F1010" s="92">
        <f>AVERAGEIFS(F$3:F1008,$A$3:$A1008,"&gt;="&amp;[13]Summary!$D$8-90,$H$3:$H1008,"Actual")</f>
        <v>5.7931230769230773</v>
      </c>
      <c r="G1010" s="92">
        <f>AVERAGEIFS(G$3:G1008,$A$3:$A1008,"&gt;="&amp;[13]Summary!$D$8-90,$H$3:$H1008,"Actual")</f>
        <v>1.749100000000001</v>
      </c>
      <c r="H1010" s="76" t="s">
        <v>41</v>
      </c>
      <c r="I1010" t="str">
        <f t="shared" si="55"/>
        <v>Fri</v>
      </c>
      <c r="L1010" s="80"/>
      <c r="M1010" s="80"/>
      <c r="N1010" s="82"/>
      <c r="O1010" s="80"/>
    </row>
    <row r="1011" spans="1:15">
      <c r="A1011" s="73">
        <f t="shared" si="58"/>
        <v>44002</v>
      </c>
      <c r="B1011">
        <f t="shared" si="56"/>
        <v>6</v>
      </c>
      <c r="C1011">
        <f t="shared" si="57"/>
        <v>2020</v>
      </c>
      <c r="D1011" s="92">
        <f>AVERAGEIFS(D$3:D1009,$A$3:$A1009,"&gt;="&amp;[13]Summary!$D$8-90,$H$3:$H1009,"Actual")</f>
        <v>16.393461538461537</v>
      </c>
      <c r="E1011" s="92">
        <f>AVERAGEIFS(E$3:E1009,$A$3:$A1009,"&gt;="&amp;[13]Summary!$D$8-90,$H$3:$H1009,"Actual")</f>
        <v>35.780769230769231</v>
      </c>
      <c r="F1011" s="92">
        <f>AVERAGEIFS(F$3:F1009,$A$3:$A1009,"&gt;="&amp;[13]Summary!$D$8-90,$H$3:$H1009,"Actual")</f>
        <v>5.7931230769230773</v>
      </c>
      <c r="G1011" s="92">
        <f>AVERAGEIFS(G$3:G1009,$A$3:$A1009,"&gt;="&amp;[13]Summary!$D$8-90,$H$3:$H1009,"Actual")</f>
        <v>1.749100000000001</v>
      </c>
      <c r="H1011" s="76" t="s">
        <v>41</v>
      </c>
      <c r="I1011" t="str">
        <f t="shared" ref="I1011:I1074" si="59">TEXT($A1011,"ddd")</f>
        <v>Sat</v>
      </c>
      <c r="J1011" s="77"/>
      <c r="K1011" s="77"/>
      <c r="L1011" s="78"/>
      <c r="M1011" s="78"/>
      <c r="N1011" s="78"/>
      <c r="O1011" s="78"/>
    </row>
    <row r="1012" spans="1:15">
      <c r="A1012" s="73">
        <f t="shared" si="58"/>
        <v>44003</v>
      </c>
      <c r="B1012">
        <f t="shared" si="56"/>
        <v>6</v>
      </c>
      <c r="C1012">
        <f t="shared" si="57"/>
        <v>2020</v>
      </c>
      <c r="D1012" s="92">
        <f>AVERAGEIFS(D$3:D1010,$A$3:$A1010,"&gt;="&amp;[13]Summary!$D$8-90,$H$3:$H1010,"Actual")</f>
        <v>16.393461538461537</v>
      </c>
      <c r="E1012" s="92">
        <f>AVERAGEIFS(E$3:E1010,$A$3:$A1010,"&gt;="&amp;[13]Summary!$D$8-90,$H$3:$H1010,"Actual")</f>
        <v>35.780769230769231</v>
      </c>
      <c r="F1012" s="92">
        <f>AVERAGEIFS(F$3:F1010,$A$3:$A1010,"&gt;="&amp;[13]Summary!$D$8-90,$H$3:$H1010,"Actual")</f>
        <v>5.7931230769230773</v>
      </c>
      <c r="G1012" s="92">
        <f>AVERAGEIFS(G$3:G1010,$A$3:$A1010,"&gt;="&amp;[13]Summary!$D$8-90,$H$3:$H1010,"Actual")</f>
        <v>1.749100000000001</v>
      </c>
      <c r="H1012" s="76" t="s">
        <v>41</v>
      </c>
      <c r="I1012" t="str">
        <f t="shared" si="59"/>
        <v>Sun</v>
      </c>
      <c r="L1012" s="80"/>
      <c r="M1012" s="80"/>
      <c r="N1012" s="82"/>
      <c r="O1012" s="80"/>
    </row>
    <row r="1013" spans="1:15">
      <c r="A1013" s="73">
        <f t="shared" si="58"/>
        <v>44004</v>
      </c>
      <c r="B1013">
        <f t="shared" si="56"/>
        <v>6</v>
      </c>
      <c r="C1013">
        <f t="shared" si="57"/>
        <v>2020</v>
      </c>
      <c r="D1013" s="92">
        <f>AVERAGEIFS(D$3:D1011,$A$3:$A1011,"&gt;="&amp;[13]Summary!$D$8-90,$H$3:$H1011,"Actual")</f>
        <v>16.393461538461537</v>
      </c>
      <c r="E1013" s="92">
        <f>AVERAGEIFS(E$3:E1011,$A$3:$A1011,"&gt;="&amp;[13]Summary!$D$8-90,$H$3:$H1011,"Actual")</f>
        <v>35.780769230769231</v>
      </c>
      <c r="F1013" s="92">
        <f>AVERAGEIFS(F$3:F1011,$A$3:$A1011,"&gt;="&amp;[13]Summary!$D$8-90,$H$3:$H1011,"Actual")</f>
        <v>5.7931230769230773</v>
      </c>
      <c r="G1013" s="92">
        <f>AVERAGEIFS(G$3:G1011,$A$3:$A1011,"&gt;="&amp;[13]Summary!$D$8-90,$H$3:$H1011,"Actual")</f>
        <v>1.749100000000001</v>
      </c>
      <c r="H1013" s="76" t="s">
        <v>41</v>
      </c>
      <c r="I1013" t="str">
        <f t="shared" si="59"/>
        <v>Mon</v>
      </c>
      <c r="J1013" s="77"/>
      <c r="K1013" s="77"/>
      <c r="L1013" s="78"/>
      <c r="M1013" s="78"/>
      <c r="N1013" s="78"/>
      <c r="O1013" s="78"/>
    </row>
    <row r="1014" spans="1:15">
      <c r="A1014" s="73">
        <f t="shared" si="58"/>
        <v>44005</v>
      </c>
      <c r="B1014">
        <f t="shared" si="56"/>
        <v>6</v>
      </c>
      <c r="C1014">
        <f t="shared" si="57"/>
        <v>2020</v>
      </c>
      <c r="D1014" s="92">
        <f>AVERAGEIFS(D$3:D1012,$A$3:$A1012,"&gt;="&amp;[13]Summary!$D$8-90,$H$3:$H1012,"Actual")</f>
        <v>16.393461538461537</v>
      </c>
      <c r="E1014" s="92">
        <f>AVERAGEIFS(E$3:E1012,$A$3:$A1012,"&gt;="&amp;[13]Summary!$D$8-90,$H$3:$H1012,"Actual")</f>
        <v>35.780769230769231</v>
      </c>
      <c r="F1014" s="92">
        <f>AVERAGEIFS(F$3:F1012,$A$3:$A1012,"&gt;="&amp;[13]Summary!$D$8-90,$H$3:$H1012,"Actual")</f>
        <v>5.7931230769230773</v>
      </c>
      <c r="G1014" s="92">
        <f>AVERAGEIFS(G$3:G1012,$A$3:$A1012,"&gt;="&amp;[13]Summary!$D$8-90,$H$3:$H1012,"Actual")</f>
        <v>1.749100000000001</v>
      </c>
      <c r="H1014" s="76" t="s">
        <v>41</v>
      </c>
      <c r="I1014" t="str">
        <f t="shared" si="59"/>
        <v>Tue</v>
      </c>
      <c r="L1014" s="80"/>
      <c r="M1014" s="80"/>
      <c r="N1014" s="82"/>
      <c r="O1014" s="80"/>
    </row>
    <row r="1015" spans="1:15">
      <c r="A1015" s="73">
        <f t="shared" si="58"/>
        <v>44006</v>
      </c>
      <c r="B1015">
        <f t="shared" ref="B1015:B1078" si="60">MONTH(A1015)</f>
        <v>6</v>
      </c>
      <c r="C1015">
        <f t="shared" ref="C1015:C1078" si="61">YEAR(A1015)</f>
        <v>2020</v>
      </c>
      <c r="D1015" s="92">
        <f>AVERAGEIFS(D$3:D1013,$A$3:$A1013,"&gt;="&amp;[13]Summary!$D$8-90,$H$3:$H1013,"Actual")</f>
        <v>16.393461538461537</v>
      </c>
      <c r="E1015" s="92">
        <f>AVERAGEIFS(E$3:E1013,$A$3:$A1013,"&gt;="&amp;[13]Summary!$D$8-90,$H$3:$H1013,"Actual")</f>
        <v>35.780769230769231</v>
      </c>
      <c r="F1015" s="92">
        <f>AVERAGEIFS(F$3:F1013,$A$3:$A1013,"&gt;="&amp;[13]Summary!$D$8-90,$H$3:$H1013,"Actual")</f>
        <v>5.7931230769230773</v>
      </c>
      <c r="G1015" s="92">
        <f>AVERAGEIFS(G$3:G1013,$A$3:$A1013,"&gt;="&amp;[13]Summary!$D$8-90,$H$3:$H1013,"Actual")</f>
        <v>1.749100000000001</v>
      </c>
      <c r="H1015" s="76" t="s">
        <v>41</v>
      </c>
      <c r="I1015" t="str">
        <f t="shared" si="59"/>
        <v>Wed</v>
      </c>
      <c r="J1015" s="77"/>
      <c r="K1015" s="77"/>
      <c r="L1015" s="78"/>
      <c r="M1015" s="78"/>
      <c r="N1015" s="78"/>
      <c r="O1015" s="78"/>
    </row>
    <row r="1016" spans="1:15">
      <c r="A1016" s="73">
        <f t="shared" si="58"/>
        <v>44007</v>
      </c>
      <c r="B1016">
        <f t="shared" si="60"/>
        <v>6</v>
      </c>
      <c r="C1016">
        <f t="shared" si="61"/>
        <v>2020</v>
      </c>
      <c r="D1016" s="92">
        <f>AVERAGEIFS(D$3:D1014,$A$3:$A1014,"&gt;="&amp;[13]Summary!$D$8-90,$H$3:$H1014,"Actual")</f>
        <v>16.393461538461537</v>
      </c>
      <c r="E1016" s="92">
        <f>AVERAGEIFS(E$3:E1014,$A$3:$A1014,"&gt;="&amp;[13]Summary!$D$8-90,$H$3:$H1014,"Actual")</f>
        <v>35.780769230769231</v>
      </c>
      <c r="F1016" s="92">
        <f>AVERAGEIFS(F$3:F1014,$A$3:$A1014,"&gt;="&amp;[13]Summary!$D$8-90,$H$3:$H1014,"Actual")</f>
        <v>5.7931230769230773</v>
      </c>
      <c r="G1016" s="92">
        <f>AVERAGEIFS(G$3:G1014,$A$3:$A1014,"&gt;="&amp;[13]Summary!$D$8-90,$H$3:$H1014,"Actual")</f>
        <v>1.749100000000001</v>
      </c>
      <c r="H1016" s="76" t="s">
        <v>41</v>
      </c>
      <c r="I1016" t="str">
        <f t="shared" si="59"/>
        <v>Thu</v>
      </c>
      <c r="L1016" s="80"/>
      <c r="M1016" s="80"/>
      <c r="N1016" s="82"/>
      <c r="O1016" s="80"/>
    </row>
    <row r="1017" spans="1:15">
      <c r="A1017" s="73">
        <f t="shared" si="58"/>
        <v>44008</v>
      </c>
      <c r="B1017">
        <f t="shared" si="60"/>
        <v>6</v>
      </c>
      <c r="C1017">
        <f t="shared" si="61"/>
        <v>2020</v>
      </c>
      <c r="D1017" s="92">
        <f>AVERAGEIFS(D$3:D1015,$A$3:$A1015,"&gt;="&amp;[13]Summary!$D$8-90,$H$3:$H1015,"Actual")</f>
        <v>16.393461538461537</v>
      </c>
      <c r="E1017" s="92">
        <f>AVERAGEIFS(E$3:E1015,$A$3:$A1015,"&gt;="&amp;[13]Summary!$D$8-90,$H$3:$H1015,"Actual")</f>
        <v>35.780769230769231</v>
      </c>
      <c r="F1017" s="92">
        <f>AVERAGEIFS(F$3:F1015,$A$3:$A1015,"&gt;="&amp;[13]Summary!$D$8-90,$H$3:$H1015,"Actual")</f>
        <v>5.7931230769230773</v>
      </c>
      <c r="G1017" s="92">
        <f>AVERAGEIFS(G$3:G1015,$A$3:$A1015,"&gt;="&amp;[13]Summary!$D$8-90,$H$3:$H1015,"Actual")</f>
        <v>1.749100000000001</v>
      </c>
      <c r="H1017" s="76" t="s">
        <v>41</v>
      </c>
      <c r="I1017" t="str">
        <f t="shared" si="59"/>
        <v>Fri</v>
      </c>
      <c r="J1017" s="77"/>
      <c r="K1017" s="77"/>
      <c r="L1017" s="78"/>
      <c r="M1017" s="78"/>
      <c r="N1017" s="78"/>
      <c r="O1017" s="78"/>
    </row>
    <row r="1018" spans="1:15">
      <c r="A1018" s="73">
        <f t="shared" si="58"/>
        <v>44009</v>
      </c>
      <c r="B1018">
        <f t="shared" si="60"/>
        <v>6</v>
      </c>
      <c r="C1018">
        <f t="shared" si="61"/>
        <v>2020</v>
      </c>
      <c r="D1018" s="92">
        <f>AVERAGEIFS(D$3:D1016,$A$3:$A1016,"&gt;="&amp;[13]Summary!$D$8-90,$H$3:$H1016,"Actual")</f>
        <v>16.393461538461537</v>
      </c>
      <c r="E1018" s="92">
        <f>AVERAGEIFS(E$3:E1016,$A$3:$A1016,"&gt;="&amp;[13]Summary!$D$8-90,$H$3:$H1016,"Actual")</f>
        <v>35.780769230769231</v>
      </c>
      <c r="F1018" s="92">
        <f>AVERAGEIFS(F$3:F1016,$A$3:$A1016,"&gt;="&amp;[13]Summary!$D$8-90,$H$3:$H1016,"Actual")</f>
        <v>5.7931230769230773</v>
      </c>
      <c r="G1018" s="92">
        <f>AVERAGEIFS(G$3:G1016,$A$3:$A1016,"&gt;="&amp;[13]Summary!$D$8-90,$H$3:$H1016,"Actual")</f>
        <v>1.749100000000001</v>
      </c>
      <c r="H1018" s="76" t="s">
        <v>41</v>
      </c>
      <c r="I1018" t="str">
        <f t="shared" si="59"/>
        <v>Sat</v>
      </c>
      <c r="L1018" s="80"/>
      <c r="M1018" s="80"/>
      <c r="N1018" s="82"/>
      <c r="O1018" s="80"/>
    </row>
    <row r="1019" spans="1:15">
      <c r="A1019" s="73">
        <f t="shared" si="58"/>
        <v>44010</v>
      </c>
      <c r="B1019">
        <f t="shared" si="60"/>
        <v>6</v>
      </c>
      <c r="C1019">
        <f t="shared" si="61"/>
        <v>2020</v>
      </c>
      <c r="D1019" s="92">
        <f>AVERAGEIFS(D$3:D1017,$A$3:$A1017,"&gt;="&amp;[13]Summary!$D$8-90,$H$3:$H1017,"Actual")</f>
        <v>16.393461538461537</v>
      </c>
      <c r="E1019" s="92">
        <f>AVERAGEIFS(E$3:E1017,$A$3:$A1017,"&gt;="&amp;[13]Summary!$D$8-90,$H$3:$H1017,"Actual")</f>
        <v>35.780769230769231</v>
      </c>
      <c r="F1019" s="92">
        <f>AVERAGEIFS(F$3:F1017,$A$3:$A1017,"&gt;="&amp;[13]Summary!$D$8-90,$H$3:$H1017,"Actual")</f>
        <v>5.7931230769230773</v>
      </c>
      <c r="G1019" s="92">
        <f>AVERAGEIFS(G$3:G1017,$A$3:$A1017,"&gt;="&amp;[13]Summary!$D$8-90,$H$3:$H1017,"Actual")</f>
        <v>1.749100000000001</v>
      </c>
      <c r="H1019" s="76" t="s">
        <v>41</v>
      </c>
      <c r="I1019" t="str">
        <f t="shared" si="59"/>
        <v>Sun</v>
      </c>
      <c r="J1019" s="77"/>
      <c r="K1019" s="77"/>
      <c r="L1019" s="78"/>
      <c r="M1019" s="78"/>
      <c r="N1019" s="78"/>
      <c r="O1019" s="78"/>
    </row>
    <row r="1020" spans="1:15">
      <c r="A1020" s="73">
        <f t="shared" si="58"/>
        <v>44011</v>
      </c>
      <c r="B1020">
        <f t="shared" si="60"/>
        <v>6</v>
      </c>
      <c r="C1020">
        <f t="shared" si="61"/>
        <v>2020</v>
      </c>
      <c r="D1020" s="92">
        <f>AVERAGEIFS(D$3:D1018,$A$3:$A1018,"&gt;="&amp;[13]Summary!$D$8-90,$H$3:$H1018,"Actual")</f>
        <v>16.393461538461537</v>
      </c>
      <c r="E1020" s="92">
        <f>AVERAGEIFS(E$3:E1018,$A$3:$A1018,"&gt;="&amp;[13]Summary!$D$8-90,$H$3:$H1018,"Actual")</f>
        <v>35.780769230769231</v>
      </c>
      <c r="F1020" s="92">
        <f>AVERAGEIFS(F$3:F1018,$A$3:$A1018,"&gt;="&amp;[13]Summary!$D$8-90,$H$3:$H1018,"Actual")</f>
        <v>5.7931230769230773</v>
      </c>
      <c r="G1020" s="92">
        <f>AVERAGEIFS(G$3:G1018,$A$3:$A1018,"&gt;="&amp;[13]Summary!$D$8-90,$H$3:$H1018,"Actual")</f>
        <v>1.749100000000001</v>
      </c>
      <c r="H1020" s="76" t="s">
        <v>41</v>
      </c>
      <c r="I1020" t="str">
        <f t="shared" si="59"/>
        <v>Mon</v>
      </c>
      <c r="L1020" s="80"/>
      <c r="M1020" s="80"/>
      <c r="N1020" s="82"/>
      <c r="O1020" s="80"/>
    </row>
    <row r="1021" spans="1:15">
      <c r="A1021" s="73">
        <f t="shared" si="58"/>
        <v>44012</v>
      </c>
      <c r="B1021">
        <f t="shared" si="60"/>
        <v>6</v>
      </c>
      <c r="C1021">
        <f t="shared" si="61"/>
        <v>2020</v>
      </c>
      <c r="D1021" s="92">
        <f>AVERAGEIFS(D$3:D1019,$A$3:$A1019,"&gt;="&amp;[13]Summary!$D$8-90,$H$3:$H1019,"Actual")</f>
        <v>16.393461538461537</v>
      </c>
      <c r="E1021" s="92">
        <f>AVERAGEIFS(E$3:E1019,$A$3:$A1019,"&gt;="&amp;[13]Summary!$D$8-90,$H$3:$H1019,"Actual")</f>
        <v>35.780769230769231</v>
      </c>
      <c r="F1021" s="92">
        <f>AVERAGEIFS(F$3:F1019,$A$3:$A1019,"&gt;="&amp;[13]Summary!$D$8-90,$H$3:$H1019,"Actual")</f>
        <v>5.7931230769230773</v>
      </c>
      <c r="G1021" s="92">
        <f>AVERAGEIFS(G$3:G1019,$A$3:$A1019,"&gt;="&amp;[13]Summary!$D$8-90,$H$3:$H1019,"Actual")</f>
        <v>1.749100000000001</v>
      </c>
      <c r="H1021" s="76" t="s">
        <v>41</v>
      </c>
      <c r="I1021" t="str">
        <f t="shared" si="59"/>
        <v>Tue</v>
      </c>
      <c r="J1021" s="77"/>
      <c r="K1021" s="77"/>
      <c r="L1021" s="78"/>
      <c r="M1021" s="78"/>
      <c r="N1021" s="78"/>
      <c r="O1021" s="78"/>
    </row>
    <row r="1022" spans="1:15">
      <c r="A1022" s="73">
        <f t="shared" si="58"/>
        <v>44013</v>
      </c>
      <c r="B1022">
        <f t="shared" si="60"/>
        <v>7</v>
      </c>
      <c r="C1022">
        <f t="shared" si="61"/>
        <v>2020</v>
      </c>
      <c r="D1022" s="92">
        <f>AVERAGEIFS(D$3:D1020,$A$3:$A1020,"&gt;="&amp;[13]Summary!$D$8-90,$H$3:$H1020,"Actual")</f>
        <v>16.393461538461537</v>
      </c>
      <c r="E1022" s="92">
        <f>AVERAGEIFS(E$3:E1020,$A$3:$A1020,"&gt;="&amp;[13]Summary!$D$8-90,$H$3:$H1020,"Actual")</f>
        <v>35.780769230769231</v>
      </c>
      <c r="F1022" s="92">
        <f>AVERAGEIFS(F$3:F1020,$A$3:$A1020,"&gt;="&amp;[13]Summary!$D$8-90,$H$3:$H1020,"Actual")</f>
        <v>5.7931230769230773</v>
      </c>
      <c r="G1022" s="92">
        <f>AVERAGEIFS(G$3:G1020,$A$3:$A1020,"&gt;="&amp;[13]Summary!$D$8-90,$H$3:$H1020,"Actual")</f>
        <v>1.749100000000001</v>
      </c>
      <c r="H1022" s="76" t="s">
        <v>41</v>
      </c>
      <c r="I1022" t="str">
        <f t="shared" si="59"/>
        <v>Wed</v>
      </c>
      <c r="L1022" s="80"/>
      <c r="M1022" s="80"/>
      <c r="N1022" s="82"/>
      <c r="O1022" s="80"/>
    </row>
    <row r="1023" spans="1:15">
      <c r="A1023" s="73">
        <f t="shared" si="58"/>
        <v>44014</v>
      </c>
      <c r="B1023">
        <f t="shared" si="60"/>
        <v>7</v>
      </c>
      <c r="C1023">
        <f t="shared" si="61"/>
        <v>2020</v>
      </c>
      <c r="D1023" s="92">
        <f>AVERAGEIFS(D$3:D1021,$A$3:$A1021,"&gt;="&amp;[13]Summary!$D$8-90,$H$3:$H1021,"Actual")</f>
        <v>16.393461538461537</v>
      </c>
      <c r="E1023" s="92">
        <f>AVERAGEIFS(E$3:E1021,$A$3:$A1021,"&gt;="&amp;[13]Summary!$D$8-90,$H$3:$H1021,"Actual")</f>
        <v>35.780769230769231</v>
      </c>
      <c r="F1023" s="92">
        <f>AVERAGEIFS(F$3:F1021,$A$3:$A1021,"&gt;="&amp;[13]Summary!$D$8-90,$H$3:$H1021,"Actual")</f>
        <v>5.7931230769230773</v>
      </c>
      <c r="G1023" s="92">
        <f>AVERAGEIFS(G$3:G1021,$A$3:$A1021,"&gt;="&amp;[13]Summary!$D$8-90,$H$3:$H1021,"Actual")</f>
        <v>1.749100000000001</v>
      </c>
      <c r="H1023" s="76" t="s">
        <v>41</v>
      </c>
      <c r="I1023" t="str">
        <f t="shared" si="59"/>
        <v>Thu</v>
      </c>
      <c r="J1023" s="77"/>
      <c r="K1023" s="77"/>
      <c r="L1023" s="78"/>
      <c r="M1023" s="78"/>
      <c r="N1023" s="78"/>
      <c r="O1023" s="78"/>
    </row>
    <row r="1024" spans="1:15">
      <c r="A1024" s="73">
        <f t="shared" si="58"/>
        <v>44015</v>
      </c>
      <c r="B1024">
        <f t="shared" si="60"/>
        <v>7</v>
      </c>
      <c r="C1024">
        <f t="shared" si="61"/>
        <v>2020</v>
      </c>
      <c r="D1024" s="92">
        <f>AVERAGEIFS(D$3:D1022,$A$3:$A1022,"&gt;="&amp;[13]Summary!$D$8-90,$H$3:$H1022,"Actual")</f>
        <v>16.393461538461537</v>
      </c>
      <c r="E1024" s="92">
        <f>AVERAGEIFS(E$3:E1022,$A$3:$A1022,"&gt;="&amp;[13]Summary!$D$8-90,$H$3:$H1022,"Actual")</f>
        <v>35.780769230769231</v>
      </c>
      <c r="F1024" s="92">
        <f>AVERAGEIFS(F$3:F1022,$A$3:$A1022,"&gt;="&amp;[13]Summary!$D$8-90,$H$3:$H1022,"Actual")</f>
        <v>5.7931230769230773</v>
      </c>
      <c r="G1024" s="92">
        <f>AVERAGEIFS(G$3:G1022,$A$3:$A1022,"&gt;="&amp;[13]Summary!$D$8-90,$H$3:$H1022,"Actual")</f>
        <v>1.749100000000001</v>
      </c>
      <c r="H1024" s="76" t="s">
        <v>41</v>
      </c>
      <c r="I1024" t="str">
        <f t="shared" si="59"/>
        <v>Fri</v>
      </c>
      <c r="L1024" s="80"/>
      <c r="M1024" s="80"/>
      <c r="N1024" s="82"/>
      <c r="O1024" s="80"/>
    </row>
    <row r="1025" spans="1:15">
      <c r="A1025" s="73">
        <f t="shared" si="58"/>
        <v>44016</v>
      </c>
      <c r="B1025">
        <f t="shared" si="60"/>
        <v>7</v>
      </c>
      <c r="C1025">
        <f t="shared" si="61"/>
        <v>2020</v>
      </c>
      <c r="D1025" s="92">
        <f>AVERAGEIFS(D$3:D1023,$A$3:$A1023,"&gt;="&amp;[13]Summary!$D$8-90,$H$3:$H1023,"Actual")</f>
        <v>16.393461538461537</v>
      </c>
      <c r="E1025" s="92">
        <f>AVERAGEIFS(E$3:E1023,$A$3:$A1023,"&gt;="&amp;[13]Summary!$D$8-90,$H$3:$H1023,"Actual")</f>
        <v>35.780769230769231</v>
      </c>
      <c r="F1025" s="92">
        <f>AVERAGEIFS(F$3:F1023,$A$3:$A1023,"&gt;="&amp;[13]Summary!$D$8-90,$H$3:$H1023,"Actual")</f>
        <v>5.7931230769230773</v>
      </c>
      <c r="G1025" s="92">
        <f>AVERAGEIFS(G$3:G1023,$A$3:$A1023,"&gt;="&amp;[13]Summary!$D$8-90,$H$3:$H1023,"Actual")</f>
        <v>1.749100000000001</v>
      </c>
      <c r="H1025" s="76" t="s">
        <v>41</v>
      </c>
      <c r="I1025" t="str">
        <f t="shared" si="59"/>
        <v>Sat</v>
      </c>
      <c r="J1025" s="77"/>
      <c r="K1025" s="77"/>
      <c r="L1025" s="78"/>
      <c r="M1025" s="78"/>
      <c r="N1025" s="78"/>
      <c r="O1025" s="78"/>
    </row>
    <row r="1026" spans="1:15">
      <c r="A1026" s="73">
        <f t="shared" si="58"/>
        <v>44017</v>
      </c>
      <c r="B1026">
        <f t="shared" si="60"/>
        <v>7</v>
      </c>
      <c r="C1026">
        <f t="shared" si="61"/>
        <v>2020</v>
      </c>
      <c r="D1026" s="92">
        <f>AVERAGEIFS(D$3:D1024,$A$3:$A1024,"&gt;="&amp;[13]Summary!$D$8-90,$H$3:$H1024,"Actual")</f>
        <v>16.393461538461537</v>
      </c>
      <c r="E1026" s="92">
        <f>AVERAGEIFS(E$3:E1024,$A$3:$A1024,"&gt;="&amp;[13]Summary!$D$8-90,$H$3:$H1024,"Actual")</f>
        <v>35.780769230769231</v>
      </c>
      <c r="F1026" s="92">
        <f>AVERAGEIFS(F$3:F1024,$A$3:$A1024,"&gt;="&amp;[13]Summary!$D$8-90,$H$3:$H1024,"Actual")</f>
        <v>5.7931230769230773</v>
      </c>
      <c r="G1026" s="92">
        <f>AVERAGEIFS(G$3:G1024,$A$3:$A1024,"&gt;="&amp;[13]Summary!$D$8-90,$H$3:$H1024,"Actual")</f>
        <v>1.749100000000001</v>
      </c>
      <c r="H1026" s="76" t="s">
        <v>41</v>
      </c>
      <c r="I1026" t="str">
        <f t="shared" si="59"/>
        <v>Sun</v>
      </c>
      <c r="L1026" s="80"/>
      <c r="M1026" s="80"/>
      <c r="N1026" s="82"/>
      <c r="O1026" s="80"/>
    </row>
    <row r="1027" spans="1:15">
      <c r="A1027" s="73">
        <f t="shared" si="58"/>
        <v>44018</v>
      </c>
      <c r="B1027">
        <f t="shared" si="60"/>
        <v>7</v>
      </c>
      <c r="C1027">
        <f t="shared" si="61"/>
        <v>2020</v>
      </c>
      <c r="D1027" s="92">
        <f>AVERAGEIFS(D$3:D1025,$A$3:$A1025,"&gt;="&amp;[13]Summary!$D$8-90,$H$3:$H1025,"Actual")</f>
        <v>16.393461538461537</v>
      </c>
      <c r="E1027" s="92">
        <f>AVERAGEIFS(E$3:E1025,$A$3:$A1025,"&gt;="&amp;[13]Summary!$D$8-90,$H$3:$H1025,"Actual")</f>
        <v>35.780769230769231</v>
      </c>
      <c r="F1027" s="92">
        <f>AVERAGEIFS(F$3:F1025,$A$3:$A1025,"&gt;="&amp;[13]Summary!$D$8-90,$H$3:$H1025,"Actual")</f>
        <v>5.7931230769230773</v>
      </c>
      <c r="G1027" s="92">
        <f>AVERAGEIFS(G$3:G1025,$A$3:$A1025,"&gt;="&amp;[13]Summary!$D$8-90,$H$3:$H1025,"Actual")</f>
        <v>1.749100000000001</v>
      </c>
      <c r="H1027" s="76" t="s">
        <v>41</v>
      </c>
      <c r="I1027" t="str">
        <f t="shared" si="59"/>
        <v>Mon</v>
      </c>
      <c r="J1027" s="77"/>
      <c r="K1027" s="77"/>
      <c r="L1027" s="78"/>
      <c r="M1027" s="78"/>
      <c r="N1027" s="78"/>
      <c r="O1027" s="78"/>
    </row>
    <row r="1028" spans="1:15">
      <c r="A1028" s="73">
        <f t="shared" si="58"/>
        <v>44019</v>
      </c>
      <c r="B1028">
        <f t="shared" si="60"/>
        <v>7</v>
      </c>
      <c r="C1028">
        <f t="shared" si="61"/>
        <v>2020</v>
      </c>
      <c r="D1028" s="92">
        <f>AVERAGEIFS(D$3:D1026,$A$3:$A1026,"&gt;="&amp;[13]Summary!$D$8-90,$H$3:$H1026,"Actual")</f>
        <v>16.393461538461537</v>
      </c>
      <c r="E1028" s="92">
        <f>AVERAGEIFS(E$3:E1026,$A$3:$A1026,"&gt;="&amp;[13]Summary!$D$8-90,$H$3:$H1026,"Actual")</f>
        <v>35.780769230769231</v>
      </c>
      <c r="F1028" s="92">
        <f>AVERAGEIFS(F$3:F1026,$A$3:$A1026,"&gt;="&amp;[13]Summary!$D$8-90,$H$3:$H1026,"Actual")</f>
        <v>5.7931230769230773</v>
      </c>
      <c r="G1028" s="92">
        <f>AVERAGEIFS(G$3:G1026,$A$3:$A1026,"&gt;="&amp;[13]Summary!$D$8-90,$H$3:$H1026,"Actual")</f>
        <v>1.749100000000001</v>
      </c>
      <c r="H1028" s="76" t="s">
        <v>41</v>
      </c>
      <c r="I1028" t="str">
        <f t="shared" si="59"/>
        <v>Tue</v>
      </c>
      <c r="L1028" s="80"/>
      <c r="M1028" s="80"/>
      <c r="N1028" s="82"/>
      <c r="O1028" s="80"/>
    </row>
    <row r="1029" spans="1:15">
      <c r="A1029" s="73">
        <f t="shared" si="58"/>
        <v>44020</v>
      </c>
      <c r="B1029">
        <f t="shared" si="60"/>
        <v>7</v>
      </c>
      <c r="C1029">
        <f t="shared" si="61"/>
        <v>2020</v>
      </c>
      <c r="D1029" s="92">
        <f>AVERAGEIFS(D$3:D1027,$A$3:$A1027,"&gt;="&amp;[13]Summary!$D$8-90,$H$3:$H1027,"Actual")</f>
        <v>16.393461538461537</v>
      </c>
      <c r="E1029" s="92">
        <f>AVERAGEIFS(E$3:E1027,$A$3:$A1027,"&gt;="&amp;[13]Summary!$D$8-90,$H$3:$H1027,"Actual")</f>
        <v>35.780769230769231</v>
      </c>
      <c r="F1029" s="92">
        <f>AVERAGEIFS(F$3:F1027,$A$3:$A1027,"&gt;="&amp;[13]Summary!$D$8-90,$H$3:$H1027,"Actual")</f>
        <v>5.7931230769230773</v>
      </c>
      <c r="G1029" s="92">
        <f>AVERAGEIFS(G$3:G1027,$A$3:$A1027,"&gt;="&amp;[13]Summary!$D$8-90,$H$3:$H1027,"Actual")</f>
        <v>1.749100000000001</v>
      </c>
      <c r="H1029" s="76" t="s">
        <v>41</v>
      </c>
      <c r="I1029" t="str">
        <f t="shared" si="59"/>
        <v>Wed</v>
      </c>
      <c r="J1029" s="77"/>
      <c r="K1029" s="77"/>
      <c r="L1029" s="78"/>
      <c r="M1029" s="78"/>
      <c r="N1029" s="78"/>
      <c r="O1029" s="78"/>
    </row>
    <row r="1030" spans="1:15">
      <c r="A1030" s="73">
        <f t="shared" si="58"/>
        <v>44021</v>
      </c>
      <c r="B1030">
        <f t="shared" si="60"/>
        <v>7</v>
      </c>
      <c r="C1030">
        <f t="shared" si="61"/>
        <v>2020</v>
      </c>
      <c r="D1030" s="92">
        <f>AVERAGEIFS(D$3:D1028,$A$3:$A1028,"&gt;="&amp;[13]Summary!$D$8-90,$H$3:$H1028,"Actual")</f>
        <v>16.393461538461537</v>
      </c>
      <c r="E1030" s="92">
        <f>AVERAGEIFS(E$3:E1028,$A$3:$A1028,"&gt;="&amp;[13]Summary!$D$8-90,$H$3:$H1028,"Actual")</f>
        <v>35.780769230769231</v>
      </c>
      <c r="F1030" s="92">
        <f>AVERAGEIFS(F$3:F1028,$A$3:$A1028,"&gt;="&amp;[13]Summary!$D$8-90,$H$3:$H1028,"Actual")</f>
        <v>5.7931230769230773</v>
      </c>
      <c r="G1030" s="92">
        <f>AVERAGEIFS(G$3:G1028,$A$3:$A1028,"&gt;="&amp;[13]Summary!$D$8-90,$H$3:$H1028,"Actual")</f>
        <v>1.749100000000001</v>
      </c>
      <c r="H1030" s="76" t="s">
        <v>41</v>
      </c>
      <c r="I1030" t="str">
        <f t="shared" si="59"/>
        <v>Thu</v>
      </c>
      <c r="L1030" s="80"/>
      <c r="M1030" s="80"/>
      <c r="N1030" s="82"/>
      <c r="O1030" s="80"/>
    </row>
    <row r="1031" spans="1:15">
      <c r="A1031" s="73">
        <f t="shared" si="58"/>
        <v>44022</v>
      </c>
      <c r="B1031">
        <f t="shared" si="60"/>
        <v>7</v>
      </c>
      <c r="C1031">
        <f t="shared" si="61"/>
        <v>2020</v>
      </c>
      <c r="D1031" s="92">
        <f>AVERAGEIFS(D$3:D1029,$A$3:$A1029,"&gt;="&amp;[13]Summary!$D$8-90,$H$3:$H1029,"Actual")</f>
        <v>16.393461538461537</v>
      </c>
      <c r="E1031" s="92">
        <f>AVERAGEIFS(E$3:E1029,$A$3:$A1029,"&gt;="&amp;[13]Summary!$D$8-90,$H$3:$H1029,"Actual")</f>
        <v>35.780769230769231</v>
      </c>
      <c r="F1031" s="92">
        <f>AVERAGEIFS(F$3:F1029,$A$3:$A1029,"&gt;="&amp;[13]Summary!$D$8-90,$H$3:$H1029,"Actual")</f>
        <v>5.7931230769230773</v>
      </c>
      <c r="G1031" s="92">
        <f>AVERAGEIFS(G$3:G1029,$A$3:$A1029,"&gt;="&amp;[13]Summary!$D$8-90,$H$3:$H1029,"Actual")</f>
        <v>1.749100000000001</v>
      </c>
      <c r="H1031" s="76" t="s">
        <v>41</v>
      </c>
      <c r="I1031" t="str">
        <f t="shared" si="59"/>
        <v>Fri</v>
      </c>
      <c r="J1031" s="77"/>
      <c r="K1031" s="77"/>
      <c r="L1031" s="78"/>
      <c r="M1031" s="78"/>
      <c r="N1031" s="78"/>
      <c r="O1031" s="78"/>
    </row>
    <row r="1032" spans="1:15">
      <c r="A1032" s="73">
        <f t="shared" si="58"/>
        <v>44023</v>
      </c>
      <c r="B1032">
        <f t="shared" si="60"/>
        <v>7</v>
      </c>
      <c r="C1032">
        <f t="shared" si="61"/>
        <v>2020</v>
      </c>
      <c r="D1032" s="92">
        <f>AVERAGEIFS(D$3:D1030,$A$3:$A1030,"&gt;="&amp;[13]Summary!$D$8-90,$H$3:$H1030,"Actual")</f>
        <v>16.393461538461537</v>
      </c>
      <c r="E1032" s="92">
        <f>AVERAGEIFS(E$3:E1030,$A$3:$A1030,"&gt;="&amp;[13]Summary!$D$8-90,$H$3:$H1030,"Actual")</f>
        <v>35.780769230769231</v>
      </c>
      <c r="F1032" s="92">
        <f>AVERAGEIFS(F$3:F1030,$A$3:$A1030,"&gt;="&amp;[13]Summary!$D$8-90,$H$3:$H1030,"Actual")</f>
        <v>5.7931230769230773</v>
      </c>
      <c r="G1032" s="92">
        <f>AVERAGEIFS(G$3:G1030,$A$3:$A1030,"&gt;="&amp;[13]Summary!$D$8-90,$H$3:$H1030,"Actual")</f>
        <v>1.749100000000001</v>
      </c>
      <c r="H1032" s="76" t="s">
        <v>41</v>
      </c>
      <c r="I1032" t="str">
        <f t="shared" si="59"/>
        <v>Sat</v>
      </c>
      <c r="L1032" s="80"/>
      <c r="M1032" s="80"/>
      <c r="N1032" s="82"/>
      <c r="O1032" s="80"/>
    </row>
    <row r="1033" spans="1:15">
      <c r="A1033" s="73">
        <f t="shared" si="58"/>
        <v>44024</v>
      </c>
      <c r="B1033">
        <f t="shared" si="60"/>
        <v>7</v>
      </c>
      <c r="C1033">
        <f t="shared" si="61"/>
        <v>2020</v>
      </c>
      <c r="D1033" s="92">
        <f>AVERAGEIFS(D$3:D1031,$A$3:$A1031,"&gt;="&amp;[13]Summary!$D$8-90,$H$3:$H1031,"Actual")</f>
        <v>16.393461538461537</v>
      </c>
      <c r="E1033" s="92">
        <f>AVERAGEIFS(E$3:E1031,$A$3:$A1031,"&gt;="&amp;[13]Summary!$D$8-90,$H$3:$H1031,"Actual")</f>
        <v>35.780769230769231</v>
      </c>
      <c r="F1033" s="92">
        <f>AVERAGEIFS(F$3:F1031,$A$3:$A1031,"&gt;="&amp;[13]Summary!$D$8-90,$H$3:$H1031,"Actual")</f>
        <v>5.7931230769230773</v>
      </c>
      <c r="G1033" s="92">
        <f>AVERAGEIFS(G$3:G1031,$A$3:$A1031,"&gt;="&amp;[13]Summary!$D$8-90,$H$3:$H1031,"Actual")</f>
        <v>1.749100000000001</v>
      </c>
      <c r="H1033" s="76" t="s">
        <v>41</v>
      </c>
      <c r="I1033" t="str">
        <f t="shared" si="59"/>
        <v>Sun</v>
      </c>
      <c r="J1033" s="77"/>
      <c r="K1033" s="77"/>
      <c r="L1033" s="78"/>
      <c r="M1033" s="78"/>
      <c r="N1033" s="78"/>
      <c r="O1033" s="78"/>
    </row>
    <row r="1034" spans="1:15">
      <c r="A1034" s="73">
        <f t="shared" si="58"/>
        <v>44025</v>
      </c>
      <c r="B1034">
        <f t="shared" si="60"/>
        <v>7</v>
      </c>
      <c r="C1034">
        <f t="shared" si="61"/>
        <v>2020</v>
      </c>
      <c r="D1034" s="92">
        <f>AVERAGEIFS(D$3:D1032,$A$3:$A1032,"&gt;="&amp;[13]Summary!$D$8-90,$H$3:$H1032,"Actual")</f>
        <v>16.393461538461537</v>
      </c>
      <c r="E1034" s="92">
        <f>AVERAGEIFS(E$3:E1032,$A$3:$A1032,"&gt;="&amp;[13]Summary!$D$8-90,$H$3:$H1032,"Actual")</f>
        <v>35.780769230769231</v>
      </c>
      <c r="F1034" s="92">
        <f>AVERAGEIFS(F$3:F1032,$A$3:$A1032,"&gt;="&amp;[13]Summary!$D$8-90,$H$3:$H1032,"Actual")</f>
        <v>5.7931230769230773</v>
      </c>
      <c r="G1034" s="92">
        <f>AVERAGEIFS(G$3:G1032,$A$3:$A1032,"&gt;="&amp;[13]Summary!$D$8-90,$H$3:$H1032,"Actual")</f>
        <v>1.749100000000001</v>
      </c>
      <c r="H1034" s="76" t="s">
        <v>41</v>
      </c>
      <c r="I1034" t="str">
        <f t="shared" si="59"/>
        <v>Mon</v>
      </c>
      <c r="L1034" s="80"/>
      <c r="M1034" s="80"/>
      <c r="N1034" s="82"/>
      <c r="O1034" s="80"/>
    </row>
    <row r="1035" spans="1:15">
      <c r="A1035" s="73">
        <f t="shared" si="58"/>
        <v>44026</v>
      </c>
      <c r="B1035">
        <f t="shared" si="60"/>
        <v>7</v>
      </c>
      <c r="C1035">
        <f t="shared" si="61"/>
        <v>2020</v>
      </c>
      <c r="D1035" s="92">
        <f>AVERAGEIFS(D$3:D1033,$A$3:$A1033,"&gt;="&amp;[13]Summary!$D$8-90,$H$3:$H1033,"Actual")</f>
        <v>16.393461538461537</v>
      </c>
      <c r="E1035" s="92">
        <f>AVERAGEIFS(E$3:E1033,$A$3:$A1033,"&gt;="&amp;[13]Summary!$D$8-90,$H$3:$H1033,"Actual")</f>
        <v>35.780769230769231</v>
      </c>
      <c r="F1035" s="92">
        <f>AVERAGEIFS(F$3:F1033,$A$3:$A1033,"&gt;="&amp;[13]Summary!$D$8-90,$H$3:$H1033,"Actual")</f>
        <v>5.7931230769230773</v>
      </c>
      <c r="G1035" s="92">
        <f>AVERAGEIFS(G$3:G1033,$A$3:$A1033,"&gt;="&amp;[13]Summary!$D$8-90,$H$3:$H1033,"Actual")</f>
        <v>1.749100000000001</v>
      </c>
      <c r="H1035" s="76" t="s">
        <v>41</v>
      </c>
      <c r="I1035" t="str">
        <f t="shared" si="59"/>
        <v>Tue</v>
      </c>
      <c r="J1035" s="77"/>
      <c r="K1035" s="77"/>
      <c r="L1035" s="78"/>
      <c r="M1035" s="78"/>
      <c r="N1035" s="78"/>
      <c r="O1035" s="78"/>
    </row>
    <row r="1036" spans="1:15">
      <c r="A1036" s="73">
        <f t="shared" si="58"/>
        <v>44027</v>
      </c>
      <c r="B1036">
        <f t="shared" si="60"/>
        <v>7</v>
      </c>
      <c r="C1036">
        <f t="shared" si="61"/>
        <v>2020</v>
      </c>
      <c r="D1036" s="92">
        <f>AVERAGEIFS(D$3:D1034,$A$3:$A1034,"&gt;="&amp;[13]Summary!$D$8-90,$H$3:$H1034,"Actual")</f>
        <v>16.393461538461537</v>
      </c>
      <c r="E1036" s="92">
        <f>AVERAGEIFS(E$3:E1034,$A$3:$A1034,"&gt;="&amp;[13]Summary!$D$8-90,$H$3:$H1034,"Actual")</f>
        <v>35.780769230769231</v>
      </c>
      <c r="F1036" s="92">
        <f>AVERAGEIFS(F$3:F1034,$A$3:$A1034,"&gt;="&amp;[13]Summary!$D$8-90,$H$3:$H1034,"Actual")</f>
        <v>5.7931230769230773</v>
      </c>
      <c r="G1036" s="92">
        <f>AVERAGEIFS(G$3:G1034,$A$3:$A1034,"&gt;="&amp;[13]Summary!$D$8-90,$H$3:$H1034,"Actual")</f>
        <v>1.749100000000001</v>
      </c>
      <c r="H1036" s="76" t="s">
        <v>41</v>
      </c>
      <c r="I1036" t="str">
        <f t="shared" si="59"/>
        <v>Wed</v>
      </c>
      <c r="L1036" s="80"/>
      <c r="M1036" s="80"/>
      <c r="N1036" s="82"/>
      <c r="O1036" s="80"/>
    </row>
    <row r="1037" spans="1:15">
      <c r="A1037" s="73">
        <f t="shared" si="58"/>
        <v>44028</v>
      </c>
      <c r="B1037">
        <f t="shared" si="60"/>
        <v>7</v>
      </c>
      <c r="C1037">
        <f t="shared" si="61"/>
        <v>2020</v>
      </c>
      <c r="D1037" s="92">
        <f>AVERAGEIFS(D$3:D1035,$A$3:$A1035,"&gt;="&amp;[13]Summary!$D$8-90,$H$3:$H1035,"Actual")</f>
        <v>16.393461538461537</v>
      </c>
      <c r="E1037" s="92">
        <f>AVERAGEIFS(E$3:E1035,$A$3:$A1035,"&gt;="&amp;[13]Summary!$D$8-90,$H$3:$H1035,"Actual")</f>
        <v>35.780769230769231</v>
      </c>
      <c r="F1037" s="92">
        <f>AVERAGEIFS(F$3:F1035,$A$3:$A1035,"&gt;="&amp;[13]Summary!$D$8-90,$H$3:$H1035,"Actual")</f>
        <v>5.7931230769230773</v>
      </c>
      <c r="G1037" s="92">
        <f>AVERAGEIFS(G$3:G1035,$A$3:$A1035,"&gt;="&amp;[13]Summary!$D$8-90,$H$3:$H1035,"Actual")</f>
        <v>1.749100000000001</v>
      </c>
      <c r="H1037" s="76" t="s">
        <v>41</v>
      </c>
      <c r="I1037" t="str">
        <f t="shared" si="59"/>
        <v>Thu</v>
      </c>
      <c r="J1037" s="77"/>
      <c r="K1037" s="77"/>
      <c r="L1037" s="78"/>
      <c r="M1037" s="78"/>
      <c r="N1037" s="78"/>
      <c r="O1037" s="78"/>
    </row>
    <row r="1038" spans="1:15">
      <c r="A1038" s="73">
        <f t="shared" si="58"/>
        <v>44029</v>
      </c>
      <c r="B1038">
        <f t="shared" si="60"/>
        <v>7</v>
      </c>
      <c r="C1038">
        <f t="shared" si="61"/>
        <v>2020</v>
      </c>
      <c r="D1038" s="92">
        <f>AVERAGEIFS(D$3:D1036,$A$3:$A1036,"&gt;="&amp;[13]Summary!$D$8-90,$H$3:$H1036,"Actual")</f>
        <v>16.393461538461537</v>
      </c>
      <c r="E1038" s="92">
        <f>AVERAGEIFS(E$3:E1036,$A$3:$A1036,"&gt;="&amp;[13]Summary!$D$8-90,$H$3:$H1036,"Actual")</f>
        <v>35.780769230769231</v>
      </c>
      <c r="F1038" s="92">
        <f>AVERAGEIFS(F$3:F1036,$A$3:$A1036,"&gt;="&amp;[13]Summary!$D$8-90,$H$3:$H1036,"Actual")</f>
        <v>5.7931230769230773</v>
      </c>
      <c r="G1038" s="92">
        <f>AVERAGEIFS(G$3:G1036,$A$3:$A1036,"&gt;="&amp;[13]Summary!$D$8-90,$H$3:$H1036,"Actual")</f>
        <v>1.749100000000001</v>
      </c>
      <c r="H1038" s="76" t="s">
        <v>41</v>
      </c>
      <c r="I1038" t="str">
        <f t="shared" si="59"/>
        <v>Fri</v>
      </c>
      <c r="L1038" s="80"/>
      <c r="M1038" s="80"/>
      <c r="N1038" s="82"/>
      <c r="O1038" s="80"/>
    </row>
    <row r="1039" spans="1:15">
      <c r="A1039" s="73">
        <f t="shared" si="58"/>
        <v>44030</v>
      </c>
      <c r="B1039">
        <f t="shared" si="60"/>
        <v>7</v>
      </c>
      <c r="C1039">
        <f t="shared" si="61"/>
        <v>2020</v>
      </c>
      <c r="D1039" s="92">
        <f>AVERAGEIFS(D$3:D1037,$A$3:$A1037,"&gt;="&amp;[13]Summary!$D$8-90,$H$3:$H1037,"Actual")</f>
        <v>16.393461538461537</v>
      </c>
      <c r="E1039" s="92">
        <f>AVERAGEIFS(E$3:E1037,$A$3:$A1037,"&gt;="&amp;[13]Summary!$D$8-90,$H$3:$H1037,"Actual")</f>
        <v>35.780769230769231</v>
      </c>
      <c r="F1039" s="92">
        <f>AVERAGEIFS(F$3:F1037,$A$3:$A1037,"&gt;="&amp;[13]Summary!$D$8-90,$H$3:$H1037,"Actual")</f>
        <v>5.7931230769230773</v>
      </c>
      <c r="G1039" s="92">
        <f>AVERAGEIFS(G$3:G1037,$A$3:$A1037,"&gt;="&amp;[13]Summary!$D$8-90,$H$3:$H1037,"Actual")</f>
        <v>1.749100000000001</v>
      </c>
      <c r="H1039" s="76" t="s">
        <v>41</v>
      </c>
      <c r="I1039" t="str">
        <f t="shared" si="59"/>
        <v>Sat</v>
      </c>
      <c r="J1039" s="77"/>
      <c r="K1039" s="77"/>
      <c r="L1039" s="78"/>
      <c r="M1039" s="78"/>
      <c r="N1039" s="78"/>
      <c r="O1039" s="78"/>
    </row>
    <row r="1040" spans="1:15">
      <c r="A1040" s="73">
        <f t="shared" si="58"/>
        <v>44031</v>
      </c>
      <c r="B1040">
        <f t="shared" si="60"/>
        <v>7</v>
      </c>
      <c r="C1040">
        <f t="shared" si="61"/>
        <v>2020</v>
      </c>
      <c r="D1040" s="92">
        <f>AVERAGEIFS(D$3:D1038,$A$3:$A1038,"&gt;="&amp;[13]Summary!$D$8-90,$H$3:$H1038,"Actual")</f>
        <v>16.393461538461537</v>
      </c>
      <c r="E1040" s="92">
        <f>AVERAGEIFS(E$3:E1038,$A$3:$A1038,"&gt;="&amp;[13]Summary!$D$8-90,$H$3:$H1038,"Actual")</f>
        <v>35.780769230769231</v>
      </c>
      <c r="F1040" s="92">
        <f>AVERAGEIFS(F$3:F1038,$A$3:$A1038,"&gt;="&amp;[13]Summary!$D$8-90,$H$3:$H1038,"Actual")</f>
        <v>5.7931230769230773</v>
      </c>
      <c r="G1040" s="92">
        <f>AVERAGEIFS(G$3:G1038,$A$3:$A1038,"&gt;="&amp;[13]Summary!$D$8-90,$H$3:$H1038,"Actual")</f>
        <v>1.749100000000001</v>
      </c>
      <c r="H1040" s="76" t="s">
        <v>41</v>
      </c>
      <c r="I1040" t="str">
        <f t="shared" si="59"/>
        <v>Sun</v>
      </c>
      <c r="L1040" s="80"/>
      <c r="M1040" s="80"/>
      <c r="N1040" s="82"/>
      <c r="O1040" s="80"/>
    </row>
    <row r="1041" spans="1:15">
      <c r="A1041" s="73">
        <f t="shared" si="58"/>
        <v>44032</v>
      </c>
      <c r="B1041">
        <f t="shared" si="60"/>
        <v>7</v>
      </c>
      <c r="C1041">
        <f t="shared" si="61"/>
        <v>2020</v>
      </c>
      <c r="D1041" s="92">
        <f>AVERAGEIFS(D$3:D1039,$A$3:$A1039,"&gt;="&amp;[13]Summary!$D$8-90,$H$3:$H1039,"Actual")</f>
        <v>16.393461538461537</v>
      </c>
      <c r="E1041" s="92">
        <f>AVERAGEIFS(E$3:E1039,$A$3:$A1039,"&gt;="&amp;[13]Summary!$D$8-90,$H$3:$H1039,"Actual")</f>
        <v>35.780769230769231</v>
      </c>
      <c r="F1041" s="92">
        <f>AVERAGEIFS(F$3:F1039,$A$3:$A1039,"&gt;="&amp;[13]Summary!$D$8-90,$H$3:$H1039,"Actual")</f>
        <v>5.7931230769230773</v>
      </c>
      <c r="G1041" s="92">
        <f>AVERAGEIFS(G$3:G1039,$A$3:$A1039,"&gt;="&amp;[13]Summary!$D$8-90,$H$3:$H1039,"Actual")</f>
        <v>1.749100000000001</v>
      </c>
      <c r="H1041" s="76" t="s">
        <v>41</v>
      </c>
      <c r="I1041" t="str">
        <f t="shared" si="59"/>
        <v>Mon</v>
      </c>
      <c r="J1041" s="77"/>
      <c r="K1041" s="77"/>
      <c r="L1041" s="78"/>
      <c r="M1041" s="78"/>
      <c r="N1041" s="78"/>
      <c r="O1041" s="78"/>
    </row>
    <row r="1042" spans="1:15">
      <c r="A1042" s="73">
        <f t="shared" si="58"/>
        <v>44033</v>
      </c>
      <c r="B1042">
        <f t="shared" si="60"/>
        <v>7</v>
      </c>
      <c r="C1042">
        <f t="shared" si="61"/>
        <v>2020</v>
      </c>
      <c r="D1042" s="92">
        <f>AVERAGEIFS(D$3:D1040,$A$3:$A1040,"&gt;="&amp;[13]Summary!$D$8-90,$H$3:$H1040,"Actual")</f>
        <v>16.393461538461537</v>
      </c>
      <c r="E1042" s="92">
        <f>AVERAGEIFS(E$3:E1040,$A$3:$A1040,"&gt;="&amp;[13]Summary!$D$8-90,$H$3:$H1040,"Actual")</f>
        <v>35.780769230769231</v>
      </c>
      <c r="F1042" s="92">
        <f>AVERAGEIFS(F$3:F1040,$A$3:$A1040,"&gt;="&amp;[13]Summary!$D$8-90,$H$3:$H1040,"Actual")</f>
        <v>5.7931230769230773</v>
      </c>
      <c r="G1042" s="92">
        <f>AVERAGEIFS(G$3:G1040,$A$3:$A1040,"&gt;="&amp;[13]Summary!$D$8-90,$H$3:$H1040,"Actual")</f>
        <v>1.749100000000001</v>
      </c>
      <c r="H1042" s="76" t="s">
        <v>41</v>
      </c>
      <c r="I1042" t="str">
        <f t="shared" si="59"/>
        <v>Tue</v>
      </c>
      <c r="L1042" s="80"/>
      <c r="M1042" s="80"/>
      <c r="N1042" s="82"/>
      <c r="O1042" s="80"/>
    </row>
    <row r="1043" spans="1:15">
      <c r="A1043" s="73">
        <f t="shared" si="58"/>
        <v>44034</v>
      </c>
      <c r="B1043">
        <f t="shared" si="60"/>
        <v>7</v>
      </c>
      <c r="C1043">
        <f t="shared" si="61"/>
        <v>2020</v>
      </c>
      <c r="D1043" s="92">
        <f>AVERAGEIFS(D$3:D1041,$A$3:$A1041,"&gt;="&amp;[13]Summary!$D$8-90,$H$3:$H1041,"Actual")</f>
        <v>16.393461538461537</v>
      </c>
      <c r="E1043" s="92">
        <f>AVERAGEIFS(E$3:E1041,$A$3:$A1041,"&gt;="&amp;[13]Summary!$D$8-90,$H$3:$H1041,"Actual")</f>
        <v>35.780769230769231</v>
      </c>
      <c r="F1043" s="92">
        <f>AVERAGEIFS(F$3:F1041,$A$3:$A1041,"&gt;="&amp;[13]Summary!$D$8-90,$H$3:$H1041,"Actual")</f>
        <v>5.7931230769230773</v>
      </c>
      <c r="G1043" s="92">
        <f>AVERAGEIFS(G$3:G1041,$A$3:$A1041,"&gt;="&amp;[13]Summary!$D$8-90,$H$3:$H1041,"Actual")</f>
        <v>1.749100000000001</v>
      </c>
      <c r="H1043" s="76" t="s">
        <v>41</v>
      </c>
      <c r="I1043" t="str">
        <f t="shared" si="59"/>
        <v>Wed</v>
      </c>
      <c r="J1043" s="77"/>
      <c r="K1043" s="77"/>
      <c r="L1043" s="78"/>
      <c r="M1043" s="78"/>
      <c r="N1043" s="78"/>
      <c r="O1043" s="78"/>
    </row>
    <row r="1044" spans="1:15">
      <c r="A1044" s="73">
        <f t="shared" si="58"/>
        <v>44035</v>
      </c>
      <c r="B1044">
        <f t="shared" si="60"/>
        <v>7</v>
      </c>
      <c r="C1044">
        <f t="shared" si="61"/>
        <v>2020</v>
      </c>
      <c r="D1044" s="92">
        <f>AVERAGEIFS(D$3:D1042,$A$3:$A1042,"&gt;="&amp;[13]Summary!$D$8-90,$H$3:$H1042,"Actual")</f>
        <v>16.393461538461537</v>
      </c>
      <c r="E1044" s="92">
        <f>AVERAGEIFS(E$3:E1042,$A$3:$A1042,"&gt;="&amp;[13]Summary!$D$8-90,$H$3:$H1042,"Actual")</f>
        <v>35.780769230769231</v>
      </c>
      <c r="F1044" s="92">
        <f>AVERAGEIFS(F$3:F1042,$A$3:$A1042,"&gt;="&amp;[13]Summary!$D$8-90,$H$3:$H1042,"Actual")</f>
        <v>5.7931230769230773</v>
      </c>
      <c r="G1044" s="92">
        <f>AVERAGEIFS(G$3:G1042,$A$3:$A1042,"&gt;="&amp;[13]Summary!$D$8-90,$H$3:$H1042,"Actual")</f>
        <v>1.749100000000001</v>
      </c>
      <c r="H1044" s="76" t="s">
        <v>41</v>
      </c>
      <c r="I1044" t="str">
        <f t="shared" si="59"/>
        <v>Thu</v>
      </c>
      <c r="L1044" s="80"/>
      <c r="M1044" s="80"/>
      <c r="N1044" s="82"/>
      <c r="O1044" s="80"/>
    </row>
    <row r="1045" spans="1:15">
      <c r="A1045" s="73">
        <f t="shared" si="58"/>
        <v>44036</v>
      </c>
      <c r="B1045">
        <f t="shared" si="60"/>
        <v>7</v>
      </c>
      <c r="C1045">
        <f t="shared" si="61"/>
        <v>2020</v>
      </c>
      <c r="D1045" s="92">
        <f>AVERAGEIFS(D$3:D1043,$A$3:$A1043,"&gt;="&amp;[13]Summary!$D$8-90,$H$3:$H1043,"Actual")</f>
        <v>16.393461538461537</v>
      </c>
      <c r="E1045" s="92">
        <f>AVERAGEIFS(E$3:E1043,$A$3:$A1043,"&gt;="&amp;[13]Summary!$D$8-90,$H$3:$H1043,"Actual")</f>
        <v>35.780769230769231</v>
      </c>
      <c r="F1045" s="92">
        <f>AVERAGEIFS(F$3:F1043,$A$3:$A1043,"&gt;="&amp;[13]Summary!$D$8-90,$H$3:$H1043,"Actual")</f>
        <v>5.7931230769230773</v>
      </c>
      <c r="G1045" s="92">
        <f>AVERAGEIFS(G$3:G1043,$A$3:$A1043,"&gt;="&amp;[13]Summary!$D$8-90,$H$3:$H1043,"Actual")</f>
        <v>1.749100000000001</v>
      </c>
      <c r="H1045" s="76" t="s">
        <v>41</v>
      </c>
      <c r="I1045" t="str">
        <f t="shared" si="59"/>
        <v>Fri</v>
      </c>
      <c r="J1045" s="77"/>
      <c r="K1045" s="77"/>
      <c r="L1045" s="78"/>
      <c r="M1045" s="78"/>
      <c r="N1045" s="78"/>
      <c r="O1045" s="78"/>
    </row>
    <row r="1046" spans="1:15">
      <c r="A1046" s="73">
        <f t="shared" si="58"/>
        <v>44037</v>
      </c>
      <c r="B1046">
        <f t="shared" si="60"/>
        <v>7</v>
      </c>
      <c r="C1046">
        <f t="shared" si="61"/>
        <v>2020</v>
      </c>
      <c r="D1046" s="92">
        <f>AVERAGEIFS(D$3:D1044,$A$3:$A1044,"&gt;="&amp;[13]Summary!$D$8-90,$H$3:$H1044,"Actual")</f>
        <v>16.393461538461537</v>
      </c>
      <c r="E1046" s="92">
        <f>AVERAGEIFS(E$3:E1044,$A$3:$A1044,"&gt;="&amp;[13]Summary!$D$8-90,$H$3:$H1044,"Actual")</f>
        <v>35.780769230769231</v>
      </c>
      <c r="F1046" s="92">
        <f>AVERAGEIFS(F$3:F1044,$A$3:$A1044,"&gt;="&amp;[13]Summary!$D$8-90,$H$3:$H1044,"Actual")</f>
        <v>5.7931230769230773</v>
      </c>
      <c r="G1046" s="92">
        <f>AVERAGEIFS(G$3:G1044,$A$3:$A1044,"&gt;="&amp;[13]Summary!$D$8-90,$H$3:$H1044,"Actual")</f>
        <v>1.749100000000001</v>
      </c>
      <c r="H1046" s="76" t="s">
        <v>41</v>
      </c>
      <c r="I1046" t="str">
        <f t="shared" si="59"/>
        <v>Sat</v>
      </c>
      <c r="L1046" s="80"/>
      <c r="M1046" s="80"/>
      <c r="N1046" s="82"/>
      <c r="O1046" s="80"/>
    </row>
    <row r="1047" spans="1:15">
      <c r="A1047" s="73">
        <f t="shared" si="58"/>
        <v>44038</v>
      </c>
      <c r="B1047">
        <f t="shared" si="60"/>
        <v>7</v>
      </c>
      <c r="C1047">
        <f t="shared" si="61"/>
        <v>2020</v>
      </c>
      <c r="D1047" s="92">
        <f>AVERAGEIFS(D$3:D1045,$A$3:$A1045,"&gt;="&amp;[13]Summary!$D$8-90,$H$3:$H1045,"Actual")</f>
        <v>16.393461538461537</v>
      </c>
      <c r="E1047" s="92">
        <f>AVERAGEIFS(E$3:E1045,$A$3:$A1045,"&gt;="&amp;[13]Summary!$D$8-90,$H$3:$H1045,"Actual")</f>
        <v>35.780769230769231</v>
      </c>
      <c r="F1047" s="92">
        <f>AVERAGEIFS(F$3:F1045,$A$3:$A1045,"&gt;="&amp;[13]Summary!$D$8-90,$H$3:$H1045,"Actual")</f>
        <v>5.7931230769230773</v>
      </c>
      <c r="G1047" s="92">
        <f>AVERAGEIFS(G$3:G1045,$A$3:$A1045,"&gt;="&amp;[13]Summary!$D$8-90,$H$3:$H1045,"Actual")</f>
        <v>1.749100000000001</v>
      </c>
      <c r="H1047" s="76" t="s">
        <v>41</v>
      </c>
      <c r="I1047" t="str">
        <f t="shared" si="59"/>
        <v>Sun</v>
      </c>
      <c r="J1047" s="77"/>
      <c r="K1047" s="77"/>
      <c r="L1047" s="78"/>
      <c r="M1047" s="78"/>
      <c r="N1047" s="78"/>
      <c r="O1047" s="78"/>
    </row>
    <row r="1048" spans="1:15">
      <c r="A1048" s="73">
        <f t="shared" si="58"/>
        <v>44039</v>
      </c>
      <c r="B1048">
        <f t="shared" si="60"/>
        <v>7</v>
      </c>
      <c r="C1048">
        <f t="shared" si="61"/>
        <v>2020</v>
      </c>
      <c r="D1048" s="92">
        <f>AVERAGEIFS(D$3:D1046,$A$3:$A1046,"&gt;="&amp;[13]Summary!$D$8-90,$H$3:$H1046,"Actual")</f>
        <v>16.393461538461537</v>
      </c>
      <c r="E1048" s="92">
        <f>AVERAGEIFS(E$3:E1046,$A$3:$A1046,"&gt;="&amp;[13]Summary!$D$8-90,$H$3:$H1046,"Actual")</f>
        <v>35.780769230769231</v>
      </c>
      <c r="F1048" s="92">
        <f>AVERAGEIFS(F$3:F1046,$A$3:$A1046,"&gt;="&amp;[13]Summary!$D$8-90,$H$3:$H1046,"Actual")</f>
        <v>5.7931230769230773</v>
      </c>
      <c r="G1048" s="92">
        <f>AVERAGEIFS(G$3:G1046,$A$3:$A1046,"&gt;="&amp;[13]Summary!$D$8-90,$H$3:$H1046,"Actual")</f>
        <v>1.749100000000001</v>
      </c>
      <c r="H1048" s="76" t="s">
        <v>41</v>
      </c>
      <c r="I1048" t="str">
        <f t="shared" si="59"/>
        <v>Mon</v>
      </c>
      <c r="L1048" s="80"/>
      <c r="M1048" s="80"/>
      <c r="N1048" s="82"/>
      <c r="O1048" s="80"/>
    </row>
    <row r="1049" spans="1:15">
      <c r="A1049" s="73">
        <f t="shared" si="58"/>
        <v>44040</v>
      </c>
      <c r="B1049">
        <f t="shared" si="60"/>
        <v>7</v>
      </c>
      <c r="C1049">
        <f t="shared" si="61"/>
        <v>2020</v>
      </c>
      <c r="D1049" s="92">
        <f>AVERAGEIFS(D$3:D1047,$A$3:$A1047,"&gt;="&amp;[13]Summary!$D$8-90,$H$3:$H1047,"Actual")</f>
        <v>16.393461538461537</v>
      </c>
      <c r="E1049" s="92">
        <f>AVERAGEIFS(E$3:E1047,$A$3:$A1047,"&gt;="&amp;[13]Summary!$D$8-90,$H$3:$H1047,"Actual")</f>
        <v>35.780769230769231</v>
      </c>
      <c r="F1049" s="92">
        <f>AVERAGEIFS(F$3:F1047,$A$3:$A1047,"&gt;="&amp;[13]Summary!$D$8-90,$H$3:$H1047,"Actual")</f>
        <v>5.7931230769230773</v>
      </c>
      <c r="G1049" s="92">
        <f>AVERAGEIFS(G$3:G1047,$A$3:$A1047,"&gt;="&amp;[13]Summary!$D$8-90,$H$3:$H1047,"Actual")</f>
        <v>1.749100000000001</v>
      </c>
      <c r="H1049" s="76" t="s">
        <v>41</v>
      </c>
      <c r="I1049" t="str">
        <f t="shared" si="59"/>
        <v>Tue</v>
      </c>
      <c r="J1049" s="77"/>
      <c r="K1049" s="77"/>
      <c r="L1049" s="78"/>
      <c r="M1049" s="78"/>
      <c r="N1049" s="78"/>
      <c r="O1049" s="78"/>
    </row>
    <row r="1050" spans="1:15">
      <c r="A1050" s="73">
        <f t="shared" si="58"/>
        <v>44041</v>
      </c>
      <c r="B1050">
        <f t="shared" si="60"/>
        <v>7</v>
      </c>
      <c r="C1050">
        <f t="shared" si="61"/>
        <v>2020</v>
      </c>
      <c r="D1050" s="92">
        <f>AVERAGEIFS(D$3:D1048,$A$3:$A1048,"&gt;="&amp;[13]Summary!$D$8-90,$H$3:$H1048,"Actual")</f>
        <v>16.393461538461537</v>
      </c>
      <c r="E1050" s="92">
        <f>AVERAGEIFS(E$3:E1048,$A$3:$A1048,"&gt;="&amp;[13]Summary!$D$8-90,$H$3:$H1048,"Actual")</f>
        <v>35.780769230769231</v>
      </c>
      <c r="F1050" s="92">
        <f>AVERAGEIFS(F$3:F1048,$A$3:$A1048,"&gt;="&amp;[13]Summary!$D$8-90,$H$3:$H1048,"Actual")</f>
        <v>5.7931230769230773</v>
      </c>
      <c r="G1050" s="92">
        <f>AVERAGEIFS(G$3:G1048,$A$3:$A1048,"&gt;="&amp;[13]Summary!$D$8-90,$H$3:$H1048,"Actual")</f>
        <v>1.749100000000001</v>
      </c>
      <c r="H1050" s="76" t="s">
        <v>41</v>
      </c>
      <c r="I1050" t="str">
        <f t="shared" si="59"/>
        <v>Wed</v>
      </c>
      <c r="L1050" s="80"/>
      <c r="M1050" s="80"/>
      <c r="N1050" s="82"/>
      <c r="O1050" s="80"/>
    </row>
    <row r="1051" spans="1:15">
      <c r="A1051" s="73">
        <f t="shared" si="58"/>
        <v>44042</v>
      </c>
      <c r="B1051">
        <f t="shared" si="60"/>
        <v>7</v>
      </c>
      <c r="C1051">
        <f t="shared" si="61"/>
        <v>2020</v>
      </c>
      <c r="D1051" s="92">
        <f>AVERAGEIFS(D$3:D1049,$A$3:$A1049,"&gt;="&amp;[13]Summary!$D$8-90,$H$3:$H1049,"Actual")</f>
        <v>16.393461538461537</v>
      </c>
      <c r="E1051" s="92">
        <f>AVERAGEIFS(E$3:E1049,$A$3:$A1049,"&gt;="&amp;[13]Summary!$D$8-90,$H$3:$H1049,"Actual")</f>
        <v>35.780769230769231</v>
      </c>
      <c r="F1051" s="92">
        <f>AVERAGEIFS(F$3:F1049,$A$3:$A1049,"&gt;="&amp;[13]Summary!$D$8-90,$H$3:$H1049,"Actual")</f>
        <v>5.7931230769230773</v>
      </c>
      <c r="G1051" s="92">
        <f>AVERAGEIFS(G$3:G1049,$A$3:$A1049,"&gt;="&amp;[13]Summary!$D$8-90,$H$3:$H1049,"Actual")</f>
        <v>1.749100000000001</v>
      </c>
      <c r="H1051" s="76" t="s">
        <v>41</v>
      </c>
      <c r="I1051" t="str">
        <f t="shared" si="59"/>
        <v>Thu</v>
      </c>
      <c r="J1051" s="77"/>
      <c r="K1051" s="77"/>
      <c r="L1051" s="78"/>
      <c r="M1051" s="78"/>
      <c r="N1051" s="78"/>
      <c r="O1051" s="78"/>
    </row>
    <row r="1052" spans="1:15">
      <c r="A1052" s="73">
        <f t="shared" si="58"/>
        <v>44043</v>
      </c>
      <c r="B1052">
        <f t="shared" si="60"/>
        <v>7</v>
      </c>
      <c r="C1052">
        <f t="shared" si="61"/>
        <v>2020</v>
      </c>
      <c r="D1052" s="92">
        <f>AVERAGEIFS(D$3:D1050,$A$3:$A1050,"&gt;="&amp;[13]Summary!$D$8-90,$H$3:$H1050,"Actual")</f>
        <v>16.393461538461537</v>
      </c>
      <c r="E1052" s="92">
        <f>AVERAGEIFS(E$3:E1050,$A$3:$A1050,"&gt;="&amp;[13]Summary!$D$8-90,$H$3:$H1050,"Actual")</f>
        <v>35.780769230769231</v>
      </c>
      <c r="F1052" s="92">
        <f>AVERAGEIFS(F$3:F1050,$A$3:$A1050,"&gt;="&amp;[13]Summary!$D$8-90,$H$3:$H1050,"Actual")</f>
        <v>5.7931230769230773</v>
      </c>
      <c r="G1052" s="92">
        <f>AVERAGEIFS(G$3:G1050,$A$3:$A1050,"&gt;="&amp;[13]Summary!$D$8-90,$H$3:$H1050,"Actual")</f>
        <v>1.749100000000001</v>
      </c>
      <c r="H1052" s="76" t="s">
        <v>41</v>
      </c>
      <c r="I1052" t="str">
        <f t="shared" si="59"/>
        <v>Fri</v>
      </c>
      <c r="L1052" s="80"/>
      <c r="M1052" s="80"/>
      <c r="N1052" s="82"/>
      <c r="O1052" s="80"/>
    </row>
    <row r="1053" spans="1:15">
      <c r="A1053" s="73">
        <f t="shared" si="58"/>
        <v>44044</v>
      </c>
      <c r="B1053">
        <f t="shared" si="60"/>
        <v>8</v>
      </c>
      <c r="C1053">
        <f t="shared" si="61"/>
        <v>2020</v>
      </c>
      <c r="D1053" s="92">
        <f>AVERAGEIFS(D$3:D1051,$A$3:$A1051,"&gt;="&amp;[13]Summary!$D$8-90,$H$3:$H1051,"Actual")</f>
        <v>16.393461538461537</v>
      </c>
      <c r="E1053" s="92">
        <f>AVERAGEIFS(E$3:E1051,$A$3:$A1051,"&gt;="&amp;[13]Summary!$D$8-90,$H$3:$H1051,"Actual")</f>
        <v>35.780769230769231</v>
      </c>
      <c r="F1053" s="92">
        <f>AVERAGEIFS(F$3:F1051,$A$3:$A1051,"&gt;="&amp;[13]Summary!$D$8-90,$H$3:$H1051,"Actual")</f>
        <v>5.7931230769230773</v>
      </c>
      <c r="G1053" s="92">
        <f>AVERAGEIFS(G$3:G1051,$A$3:$A1051,"&gt;="&amp;[13]Summary!$D$8-90,$H$3:$H1051,"Actual")</f>
        <v>1.749100000000001</v>
      </c>
      <c r="H1053" s="76" t="s">
        <v>41</v>
      </c>
      <c r="I1053" t="str">
        <f t="shared" si="59"/>
        <v>Sat</v>
      </c>
      <c r="J1053" s="77"/>
      <c r="K1053" s="77"/>
      <c r="L1053" s="78"/>
      <c r="M1053" s="78"/>
      <c r="N1053" s="78"/>
      <c r="O1053" s="78"/>
    </row>
    <row r="1054" spans="1:15">
      <c r="A1054" s="73">
        <f t="shared" si="58"/>
        <v>44045</v>
      </c>
      <c r="B1054">
        <f t="shared" si="60"/>
        <v>8</v>
      </c>
      <c r="C1054">
        <f t="shared" si="61"/>
        <v>2020</v>
      </c>
      <c r="D1054" s="92">
        <f>AVERAGEIFS(D$3:D1052,$A$3:$A1052,"&gt;="&amp;[13]Summary!$D$8-90,$H$3:$H1052,"Actual")</f>
        <v>16.393461538461537</v>
      </c>
      <c r="E1054" s="92">
        <f>AVERAGEIFS(E$3:E1052,$A$3:$A1052,"&gt;="&amp;[13]Summary!$D$8-90,$H$3:$H1052,"Actual")</f>
        <v>35.780769230769231</v>
      </c>
      <c r="F1054" s="92">
        <f>AVERAGEIFS(F$3:F1052,$A$3:$A1052,"&gt;="&amp;[13]Summary!$D$8-90,$H$3:$H1052,"Actual")</f>
        <v>5.7931230769230773</v>
      </c>
      <c r="G1054" s="92">
        <f>AVERAGEIFS(G$3:G1052,$A$3:$A1052,"&gt;="&amp;[13]Summary!$D$8-90,$H$3:$H1052,"Actual")</f>
        <v>1.749100000000001</v>
      </c>
      <c r="H1054" s="76" t="s">
        <v>41</v>
      </c>
      <c r="I1054" t="str">
        <f t="shared" si="59"/>
        <v>Sun</v>
      </c>
      <c r="L1054" s="80"/>
      <c r="M1054" s="80"/>
      <c r="N1054" s="82"/>
      <c r="O1054" s="80"/>
    </row>
    <row r="1055" spans="1:15">
      <c r="A1055" s="73">
        <f t="shared" si="58"/>
        <v>44046</v>
      </c>
      <c r="B1055">
        <f t="shared" si="60"/>
        <v>8</v>
      </c>
      <c r="C1055">
        <f t="shared" si="61"/>
        <v>2020</v>
      </c>
      <c r="D1055" s="92">
        <f>AVERAGEIFS(D$3:D1053,$A$3:$A1053,"&gt;="&amp;[13]Summary!$D$8-90,$H$3:$H1053,"Actual")</f>
        <v>16.393461538461537</v>
      </c>
      <c r="E1055" s="92">
        <f>AVERAGEIFS(E$3:E1053,$A$3:$A1053,"&gt;="&amp;[13]Summary!$D$8-90,$H$3:$H1053,"Actual")</f>
        <v>35.780769230769231</v>
      </c>
      <c r="F1055" s="92">
        <f>AVERAGEIFS(F$3:F1053,$A$3:$A1053,"&gt;="&amp;[13]Summary!$D$8-90,$H$3:$H1053,"Actual")</f>
        <v>5.7931230769230773</v>
      </c>
      <c r="G1055" s="92">
        <f>AVERAGEIFS(G$3:G1053,$A$3:$A1053,"&gt;="&amp;[13]Summary!$D$8-90,$H$3:$H1053,"Actual")</f>
        <v>1.749100000000001</v>
      </c>
      <c r="H1055" s="76" t="s">
        <v>41</v>
      </c>
      <c r="I1055" t="str">
        <f t="shared" si="59"/>
        <v>Mon</v>
      </c>
      <c r="J1055" s="77"/>
      <c r="K1055" s="77"/>
      <c r="L1055" s="78"/>
      <c r="M1055" s="78"/>
      <c r="N1055" s="78"/>
      <c r="O1055" s="78"/>
    </row>
    <row r="1056" spans="1:15">
      <c r="A1056" s="73">
        <f t="shared" si="58"/>
        <v>44047</v>
      </c>
      <c r="B1056">
        <f t="shared" si="60"/>
        <v>8</v>
      </c>
      <c r="C1056">
        <f t="shared" si="61"/>
        <v>2020</v>
      </c>
      <c r="D1056" s="92">
        <f>AVERAGEIFS(D$3:D1054,$A$3:$A1054,"&gt;="&amp;[13]Summary!$D$8-90,$H$3:$H1054,"Actual")</f>
        <v>16.393461538461537</v>
      </c>
      <c r="E1056" s="92">
        <f>AVERAGEIFS(E$3:E1054,$A$3:$A1054,"&gt;="&amp;[13]Summary!$D$8-90,$H$3:$H1054,"Actual")</f>
        <v>35.780769230769231</v>
      </c>
      <c r="F1056" s="92">
        <f>AVERAGEIFS(F$3:F1054,$A$3:$A1054,"&gt;="&amp;[13]Summary!$D$8-90,$H$3:$H1054,"Actual")</f>
        <v>5.7931230769230773</v>
      </c>
      <c r="G1056" s="92">
        <f>AVERAGEIFS(G$3:G1054,$A$3:$A1054,"&gt;="&amp;[13]Summary!$D$8-90,$H$3:$H1054,"Actual")</f>
        <v>1.749100000000001</v>
      </c>
      <c r="H1056" s="76" t="s">
        <v>41</v>
      </c>
      <c r="I1056" t="str">
        <f t="shared" si="59"/>
        <v>Tue</v>
      </c>
      <c r="L1056" s="80"/>
      <c r="M1056" s="80"/>
      <c r="N1056" s="82"/>
      <c r="O1056" s="80"/>
    </row>
    <row r="1057" spans="1:15">
      <c r="A1057" s="73">
        <f t="shared" si="58"/>
        <v>44048</v>
      </c>
      <c r="B1057">
        <f t="shared" si="60"/>
        <v>8</v>
      </c>
      <c r="C1057">
        <f t="shared" si="61"/>
        <v>2020</v>
      </c>
      <c r="D1057" s="92">
        <f>AVERAGEIFS(D$3:D1055,$A$3:$A1055,"&gt;="&amp;[13]Summary!$D$8-90,$H$3:$H1055,"Actual")</f>
        <v>16.393461538461537</v>
      </c>
      <c r="E1057" s="92">
        <f>AVERAGEIFS(E$3:E1055,$A$3:$A1055,"&gt;="&amp;[13]Summary!$D$8-90,$H$3:$H1055,"Actual")</f>
        <v>35.780769230769231</v>
      </c>
      <c r="F1057" s="92">
        <f>AVERAGEIFS(F$3:F1055,$A$3:$A1055,"&gt;="&amp;[13]Summary!$D$8-90,$H$3:$H1055,"Actual")</f>
        <v>5.7931230769230773</v>
      </c>
      <c r="G1057" s="92">
        <f>AVERAGEIFS(G$3:G1055,$A$3:$A1055,"&gt;="&amp;[13]Summary!$D$8-90,$H$3:$H1055,"Actual")</f>
        <v>1.749100000000001</v>
      </c>
      <c r="H1057" s="76" t="s">
        <v>41</v>
      </c>
      <c r="I1057" t="str">
        <f t="shared" si="59"/>
        <v>Wed</v>
      </c>
      <c r="J1057" s="77"/>
      <c r="K1057" s="77"/>
      <c r="L1057" s="78"/>
      <c r="M1057" s="78"/>
      <c r="N1057" s="78"/>
      <c r="O1057" s="78"/>
    </row>
    <row r="1058" spans="1:15">
      <c r="A1058" s="73">
        <f t="shared" si="58"/>
        <v>44049</v>
      </c>
      <c r="B1058">
        <f t="shared" si="60"/>
        <v>8</v>
      </c>
      <c r="C1058">
        <f t="shared" si="61"/>
        <v>2020</v>
      </c>
      <c r="D1058" s="92">
        <f>AVERAGEIFS(D$3:D1056,$A$3:$A1056,"&gt;="&amp;[13]Summary!$D$8-90,$H$3:$H1056,"Actual")</f>
        <v>16.393461538461537</v>
      </c>
      <c r="E1058" s="92">
        <f>AVERAGEIFS(E$3:E1056,$A$3:$A1056,"&gt;="&amp;[13]Summary!$D$8-90,$H$3:$H1056,"Actual")</f>
        <v>35.780769230769231</v>
      </c>
      <c r="F1058" s="92">
        <f>AVERAGEIFS(F$3:F1056,$A$3:$A1056,"&gt;="&amp;[13]Summary!$D$8-90,$H$3:$H1056,"Actual")</f>
        <v>5.7931230769230773</v>
      </c>
      <c r="G1058" s="92">
        <f>AVERAGEIFS(G$3:G1056,$A$3:$A1056,"&gt;="&amp;[13]Summary!$D$8-90,$H$3:$H1056,"Actual")</f>
        <v>1.749100000000001</v>
      </c>
      <c r="H1058" s="76" t="s">
        <v>41</v>
      </c>
      <c r="I1058" t="str">
        <f t="shared" si="59"/>
        <v>Thu</v>
      </c>
      <c r="L1058" s="80"/>
      <c r="M1058" s="80"/>
      <c r="N1058" s="82"/>
      <c r="O1058" s="80"/>
    </row>
    <row r="1059" spans="1:15">
      <c r="A1059" s="73">
        <f t="shared" si="58"/>
        <v>44050</v>
      </c>
      <c r="B1059">
        <f t="shared" si="60"/>
        <v>8</v>
      </c>
      <c r="C1059">
        <f t="shared" si="61"/>
        <v>2020</v>
      </c>
      <c r="D1059" s="92">
        <f>AVERAGEIFS(D$3:D1057,$A$3:$A1057,"&gt;="&amp;[13]Summary!$D$8-90,$H$3:$H1057,"Actual")</f>
        <v>16.393461538461537</v>
      </c>
      <c r="E1059" s="92">
        <f>AVERAGEIFS(E$3:E1057,$A$3:$A1057,"&gt;="&amp;[13]Summary!$D$8-90,$H$3:$H1057,"Actual")</f>
        <v>35.780769230769231</v>
      </c>
      <c r="F1059" s="92">
        <f>AVERAGEIFS(F$3:F1057,$A$3:$A1057,"&gt;="&amp;[13]Summary!$D$8-90,$H$3:$H1057,"Actual")</f>
        <v>5.7931230769230773</v>
      </c>
      <c r="G1059" s="92">
        <f>AVERAGEIFS(G$3:G1057,$A$3:$A1057,"&gt;="&amp;[13]Summary!$D$8-90,$H$3:$H1057,"Actual")</f>
        <v>1.749100000000001</v>
      </c>
      <c r="H1059" s="76" t="s">
        <v>41</v>
      </c>
      <c r="I1059" t="str">
        <f t="shared" si="59"/>
        <v>Fri</v>
      </c>
      <c r="J1059" s="77"/>
      <c r="K1059" s="77"/>
      <c r="L1059" s="78"/>
      <c r="M1059" s="78"/>
      <c r="N1059" s="78"/>
      <c r="O1059" s="78"/>
    </row>
    <row r="1060" spans="1:15">
      <c r="A1060" s="73">
        <f t="shared" si="58"/>
        <v>44051</v>
      </c>
      <c r="B1060">
        <f t="shared" si="60"/>
        <v>8</v>
      </c>
      <c r="C1060">
        <f t="shared" si="61"/>
        <v>2020</v>
      </c>
      <c r="D1060" s="92">
        <f>AVERAGEIFS(D$3:D1058,$A$3:$A1058,"&gt;="&amp;[13]Summary!$D$8-90,$H$3:$H1058,"Actual")</f>
        <v>16.393461538461537</v>
      </c>
      <c r="E1060" s="92">
        <f>AVERAGEIFS(E$3:E1058,$A$3:$A1058,"&gt;="&amp;[13]Summary!$D$8-90,$H$3:$H1058,"Actual")</f>
        <v>35.780769230769231</v>
      </c>
      <c r="F1060" s="92">
        <f>AVERAGEIFS(F$3:F1058,$A$3:$A1058,"&gt;="&amp;[13]Summary!$D$8-90,$H$3:$H1058,"Actual")</f>
        <v>5.7931230769230773</v>
      </c>
      <c r="G1060" s="92">
        <f>AVERAGEIFS(G$3:G1058,$A$3:$A1058,"&gt;="&amp;[13]Summary!$D$8-90,$H$3:$H1058,"Actual")</f>
        <v>1.749100000000001</v>
      </c>
      <c r="H1060" s="76" t="s">
        <v>41</v>
      </c>
      <c r="I1060" t="str">
        <f t="shared" si="59"/>
        <v>Sat</v>
      </c>
      <c r="L1060" s="80"/>
      <c r="M1060" s="80"/>
      <c r="N1060" s="82"/>
      <c r="O1060" s="80"/>
    </row>
    <row r="1061" spans="1:15">
      <c r="A1061" s="73">
        <f t="shared" si="58"/>
        <v>44052</v>
      </c>
      <c r="B1061">
        <f t="shared" si="60"/>
        <v>8</v>
      </c>
      <c r="C1061">
        <f t="shared" si="61"/>
        <v>2020</v>
      </c>
      <c r="D1061" s="92">
        <f>AVERAGEIFS(D$3:D1059,$A$3:$A1059,"&gt;="&amp;[13]Summary!$D$8-90,$H$3:$H1059,"Actual")</f>
        <v>16.393461538461537</v>
      </c>
      <c r="E1061" s="92">
        <f>AVERAGEIFS(E$3:E1059,$A$3:$A1059,"&gt;="&amp;[13]Summary!$D$8-90,$H$3:$H1059,"Actual")</f>
        <v>35.780769230769231</v>
      </c>
      <c r="F1061" s="92">
        <f>AVERAGEIFS(F$3:F1059,$A$3:$A1059,"&gt;="&amp;[13]Summary!$D$8-90,$H$3:$H1059,"Actual")</f>
        <v>5.7931230769230773</v>
      </c>
      <c r="G1061" s="92">
        <f>AVERAGEIFS(G$3:G1059,$A$3:$A1059,"&gt;="&amp;[13]Summary!$D$8-90,$H$3:$H1059,"Actual")</f>
        <v>1.749100000000001</v>
      </c>
      <c r="H1061" s="76" t="s">
        <v>41</v>
      </c>
      <c r="I1061" t="str">
        <f t="shared" si="59"/>
        <v>Sun</v>
      </c>
      <c r="J1061" s="77"/>
      <c r="K1061" s="77"/>
      <c r="L1061" s="78"/>
      <c r="M1061" s="78"/>
      <c r="N1061" s="78"/>
      <c r="O1061" s="78"/>
    </row>
    <row r="1062" spans="1:15">
      <c r="A1062" s="73">
        <f t="shared" si="58"/>
        <v>44053</v>
      </c>
      <c r="B1062">
        <f t="shared" si="60"/>
        <v>8</v>
      </c>
      <c r="C1062">
        <f t="shared" si="61"/>
        <v>2020</v>
      </c>
      <c r="D1062" s="92">
        <f>AVERAGEIFS(D$3:D1060,$A$3:$A1060,"&gt;="&amp;[13]Summary!$D$8-90,$H$3:$H1060,"Actual")</f>
        <v>16.393461538461537</v>
      </c>
      <c r="E1062" s="92">
        <f>AVERAGEIFS(E$3:E1060,$A$3:$A1060,"&gt;="&amp;[13]Summary!$D$8-90,$H$3:$H1060,"Actual")</f>
        <v>35.780769230769231</v>
      </c>
      <c r="F1062" s="92">
        <f>AVERAGEIFS(F$3:F1060,$A$3:$A1060,"&gt;="&amp;[13]Summary!$D$8-90,$H$3:$H1060,"Actual")</f>
        <v>5.7931230769230773</v>
      </c>
      <c r="G1062" s="92">
        <f>AVERAGEIFS(G$3:G1060,$A$3:$A1060,"&gt;="&amp;[13]Summary!$D$8-90,$H$3:$H1060,"Actual")</f>
        <v>1.749100000000001</v>
      </c>
      <c r="H1062" s="76" t="s">
        <v>41</v>
      </c>
      <c r="I1062" t="str">
        <f t="shared" si="59"/>
        <v>Mon</v>
      </c>
      <c r="L1062" s="80"/>
      <c r="M1062" s="80"/>
      <c r="N1062" s="82"/>
      <c r="O1062" s="80"/>
    </row>
    <row r="1063" spans="1:15">
      <c r="A1063" s="73">
        <f t="shared" si="58"/>
        <v>44054</v>
      </c>
      <c r="B1063">
        <f t="shared" si="60"/>
        <v>8</v>
      </c>
      <c r="C1063">
        <f t="shared" si="61"/>
        <v>2020</v>
      </c>
      <c r="D1063" s="92">
        <f>AVERAGEIFS(D$3:D1061,$A$3:$A1061,"&gt;="&amp;[13]Summary!$D$8-90,$H$3:$H1061,"Actual")</f>
        <v>16.393461538461537</v>
      </c>
      <c r="E1063" s="92">
        <f>AVERAGEIFS(E$3:E1061,$A$3:$A1061,"&gt;="&amp;[13]Summary!$D$8-90,$H$3:$H1061,"Actual")</f>
        <v>35.780769230769231</v>
      </c>
      <c r="F1063" s="92">
        <f>AVERAGEIFS(F$3:F1061,$A$3:$A1061,"&gt;="&amp;[13]Summary!$D$8-90,$H$3:$H1061,"Actual")</f>
        <v>5.7931230769230773</v>
      </c>
      <c r="G1063" s="92">
        <f>AVERAGEIFS(G$3:G1061,$A$3:$A1061,"&gt;="&amp;[13]Summary!$D$8-90,$H$3:$H1061,"Actual")</f>
        <v>1.749100000000001</v>
      </c>
      <c r="H1063" s="76" t="s">
        <v>41</v>
      </c>
      <c r="I1063" t="str">
        <f t="shared" si="59"/>
        <v>Tue</v>
      </c>
      <c r="J1063" s="77"/>
      <c r="K1063" s="77"/>
      <c r="L1063" s="78"/>
      <c r="M1063" s="78"/>
      <c r="N1063" s="78"/>
      <c r="O1063" s="78"/>
    </row>
    <row r="1064" spans="1:15">
      <c r="A1064" s="73">
        <f t="shared" si="58"/>
        <v>44055</v>
      </c>
      <c r="B1064">
        <f t="shared" si="60"/>
        <v>8</v>
      </c>
      <c r="C1064">
        <f t="shared" si="61"/>
        <v>2020</v>
      </c>
      <c r="D1064" s="92">
        <f>AVERAGEIFS(D$3:D1062,$A$3:$A1062,"&gt;="&amp;[13]Summary!$D$8-90,$H$3:$H1062,"Actual")</f>
        <v>16.393461538461537</v>
      </c>
      <c r="E1064" s="92">
        <f>AVERAGEIFS(E$3:E1062,$A$3:$A1062,"&gt;="&amp;[13]Summary!$D$8-90,$H$3:$H1062,"Actual")</f>
        <v>35.780769230769231</v>
      </c>
      <c r="F1064" s="92">
        <f>AVERAGEIFS(F$3:F1062,$A$3:$A1062,"&gt;="&amp;[13]Summary!$D$8-90,$H$3:$H1062,"Actual")</f>
        <v>5.7931230769230773</v>
      </c>
      <c r="G1064" s="92">
        <f>AVERAGEIFS(G$3:G1062,$A$3:$A1062,"&gt;="&amp;[13]Summary!$D$8-90,$H$3:$H1062,"Actual")</f>
        <v>1.749100000000001</v>
      </c>
      <c r="H1064" s="76" t="s">
        <v>41</v>
      </c>
      <c r="I1064" t="str">
        <f t="shared" si="59"/>
        <v>Wed</v>
      </c>
      <c r="L1064" s="80"/>
      <c r="M1064" s="80"/>
      <c r="N1064" s="82"/>
      <c r="O1064" s="80"/>
    </row>
    <row r="1065" spans="1:15">
      <c r="A1065" s="73">
        <f t="shared" si="58"/>
        <v>44056</v>
      </c>
      <c r="B1065">
        <f t="shared" si="60"/>
        <v>8</v>
      </c>
      <c r="C1065">
        <f t="shared" si="61"/>
        <v>2020</v>
      </c>
      <c r="D1065" s="92">
        <f>AVERAGEIFS(D$3:D1063,$A$3:$A1063,"&gt;="&amp;[13]Summary!$D$8-90,$H$3:$H1063,"Actual")</f>
        <v>16.393461538461537</v>
      </c>
      <c r="E1065" s="92">
        <f>AVERAGEIFS(E$3:E1063,$A$3:$A1063,"&gt;="&amp;[13]Summary!$D$8-90,$H$3:$H1063,"Actual")</f>
        <v>35.780769230769231</v>
      </c>
      <c r="F1065" s="92">
        <f>AVERAGEIFS(F$3:F1063,$A$3:$A1063,"&gt;="&amp;[13]Summary!$D$8-90,$H$3:$H1063,"Actual")</f>
        <v>5.7931230769230773</v>
      </c>
      <c r="G1065" s="92">
        <f>AVERAGEIFS(G$3:G1063,$A$3:$A1063,"&gt;="&amp;[13]Summary!$D$8-90,$H$3:$H1063,"Actual")</f>
        <v>1.749100000000001</v>
      </c>
      <c r="H1065" s="76" t="s">
        <v>41</v>
      </c>
      <c r="I1065" t="str">
        <f t="shared" si="59"/>
        <v>Thu</v>
      </c>
      <c r="J1065" s="77"/>
      <c r="K1065" s="77"/>
      <c r="L1065" s="78"/>
      <c r="M1065" s="78"/>
      <c r="N1065" s="78"/>
      <c r="O1065" s="78"/>
    </row>
    <row r="1066" spans="1:15">
      <c r="A1066" s="73">
        <f t="shared" si="58"/>
        <v>44057</v>
      </c>
      <c r="B1066">
        <f t="shared" si="60"/>
        <v>8</v>
      </c>
      <c r="C1066">
        <f t="shared" si="61"/>
        <v>2020</v>
      </c>
      <c r="D1066" s="92">
        <f>AVERAGEIFS(D$3:D1064,$A$3:$A1064,"&gt;="&amp;[13]Summary!$D$8-90,$H$3:$H1064,"Actual")</f>
        <v>16.393461538461537</v>
      </c>
      <c r="E1066" s="92">
        <f>AVERAGEIFS(E$3:E1064,$A$3:$A1064,"&gt;="&amp;[13]Summary!$D$8-90,$H$3:$H1064,"Actual")</f>
        <v>35.780769230769231</v>
      </c>
      <c r="F1066" s="92">
        <f>AVERAGEIFS(F$3:F1064,$A$3:$A1064,"&gt;="&amp;[13]Summary!$D$8-90,$H$3:$H1064,"Actual")</f>
        <v>5.7931230769230773</v>
      </c>
      <c r="G1066" s="92">
        <f>AVERAGEIFS(G$3:G1064,$A$3:$A1064,"&gt;="&amp;[13]Summary!$D$8-90,$H$3:$H1064,"Actual")</f>
        <v>1.749100000000001</v>
      </c>
      <c r="H1066" s="76" t="s">
        <v>41</v>
      </c>
      <c r="I1066" t="str">
        <f t="shared" si="59"/>
        <v>Fri</v>
      </c>
      <c r="L1066" s="80"/>
      <c r="M1066" s="80"/>
      <c r="N1066" s="82"/>
      <c r="O1066" s="80"/>
    </row>
    <row r="1067" spans="1:15">
      <c r="A1067" s="73">
        <f t="shared" si="58"/>
        <v>44058</v>
      </c>
      <c r="B1067">
        <f t="shared" si="60"/>
        <v>8</v>
      </c>
      <c r="C1067">
        <f t="shared" si="61"/>
        <v>2020</v>
      </c>
      <c r="D1067" s="92">
        <f>AVERAGEIFS(D$3:D1065,$A$3:$A1065,"&gt;="&amp;[13]Summary!$D$8-90,$H$3:$H1065,"Actual")</f>
        <v>16.393461538461537</v>
      </c>
      <c r="E1067" s="92">
        <f>AVERAGEIFS(E$3:E1065,$A$3:$A1065,"&gt;="&amp;[13]Summary!$D$8-90,$H$3:$H1065,"Actual")</f>
        <v>35.780769230769231</v>
      </c>
      <c r="F1067" s="92">
        <f>AVERAGEIFS(F$3:F1065,$A$3:$A1065,"&gt;="&amp;[13]Summary!$D$8-90,$H$3:$H1065,"Actual")</f>
        <v>5.7931230769230773</v>
      </c>
      <c r="G1067" s="92">
        <f>AVERAGEIFS(G$3:G1065,$A$3:$A1065,"&gt;="&amp;[13]Summary!$D$8-90,$H$3:$H1065,"Actual")</f>
        <v>1.749100000000001</v>
      </c>
      <c r="H1067" s="76" t="s">
        <v>41</v>
      </c>
      <c r="I1067" t="str">
        <f t="shared" si="59"/>
        <v>Sat</v>
      </c>
      <c r="J1067" s="77"/>
      <c r="K1067" s="77"/>
      <c r="L1067" s="78"/>
      <c r="M1067" s="78"/>
      <c r="N1067" s="78"/>
      <c r="O1067" s="78"/>
    </row>
    <row r="1068" spans="1:15">
      <c r="A1068" s="73">
        <f t="shared" si="58"/>
        <v>44059</v>
      </c>
      <c r="B1068">
        <f t="shared" si="60"/>
        <v>8</v>
      </c>
      <c r="C1068">
        <f t="shared" si="61"/>
        <v>2020</v>
      </c>
      <c r="D1068" s="92">
        <f>AVERAGEIFS(D$3:D1066,$A$3:$A1066,"&gt;="&amp;[13]Summary!$D$8-90,$H$3:$H1066,"Actual")</f>
        <v>16.393461538461537</v>
      </c>
      <c r="E1068" s="92">
        <f>AVERAGEIFS(E$3:E1066,$A$3:$A1066,"&gt;="&amp;[13]Summary!$D$8-90,$H$3:$H1066,"Actual")</f>
        <v>35.780769230769231</v>
      </c>
      <c r="F1068" s="92">
        <f>AVERAGEIFS(F$3:F1066,$A$3:$A1066,"&gt;="&amp;[13]Summary!$D$8-90,$H$3:$H1066,"Actual")</f>
        <v>5.7931230769230773</v>
      </c>
      <c r="G1068" s="92">
        <f>AVERAGEIFS(G$3:G1066,$A$3:$A1066,"&gt;="&amp;[13]Summary!$D$8-90,$H$3:$H1066,"Actual")</f>
        <v>1.749100000000001</v>
      </c>
      <c r="H1068" s="76" t="s">
        <v>41</v>
      </c>
      <c r="I1068" t="str">
        <f t="shared" si="59"/>
        <v>Sun</v>
      </c>
      <c r="L1068" s="80"/>
      <c r="M1068" s="80"/>
      <c r="N1068" s="82"/>
      <c r="O1068" s="80"/>
    </row>
    <row r="1069" spans="1:15">
      <c r="A1069" s="73">
        <f t="shared" si="58"/>
        <v>44060</v>
      </c>
      <c r="B1069">
        <f t="shared" si="60"/>
        <v>8</v>
      </c>
      <c r="C1069">
        <f t="shared" si="61"/>
        <v>2020</v>
      </c>
      <c r="D1069" s="92">
        <f>AVERAGEIFS(D$3:D1067,$A$3:$A1067,"&gt;="&amp;[13]Summary!$D$8-90,$H$3:$H1067,"Actual")</f>
        <v>16.393461538461537</v>
      </c>
      <c r="E1069" s="92">
        <f>AVERAGEIFS(E$3:E1067,$A$3:$A1067,"&gt;="&amp;[13]Summary!$D$8-90,$H$3:$H1067,"Actual")</f>
        <v>35.780769230769231</v>
      </c>
      <c r="F1069" s="92">
        <f>AVERAGEIFS(F$3:F1067,$A$3:$A1067,"&gt;="&amp;[13]Summary!$D$8-90,$H$3:$H1067,"Actual")</f>
        <v>5.7931230769230773</v>
      </c>
      <c r="G1069" s="92">
        <f>AVERAGEIFS(G$3:G1067,$A$3:$A1067,"&gt;="&amp;[13]Summary!$D$8-90,$H$3:$H1067,"Actual")</f>
        <v>1.749100000000001</v>
      </c>
      <c r="H1069" s="76" t="s">
        <v>41</v>
      </c>
      <c r="I1069" t="str">
        <f t="shared" si="59"/>
        <v>Mon</v>
      </c>
      <c r="J1069" s="77"/>
      <c r="K1069" s="77"/>
      <c r="L1069" s="78"/>
      <c r="M1069" s="78"/>
      <c r="N1069" s="78"/>
      <c r="O1069" s="78"/>
    </row>
    <row r="1070" spans="1:15">
      <c r="A1070" s="73">
        <f t="shared" si="58"/>
        <v>44061</v>
      </c>
      <c r="B1070">
        <f t="shared" si="60"/>
        <v>8</v>
      </c>
      <c r="C1070">
        <f t="shared" si="61"/>
        <v>2020</v>
      </c>
      <c r="D1070" s="92">
        <f>AVERAGEIFS(D$3:D1068,$A$3:$A1068,"&gt;="&amp;[13]Summary!$D$8-90,$H$3:$H1068,"Actual")</f>
        <v>16.393461538461537</v>
      </c>
      <c r="E1070" s="92">
        <f>AVERAGEIFS(E$3:E1068,$A$3:$A1068,"&gt;="&amp;[13]Summary!$D$8-90,$H$3:$H1068,"Actual")</f>
        <v>35.780769230769231</v>
      </c>
      <c r="F1070" s="92">
        <f>AVERAGEIFS(F$3:F1068,$A$3:$A1068,"&gt;="&amp;[13]Summary!$D$8-90,$H$3:$H1068,"Actual")</f>
        <v>5.7931230769230773</v>
      </c>
      <c r="G1070" s="92">
        <f>AVERAGEIFS(G$3:G1068,$A$3:$A1068,"&gt;="&amp;[13]Summary!$D$8-90,$H$3:$H1068,"Actual")</f>
        <v>1.749100000000001</v>
      </c>
      <c r="H1070" s="76" t="s">
        <v>41</v>
      </c>
      <c r="I1070" t="str">
        <f t="shared" si="59"/>
        <v>Tue</v>
      </c>
      <c r="L1070" s="80"/>
      <c r="M1070" s="80"/>
      <c r="N1070" s="82"/>
      <c r="O1070" s="80"/>
    </row>
    <row r="1071" spans="1:15">
      <c r="A1071" s="73">
        <f t="shared" ref="A1071:A1134" si="62">A1070+1</f>
        <v>44062</v>
      </c>
      <c r="B1071">
        <f t="shared" si="60"/>
        <v>8</v>
      </c>
      <c r="C1071">
        <f t="shared" si="61"/>
        <v>2020</v>
      </c>
      <c r="D1071" s="92">
        <f>AVERAGEIFS(D$3:D1069,$A$3:$A1069,"&gt;="&amp;[13]Summary!$D$8-90,$H$3:$H1069,"Actual")</f>
        <v>16.393461538461537</v>
      </c>
      <c r="E1071" s="92">
        <f>AVERAGEIFS(E$3:E1069,$A$3:$A1069,"&gt;="&amp;[13]Summary!$D$8-90,$H$3:$H1069,"Actual")</f>
        <v>35.780769230769231</v>
      </c>
      <c r="F1071" s="92">
        <f>AVERAGEIFS(F$3:F1069,$A$3:$A1069,"&gt;="&amp;[13]Summary!$D$8-90,$H$3:$H1069,"Actual")</f>
        <v>5.7931230769230773</v>
      </c>
      <c r="G1071" s="92">
        <f>AVERAGEIFS(G$3:G1069,$A$3:$A1069,"&gt;="&amp;[13]Summary!$D$8-90,$H$3:$H1069,"Actual")</f>
        <v>1.749100000000001</v>
      </c>
      <c r="H1071" s="76" t="s">
        <v>41</v>
      </c>
      <c r="I1071" t="str">
        <f t="shared" si="59"/>
        <v>Wed</v>
      </c>
      <c r="J1071" s="77"/>
      <c r="K1071" s="77"/>
      <c r="L1071" s="78"/>
      <c r="M1071" s="78"/>
      <c r="N1071" s="78"/>
      <c r="O1071" s="78"/>
    </row>
    <row r="1072" spans="1:15">
      <c r="A1072" s="73">
        <f t="shared" si="62"/>
        <v>44063</v>
      </c>
      <c r="B1072">
        <f t="shared" si="60"/>
        <v>8</v>
      </c>
      <c r="C1072">
        <f t="shared" si="61"/>
        <v>2020</v>
      </c>
      <c r="D1072" s="92">
        <f>AVERAGEIFS(D$3:D1070,$A$3:$A1070,"&gt;="&amp;[13]Summary!$D$8-90,$H$3:$H1070,"Actual")</f>
        <v>16.393461538461537</v>
      </c>
      <c r="E1072" s="92">
        <f>AVERAGEIFS(E$3:E1070,$A$3:$A1070,"&gt;="&amp;[13]Summary!$D$8-90,$H$3:$H1070,"Actual")</f>
        <v>35.780769230769231</v>
      </c>
      <c r="F1072" s="92">
        <f>AVERAGEIFS(F$3:F1070,$A$3:$A1070,"&gt;="&amp;[13]Summary!$D$8-90,$H$3:$H1070,"Actual")</f>
        <v>5.7931230769230773</v>
      </c>
      <c r="G1072" s="92">
        <f>AVERAGEIFS(G$3:G1070,$A$3:$A1070,"&gt;="&amp;[13]Summary!$D$8-90,$H$3:$H1070,"Actual")</f>
        <v>1.749100000000001</v>
      </c>
      <c r="H1072" s="76" t="s">
        <v>41</v>
      </c>
      <c r="I1072" t="str">
        <f t="shared" si="59"/>
        <v>Thu</v>
      </c>
      <c r="L1072" s="80"/>
      <c r="M1072" s="80"/>
      <c r="N1072" s="82"/>
      <c r="O1072" s="80"/>
    </row>
    <row r="1073" spans="1:15">
      <c r="A1073" s="73">
        <f t="shared" si="62"/>
        <v>44064</v>
      </c>
      <c r="B1073">
        <f t="shared" si="60"/>
        <v>8</v>
      </c>
      <c r="C1073">
        <f t="shared" si="61"/>
        <v>2020</v>
      </c>
      <c r="D1073" s="92">
        <f>AVERAGEIFS(D$3:D1071,$A$3:$A1071,"&gt;="&amp;[13]Summary!$D$8-90,$H$3:$H1071,"Actual")</f>
        <v>16.393461538461537</v>
      </c>
      <c r="E1073" s="92">
        <f>AVERAGEIFS(E$3:E1071,$A$3:$A1071,"&gt;="&amp;[13]Summary!$D$8-90,$H$3:$H1071,"Actual")</f>
        <v>35.780769230769231</v>
      </c>
      <c r="F1073" s="92">
        <f>AVERAGEIFS(F$3:F1071,$A$3:$A1071,"&gt;="&amp;[13]Summary!$D$8-90,$H$3:$H1071,"Actual")</f>
        <v>5.7931230769230773</v>
      </c>
      <c r="G1073" s="92">
        <f>AVERAGEIFS(G$3:G1071,$A$3:$A1071,"&gt;="&amp;[13]Summary!$D$8-90,$H$3:$H1071,"Actual")</f>
        <v>1.749100000000001</v>
      </c>
      <c r="H1073" s="76" t="s">
        <v>41</v>
      </c>
      <c r="I1073" t="str">
        <f t="shared" si="59"/>
        <v>Fri</v>
      </c>
      <c r="J1073" s="77"/>
      <c r="K1073" s="77"/>
      <c r="L1073" s="78"/>
      <c r="M1073" s="78"/>
      <c r="N1073" s="78"/>
      <c r="O1073" s="78"/>
    </row>
    <row r="1074" spans="1:15">
      <c r="A1074" s="73">
        <f t="shared" si="62"/>
        <v>44065</v>
      </c>
      <c r="B1074">
        <f t="shared" si="60"/>
        <v>8</v>
      </c>
      <c r="C1074">
        <f t="shared" si="61"/>
        <v>2020</v>
      </c>
      <c r="D1074" s="92">
        <f>AVERAGEIFS(D$3:D1072,$A$3:$A1072,"&gt;="&amp;[13]Summary!$D$8-90,$H$3:$H1072,"Actual")</f>
        <v>16.393461538461537</v>
      </c>
      <c r="E1074" s="92">
        <f>AVERAGEIFS(E$3:E1072,$A$3:$A1072,"&gt;="&amp;[13]Summary!$D$8-90,$H$3:$H1072,"Actual")</f>
        <v>35.780769230769231</v>
      </c>
      <c r="F1074" s="92">
        <f>AVERAGEIFS(F$3:F1072,$A$3:$A1072,"&gt;="&amp;[13]Summary!$D$8-90,$H$3:$H1072,"Actual")</f>
        <v>5.7931230769230773</v>
      </c>
      <c r="G1074" s="92">
        <f>AVERAGEIFS(G$3:G1072,$A$3:$A1072,"&gt;="&amp;[13]Summary!$D$8-90,$H$3:$H1072,"Actual")</f>
        <v>1.749100000000001</v>
      </c>
      <c r="H1074" s="76" t="s">
        <v>41</v>
      </c>
      <c r="I1074" t="str">
        <f t="shared" si="59"/>
        <v>Sat</v>
      </c>
      <c r="L1074" s="80"/>
      <c r="M1074" s="80"/>
      <c r="N1074" s="82"/>
      <c r="O1074" s="80"/>
    </row>
    <row r="1075" spans="1:15">
      <c r="A1075" s="73">
        <f t="shared" si="62"/>
        <v>44066</v>
      </c>
      <c r="B1075">
        <f t="shared" si="60"/>
        <v>8</v>
      </c>
      <c r="C1075">
        <f t="shared" si="61"/>
        <v>2020</v>
      </c>
      <c r="D1075" s="92">
        <f>AVERAGEIFS(D$3:D1073,$A$3:$A1073,"&gt;="&amp;[13]Summary!$D$8-90,$H$3:$H1073,"Actual")</f>
        <v>16.393461538461537</v>
      </c>
      <c r="E1075" s="92">
        <f>AVERAGEIFS(E$3:E1073,$A$3:$A1073,"&gt;="&amp;[13]Summary!$D$8-90,$H$3:$H1073,"Actual")</f>
        <v>35.780769230769231</v>
      </c>
      <c r="F1075" s="92">
        <f>AVERAGEIFS(F$3:F1073,$A$3:$A1073,"&gt;="&amp;[13]Summary!$D$8-90,$H$3:$H1073,"Actual")</f>
        <v>5.7931230769230773</v>
      </c>
      <c r="G1075" s="92">
        <f>AVERAGEIFS(G$3:G1073,$A$3:$A1073,"&gt;="&amp;[13]Summary!$D$8-90,$H$3:$H1073,"Actual")</f>
        <v>1.749100000000001</v>
      </c>
      <c r="H1075" s="76" t="s">
        <v>41</v>
      </c>
      <c r="I1075" t="str">
        <f t="shared" ref="I1075:I1138" si="63">TEXT($A1075,"ddd")</f>
        <v>Sun</v>
      </c>
      <c r="J1075" s="77"/>
      <c r="K1075" s="77"/>
      <c r="L1075" s="78"/>
      <c r="M1075" s="78"/>
      <c r="N1075" s="78"/>
      <c r="O1075" s="78"/>
    </row>
    <row r="1076" spans="1:15">
      <c r="A1076" s="73">
        <f t="shared" si="62"/>
        <v>44067</v>
      </c>
      <c r="B1076">
        <f t="shared" si="60"/>
        <v>8</v>
      </c>
      <c r="C1076">
        <f t="shared" si="61"/>
        <v>2020</v>
      </c>
      <c r="D1076" s="92">
        <f>AVERAGEIFS(D$3:D1074,$A$3:$A1074,"&gt;="&amp;[13]Summary!$D$8-90,$H$3:$H1074,"Actual")</f>
        <v>16.393461538461537</v>
      </c>
      <c r="E1076" s="92">
        <f>AVERAGEIFS(E$3:E1074,$A$3:$A1074,"&gt;="&amp;[13]Summary!$D$8-90,$H$3:$H1074,"Actual")</f>
        <v>35.780769230769231</v>
      </c>
      <c r="F1076" s="92">
        <f>AVERAGEIFS(F$3:F1074,$A$3:$A1074,"&gt;="&amp;[13]Summary!$D$8-90,$H$3:$H1074,"Actual")</f>
        <v>5.7931230769230773</v>
      </c>
      <c r="G1076" s="92">
        <f>AVERAGEIFS(G$3:G1074,$A$3:$A1074,"&gt;="&amp;[13]Summary!$D$8-90,$H$3:$H1074,"Actual")</f>
        <v>1.749100000000001</v>
      </c>
      <c r="H1076" s="76" t="s">
        <v>41</v>
      </c>
      <c r="I1076" t="str">
        <f t="shared" si="63"/>
        <v>Mon</v>
      </c>
      <c r="L1076" s="80"/>
      <c r="M1076" s="80"/>
      <c r="N1076" s="82"/>
      <c r="O1076" s="80"/>
    </row>
    <row r="1077" spans="1:15">
      <c r="A1077" s="73">
        <f t="shared" si="62"/>
        <v>44068</v>
      </c>
      <c r="B1077">
        <f t="shared" si="60"/>
        <v>8</v>
      </c>
      <c r="C1077">
        <f t="shared" si="61"/>
        <v>2020</v>
      </c>
      <c r="D1077" s="92">
        <f>AVERAGEIFS(D$3:D1075,$A$3:$A1075,"&gt;="&amp;[13]Summary!$D$8-90,$H$3:$H1075,"Actual")</f>
        <v>16.393461538461537</v>
      </c>
      <c r="E1077" s="92">
        <f>AVERAGEIFS(E$3:E1075,$A$3:$A1075,"&gt;="&amp;[13]Summary!$D$8-90,$H$3:$H1075,"Actual")</f>
        <v>35.780769230769231</v>
      </c>
      <c r="F1077" s="92">
        <f>AVERAGEIFS(F$3:F1075,$A$3:$A1075,"&gt;="&amp;[13]Summary!$D$8-90,$H$3:$H1075,"Actual")</f>
        <v>5.7931230769230773</v>
      </c>
      <c r="G1077" s="92">
        <f>AVERAGEIFS(G$3:G1075,$A$3:$A1075,"&gt;="&amp;[13]Summary!$D$8-90,$H$3:$H1075,"Actual")</f>
        <v>1.749100000000001</v>
      </c>
      <c r="H1077" s="76" t="s">
        <v>41</v>
      </c>
      <c r="I1077" t="str">
        <f t="shared" si="63"/>
        <v>Tue</v>
      </c>
      <c r="J1077" s="77"/>
      <c r="K1077" s="77"/>
      <c r="L1077" s="78"/>
      <c r="M1077" s="78"/>
      <c r="N1077" s="78"/>
      <c r="O1077" s="78"/>
    </row>
    <row r="1078" spans="1:15">
      <c r="A1078" s="73">
        <f t="shared" si="62"/>
        <v>44069</v>
      </c>
      <c r="B1078">
        <f t="shared" si="60"/>
        <v>8</v>
      </c>
      <c r="C1078">
        <f t="shared" si="61"/>
        <v>2020</v>
      </c>
      <c r="D1078" s="92">
        <f>AVERAGEIFS(D$3:D1076,$A$3:$A1076,"&gt;="&amp;[13]Summary!$D$8-90,$H$3:$H1076,"Actual")</f>
        <v>16.393461538461537</v>
      </c>
      <c r="E1078" s="92">
        <f>AVERAGEIFS(E$3:E1076,$A$3:$A1076,"&gt;="&amp;[13]Summary!$D$8-90,$H$3:$H1076,"Actual")</f>
        <v>35.780769230769231</v>
      </c>
      <c r="F1078" s="92">
        <f>AVERAGEIFS(F$3:F1076,$A$3:$A1076,"&gt;="&amp;[13]Summary!$D$8-90,$H$3:$H1076,"Actual")</f>
        <v>5.7931230769230773</v>
      </c>
      <c r="G1078" s="92">
        <f>AVERAGEIFS(G$3:G1076,$A$3:$A1076,"&gt;="&amp;[13]Summary!$D$8-90,$H$3:$H1076,"Actual")</f>
        <v>1.749100000000001</v>
      </c>
      <c r="H1078" s="76" t="s">
        <v>41</v>
      </c>
      <c r="I1078" t="str">
        <f t="shared" si="63"/>
        <v>Wed</v>
      </c>
      <c r="L1078" s="80"/>
      <c r="M1078" s="80"/>
      <c r="N1078" s="82"/>
      <c r="O1078" s="80"/>
    </row>
    <row r="1079" spans="1:15">
      <c r="A1079" s="73">
        <f t="shared" si="62"/>
        <v>44070</v>
      </c>
      <c r="B1079">
        <f t="shared" ref="B1079:B1142" si="64">MONTH(A1079)</f>
        <v>8</v>
      </c>
      <c r="C1079">
        <f t="shared" ref="C1079:C1142" si="65">YEAR(A1079)</f>
        <v>2020</v>
      </c>
      <c r="D1079" s="92">
        <f>AVERAGEIFS(D$3:D1077,$A$3:$A1077,"&gt;="&amp;[13]Summary!$D$8-90,$H$3:$H1077,"Actual")</f>
        <v>16.393461538461537</v>
      </c>
      <c r="E1079" s="92">
        <f>AVERAGEIFS(E$3:E1077,$A$3:$A1077,"&gt;="&amp;[13]Summary!$D$8-90,$H$3:$H1077,"Actual")</f>
        <v>35.780769230769231</v>
      </c>
      <c r="F1079" s="92">
        <f>AVERAGEIFS(F$3:F1077,$A$3:$A1077,"&gt;="&amp;[13]Summary!$D$8-90,$H$3:$H1077,"Actual")</f>
        <v>5.7931230769230773</v>
      </c>
      <c r="G1079" s="92">
        <f>AVERAGEIFS(G$3:G1077,$A$3:$A1077,"&gt;="&amp;[13]Summary!$D$8-90,$H$3:$H1077,"Actual")</f>
        <v>1.749100000000001</v>
      </c>
      <c r="H1079" s="76" t="s">
        <v>41</v>
      </c>
      <c r="I1079" t="str">
        <f t="shared" si="63"/>
        <v>Thu</v>
      </c>
      <c r="J1079" s="77"/>
      <c r="K1079" s="77"/>
      <c r="L1079" s="78"/>
      <c r="M1079" s="78"/>
      <c r="N1079" s="78"/>
      <c r="O1079" s="78"/>
    </row>
    <row r="1080" spans="1:15">
      <c r="A1080" s="73">
        <f t="shared" si="62"/>
        <v>44071</v>
      </c>
      <c r="B1080">
        <f t="shared" si="64"/>
        <v>8</v>
      </c>
      <c r="C1080">
        <f t="shared" si="65"/>
        <v>2020</v>
      </c>
      <c r="D1080" s="92">
        <f>AVERAGEIFS(D$3:D1078,$A$3:$A1078,"&gt;="&amp;[13]Summary!$D$8-90,$H$3:$H1078,"Actual")</f>
        <v>16.393461538461537</v>
      </c>
      <c r="E1080" s="92">
        <f>AVERAGEIFS(E$3:E1078,$A$3:$A1078,"&gt;="&amp;[13]Summary!$D$8-90,$H$3:$H1078,"Actual")</f>
        <v>35.780769230769231</v>
      </c>
      <c r="F1080" s="92">
        <f>AVERAGEIFS(F$3:F1078,$A$3:$A1078,"&gt;="&amp;[13]Summary!$D$8-90,$H$3:$H1078,"Actual")</f>
        <v>5.7931230769230773</v>
      </c>
      <c r="G1080" s="92">
        <f>AVERAGEIFS(G$3:G1078,$A$3:$A1078,"&gt;="&amp;[13]Summary!$D$8-90,$H$3:$H1078,"Actual")</f>
        <v>1.749100000000001</v>
      </c>
      <c r="H1080" s="76" t="s">
        <v>41</v>
      </c>
      <c r="I1080" t="str">
        <f t="shared" si="63"/>
        <v>Fri</v>
      </c>
      <c r="L1080" s="80"/>
      <c r="M1080" s="80"/>
      <c r="N1080" s="82"/>
      <c r="O1080" s="80"/>
    </row>
    <row r="1081" spans="1:15">
      <c r="A1081" s="73">
        <f t="shared" si="62"/>
        <v>44072</v>
      </c>
      <c r="B1081">
        <f t="shared" si="64"/>
        <v>8</v>
      </c>
      <c r="C1081">
        <f t="shared" si="65"/>
        <v>2020</v>
      </c>
      <c r="D1081" s="92">
        <f>AVERAGEIFS(D$3:D1079,$A$3:$A1079,"&gt;="&amp;[13]Summary!$D$8-90,$H$3:$H1079,"Actual")</f>
        <v>16.393461538461537</v>
      </c>
      <c r="E1081" s="92">
        <f>AVERAGEIFS(E$3:E1079,$A$3:$A1079,"&gt;="&amp;[13]Summary!$D$8-90,$H$3:$H1079,"Actual")</f>
        <v>35.780769230769231</v>
      </c>
      <c r="F1081" s="92">
        <f>AVERAGEIFS(F$3:F1079,$A$3:$A1079,"&gt;="&amp;[13]Summary!$D$8-90,$H$3:$H1079,"Actual")</f>
        <v>5.7931230769230773</v>
      </c>
      <c r="G1081" s="92">
        <f>AVERAGEIFS(G$3:G1079,$A$3:$A1079,"&gt;="&amp;[13]Summary!$D$8-90,$H$3:$H1079,"Actual")</f>
        <v>1.749100000000001</v>
      </c>
      <c r="H1081" s="76" t="s">
        <v>41</v>
      </c>
      <c r="I1081" t="str">
        <f t="shared" si="63"/>
        <v>Sat</v>
      </c>
      <c r="J1081" s="77"/>
      <c r="K1081" s="77"/>
      <c r="L1081" s="78"/>
      <c r="M1081" s="78"/>
      <c r="N1081" s="78"/>
      <c r="O1081" s="78"/>
    </row>
    <row r="1082" spans="1:15">
      <c r="A1082" s="73">
        <f t="shared" si="62"/>
        <v>44073</v>
      </c>
      <c r="B1082">
        <f t="shared" si="64"/>
        <v>8</v>
      </c>
      <c r="C1082">
        <f t="shared" si="65"/>
        <v>2020</v>
      </c>
      <c r="D1082" s="92">
        <f>AVERAGEIFS(D$3:D1080,$A$3:$A1080,"&gt;="&amp;[13]Summary!$D$8-90,$H$3:$H1080,"Actual")</f>
        <v>16.393461538461537</v>
      </c>
      <c r="E1082" s="92">
        <f>AVERAGEIFS(E$3:E1080,$A$3:$A1080,"&gt;="&amp;[13]Summary!$D$8-90,$H$3:$H1080,"Actual")</f>
        <v>35.780769230769231</v>
      </c>
      <c r="F1082" s="92">
        <f>AVERAGEIFS(F$3:F1080,$A$3:$A1080,"&gt;="&amp;[13]Summary!$D$8-90,$H$3:$H1080,"Actual")</f>
        <v>5.7931230769230773</v>
      </c>
      <c r="G1082" s="92">
        <f>AVERAGEIFS(G$3:G1080,$A$3:$A1080,"&gt;="&amp;[13]Summary!$D$8-90,$H$3:$H1080,"Actual")</f>
        <v>1.749100000000001</v>
      </c>
      <c r="H1082" s="76" t="s">
        <v>41</v>
      </c>
      <c r="I1082" t="str">
        <f t="shared" si="63"/>
        <v>Sun</v>
      </c>
      <c r="L1082" s="80"/>
      <c r="M1082" s="80"/>
      <c r="N1082" s="82"/>
      <c r="O1082" s="80"/>
    </row>
    <row r="1083" spans="1:15">
      <c r="A1083" s="73">
        <f t="shared" si="62"/>
        <v>44074</v>
      </c>
      <c r="B1083">
        <f t="shared" si="64"/>
        <v>8</v>
      </c>
      <c r="C1083">
        <f t="shared" si="65"/>
        <v>2020</v>
      </c>
      <c r="D1083" s="92">
        <f>AVERAGEIFS(D$3:D1081,$A$3:$A1081,"&gt;="&amp;[13]Summary!$D$8-90,$H$3:$H1081,"Actual")</f>
        <v>16.393461538461537</v>
      </c>
      <c r="E1083" s="92">
        <f>AVERAGEIFS(E$3:E1081,$A$3:$A1081,"&gt;="&amp;[13]Summary!$D$8-90,$H$3:$H1081,"Actual")</f>
        <v>35.780769230769231</v>
      </c>
      <c r="F1083" s="92">
        <f>AVERAGEIFS(F$3:F1081,$A$3:$A1081,"&gt;="&amp;[13]Summary!$D$8-90,$H$3:$H1081,"Actual")</f>
        <v>5.7931230769230773</v>
      </c>
      <c r="G1083" s="92">
        <f>AVERAGEIFS(G$3:G1081,$A$3:$A1081,"&gt;="&amp;[13]Summary!$D$8-90,$H$3:$H1081,"Actual")</f>
        <v>1.749100000000001</v>
      </c>
      <c r="H1083" s="76" t="s">
        <v>41</v>
      </c>
      <c r="I1083" t="str">
        <f t="shared" si="63"/>
        <v>Mon</v>
      </c>
      <c r="J1083" s="77"/>
      <c r="K1083" s="77"/>
      <c r="L1083" s="78"/>
      <c r="M1083" s="78"/>
      <c r="N1083" s="78"/>
      <c r="O1083" s="78"/>
    </row>
    <row r="1084" spans="1:15">
      <c r="A1084" s="73">
        <f t="shared" si="62"/>
        <v>44075</v>
      </c>
      <c r="B1084">
        <f t="shared" si="64"/>
        <v>9</v>
      </c>
      <c r="C1084">
        <f t="shared" si="65"/>
        <v>2020</v>
      </c>
      <c r="D1084" s="92">
        <f>AVERAGEIFS(D$3:D1082,$A$3:$A1082,"&gt;="&amp;[13]Summary!$D$8-90,$H$3:$H1082,"Actual")</f>
        <v>16.393461538461537</v>
      </c>
      <c r="E1084" s="92">
        <f>AVERAGEIFS(E$3:E1082,$A$3:$A1082,"&gt;="&amp;[13]Summary!$D$8-90,$H$3:$H1082,"Actual")</f>
        <v>35.780769230769231</v>
      </c>
      <c r="F1084" s="92">
        <f>AVERAGEIFS(F$3:F1082,$A$3:$A1082,"&gt;="&amp;[13]Summary!$D$8-90,$H$3:$H1082,"Actual")</f>
        <v>5.7931230769230773</v>
      </c>
      <c r="G1084" s="92">
        <f>AVERAGEIFS(G$3:G1082,$A$3:$A1082,"&gt;="&amp;[13]Summary!$D$8-90,$H$3:$H1082,"Actual")</f>
        <v>1.749100000000001</v>
      </c>
      <c r="H1084" s="76" t="s">
        <v>41</v>
      </c>
      <c r="I1084" t="str">
        <f t="shared" si="63"/>
        <v>Tue</v>
      </c>
      <c r="L1084" s="80"/>
      <c r="M1084" s="80"/>
      <c r="N1084" s="82"/>
      <c r="O1084" s="80"/>
    </row>
    <row r="1085" spans="1:15">
      <c r="A1085" s="73">
        <f t="shared" si="62"/>
        <v>44076</v>
      </c>
      <c r="B1085">
        <f t="shared" si="64"/>
        <v>9</v>
      </c>
      <c r="C1085">
        <f t="shared" si="65"/>
        <v>2020</v>
      </c>
      <c r="D1085" s="92">
        <f>AVERAGEIFS(D$3:D1083,$A$3:$A1083,"&gt;="&amp;[13]Summary!$D$8-90,$H$3:$H1083,"Actual")</f>
        <v>16.393461538461537</v>
      </c>
      <c r="E1085" s="92">
        <f>AVERAGEIFS(E$3:E1083,$A$3:$A1083,"&gt;="&amp;[13]Summary!$D$8-90,$H$3:$H1083,"Actual")</f>
        <v>35.780769230769231</v>
      </c>
      <c r="F1085" s="92">
        <f>AVERAGEIFS(F$3:F1083,$A$3:$A1083,"&gt;="&amp;[13]Summary!$D$8-90,$H$3:$H1083,"Actual")</f>
        <v>5.7931230769230773</v>
      </c>
      <c r="G1085" s="92">
        <f>AVERAGEIFS(G$3:G1083,$A$3:$A1083,"&gt;="&amp;[13]Summary!$D$8-90,$H$3:$H1083,"Actual")</f>
        <v>1.749100000000001</v>
      </c>
      <c r="H1085" s="76" t="s">
        <v>41</v>
      </c>
      <c r="I1085" t="str">
        <f t="shared" si="63"/>
        <v>Wed</v>
      </c>
      <c r="J1085" s="77"/>
      <c r="K1085" s="77"/>
      <c r="L1085" s="78"/>
      <c r="M1085" s="78"/>
      <c r="N1085" s="78"/>
      <c r="O1085" s="78"/>
    </row>
    <row r="1086" spans="1:15">
      <c r="A1086" s="73">
        <f t="shared" si="62"/>
        <v>44077</v>
      </c>
      <c r="B1086">
        <f t="shared" si="64"/>
        <v>9</v>
      </c>
      <c r="C1086">
        <f t="shared" si="65"/>
        <v>2020</v>
      </c>
      <c r="D1086" s="92">
        <f>AVERAGEIFS(D$3:D1084,$A$3:$A1084,"&gt;="&amp;[13]Summary!$D$8-90,$H$3:$H1084,"Actual")</f>
        <v>16.393461538461537</v>
      </c>
      <c r="E1086" s="92">
        <f>AVERAGEIFS(E$3:E1084,$A$3:$A1084,"&gt;="&amp;[13]Summary!$D$8-90,$H$3:$H1084,"Actual")</f>
        <v>35.780769230769231</v>
      </c>
      <c r="F1086" s="92">
        <f>AVERAGEIFS(F$3:F1084,$A$3:$A1084,"&gt;="&amp;[13]Summary!$D$8-90,$H$3:$H1084,"Actual")</f>
        <v>5.7931230769230773</v>
      </c>
      <c r="G1086" s="92">
        <f>AVERAGEIFS(G$3:G1084,$A$3:$A1084,"&gt;="&amp;[13]Summary!$D$8-90,$H$3:$H1084,"Actual")</f>
        <v>1.749100000000001</v>
      </c>
      <c r="H1086" s="76" t="s">
        <v>41</v>
      </c>
      <c r="I1086" t="str">
        <f t="shared" si="63"/>
        <v>Thu</v>
      </c>
      <c r="L1086" s="80"/>
      <c r="M1086" s="80"/>
      <c r="N1086" s="82"/>
      <c r="O1086" s="80"/>
    </row>
    <row r="1087" spans="1:15">
      <c r="A1087" s="73">
        <f t="shared" si="62"/>
        <v>44078</v>
      </c>
      <c r="B1087">
        <f t="shared" si="64"/>
        <v>9</v>
      </c>
      <c r="C1087">
        <f t="shared" si="65"/>
        <v>2020</v>
      </c>
      <c r="D1087" s="92">
        <f>AVERAGEIFS(D$3:D1085,$A$3:$A1085,"&gt;="&amp;[13]Summary!$D$8-90,$H$3:$H1085,"Actual")</f>
        <v>16.393461538461537</v>
      </c>
      <c r="E1087" s="92">
        <f>AVERAGEIFS(E$3:E1085,$A$3:$A1085,"&gt;="&amp;[13]Summary!$D$8-90,$H$3:$H1085,"Actual")</f>
        <v>35.780769230769231</v>
      </c>
      <c r="F1087" s="92">
        <f>AVERAGEIFS(F$3:F1085,$A$3:$A1085,"&gt;="&amp;[13]Summary!$D$8-90,$H$3:$H1085,"Actual")</f>
        <v>5.7931230769230773</v>
      </c>
      <c r="G1087" s="92">
        <f>AVERAGEIFS(G$3:G1085,$A$3:$A1085,"&gt;="&amp;[13]Summary!$D$8-90,$H$3:$H1085,"Actual")</f>
        <v>1.749100000000001</v>
      </c>
      <c r="H1087" s="76" t="s">
        <v>41</v>
      </c>
      <c r="I1087" t="str">
        <f t="shared" si="63"/>
        <v>Fri</v>
      </c>
      <c r="J1087" s="77"/>
      <c r="K1087" s="77"/>
      <c r="L1087" s="78"/>
      <c r="M1087" s="78"/>
      <c r="N1087" s="78"/>
      <c r="O1087" s="78"/>
    </row>
    <row r="1088" spans="1:15">
      <c r="A1088" s="73">
        <f t="shared" si="62"/>
        <v>44079</v>
      </c>
      <c r="B1088">
        <f t="shared" si="64"/>
        <v>9</v>
      </c>
      <c r="C1088">
        <f t="shared" si="65"/>
        <v>2020</v>
      </c>
      <c r="D1088" s="92">
        <f>AVERAGEIFS(D$3:D1086,$A$3:$A1086,"&gt;="&amp;[13]Summary!$D$8-90,$H$3:$H1086,"Actual")</f>
        <v>16.393461538461537</v>
      </c>
      <c r="E1088" s="92">
        <f>AVERAGEIFS(E$3:E1086,$A$3:$A1086,"&gt;="&amp;[13]Summary!$D$8-90,$H$3:$H1086,"Actual")</f>
        <v>35.780769230769231</v>
      </c>
      <c r="F1088" s="92">
        <f>AVERAGEIFS(F$3:F1086,$A$3:$A1086,"&gt;="&amp;[13]Summary!$D$8-90,$H$3:$H1086,"Actual")</f>
        <v>5.7931230769230773</v>
      </c>
      <c r="G1088" s="92">
        <f>AVERAGEIFS(G$3:G1086,$A$3:$A1086,"&gt;="&amp;[13]Summary!$D$8-90,$H$3:$H1086,"Actual")</f>
        <v>1.749100000000001</v>
      </c>
      <c r="H1088" s="76" t="s">
        <v>41</v>
      </c>
      <c r="I1088" t="str">
        <f t="shared" si="63"/>
        <v>Sat</v>
      </c>
      <c r="L1088" s="80"/>
      <c r="M1088" s="80"/>
      <c r="N1088" s="82"/>
      <c r="O1088" s="80"/>
    </row>
    <row r="1089" spans="1:15">
      <c r="A1089" s="73">
        <f t="shared" si="62"/>
        <v>44080</v>
      </c>
      <c r="B1089">
        <f t="shared" si="64"/>
        <v>9</v>
      </c>
      <c r="C1089">
        <f t="shared" si="65"/>
        <v>2020</v>
      </c>
      <c r="D1089" s="92">
        <f>AVERAGEIFS(D$3:D1087,$A$3:$A1087,"&gt;="&amp;[13]Summary!$D$8-90,$H$3:$H1087,"Actual")</f>
        <v>16.393461538461537</v>
      </c>
      <c r="E1089" s="92">
        <f>AVERAGEIFS(E$3:E1087,$A$3:$A1087,"&gt;="&amp;[13]Summary!$D$8-90,$H$3:$H1087,"Actual")</f>
        <v>35.780769230769231</v>
      </c>
      <c r="F1089" s="92">
        <f>AVERAGEIFS(F$3:F1087,$A$3:$A1087,"&gt;="&amp;[13]Summary!$D$8-90,$H$3:$H1087,"Actual")</f>
        <v>5.7931230769230773</v>
      </c>
      <c r="G1089" s="92">
        <f>AVERAGEIFS(G$3:G1087,$A$3:$A1087,"&gt;="&amp;[13]Summary!$D$8-90,$H$3:$H1087,"Actual")</f>
        <v>1.749100000000001</v>
      </c>
      <c r="H1089" s="76" t="s">
        <v>41</v>
      </c>
      <c r="I1089" t="str">
        <f t="shared" si="63"/>
        <v>Sun</v>
      </c>
      <c r="J1089" s="77"/>
      <c r="K1089" s="77"/>
      <c r="L1089" s="78"/>
      <c r="M1089" s="78"/>
      <c r="N1089" s="78"/>
      <c r="O1089" s="78"/>
    </row>
    <row r="1090" spans="1:15">
      <c r="A1090" s="73">
        <f t="shared" si="62"/>
        <v>44081</v>
      </c>
      <c r="B1090">
        <f t="shared" si="64"/>
        <v>9</v>
      </c>
      <c r="C1090">
        <f t="shared" si="65"/>
        <v>2020</v>
      </c>
      <c r="D1090" s="92">
        <f>AVERAGEIFS(D$3:D1088,$A$3:$A1088,"&gt;="&amp;[13]Summary!$D$8-90,$H$3:$H1088,"Actual")</f>
        <v>16.393461538461537</v>
      </c>
      <c r="E1090" s="92">
        <f>AVERAGEIFS(E$3:E1088,$A$3:$A1088,"&gt;="&amp;[13]Summary!$D$8-90,$H$3:$H1088,"Actual")</f>
        <v>35.780769230769231</v>
      </c>
      <c r="F1090" s="92">
        <f>AVERAGEIFS(F$3:F1088,$A$3:$A1088,"&gt;="&amp;[13]Summary!$D$8-90,$H$3:$H1088,"Actual")</f>
        <v>5.7931230769230773</v>
      </c>
      <c r="G1090" s="92">
        <f>AVERAGEIFS(G$3:G1088,$A$3:$A1088,"&gt;="&amp;[13]Summary!$D$8-90,$H$3:$H1088,"Actual")</f>
        <v>1.749100000000001</v>
      </c>
      <c r="H1090" s="76" t="s">
        <v>41</v>
      </c>
      <c r="I1090" t="str">
        <f t="shared" si="63"/>
        <v>Mon</v>
      </c>
      <c r="L1090" s="80"/>
      <c r="M1090" s="80"/>
      <c r="N1090" s="82"/>
      <c r="O1090" s="80"/>
    </row>
    <row r="1091" spans="1:15">
      <c r="A1091" s="73">
        <f t="shared" si="62"/>
        <v>44082</v>
      </c>
      <c r="B1091">
        <f t="shared" si="64"/>
        <v>9</v>
      </c>
      <c r="C1091">
        <f t="shared" si="65"/>
        <v>2020</v>
      </c>
      <c r="D1091" s="92">
        <f>AVERAGEIFS(D$3:D1089,$A$3:$A1089,"&gt;="&amp;[13]Summary!$D$8-90,$H$3:$H1089,"Actual")</f>
        <v>16.393461538461537</v>
      </c>
      <c r="E1091" s="92">
        <f>AVERAGEIFS(E$3:E1089,$A$3:$A1089,"&gt;="&amp;[13]Summary!$D$8-90,$H$3:$H1089,"Actual")</f>
        <v>35.780769230769231</v>
      </c>
      <c r="F1091" s="92">
        <f>AVERAGEIFS(F$3:F1089,$A$3:$A1089,"&gt;="&amp;[13]Summary!$D$8-90,$H$3:$H1089,"Actual")</f>
        <v>5.7931230769230773</v>
      </c>
      <c r="G1091" s="92">
        <f>AVERAGEIFS(G$3:G1089,$A$3:$A1089,"&gt;="&amp;[13]Summary!$D$8-90,$H$3:$H1089,"Actual")</f>
        <v>1.749100000000001</v>
      </c>
      <c r="H1091" s="76" t="s">
        <v>41</v>
      </c>
      <c r="I1091" t="str">
        <f t="shared" si="63"/>
        <v>Tue</v>
      </c>
      <c r="J1091" s="77"/>
      <c r="K1091" s="77"/>
      <c r="L1091" s="78"/>
      <c r="M1091" s="78"/>
      <c r="N1091" s="78"/>
      <c r="O1091" s="78"/>
    </row>
    <row r="1092" spans="1:15">
      <c r="A1092" s="73">
        <f t="shared" si="62"/>
        <v>44083</v>
      </c>
      <c r="B1092">
        <f t="shared" si="64"/>
        <v>9</v>
      </c>
      <c r="C1092">
        <f t="shared" si="65"/>
        <v>2020</v>
      </c>
      <c r="D1092" s="92">
        <f>AVERAGEIFS(D$3:D1090,$A$3:$A1090,"&gt;="&amp;[13]Summary!$D$8-90,$H$3:$H1090,"Actual")</f>
        <v>16.393461538461537</v>
      </c>
      <c r="E1092" s="92">
        <f>AVERAGEIFS(E$3:E1090,$A$3:$A1090,"&gt;="&amp;[13]Summary!$D$8-90,$H$3:$H1090,"Actual")</f>
        <v>35.780769230769231</v>
      </c>
      <c r="F1092" s="92">
        <f>AVERAGEIFS(F$3:F1090,$A$3:$A1090,"&gt;="&amp;[13]Summary!$D$8-90,$H$3:$H1090,"Actual")</f>
        <v>5.7931230769230773</v>
      </c>
      <c r="G1092" s="92">
        <f>AVERAGEIFS(G$3:G1090,$A$3:$A1090,"&gt;="&amp;[13]Summary!$D$8-90,$H$3:$H1090,"Actual")</f>
        <v>1.749100000000001</v>
      </c>
      <c r="H1092" s="76" t="s">
        <v>41</v>
      </c>
      <c r="I1092" t="str">
        <f t="shared" si="63"/>
        <v>Wed</v>
      </c>
      <c r="L1092" s="80"/>
      <c r="M1092" s="80"/>
      <c r="N1092" s="82"/>
      <c r="O1092" s="80"/>
    </row>
    <row r="1093" spans="1:15">
      <c r="A1093" s="73">
        <f t="shared" si="62"/>
        <v>44084</v>
      </c>
      <c r="B1093">
        <f t="shared" si="64"/>
        <v>9</v>
      </c>
      <c r="C1093">
        <f t="shared" si="65"/>
        <v>2020</v>
      </c>
      <c r="D1093" s="92">
        <f>AVERAGEIFS(D$3:D1091,$A$3:$A1091,"&gt;="&amp;[13]Summary!$D$8-90,$H$3:$H1091,"Actual")</f>
        <v>16.393461538461537</v>
      </c>
      <c r="E1093" s="92">
        <f>AVERAGEIFS(E$3:E1091,$A$3:$A1091,"&gt;="&amp;[13]Summary!$D$8-90,$H$3:$H1091,"Actual")</f>
        <v>35.780769230769231</v>
      </c>
      <c r="F1093" s="92">
        <f>AVERAGEIFS(F$3:F1091,$A$3:$A1091,"&gt;="&amp;[13]Summary!$D$8-90,$H$3:$H1091,"Actual")</f>
        <v>5.7931230769230773</v>
      </c>
      <c r="G1093" s="92">
        <f>AVERAGEIFS(G$3:G1091,$A$3:$A1091,"&gt;="&amp;[13]Summary!$D$8-90,$H$3:$H1091,"Actual")</f>
        <v>1.749100000000001</v>
      </c>
      <c r="H1093" s="76" t="s">
        <v>41</v>
      </c>
      <c r="I1093" t="str">
        <f t="shared" si="63"/>
        <v>Thu</v>
      </c>
      <c r="J1093" s="77"/>
      <c r="K1093" s="77"/>
      <c r="L1093" s="78"/>
      <c r="M1093" s="78"/>
      <c r="N1093" s="78"/>
      <c r="O1093" s="78"/>
    </row>
    <row r="1094" spans="1:15">
      <c r="A1094" s="73">
        <f t="shared" si="62"/>
        <v>44085</v>
      </c>
      <c r="B1094">
        <f t="shared" si="64"/>
        <v>9</v>
      </c>
      <c r="C1094">
        <f t="shared" si="65"/>
        <v>2020</v>
      </c>
      <c r="D1094" s="92">
        <f>AVERAGEIFS(D$3:D1092,$A$3:$A1092,"&gt;="&amp;[13]Summary!$D$8-90,$H$3:$H1092,"Actual")</f>
        <v>16.393461538461537</v>
      </c>
      <c r="E1094" s="92">
        <f>AVERAGEIFS(E$3:E1092,$A$3:$A1092,"&gt;="&amp;[13]Summary!$D$8-90,$H$3:$H1092,"Actual")</f>
        <v>35.780769230769231</v>
      </c>
      <c r="F1094" s="92">
        <f>AVERAGEIFS(F$3:F1092,$A$3:$A1092,"&gt;="&amp;[13]Summary!$D$8-90,$H$3:$H1092,"Actual")</f>
        <v>5.7931230769230773</v>
      </c>
      <c r="G1094" s="92">
        <f>AVERAGEIFS(G$3:G1092,$A$3:$A1092,"&gt;="&amp;[13]Summary!$D$8-90,$H$3:$H1092,"Actual")</f>
        <v>1.749100000000001</v>
      </c>
      <c r="H1094" s="76" t="s">
        <v>41</v>
      </c>
      <c r="I1094" t="str">
        <f t="shared" si="63"/>
        <v>Fri</v>
      </c>
      <c r="L1094" s="80"/>
      <c r="M1094" s="80"/>
      <c r="N1094" s="82"/>
      <c r="O1094" s="80"/>
    </row>
    <row r="1095" spans="1:15">
      <c r="A1095" s="73">
        <f t="shared" si="62"/>
        <v>44086</v>
      </c>
      <c r="B1095">
        <f t="shared" si="64"/>
        <v>9</v>
      </c>
      <c r="C1095">
        <f t="shared" si="65"/>
        <v>2020</v>
      </c>
      <c r="D1095" s="92">
        <f>AVERAGEIFS(D$3:D1093,$A$3:$A1093,"&gt;="&amp;[13]Summary!$D$8-90,$H$3:$H1093,"Actual")</f>
        <v>16.393461538461537</v>
      </c>
      <c r="E1095" s="92">
        <f>AVERAGEIFS(E$3:E1093,$A$3:$A1093,"&gt;="&amp;[13]Summary!$D$8-90,$H$3:$H1093,"Actual")</f>
        <v>35.780769230769231</v>
      </c>
      <c r="F1095" s="92">
        <f>AVERAGEIFS(F$3:F1093,$A$3:$A1093,"&gt;="&amp;[13]Summary!$D$8-90,$H$3:$H1093,"Actual")</f>
        <v>5.7931230769230773</v>
      </c>
      <c r="G1095" s="92">
        <f>AVERAGEIFS(G$3:G1093,$A$3:$A1093,"&gt;="&amp;[13]Summary!$D$8-90,$H$3:$H1093,"Actual")</f>
        <v>1.749100000000001</v>
      </c>
      <c r="H1095" s="76" t="s">
        <v>41</v>
      </c>
      <c r="I1095" t="str">
        <f t="shared" si="63"/>
        <v>Sat</v>
      </c>
      <c r="J1095" s="77"/>
      <c r="K1095" s="77"/>
      <c r="L1095" s="78"/>
      <c r="M1095" s="78"/>
      <c r="N1095" s="78"/>
      <c r="O1095" s="78"/>
    </row>
    <row r="1096" spans="1:15">
      <c r="A1096" s="73">
        <f t="shared" si="62"/>
        <v>44087</v>
      </c>
      <c r="B1096">
        <f t="shared" si="64"/>
        <v>9</v>
      </c>
      <c r="C1096">
        <f t="shared" si="65"/>
        <v>2020</v>
      </c>
      <c r="D1096" s="92">
        <f>AVERAGEIFS(D$3:D1094,$A$3:$A1094,"&gt;="&amp;[13]Summary!$D$8-90,$H$3:$H1094,"Actual")</f>
        <v>16.393461538461537</v>
      </c>
      <c r="E1096" s="92">
        <f>AVERAGEIFS(E$3:E1094,$A$3:$A1094,"&gt;="&amp;[13]Summary!$D$8-90,$H$3:$H1094,"Actual")</f>
        <v>35.780769230769231</v>
      </c>
      <c r="F1096" s="92">
        <f>AVERAGEIFS(F$3:F1094,$A$3:$A1094,"&gt;="&amp;[13]Summary!$D$8-90,$H$3:$H1094,"Actual")</f>
        <v>5.7931230769230773</v>
      </c>
      <c r="G1096" s="92">
        <f>AVERAGEIFS(G$3:G1094,$A$3:$A1094,"&gt;="&amp;[13]Summary!$D$8-90,$H$3:$H1094,"Actual")</f>
        <v>1.749100000000001</v>
      </c>
      <c r="H1096" s="76" t="s">
        <v>41</v>
      </c>
      <c r="I1096" t="str">
        <f t="shared" si="63"/>
        <v>Sun</v>
      </c>
      <c r="L1096" s="80"/>
      <c r="M1096" s="80"/>
      <c r="N1096" s="82"/>
      <c r="O1096" s="80"/>
    </row>
    <row r="1097" spans="1:15">
      <c r="A1097" s="73">
        <f t="shared" si="62"/>
        <v>44088</v>
      </c>
      <c r="B1097">
        <f t="shared" si="64"/>
        <v>9</v>
      </c>
      <c r="C1097">
        <f t="shared" si="65"/>
        <v>2020</v>
      </c>
      <c r="D1097" s="92">
        <f>AVERAGEIFS(D$3:D1095,$A$3:$A1095,"&gt;="&amp;[13]Summary!$D$8-90,$H$3:$H1095,"Actual")</f>
        <v>16.393461538461537</v>
      </c>
      <c r="E1097" s="92">
        <f>AVERAGEIFS(E$3:E1095,$A$3:$A1095,"&gt;="&amp;[13]Summary!$D$8-90,$H$3:$H1095,"Actual")</f>
        <v>35.780769230769231</v>
      </c>
      <c r="F1097" s="92">
        <f>AVERAGEIFS(F$3:F1095,$A$3:$A1095,"&gt;="&amp;[13]Summary!$D$8-90,$H$3:$H1095,"Actual")</f>
        <v>5.7931230769230773</v>
      </c>
      <c r="G1097" s="92">
        <f>AVERAGEIFS(G$3:G1095,$A$3:$A1095,"&gt;="&amp;[13]Summary!$D$8-90,$H$3:$H1095,"Actual")</f>
        <v>1.749100000000001</v>
      </c>
      <c r="H1097" s="76" t="s">
        <v>41</v>
      </c>
      <c r="I1097" t="str">
        <f t="shared" si="63"/>
        <v>Mon</v>
      </c>
      <c r="J1097" s="77"/>
      <c r="K1097" s="77"/>
      <c r="L1097" s="78"/>
      <c r="M1097" s="78"/>
      <c r="N1097" s="78"/>
      <c r="O1097" s="78"/>
    </row>
    <row r="1098" spans="1:15">
      <c r="A1098" s="73">
        <f t="shared" si="62"/>
        <v>44089</v>
      </c>
      <c r="B1098">
        <f t="shared" si="64"/>
        <v>9</v>
      </c>
      <c r="C1098">
        <f t="shared" si="65"/>
        <v>2020</v>
      </c>
      <c r="D1098" s="92">
        <f>AVERAGEIFS(D$3:D1096,$A$3:$A1096,"&gt;="&amp;[13]Summary!$D$8-90,$H$3:$H1096,"Actual")</f>
        <v>16.393461538461537</v>
      </c>
      <c r="E1098" s="92">
        <f>AVERAGEIFS(E$3:E1096,$A$3:$A1096,"&gt;="&amp;[13]Summary!$D$8-90,$H$3:$H1096,"Actual")</f>
        <v>35.780769230769231</v>
      </c>
      <c r="F1098" s="92">
        <f>AVERAGEIFS(F$3:F1096,$A$3:$A1096,"&gt;="&amp;[13]Summary!$D$8-90,$H$3:$H1096,"Actual")</f>
        <v>5.7931230769230773</v>
      </c>
      <c r="G1098" s="92">
        <f>AVERAGEIFS(G$3:G1096,$A$3:$A1096,"&gt;="&amp;[13]Summary!$D$8-90,$H$3:$H1096,"Actual")</f>
        <v>1.749100000000001</v>
      </c>
      <c r="H1098" s="76" t="s">
        <v>41</v>
      </c>
      <c r="I1098" t="str">
        <f t="shared" si="63"/>
        <v>Tue</v>
      </c>
      <c r="L1098" s="80"/>
      <c r="M1098" s="80"/>
      <c r="N1098" s="82"/>
      <c r="O1098" s="80"/>
    </row>
    <row r="1099" spans="1:15">
      <c r="A1099" s="73">
        <f t="shared" si="62"/>
        <v>44090</v>
      </c>
      <c r="B1099">
        <f t="shared" si="64"/>
        <v>9</v>
      </c>
      <c r="C1099">
        <f t="shared" si="65"/>
        <v>2020</v>
      </c>
      <c r="D1099" s="92">
        <f>AVERAGEIFS(D$3:D1097,$A$3:$A1097,"&gt;="&amp;[13]Summary!$D$8-90,$H$3:$H1097,"Actual")</f>
        <v>16.393461538461537</v>
      </c>
      <c r="E1099" s="92">
        <f>AVERAGEIFS(E$3:E1097,$A$3:$A1097,"&gt;="&amp;[13]Summary!$D$8-90,$H$3:$H1097,"Actual")</f>
        <v>35.780769230769231</v>
      </c>
      <c r="F1099" s="92">
        <f>AVERAGEIFS(F$3:F1097,$A$3:$A1097,"&gt;="&amp;[13]Summary!$D$8-90,$H$3:$H1097,"Actual")</f>
        <v>5.7931230769230773</v>
      </c>
      <c r="G1099" s="92">
        <f>AVERAGEIFS(G$3:G1097,$A$3:$A1097,"&gt;="&amp;[13]Summary!$D$8-90,$H$3:$H1097,"Actual")</f>
        <v>1.749100000000001</v>
      </c>
      <c r="H1099" s="76" t="s">
        <v>41</v>
      </c>
      <c r="I1099" t="str">
        <f t="shared" si="63"/>
        <v>Wed</v>
      </c>
      <c r="J1099" s="77"/>
      <c r="K1099" s="77"/>
      <c r="L1099" s="78"/>
      <c r="M1099" s="78"/>
      <c r="N1099" s="78"/>
      <c r="O1099" s="78"/>
    </row>
    <row r="1100" spans="1:15">
      <c r="A1100" s="73">
        <f t="shared" si="62"/>
        <v>44091</v>
      </c>
      <c r="B1100">
        <f t="shared" si="64"/>
        <v>9</v>
      </c>
      <c r="C1100">
        <f t="shared" si="65"/>
        <v>2020</v>
      </c>
      <c r="D1100" s="92">
        <f>AVERAGEIFS(D$3:D1098,$A$3:$A1098,"&gt;="&amp;[13]Summary!$D$8-90,$H$3:$H1098,"Actual")</f>
        <v>16.393461538461537</v>
      </c>
      <c r="E1100" s="92">
        <f>AVERAGEIFS(E$3:E1098,$A$3:$A1098,"&gt;="&amp;[13]Summary!$D$8-90,$H$3:$H1098,"Actual")</f>
        <v>35.780769230769231</v>
      </c>
      <c r="F1100" s="92">
        <f>AVERAGEIFS(F$3:F1098,$A$3:$A1098,"&gt;="&amp;[13]Summary!$D$8-90,$H$3:$H1098,"Actual")</f>
        <v>5.7931230769230773</v>
      </c>
      <c r="G1100" s="92">
        <f>AVERAGEIFS(G$3:G1098,$A$3:$A1098,"&gt;="&amp;[13]Summary!$D$8-90,$H$3:$H1098,"Actual")</f>
        <v>1.749100000000001</v>
      </c>
      <c r="H1100" s="76" t="s">
        <v>41</v>
      </c>
      <c r="I1100" t="str">
        <f t="shared" si="63"/>
        <v>Thu</v>
      </c>
      <c r="L1100" s="80"/>
      <c r="M1100" s="80"/>
      <c r="N1100" s="82"/>
      <c r="O1100" s="80"/>
    </row>
    <row r="1101" spans="1:15">
      <c r="A1101" s="73">
        <f t="shared" si="62"/>
        <v>44092</v>
      </c>
      <c r="B1101">
        <f t="shared" si="64"/>
        <v>9</v>
      </c>
      <c r="C1101">
        <f t="shared" si="65"/>
        <v>2020</v>
      </c>
      <c r="D1101" s="92">
        <f>AVERAGEIFS(D$3:D1099,$A$3:$A1099,"&gt;="&amp;[13]Summary!$D$8-90,$H$3:$H1099,"Actual")</f>
        <v>16.393461538461537</v>
      </c>
      <c r="E1101" s="92">
        <f>AVERAGEIFS(E$3:E1099,$A$3:$A1099,"&gt;="&amp;[13]Summary!$D$8-90,$H$3:$H1099,"Actual")</f>
        <v>35.780769230769231</v>
      </c>
      <c r="F1101" s="92">
        <f>AVERAGEIFS(F$3:F1099,$A$3:$A1099,"&gt;="&amp;[13]Summary!$D$8-90,$H$3:$H1099,"Actual")</f>
        <v>5.7931230769230773</v>
      </c>
      <c r="G1101" s="92">
        <f>AVERAGEIFS(G$3:G1099,$A$3:$A1099,"&gt;="&amp;[13]Summary!$D$8-90,$H$3:$H1099,"Actual")</f>
        <v>1.749100000000001</v>
      </c>
      <c r="H1101" s="76" t="s">
        <v>41</v>
      </c>
      <c r="I1101" t="str">
        <f t="shared" si="63"/>
        <v>Fri</v>
      </c>
      <c r="J1101" s="77"/>
      <c r="K1101" s="77"/>
      <c r="L1101" s="78"/>
      <c r="M1101" s="78"/>
      <c r="N1101" s="78"/>
      <c r="O1101" s="78"/>
    </row>
    <row r="1102" spans="1:15">
      <c r="A1102" s="73">
        <f t="shared" si="62"/>
        <v>44093</v>
      </c>
      <c r="B1102">
        <f t="shared" si="64"/>
        <v>9</v>
      </c>
      <c r="C1102">
        <f t="shared" si="65"/>
        <v>2020</v>
      </c>
      <c r="D1102" s="92">
        <f>AVERAGEIFS(D$3:D1100,$A$3:$A1100,"&gt;="&amp;[13]Summary!$D$8-90,$H$3:$H1100,"Actual")</f>
        <v>16.393461538461537</v>
      </c>
      <c r="E1102" s="92">
        <f>AVERAGEIFS(E$3:E1100,$A$3:$A1100,"&gt;="&amp;[13]Summary!$D$8-90,$H$3:$H1100,"Actual")</f>
        <v>35.780769230769231</v>
      </c>
      <c r="F1102" s="92">
        <f>AVERAGEIFS(F$3:F1100,$A$3:$A1100,"&gt;="&amp;[13]Summary!$D$8-90,$H$3:$H1100,"Actual")</f>
        <v>5.7931230769230773</v>
      </c>
      <c r="G1102" s="92">
        <f>AVERAGEIFS(G$3:G1100,$A$3:$A1100,"&gt;="&amp;[13]Summary!$D$8-90,$H$3:$H1100,"Actual")</f>
        <v>1.749100000000001</v>
      </c>
      <c r="H1102" s="76" t="s">
        <v>41</v>
      </c>
      <c r="I1102" t="str">
        <f t="shared" si="63"/>
        <v>Sat</v>
      </c>
      <c r="L1102" s="80"/>
      <c r="M1102" s="80"/>
      <c r="N1102" s="82"/>
      <c r="O1102" s="80"/>
    </row>
    <row r="1103" spans="1:15">
      <c r="A1103" s="73">
        <f t="shared" si="62"/>
        <v>44094</v>
      </c>
      <c r="B1103">
        <f t="shared" si="64"/>
        <v>9</v>
      </c>
      <c r="C1103">
        <f t="shared" si="65"/>
        <v>2020</v>
      </c>
      <c r="D1103" s="92">
        <f>AVERAGEIFS(D$3:D1101,$A$3:$A1101,"&gt;="&amp;[13]Summary!$D$8-90,$H$3:$H1101,"Actual")</f>
        <v>16.393461538461537</v>
      </c>
      <c r="E1103" s="92">
        <f>AVERAGEIFS(E$3:E1101,$A$3:$A1101,"&gt;="&amp;[13]Summary!$D$8-90,$H$3:$H1101,"Actual")</f>
        <v>35.780769230769231</v>
      </c>
      <c r="F1103" s="92">
        <f>AVERAGEIFS(F$3:F1101,$A$3:$A1101,"&gt;="&amp;[13]Summary!$D$8-90,$H$3:$H1101,"Actual")</f>
        <v>5.7931230769230773</v>
      </c>
      <c r="G1103" s="92">
        <f>AVERAGEIFS(G$3:G1101,$A$3:$A1101,"&gt;="&amp;[13]Summary!$D$8-90,$H$3:$H1101,"Actual")</f>
        <v>1.749100000000001</v>
      </c>
      <c r="H1103" s="76" t="s">
        <v>41</v>
      </c>
      <c r="I1103" t="str">
        <f t="shared" si="63"/>
        <v>Sun</v>
      </c>
      <c r="J1103" s="77"/>
      <c r="K1103" s="77"/>
      <c r="L1103" s="78"/>
      <c r="M1103" s="78"/>
      <c r="N1103" s="78"/>
      <c r="O1103" s="78"/>
    </row>
    <row r="1104" spans="1:15">
      <c r="A1104" s="73">
        <f t="shared" si="62"/>
        <v>44095</v>
      </c>
      <c r="B1104">
        <f t="shared" si="64"/>
        <v>9</v>
      </c>
      <c r="C1104">
        <f t="shared" si="65"/>
        <v>2020</v>
      </c>
      <c r="D1104" s="92">
        <f>AVERAGEIFS(D$3:D1102,$A$3:$A1102,"&gt;="&amp;[13]Summary!$D$8-90,$H$3:$H1102,"Actual")</f>
        <v>16.393461538461537</v>
      </c>
      <c r="E1104" s="92">
        <f>AVERAGEIFS(E$3:E1102,$A$3:$A1102,"&gt;="&amp;[13]Summary!$D$8-90,$H$3:$H1102,"Actual")</f>
        <v>35.780769230769231</v>
      </c>
      <c r="F1104" s="92">
        <f>AVERAGEIFS(F$3:F1102,$A$3:$A1102,"&gt;="&amp;[13]Summary!$D$8-90,$H$3:$H1102,"Actual")</f>
        <v>5.7931230769230773</v>
      </c>
      <c r="G1104" s="92">
        <f>AVERAGEIFS(G$3:G1102,$A$3:$A1102,"&gt;="&amp;[13]Summary!$D$8-90,$H$3:$H1102,"Actual")</f>
        <v>1.749100000000001</v>
      </c>
      <c r="H1104" s="76" t="s">
        <v>41</v>
      </c>
      <c r="I1104" t="str">
        <f t="shared" si="63"/>
        <v>Mon</v>
      </c>
      <c r="L1104" s="80"/>
      <c r="M1104" s="80"/>
      <c r="N1104" s="82"/>
      <c r="O1104" s="80"/>
    </row>
    <row r="1105" spans="1:15">
      <c r="A1105" s="73">
        <f t="shared" si="62"/>
        <v>44096</v>
      </c>
      <c r="B1105">
        <f t="shared" si="64"/>
        <v>9</v>
      </c>
      <c r="C1105">
        <f t="shared" si="65"/>
        <v>2020</v>
      </c>
      <c r="D1105" s="92">
        <f>AVERAGEIFS(D$3:D1103,$A$3:$A1103,"&gt;="&amp;[13]Summary!$D$8-90,$H$3:$H1103,"Actual")</f>
        <v>16.393461538461537</v>
      </c>
      <c r="E1105" s="92">
        <f>AVERAGEIFS(E$3:E1103,$A$3:$A1103,"&gt;="&amp;[13]Summary!$D$8-90,$H$3:$H1103,"Actual")</f>
        <v>35.780769230769231</v>
      </c>
      <c r="F1105" s="92">
        <f>AVERAGEIFS(F$3:F1103,$A$3:$A1103,"&gt;="&amp;[13]Summary!$D$8-90,$H$3:$H1103,"Actual")</f>
        <v>5.7931230769230773</v>
      </c>
      <c r="G1105" s="92">
        <f>AVERAGEIFS(G$3:G1103,$A$3:$A1103,"&gt;="&amp;[13]Summary!$D$8-90,$H$3:$H1103,"Actual")</f>
        <v>1.749100000000001</v>
      </c>
      <c r="H1105" s="76" t="s">
        <v>41</v>
      </c>
      <c r="I1105" t="str">
        <f t="shared" si="63"/>
        <v>Tue</v>
      </c>
      <c r="J1105" s="77"/>
      <c r="K1105" s="77"/>
      <c r="L1105" s="78"/>
      <c r="M1105" s="78"/>
      <c r="N1105" s="78"/>
      <c r="O1105" s="78"/>
    </row>
    <row r="1106" spans="1:15">
      <c r="A1106" s="73">
        <f t="shared" si="62"/>
        <v>44097</v>
      </c>
      <c r="B1106">
        <f t="shared" si="64"/>
        <v>9</v>
      </c>
      <c r="C1106">
        <f t="shared" si="65"/>
        <v>2020</v>
      </c>
      <c r="D1106" s="92">
        <f>AVERAGEIFS(D$3:D1104,$A$3:$A1104,"&gt;="&amp;[13]Summary!$D$8-90,$H$3:$H1104,"Actual")</f>
        <v>16.393461538461537</v>
      </c>
      <c r="E1106" s="92">
        <f>AVERAGEIFS(E$3:E1104,$A$3:$A1104,"&gt;="&amp;[13]Summary!$D$8-90,$H$3:$H1104,"Actual")</f>
        <v>35.780769230769231</v>
      </c>
      <c r="F1106" s="92">
        <f>AVERAGEIFS(F$3:F1104,$A$3:$A1104,"&gt;="&amp;[13]Summary!$D$8-90,$H$3:$H1104,"Actual")</f>
        <v>5.7931230769230773</v>
      </c>
      <c r="G1106" s="92">
        <f>AVERAGEIFS(G$3:G1104,$A$3:$A1104,"&gt;="&amp;[13]Summary!$D$8-90,$H$3:$H1104,"Actual")</f>
        <v>1.749100000000001</v>
      </c>
      <c r="H1106" s="76" t="s">
        <v>41</v>
      </c>
      <c r="I1106" t="str">
        <f t="shared" si="63"/>
        <v>Wed</v>
      </c>
      <c r="L1106" s="80"/>
      <c r="M1106" s="80"/>
      <c r="N1106" s="82"/>
      <c r="O1106" s="80"/>
    </row>
    <row r="1107" spans="1:15">
      <c r="A1107" s="73">
        <f t="shared" si="62"/>
        <v>44098</v>
      </c>
      <c r="B1107">
        <f t="shared" si="64"/>
        <v>9</v>
      </c>
      <c r="C1107">
        <f t="shared" si="65"/>
        <v>2020</v>
      </c>
      <c r="D1107" s="92">
        <f>AVERAGEIFS(D$3:D1105,$A$3:$A1105,"&gt;="&amp;[13]Summary!$D$8-90,$H$3:$H1105,"Actual")</f>
        <v>16.393461538461537</v>
      </c>
      <c r="E1107" s="92">
        <f>AVERAGEIFS(E$3:E1105,$A$3:$A1105,"&gt;="&amp;[13]Summary!$D$8-90,$H$3:$H1105,"Actual")</f>
        <v>35.780769230769231</v>
      </c>
      <c r="F1107" s="92">
        <f>AVERAGEIFS(F$3:F1105,$A$3:$A1105,"&gt;="&amp;[13]Summary!$D$8-90,$H$3:$H1105,"Actual")</f>
        <v>5.7931230769230773</v>
      </c>
      <c r="G1107" s="92">
        <f>AVERAGEIFS(G$3:G1105,$A$3:$A1105,"&gt;="&amp;[13]Summary!$D$8-90,$H$3:$H1105,"Actual")</f>
        <v>1.749100000000001</v>
      </c>
      <c r="H1107" s="76" t="s">
        <v>41</v>
      </c>
      <c r="I1107" t="str">
        <f t="shared" si="63"/>
        <v>Thu</v>
      </c>
      <c r="J1107" s="77"/>
      <c r="K1107" s="77"/>
      <c r="L1107" s="78"/>
      <c r="M1107" s="78"/>
      <c r="N1107" s="78"/>
      <c r="O1107" s="78"/>
    </row>
    <row r="1108" spans="1:15">
      <c r="A1108" s="73">
        <f t="shared" si="62"/>
        <v>44099</v>
      </c>
      <c r="B1108">
        <f t="shared" si="64"/>
        <v>9</v>
      </c>
      <c r="C1108">
        <f t="shared" si="65"/>
        <v>2020</v>
      </c>
      <c r="D1108" s="92">
        <f>AVERAGEIFS(D$3:D1106,$A$3:$A1106,"&gt;="&amp;[13]Summary!$D$8-90,$H$3:$H1106,"Actual")</f>
        <v>16.393461538461537</v>
      </c>
      <c r="E1108" s="92">
        <f>AVERAGEIFS(E$3:E1106,$A$3:$A1106,"&gt;="&amp;[13]Summary!$D$8-90,$H$3:$H1106,"Actual")</f>
        <v>35.780769230769231</v>
      </c>
      <c r="F1108" s="92">
        <f>AVERAGEIFS(F$3:F1106,$A$3:$A1106,"&gt;="&amp;[13]Summary!$D$8-90,$H$3:$H1106,"Actual")</f>
        <v>5.7931230769230773</v>
      </c>
      <c r="G1108" s="92">
        <f>AVERAGEIFS(G$3:G1106,$A$3:$A1106,"&gt;="&amp;[13]Summary!$D$8-90,$H$3:$H1106,"Actual")</f>
        <v>1.749100000000001</v>
      </c>
      <c r="H1108" s="76" t="s">
        <v>41</v>
      </c>
      <c r="I1108" t="str">
        <f t="shared" si="63"/>
        <v>Fri</v>
      </c>
      <c r="L1108" s="80"/>
      <c r="M1108" s="80"/>
      <c r="N1108" s="82"/>
      <c r="O1108" s="80"/>
    </row>
    <row r="1109" spans="1:15">
      <c r="A1109" s="73">
        <f t="shared" si="62"/>
        <v>44100</v>
      </c>
      <c r="B1109">
        <f t="shared" si="64"/>
        <v>9</v>
      </c>
      <c r="C1109">
        <f t="shared" si="65"/>
        <v>2020</v>
      </c>
      <c r="D1109" s="92">
        <f>AVERAGEIFS(D$3:D1107,$A$3:$A1107,"&gt;="&amp;[13]Summary!$D$8-90,$H$3:$H1107,"Actual")</f>
        <v>16.393461538461537</v>
      </c>
      <c r="E1109" s="92">
        <f>AVERAGEIFS(E$3:E1107,$A$3:$A1107,"&gt;="&amp;[13]Summary!$D$8-90,$H$3:$H1107,"Actual")</f>
        <v>35.780769230769231</v>
      </c>
      <c r="F1109" s="92">
        <f>AVERAGEIFS(F$3:F1107,$A$3:$A1107,"&gt;="&amp;[13]Summary!$D$8-90,$H$3:$H1107,"Actual")</f>
        <v>5.7931230769230773</v>
      </c>
      <c r="G1109" s="92">
        <f>AVERAGEIFS(G$3:G1107,$A$3:$A1107,"&gt;="&amp;[13]Summary!$D$8-90,$H$3:$H1107,"Actual")</f>
        <v>1.749100000000001</v>
      </c>
      <c r="H1109" s="76" t="s">
        <v>41</v>
      </c>
      <c r="I1109" t="str">
        <f t="shared" si="63"/>
        <v>Sat</v>
      </c>
      <c r="J1109" s="77"/>
      <c r="K1109" s="77"/>
      <c r="L1109" s="78"/>
      <c r="M1109" s="78"/>
      <c r="N1109" s="78"/>
      <c r="O1109" s="78"/>
    </row>
    <row r="1110" spans="1:15">
      <c r="A1110" s="73">
        <f t="shared" si="62"/>
        <v>44101</v>
      </c>
      <c r="B1110">
        <f t="shared" si="64"/>
        <v>9</v>
      </c>
      <c r="C1110">
        <f t="shared" si="65"/>
        <v>2020</v>
      </c>
      <c r="D1110" s="92">
        <f>AVERAGEIFS(D$3:D1108,$A$3:$A1108,"&gt;="&amp;[13]Summary!$D$8-90,$H$3:$H1108,"Actual")</f>
        <v>16.393461538461537</v>
      </c>
      <c r="E1110" s="92">
        <f>AVERAGEIFS(E$3:E1108,$A$3:$A1108,"&gt;="&amp;[13]Summary!$D$8-90,$H$3:$H1108,"Actual")</f>
        <v>35.780769230769231</v>
      </c>
      <c r="F1110" s="92">
        <f>AVERAGEIFS(F$3:F1108,$A$3:$A1108,"&gt;="&amp;[13]Summary!$D$8-90,$H$3:$H1108,"Actual")</f>
        <v>5.7931230769230773</v>
      </c>
      <c r="G1110" s="92">
        <f>AVERAGEIFS(G$3:G1108,$A$3:$A1108,"&gt;="&amp;[13]Summary!$D$8-90,$H$3:$H1108,"Actual")</f>
        <v>1.749100000000001</v>
      </c>
      <c r="H1110" s="76" t="s">
        <v>41</v>
      </c>
      <c r="I1110" t="str">
        <f t="shared" si="63"/>
        <v>Sun</v>
      </c>
      <c r="L1110" s="80"/>
      <c r="M1110" s="80"/>
      <c r="N1110" s="82"/>
      <c r="O1110" s="80"/>
    </row>
    <row r="1111" spans="1:15">
      <c r="A1111" s="73">
        <f t="shared" si="62"/>
        <v>44102</v>
      </c>
      <c r="B1111">
        <f t="shared" si="64"/>
        <v>9</v>
      </c>
      <c r="C1111">
        <f t="shared" si="65"/>
        <v>2020</v>
      </c>
      <c r="D1111" s="92">
        <f>AVERAGEIFS(D$3:D1109,$A$3:$A1109,"&gt;="&amp;[13]Summary!$D$8-90,$H$3:$H1109,"Actual")</f>
        <v>16.393461538461537</v>
      </c>
      <c r="E1111" s="92">
        <f>AVERAGEIFS(E$3:E1109,$A$3:$A1109,"&gt;="&amp;[13]Summary!$D$8-90,$H$3:$H1109,"Actual")</f>
        <v>35.780769230769231</v>
      </c>
      <c r="F1111" s="92">
        <f>AVERAGEIFS(F$3:F1109,$A$3:$A1109,"&gt;="&amp;[13]Summary!$D$8-90,$H$3:$H1109,"Actual")</f>
        <v>5.7931230769230773</v>
      </c>
      <c r="G1111" s="92">
        <f>AVERAGEIFS(G$3:G1109,$A$3:$A1109,"&gt;="&amp;[13]Summary!$D$8-90,$H$3:$H1109,"Actual")</f>
        <v>1.749100000000001</v>
      </c>
      <c r="H1111" s="76" t="s">
        <v>41</v>
      </c>
      <c r="I1111" t="str">
        <f t="shared" si="63"/>
        <v>Mon</v>
      </c>
      <c r="J1111" s="77"/>
      <c r="K1111" s="77"/>
      <c r="L1111" s="78"/>
      <c r="M1111" s="78"/>
      <c r="N1111" s="78"/>
      <c r="O1111" s="78"/>
    </row>
    <row r="1112" spans="1:15">
      <c r="A1112" s="73">
        <f t="shared" si="62"/>
        <v>44103</v>
      </c>
      <c r="B1112">
        <f t="shared" si="64"/>
        <v>9</v>
      </c>
      <c r="C1112">
        <f t="shared" si="65"/>
        <v>2020</v>
      </c>
      <c r="D1112" s="92">
        <f>AVERAGEIFS(D$3:D1110,$A$3:$A1110,"&gt;="&amp;[13]Summary!$D$8-90,$H$3:$H1110,"Actual")</f>
        <v>16.393461538461537</v>
      </c>
      <c r="E1112" s="92">
        <f>AVERAGEIFS(E$3:E1110,$A$3:$A1110,"&gt;="&amp;[13]Summary!$D$8-90,$H$3:$H1110,"Actual")</f>
        <v>35.780769230769231</v>
      </c>
      <c r="F1112" s="92">
        <f>AVERAGEIFS(F$3:F1110,$A$3:$A1110,"&gt;="&amp;[13]Summary!$D$8-90,$H$3:$H1110,"Actual")</f>
        <v>5.7931230769230773</v>
      </c>
      <c r="G1112" s="92">
        <f>AVERAGEIFS(G$3:G1110,$A$3:$A1110,"&gt;="&amp;[13]Summary!$D$8-90,$H$3:$H1110,"Actual")</f>
        <v>1.749100000000001</v>
      </c>
      <c r="H1112" s="76" t="s">
        <v>41</v>
      </c>
      <c r="I1112" t="str">
        <f t="shared" si="63"/>
        <v>Tue</v>
      </c>
      <c r="L1112" s="80"/>
      <c r="M1112" s="80"/>
      <c r="N1112" s="82"/>
      <c r="O1112" s="80"/>
    </row>
    <row r="1113" spans="1:15">
      <c r="A1113" s="73">
        <f t="shared" si="62"/>
        <v>44104</v>
      </c>
      <c r="B1113">
        <f t="shared" si="64"/>
        <v>9</v>
      </c>
      <c r="C1113">
        <f t="shared" si="65"/>
        <v>2020</v>
      </c>
      <c r="D1113" s="92">
        <f>AVERAGEIFS(D$3:D1111,$A$3:$A1111,"&gt;="&amp;[13]Summary!$D$8-90,$H$3:$H1111,"Actual")</f>
        <v>16.393461538461537</v>
      </c>
      <c r="E1113" s="92">
        <f>AVERAGEIFS(E$3:E1111,$A$3:$A1111,"&gt;="&amp;[13]Summary!$D$8-90,$H$3:$H1111,"Actual")</f>
        <v>35.780769230769231</v>
      </c>
      <c r="F1113" s="92">
        <f>AVERAGEIFS(F$3:F1111,$A$3:$A1111,"&gt;="&amp;[13]Summary!$D$8-90,$H$3:$H1111,"Actual")</f>
        <v>5.7931230769230773</v>
      </c>
      <c r="G1113" s="92">
        <f>AVERAGEIFS(G$3:G1111,$A$3:$A1111,"&gt;="&amp;[13]Summary!$D$8-90,$H$3:$H1111,"Actual")</f>
        <v>1.749100000000001</v>
      </c>
      <c r="H1113" s="76" t="s">
        <v>41</v>
      </c>
      <c r="I1113" t="str">
        <f t="shared" si="63"/>
        <v>Wed</v>
      </c>
      <c r="J1113" s="77"/>
      <c r="K1113" s="77"/>
      <c r="L1113" s="78"/>
      <c r="M1113" s="78"/>
      <c r="N1113" s="78"/>
      <c r="O1113" s="78"/>
    </row>
    <row r="1114" spans="1:15">
      <c r="A1114" s="73">
        <f t="shared" si="62"/>
        <v>44105</v>
      </c>
      <c r="B1114">
        <f t="shared" si="64"/>
        <v>10</v>
      </c>
      <c r="C1114">
        <f t="shared" si="65"/>
        <v>2020</v>
      </c>
      <c r="D1114" s="92">
        <f>AVERAGEIFS(D$3:D1112,$A$3:$A1112,"&gt;="&amp;[13]Summary!$D$8-90,$H$3:$H1112,"Actual")</f>
        <v>16.393461538461537</v>
      </c>
      <c r="E1114" s="92">
        <f>AVERAGEIFS(E$3:E1112,$A$3:$A1112,"&gt;="&amp;[13]Summary!$D$8-90,$H$3:$H1112,"Actual")</f>
        <v>35.780769230769231</v>
      </c>
      <c r="F1114" s="92">
        <f>AVERAGEIFS(F$3:F1112,$A$3:$A1112,"&gt;="&amp;[13]Summary!$D$8-90,$H$3:$H1112,"Actual")</f>
        <v>5.7931230769230773</v>
      </c>
      <c r="G1114" s="92">
        <f>AVERAGEIFS(G$3:G1112,$A$3:$A1112,"&gt;="&amp;[13]Summary!$D$8-90,$H$3:$H1112,"Actual")</f>
        <v>1.749100000000001</v>
      </c>
      <c r="H1114" s="76" t="s">
        <v>41</v>
      </c>
      <c r="I1114" t="str">
        <f t="shared" si="63"/>
        <v>Thu</v>
      </c>
      <c r="L1114" s="80"/>
      <c r="M1114" s="80"/>
      <c r="N1114" s="82"/>
      <c r="O1114" s="80"/>
    </row>
    <row r="1115" spans="1:15">
      <c r="A1115" s="73">
        <f t="shared" si="62"/>
        <v>44106</v>
      </c>
      <c r="B1115">
        <f t="shared" si="64"/>
        <v>10</v>
      </c>
      <c r="C1115">
        <f t="shared" si="65"/>
        <v>2020</v>
      </c>
      <c r="D1115" s="92">
        <f>AVERAGEIFS(D$3:D1113,$A$3:$A1113,"&gt;="&amp;[13]Summary!$D$8-90,$H$3:$H1113,"Actual")</f>
        <v>16.393461538461537</v>
      </c>
      <c r="E1115" s="92">
        <f>AVERAGEIFS(E$3:E1113,$A$3:$A1113,"&gt;="&amp;[13]Summary!$D$8-90,$H$3:$H1113,"Actual")</f>
        <v>35.780769230769231</v>
      </c>
      <c r="F1115" s="92">
        <f>AVERAGEIFS(F$3:F1113,$A$3:$A1113,"&gt;="&amp;[13]Summary!$D$8-90,$H$3:$H1113,"Actual")</f>
        <v>5.7931230769230773</v>
      </c>
      <c r="G1115" s="92">
        <f>AVERAGEIFS(G$3:G1113,$A$3:$A1113,"&gt;="&amp;[13]Summary!$D$8-90,$H$3:$H1113,"Actual")</f>
        <v>1.749100000000001</v>
      </c>
      <c r="H1115" s="76" t="s">
        <v>41</v>
      </c>
      <c r="I1115" t="str">
        <f t="shared" si="63"/>
        <v>Fri</v>
      </c>
      <c r="J1115" s="77"/>
      <c r="K1115" s="77"/>
      <c r="L1115" s="78"/>
      <c r="M1115" s="78"/>
      <c r="N1115" s="78"/>
      <c r="O1115" s="78"/>
    </row>
    <row r="1116" spans="1:15">
      <c r="A1116" s="73">
        <f t="shared" si="62"/>
        <v>44107</v>
      </c>
      <c r="B1116">
        <f t="shared" si="64"/>
        <v>10</v>
      </c>
      <c r="C1116">
        <f t="shared" si="65"/>
        <v>2020</v>
      </c>
      <c r="D1116" s="92">
        <f>AVERAGEIFS(D$3:D1114,$A$3:$A1114,"&gt;="&amp;[13]Summary!$D$8-90,$H$3:$H1114,"Actual")</f>
        <v>16.393461538461537</v>
      </c>
      <c r="E1116" s="92">
        <f>AVERAGEIFS(E$3:E1114,$A$3:$A1114,"&gt;="&amp;[13]Summary!$D$8-90,$H$3:$H1114,"Actual")</f>
        <v>35.780769230769231</v>
      </c>
      <c r="F1116" s="92">
        <f>AVERAGEIFS(F$3:F1114,$A$3:$A1114,"&gt;="&amp;[13]Summary!$D$8-90,$H$3:$H1114,"Actual")</f>
        <v>5.7931230769230773</v>
      </c>
      <c r="G1116" s="92">
        <f>AVERAGEIFS(G$3:G1114,$A$3:$A1114,"&gt;="&amp;[13]Summary!$D$8-90,$H$3:$H1114,"Actual")</f>
        <v>1.749100000000001</v>
      </c>
      <c r="H1116" s="76" t="s">
        <v>41</v>
      </c>
      <c r="I1116" t="str">
        <f t="shared" si="63"/>
        <v>Sat</v>
      </c>
      <c r="L1116" s="80"/>
      <c r="M1116" s="80"/>
      <c r="N1116" s="82"/>
      <c r="O1116" s="80"/>
    </row>
    <row r="1117" spans="1:15">
      <c r="A1117" s="73">
        <f t="shared" si="62"/>
        <v>44108</v>
      </c>
      <c r="B1117">
        <f t="shared" si="64"/>
        <v>10</v>
      </c>
      <c r="C1117">
        <f t="shared" si="65"/>
        <v>2020</v>
      </c>
      <c r="D1117" s="92">
        <f>AVERAGEIFS(D$3:D1115,$A$3:$A1115,"&gt;="&amp;[13]Summary!$D$8-90,$H$3:$H1115,"Actual")</f>
        <v>16.393461538461537</v>
      </c>
      <c r="E1117" s="92">
        <f>AVERAGEIFS(E$3:E1115,$A$3:$A1115,"&gt;="&amp;[13]Summary!$D$8-90,$H$3:$H1115,"Actual")</f>
        <v>35.780769230769231</v>
      </c>
      <c r="F1117" s="92">
        <f>AVERAGEIFS(F$3:F1115,$A$3:$A1115,"&gt;="&amp;[13]Summary!$D$8-90,$H$3:$H1115,"Actual")</f>
        <v>5.7931230769230773</v>
      </c>
      <c r="G1117" s="92">
        <f>AVERAGEIFS(G$3:G1115,$A$3:$A1115,"&gt;="&amp;[13]Summary!$D$8-90,$H$3:$H1115,"Actual")</f>
        <v>1.749100000000001</v>
      </c>
      <c r="H1117" s="76" t="s">
        <v>41</v>
      </c>
      <c r="I1117" t="str">
        <f t="shared" si="63"/>
        <v>Sun</v>
      </c>
      <c r="J1117" s="77"/>
      <c r="K1117" s="77"/>
      <c r="L1117" s="78"/>
      <c r="M1117" s="78"/>
      <c r="N1117" s="78"/>
      <c r="O1117" s="78"/>
    </row>
    <row r="1118" spans="1:15">
      <c r="A1118" s="73">
        <f t="shared" si="62"/>
        <v>44109</v>
      </c>
      <c r="B1118">
        <f t="shared" si="64"/>
        <v>10</v>
      </c>
      <c r="C1118">
        <f t="shared" si="65"/>
        <v>2020</v>
      </c>
      <c r="D1118" s="92">
        <f>AVERAGEIFS(D$3:D1116,$A$3:$A1116,"&gt;="&amp;[13]Summary!$D$8-90,$H$3:$H1116,"Actual")</f>
        <v>16.393461538461537</v>
      </c>
      <c r="E1118" s="92">
        <f>AVERAGEIFS(E$3:E1116,$A$3:$A1116,"&gt;="&amp;[13]Summary!$D$8-90,$H$3:$H1116,"Actual")</f>
        <v>35.780769230769231</v>
      </c>
      <c r="F1118" s="92">
        <f>AVERAGEIFS(F$3:F1116,$A$3:$A1116,"&gt;="&amp;[13]Summary!$D$8-90,$H$3:$H1116,"Actual")</f>
        <v>5.7931230769230773</v>
      </c>
      <c r="G1118" s="92">
        <f>AVERAGEIFS(G$3:G1116,$A$3:$A1116,"&gt;="&amp;[13]Summary!$D$8-90,$H$3:$H1116,"Actual")</f>
        <v>1.749100000000001</v>
      </c>
      <c r="H1118" s="76" t="s">
        <v>41</v>
      </c>
      <c r="I1118" t="str">
        <f t="shared" si="63"/>
        <v>Mon</v>
      </c>
      <c r="L1118" s="80"/>
      <c r="M1118" s="80"/>
      <c r="N1118" s="82"/>
      <c r="O1118" s="80"/>
    </row>
    <row r="1119" spans="1:15">
      <c r="A1119" s="73">
        <f t="shared" si="62"/>
        <v>44110</v>
      </c>
      <c r="B1119">
        <f t="shared" si="64"/>
        <v>10</v>
      </c>
      <c r="C1119">
        <f t="shared" si="65"/>
        <v>2020</v>
      </c>
      <c r="D1119" s="92">
        <f>AVERAGEIFS(D$3:D1117,$A$3:$A1117,"&gt;="&amp;[13]Summary!$D$8-90,$H$3:$H1117,"Actual")</f>
        <v>16.393461538461537</v>
      </c>
      <c r="E1119" s="92">
        <f>AVERAGEIFS(E$3:E1117,$A$3:$A1117,"&gt;="&amp;[13]Summary!$D$8-90,$H$3:$H1117,"Actual")</f>
        <v>35.780769230769231</v>
      </c>
      <c r="F1119" s="92">
        <f>AVERAGEIFS(F$3:F1117,$A$3:$A1117,"&gt;="&amp;[13]Summary!$D$8-90,$H$3:$H1117,"Actual")</f>
        <v>5.7931230769230773</v>
      </c>
      <c r="G1119" s="92">
        <f>AVERAGEIFS(G$3:G1117,$A$3:$A1117,"&gt;="&amp;[13]Summary!$D$8-90,$H$3:$H1117,"Actual")</f>
        <v>1.749100000000001</v>
      </c>
      <c r="H1119" s="76" t="s">
        <v>41</v>
      </c>
      <c r="I1119" t="str">
        <f t="shared" si="63"/>
        <v>Tue</v>
      </c>
      <c r="J1119" s="77"/>
      <c r="K1119" s="77"/>
      <c r="L1119" s="78"/>
      <c r="M1119" s="78"/>
      <c r="N1119" s="78"/>
      <c r="O1119" s="78"/>
    </row>
    <row r="1120" spans="1:15">
      <c r="A1120" s="73">
        <f t="shared" si="62"/>
        <v>44111</v>
      </c>
      <c r="B1120">
        <f t="shared" si="64"/>
        <v>10</v>
      </c>
      <c r="C1120">
        <f t="shared" si="65"/>
        <v>2020</v>
      </c>
      <c r="D1120" s="92">
        <f>AVERAGEIFS(D$3:D1118,$A$3:$A1118,"&gt;="&amp;[13]Summary!$D$8-90,$H$3:$H1118,"Actual")</f>
        <v>16.393461538461537</v>
      </c>
      <c r="E1120" s="92">
        <f>AVERAGEIFS(E$3:E1118,$A$3:$A1118,"&gt;="&amp;[13]Summary!$D$8-90,$H$3:$H1118,"Actual")</f>
        <v>35.780769230769231</v>
      </c>
      <c r="F1120" s="92">
        <f>AVERAGEIFS(F$3:F1118,$A$3:$A1118,"&gt;="&amp;[13]Summary!$D$8-90,$H$3:$H1118,"Actual")</f>
        <v>5.7931230769230773</v>
      </c>
      <c r="G1120" s="92">
        <f>AVERAGEIFS(G$3:G1118,$A$3:$A1118,"&gt;="&amp;[13]Summary!$D$8-90,$H$3:$H1118,"Actual")</f>
        <v>1.749100000000001</v>
      </c>
      <c r="H1120" s="76" t="s">
        <v>41</v>
      </c>
      <c r="I1120" t="str">
        <f t="shared" si="63"/>
        <v>Wed</v>
      </c>
      <c r="L1120" s="80"/>
      <c r="M1120" s="80"/>
      <c r="N1120" s="82"/>
      <c r="O1120" s="80"/>
    </row>
    <row r="1121" spans="1:15">
      <c r="A1121" s="73">
        <f t="shared" si="62"/>
        <v>44112</v>
      </c>
      <c r="B1121">
        <f t="shared" si="64"/>
        <v>10</v>
      </c>
      <c r="C1121">
        <f t="shared" si="65"/>
        <v>2020</v>
      </c>
      <c r="D1121" s="92">
        <f>AVERAGEIFS(D$3:D1119,$A$3:$A1119,"&gt;="&amp;[13]Summary!$D$8-90,$H$3:$H1119,"Actual")</f>
        <v>16.393461538461537</v>
      </c>
      <c r="E1121" s="92">
        <f>AVERAGEIFS(E$3:E1119,$A$3:$A1119,"&gt;="&amp;[13]Summary!$D$8-90,$H$3:$H1119,"Actual")</f>
        <v>35.780769230769231</v>
      </c>
      <c r="F1121" s="92">
        <f>AVERAGEIFS(F$3:F1119,$A$3:$A1119,"&gt;="&amp;[13]Summary!$D$8-90,$H$3:$H1119,"Actual")</f>
        <v>5.7931230769230773</v>
      </c>
      <c r="G1121" s="92">
        <f>AVERAGEIFS(G$3:G1119,$A$3:$A1119,"&gt;="&amp;[13]Summary!$D$8-90,$H$3:$H1119,"Actual")</f>
        <v>1.749100000000001</v>
      </c>
      <c r="H1121" s="76" t="s">
        <v>41</v>
      </c>
      <c r="I1121" t="str">
        <f t="shared" si="63"/>
        <v>Thu</v>
      </c>
      <c r="J1121" s="77"/>
      <c r="K1121" s="77"/>
      <c r="L1121" s="78"/>
      <c r="M1121" s="78"/>
      <c r="N1121" s="78"/>
      <c r="O1121" s="78"/>
    </row>
    <row r="1122" spans="1:15">
      <c r="A1122" s="73">
        <f t="shared" si="62"/>
        <v>44113</v>
      </c>
      <c r="B1122">
        <f t="shared" si="64"/>
        <v>10</v>
      </c>
      <c r="C1122">
        <f t="shared" si="65"/>
        <v>2020</v>
      </c>
      <c r="D1122" s="92">
        <f>AVERAGEIFS(D$3:D1120,$A$3:$A1120,"&gt;="&amp;[13]Summary!$D$8-90,$H$3:$H1120,"Actual")</f>
        <v>16.393461538461537</v>
      </c>
      <c r="E1122" s="92">
        <f>AVERAGEIFS(E$3:E1120,$A$3:$A1120,"&gt;="&amp;[13]Summary!$D$8-90,$H$3:$H1120,"Actual")</f>
        <v>35.780769230769231</v>
      </c>
      <c r="F1122" s="92">
        <f>AVERAGEIFS(F$3:F1120,$A$3:$A1120,"&gt;="&amp;[13]Summary!$D$8-90,$H$3:$H1120,"Actual")</f>
        <v>5.7931230769230773</v>
      </c>
      <c r="G1122" s="92">
        <f>AVERAGEIFS(G$3:G1120,$A$3:$A1120,"&gt;="&amp;[13]Summary!$D$8-90,$H$3:$H1120,"Actual")</f>
        <v>1.749100000000001</v>
      </c>
      <c r="H1122" s="76" t="s">
        <v>41</v>
      </c>
      <c r="I1122" t="str">
        <f t="shared" si="63"/>
        <v>Fri</v>
      </c>
      <c r="L1122" s="80"/>
      <c r="M1122" s="80"/>
      <c r="N1122" s="82"/>
      <c r="O1122" s="80"/>
    </row>
    <row r="1123" spans="1:15">
      <c r="A1123" s="73">
        <f t="shared" si="62"/>
        <v>44114</v>
      </c>
      <c r="B1123">
        <f t="shared" si="64"/>
        <v>10</v>
      </c>
      <c r="C1123">
        <f t="shared" si="65"/>
        <v>2020</v>
      </c>
      <c r="D1123" s="92">
        <f>AVERAGEIFS(D$3:D1121,$A$3:$A1121,"&gt;="&amp;[13]Summary!$D$8-90,$H$3:$H1121,"Actual")</f>
        <v>16.393461538461537</v>
      </c>
      <c r="E1123" s="92">
        <f>AVERAGEIFS(E$3:E1121,$A$3:$A1121,"&gt;="&amp;[13]Summary!$D$8-90,$H$3:$H1121,"Actual")</f>
        <v>35.780769230769231</v>
      </c>
      <c r="F1123" s="92">
        <f>AVERAGEIFS(F$3:F1121,$A$3:$A1121,"&gt;="&amp;[13]Summary!$D$8-90,$H$3:$H1121,"Actual")</f>
        <v>5.7931230769230773</v>
      </c>
      <c r="G1123" s="92">
        <f>AVERAGEIFS(G$3:G1121,$A$3:$A1121,"&gt;="&amp;[13]Summary!$D$8-90,$H$3:$H1121,"Actual")</f>
        <v>1.749100000000001</v>
      </c>
      <c r="H1123" s="76" t="s">
        <v>41</v>
      </c>
      <c r="I1123" t="str">
        <f t="shared" si="63"/>
        <v>Sat</v>
      </c>
      <c r="J1123" s="77"/>
      <c r="K1123" s="77"/>
      <c r="L1123" s="78"/>
      <c r="M1123" s="78"/>
      <c r="N1123" s="78"/>
      <c r="O1123" s="78"/>
    </row>
    <row r="1124" spans="1:15">
      <c r="A1124" s="73">
        <f t="shared" si="62"/>
        <v>44115</v>
      </c>
      <c r="B1124">
        <f t="shared" si="64"/>
        <v>10</v>
      </c>
      <c r="C1124">
        <f t="shared" si="65"/>
        <v>2020</v>
      </c>
      <c r="D1124" s="92">
        <f>AVERAGEIFS(D$3:D1122,$A$3:$A1122,"&gt;="&amp;[13]Summary!$D$8-90,$H$3:$H1122,"Actual")</f>
        <v>16.393461538461537</v>
      </c>
      <c r="E1124" s="92">
        <f>AVERAGEIFS(E$3:E1122,$A$3:$A1122,"&gt;="&amp;[13]Summary!$D$8-90,$H$3:$H1122,"Actual")</f>
        <v>35.780769230769231</v>
      </c>
      <c r="F1124" s="92">
        <f>AVERAGEIFS(F$3:F1122,$A$3:$A1122,"&gt;="&amp;[13]Summary!$D$8-90,$H$3:$H1122,"Actual")</f>
        <v>5.7931230769230773</v>
      </c>
      <c r="G1124" s="92">
        <f>AVERAGEIFS(G$3:G1122,$A$3:$A1122,"&gt;="&amp;[13]Summary!$D$8-90,$H$3:$H1122,"Actual")</f>
        <v>1.749100000000001</v>
      </c>
      <c r="H1124" s="76" t="s">
        <v>41</v>
      </c>
      <c r="I1124" t="str">
        <f t="shared" si="63"/>
        <v>Sun</v>
      </c>
      <c r="L1124" s="80"/>
      <c r="M1124" s="80"/>
      <c r="N1124" s="82"/>
      <c r="O1124" s="80"/>
    </row>
    <row r="1125" spans="1:15">
      <c r="A1125" s="73">
        <f t="shared" si="62"/>
        <v>44116</v>
      </c>
      <c r="B1125">
        <f t="shared" si="64"/>
        <v>10</v>
      </c>
      <c r="C1125">
        <f t="shared" si="65"/>
        <v>2020</v>
      </c>
      <c r="D1125" s="92">
        <f>AVERAGEIFS(D$3:D1123,$A$3:$A1123,"&gt;="&amp;[13]Summary!$D$8-90,$H$3:$H1123,"Actual")</f>
        <v>16.393461538461537</v>
      </c>
      <c r="E1125" s="92">
        <f>AVERAGEIFS(E$3:E1123,$A$3:$A1123,"&gt;="&amp;[13]Summary!$D$8-90,$H$3:$H1123,"Actual")</f>
        <v>35.780769230769231</v>
      </c>
      <c r="F1125" s="92">
        <f>AVERAGEIFS(F$3:F1123,$A$3:$A1123,"&gt;="&amp;[13]Summary!$D$8-90,$H$3:$H1123,"Actual")</f>
        <v>5.7931230769230773</v>
      </c>
      <c r="G1125" s="92">
        <f>AVERAGEIFS(G$3:G1123,$A$3:$A1123,"&gt;="&amp;[13]Summary!$D$8-90,$H$3:$H1123,"Actual")</f>
        <v>1.749100000000001</v>
      </c>
      <c r="H1125" s="76" t="s">
        <v>41</v>
      </c>
      <c r="I1125" t="str">
        <f t="shared" si="63"/>
        <v>Mon</v>
      </c>
      <c r="J1125" s="77"/>
      <c r="K1125" s="77"/>
      <c r="L1125" s="78"/>
      <c r="M1125" s="78"/>
      <c r="N1125" s="78"/>
      <c r="O1125" s="78"/>
    </row>
    <row r="1126" spans="1:15">
      <c r="A1126" s="73">
        <f t="shared" si="62"/>
        <v>44117</v>
      </c>
      <c r="B1126">
        <f t="shared" si="64"/>
        <v>10</v>
      </c>
      <c r="C1126">
        <f t="shared" si="65"/>
        <v>2020</v>
      </c>
      <c r="D1126" s="92">
        <f>AVERAGEIFS(D$3:D1124,$A$3:$A1124,"&gt;="&amp;[13]Summary!$D$8-90,$H$3:$H1124,"Actual")</f>
        <v>16.393461538461537</v>
      </c>
      <c r="E1126" s="92">
        <f>AVERAGEIFS(E$3:E1124,$A$3:$A1124,"&gt;="&amp;[13]Summary!$D$8-90,$H$3:$H1124,"Actual")</f>
        <v>35.780769230769231</v>
      </c>
      <c r="F1126" s="92">
        <f>AVERAGEIFS(F$3:F1124,$A$3:$A1124,"&gt;="&amp;[13]Summary!$D$8-90,$H$3:$H1124,"Actual")</f>
        <v>5.7931230769230773</v>
      </c>
      <c r="G1126" s="92">
        <f>AVERAGEIFS(G$3:G1124,$A$3:$A1124,"&gt;="&amp;[13]Summary!$D$8-90,$H$3:$H1124,"Actual")</f>
        <v>1.749100000000001</v>
      </c>
      <c r="H1126" s="76" t="s">
        <v>41</v>
      </c>
      <c r="I1126" t="str">
        <f t="shared" si="63"/>
        <v>Tue</v>
      </c>
      <c r="L1126" s="80"/>
      <c r="M1126" s="80"/>
      <c r="N1126" s="82"/>
      <c r="O1126" s="80"/>
    </row>
    <row r="1127" spans="1:15">
      <c r="A1127" s="73">
        <f t="shared" si="62"/>
        <v>44118</v>
      </c>
      <c r="B1127">
        <f t="shared" si="64"/>
        <v>10</v>
      </c>
      <c r="C1127">
        <f t="shared" si="65"/>
        <v>2020</v>
      </c>
      <c r="D1127" s="92">
        <f>AVERAGEIFS(D$3:D1125,$A$3:$A1125,"&gt;="&amp;[13]Summary!$D$8-90,$H$3:$H1125,"Actual")</f>
        <v>16.393461538461537</v>
      </c>
      <c r="E1127" s="92">
        <f>AVERAGEIFS(E$3:E1125,$A$3:$A1125,"&gt;="&amp;[13]Summary!$D$8-90,$H$3:$H1125,"Actual")</f>
        <v>35.780769230769231</v>
      </c>
      <c r="F1127" s="92">
        <f>AVERAGEIFS(F$3:F1125,$A$3:$A1125,"&gt;="&amp;[13]Summary!$D$8-90,$H$3:$H1125,"Actual")</f>
        <v>5.7931230769230773</v>
      </c>
      <c r="G1127" s="92">
        <f>AVERAGEIFS(G$3:G1125,$A$3:$A1125,"&gt;="&amp;[13]Summary!$D$8-90,$H$3:$H1125,"Actual")</f>
        <v>1.749100000000001</v>
      </c>
      <c r="H1127" s="76" t="s">
        <v>41</v>
      </c>
      <c r="I1127" t="str">
        <f t="shared" si="63"/>
        <v>Wed</v>
      </c>
      <c r="J1127" s="77"/>
      <c r="K1127" s="77"/>
      <c r="L1127" s="78"/>
      <c r="M1127" s="78"/>
      <c r="N1127" s="78"/>
      <c r="O1127" s="78"/>
    </row>
    <row r="1128" spans="1:15">
      <c r="A1128" s="73">
        <f t="shared" si="62"/>
        <v>44119</v>
      </c>
      <c r="B1128">
        <f t="shared" si="64"/>
        <v>10</v>
      </c>
      <c r="C1128">
        <f t="shared" si="65"/>
        <v>2020</v>
      </c>
      <c r="D1128" s="92">
        <f>AVERAGEIFS(D$3:D1126,$A$3:$A1126,"&gt;="&amp;[13]Summary!$D$8-90,$H$3:$H1126,"Actual")</f>
        <v>16.393461538461537</v>
      </c>
      <c r="E1128" s="92">
        <f>AVERAGEIFS(E$3:E1126,$A$3:$A1126,"&gt;="&amp;[13]Summary!$D$8-90,$H$3:$H1126,"Actual")</f>
        <v>35.780769230769231</v>
      </c>
      <c r="F1128" s="92">
        <f>AVERAGEIFS(F$3:F1126,$A$3:$A1126,"&gt;="&amp;[13]Summary!$D$8-90,$H$3:$H1126,"Actual")</f>
        <v>5.7931230769230773</v>
      </c>
      <c r="G1128" s="92">
        <f>AVERAGEIFS(G$3:G1126,$A$3:$A1126,"&gt;="&amp;[13]Summary!$D$8-90,$H$3:$H1126,"Actual")</f>
        <v>1.749100000000001</v>
      </c>
      <c r="H1128" s="76" t="s">
        <v>41</v>
      </c>
      <c r="I1128" t="str">
        <f t="shared" si="63"/>
        <v>Thu</v>
      </c>
      <c r="L1128" s="80"/>
      <c r="M1128" s="80"/>
      <c r="N1128" s="82"/>
      <c r="O1128" s="80"/>
    </row>
    <row r="1129" spans="1:15">
      <c r="A1129" s="73">
        <f t="shared" si="62"/>
        <v>44120</v>
      </c>
      <c r="B1129">
        <f t="shared" si="64"/>
        <v>10</v>
      </c>
      <c r="C1129">
        <f t="shared" si="65"/>
        <v>2020</v>
      </c>
      <c r="D1129" s="92">
        <f>AVERAGEIFS(D$3:D1127,$A$3:$A1127,"&gt;="&amp;[13]Summary!$D$8-90,$H$3:$H1127,"Actual")</f>
        <v>16.393461538461537</v>
      </c>
      <c r="E1129" s="92">
        <f>AVERAGEIFS(E$3:E1127,$A$3:$A1127,"&gt;="&amp;[13]Summary!$D$8-90,$H$3:$H1127,"Actual")</f>
        <v>35.780769230769231</v>
      </c>
      <c r="F1129" s="92">
        <f>AVERAGEIFS(F$3:F1127,$A$3:$A1127,"&gt;="&amp;[13]Summary!$D$8-90,$H$3:$H1127,"Actual")</f>
        <v>5.7931230769230773</v>
      </c>
      <c r="G1129" s="92">
        <f>AVERAGEIFS(G$3:G1127,$A$3:$A1127,"&gt;="&amp;[13]Summary!$D$8-90,$H$3:$H1127,"Actual")</f>
        <v>1.749100000000001</v>
      </c>
      <c r="H1129" s="76" t="s">
        <v>41</v>
      </c>
      <c r="I1129" t="str">
        <f t="shared" si="63"/>
        <v>Fri</v>
      </c>
      <c r="J1129" s="77"/>
      <c r="K1129" s="77"/>
      <c r="L1129" s="78"/>
      <c r="M1129" s="78"/>
      <c r="N1129" s="78"/>
      <c r="O1129" s="78"/>
    </row>
    <row r="1130" spans="1:15">
      <c r="A1130" s="73">
        <f t="shared" si="62"/>
        <v>44121</v>
      </c>
      <c r="B1130">
        <f t="shared" si="64"/>
        <v>10</v>
      </c>
      <c r="C1130">
        <f t="shared" si="65"/>
        <v>2020</v>
      </c>
      <c r="D1130" s="92">
        <f>AVERAGEIFS(D$3:D1128,$A$3:$A1128,"&gt;="&amp;[13]Summary!$D$8-90,$H$3:$H1128,"Actual")</f>
        <v>16.393461538461537</v>
      </c>
      <c r="E1130" s="92">
        <f>AVERAGEIFS(E$3:E1128,$A$3:$A1128,"&gt;="&amp;[13]Summary!$D$8-90,$H$3:$H1128,"Actual")</f>
        <v>35.780769230769231</v>
      </c>
      <c r="F1130" s="92">
        <f>AVERAGEIFS(F$3:F1128,$A$3:$A1128,"&gt;="&amp;[13]Summary!$D$8-90,$H$3:$H1128,"Actual")</f>
        <v>5.7931230769230773</v>
      </c>
      <c r="G1130" s="92">
        <f>AVERAGEIFS(G$3:G1128,$A$3:$A1128,"&gt;="&amp;[13]Summary!$D$8-90,$H$3:$H1128,"Actual")</f>
        <v>1.749100000000001</v>
      </c>
      <c r="H1130" s="76" t="s">
        <v>41</v>
      </c>
      <c r="I1130" t="str">
        <f t="shared" si="63"/>
        <v>Sat</v>
      </c>
      <c r="L1130" s="80"/>
      <c r="M1130" s="80"/>
      <c r="N1130" s="82"/>
      <c r="O1130" s="80"/>
    </row>
    <row r="1131" spans="1:15">
      <c r="A1131" s="73">
        <f t="shared" si="62"/>
        <v>44122</v>
      </c>
      <c r="B1131">
        <f t="shared" si="64"/>
        <v>10</v>
      </c>
      <c r="C1131">
        <f t="shared" si="65"/>
        <v>2020</v>
      </c>
      <c r="D1131" s="92">
        <f>AVERAGEIFS(D$3:D1129,$A$3:$A1129,"&gt;="&amp;[13]Summary!$D$8-90,$H$3:$H1129,"Actual")</f>
        <v>16.393461538461537</v>
      </c>
      <c r="E1131" s="92">
        <f>AVERAGEIFS(E$3:E1129,$A$3:$A1129,"&gt;="&amp;[13]Summary!$D$8-90,$H$3:$H1129,"Actual")</f>
        <v>35.780769230769231</v>
      </c>
      <c r="F1131" s="92">
        <f>AVERAGEIFS(F$3:F1129,$A$3:$A1129,"&gt;="&amp;[13]Summary!$D$8-90,$H$3:$H1129,"Actual")</f>
        <v>5.7931230769230773</v>
      </c>
      <c r="G1131" s="92">
        <f>AVERAGEIFS(G$3:G1129,$A$3:$A1129,"&gt;="&amp;[13]Summary!$D$8-90,$H$3:$H1129,"Actual")</f>
        <v>1.749100000000001</v>
      </c>
      <c r="H1131" s="76" t="s">
        <v>41</v>
      </c>
      <c r="I1131" t="str">
        <f t="shared" si="63"/>
        <v>Sun</v>
      </c>
      <c r="J1131" s="77"/>
      <c r="K1131" s="77"/>
      <c r="L1131" s="78"/>
      <c r="M1131" s="78"/>
      <c r="N1131" s="78"/>
      <c r="O1131" s="78"/>
    </row>
    <row r="1132" spans="1:15">
      <c r="A1132" s="73">
        <f t="shared" si="62"/>
        <v>44123</v>
      </c>
      <c r="B1132">
        <f t="shared" si="64"/>
        <v>10</v>
      </c>
      <c r="C1132">
        <f t="shared" si="65"/>
        <v>2020</v>
      </c>
      <c r="D1132" s="92">
        <f>AVERAGEIFS(D$3:D1130,$A$3:$A1130,"&gt;="&amp;[13]Summary!$D$8-90,$H$3:$H1130,"Actual")</f>
        <v>16.393461538461537</v>
      </c>
      <c r="E1132" s="92">
        <f>AVERAGEIFS(E$3:E1130,$A$3:$A1130,"&gt;="&amp;[13]Summary!$D$8-90,$H$3:$H1130,"Actual")</f>
        <v>35.780769230769231</v>
      </c>
      <c r="F1132" s="92">
        <f>AVERAGEIFS(F$3:F1130,$A$3:$A1130,"&gt;="&amp;[13]Summary!$D$8-90,$H$3:$H1130,"Actual")</f>
        <v>5.7931230769230773</v>
      </c>
      <c r="G1132" s="92">
        <f>AVERAGEIFS(G$3:G1130,$A$3:$A1130,"&gt;="&amp;[13]Summary!$D$8-90,$H$3:$H1130,"Actual")</f>
        <v>1.749100000000001</v>
      </c>
      <c r="H1132" s="76" t="s">
        <v>41</v>
      </c>
      <c r="I1132" t="str">
        <f t="shared" si="63"/>
        <v>Mon</v>
      </c>
      <c r="L1132" s="80"/>
      <c r="M1132" s="80"/>
      <c r="N1132" s="82"/>
      <c r="O1132" s="80"/>
    </row>
    <row r="1133" spans="1:15">
      <c r="A1133" s="73">
        <f t="shared" si="62"/>
        <v>44124</v>
      </c>
      <c r="B1133">
        <f t="shared" si="64"/>
        <v>10</v>
      </c>
      <c r="C1133">
        <f t="shared" si="65"/>
        <v>2020</v>
      </c>
      <c r="D1133" s="92">
        <f>AVERAGEIFS(D$3:D1131,$A$3:$A1131,"&gt;="&amp;[13]Summary!$D$8-90,$H$3:$H1131,"Actual")</f>
        <v>16.393461538461537</v>
      </c>
      <c r="E1133" s="92">
        <f>AVERAGEIFS(E$3:E1131,$A$3:$A1131,"&gt;="&amp;[13]Summary!$D$8-90,$H$3:$H1131,"Actual")</f>
        <v>35.780769230769231</v>
      </c>
      <c r="F1133" s="92">
        <f>AVERAGEIFS(F$3:F1131,$A$3:$A1131,"&gt;="&amp;[13]Summary!$D$8-90,$H$3:$H1131,"Actual")</f>
        <v>5.7931230769230773</v>
      </c>
      <c r="G1133" s="92">
        <f>AVERAGEIFS(G$3:G1131,$A$3:$A1131,"&gt;="&amp;[13]Summary!$D$8-90,$H$3:$H1131,"Actual")</f>
        <v>1.749100000000001</v>
      </c>
      <c r="H1133" s="76" t="s">
        <v>41</v>
      </c>
      <c r="I1133" t="str">
        <f t="shared" si="63"/>
        <v>Tue</v>
      </c>
      <c r="J1133" s="77"/>
      <c r="K1133" s="77"/>
      <c r="L1133" s="78"/>
      <c r="M1133" s="78"/>
      <c r="N1133" s="78"/>
      <c r="O1133" s="78"/>
    </row>
    <row r="1134" spans="1:15">
      <c r="A1134" s="73">
        <f t="shared" si="62"/>
        <v>44125</v>
      </c>
      <c r="B1134">
        <f t="shared" si="64"/>
        <v>10</v>
      </c>
      <c r="C1134">
        <f t="shared" si="65"/>
        <v>2020</v>
      </c>
      <c r="D1134" s="92">
        <f>AVERAGEIFS(D$3:D1132,$A$3:$A1132,"&gt;="&amp;[13]Summary!$D$8-90,$H$3:$H1132,"Actual")</f>
        <v>16.393461538461537</v>
      </c>
      <c r="E1134" s="92">
        <f>AVERAGEIFS(E$3:E1132,$A$3:$A1132,"&gt;="&amp;[13]Summary!$D$8-90,$H$3:$H1132,"Actual")</f>
        <v>35.780769230769231</v>
      </c>
      <c r="F1134" s="92">
        <f>AVERAGEIFS(F$3:F1132,$A$3:$A1132,"&gt;="&amp;[13]Summary!$D$8-90,$H$3:$H1132,"Actual")</f>
        <v>5.7931230769230773</v>
      </c>
      <c r="G1134" s="92">
        <f>AVERAGEIFS(G$3:G1132,$A$3:$A1132,"&gt;="&amp;[13]Summary!$D$8-90,$H$3:$H1132,"Actual")</f>
        <v>1.749100000000001</v>
      </c>
      <c r="H1134" s="76" t="s">
        <v>41</v>
      </c>
      <c r="I1134" t="str">
        <f t="shared" si="63"/>
        <v>Wed</v>
      </c>
      <c r="L1134" s="80"/>
      <c r="M1134" s="80"/>
      <c r="N1134" s="82"/>
      <c r="O1134" s="80"/>
    </row>
    <row r="1135" spans="1:15">
      <c r="A1135" s="73">
        <f t="shared" ref="A1135:A1144" si="66">A1134+1</f>
        <v>44126</v>
      </c>
      <c r="B1135">
        <f t="shared" si="64"/>
        <v>10</v>
      </c>
      <c r="C1135">
        <f t="shared" si="65"/>
        <v>2020</v>
      </c>
      <c r="D1135" s="92">
        <f>AVERAGEIFS(D$3:D1133,$A$3:$A1133,"&gt;="&amp;[13]Summary!$D$8-90,$H$3:$H1133,"Actual")</f>
        <v>16.393461538461537</v>
      </c>
      <c r="E1135" s="92">
        <f>AVERAGEIFS(E$3:E1133,$A$3:$A1133,"&gt;="&amp;[13]Summary!$D$8-90,$H$3:$H1133,"Actual")</f>
        <v>35.780769230769231</v>
      </c>
      <c r="F1135" s="92">
        <f>AVERAGEIFS(F$3:F1133,$A$3:$A1133,"&gt;="&amp;[13]Summary!$D$8-90,$H$3:$H1133,"Actual")</f>
        <v>5.7931230769230773</v>
      </c>
      <c r="G1135" s="92">
        <f>AVERAGEIFS(G$3:G1133,$A$3:$A1133,"&gt;="&amp;[13]Summary!$D$8-90,$H$3:$H1133,"Actual")</f>
        <v>1.749100000000001</v>
      </c>
      <c r="H1135" s="76" t="s">
        <v>41</v>
      </c>
      <c r="I1135" t="str">
        <f t="shared" si="63"/>
        <v>Thu</v>
      </c>
      <c r="J1135" s="77"/>
      <c r="K1135" s="77"/>
      <c r="L1135" s="78"/>
      <c r="M1135" s="78"/>
      <c r="N1135" s="78"/>
      <c r="O1135" s="78"/>
    </row>
    <row r="1136" spans="1:15">
      <c r="A1136" s="73">
        <f t="shared" si="66"/>
        <v>44127</v>
      </c>
      <c r="B1136">
        <f t="shared" si="64"/>
        <v>10</v>
      </c>
      <c r="C1136">
        <f t="shared" si="65"/>
        <v>2020</v>
      </c>
      <c r="D1136" s="92">
        <f>AVERAGEIFS(D$3:D1134,$A$3:$A1134,"&gt;="&amp;[13]Summary!$D$8-90,$H$3:$H1134,"Actual")</f>
        <v>16.393461538461537</v>
      </c>
      <c r="E1136" s="92">
        <f>AVERAGEIFS(E$3:E1134,$A$3:$A1134,"&gt;="&amp;[13]Summary!$D$8-90,$H$3:$H1134,"Actual")</f>
        <v>35.780769230769231</v>
      </c>
      <c r="F1136" s="92">
        <f>AVERAGEIFS(F$3:F1134,$A$3:$A1134,"&gt;="&amp;[13]Summary!$D$8-90,$H$3:$H1134,"Actual")</f>
        <v>5.7931230769230773</v>
      </c>
      <c r="G1136" s="92">
        <f>AVERAGEIFS(G$3:G1134,$A$3:$A1134,"&gt;="&amp;[13]Summary!$D$8-90,$H$3:$H1134,"Actual")</f>
        <v>1.749100000000001</v>
      </c>
      <c r="H1136" s="76" t="s">
        <v>41</v>
      </c>
      <c r="I1136" t="str">
        <f t="shared" si="63"/>
        <v>Fri</v>
      </c>
      <c r="L1136" s="80"/>
      <c r="M1136" s="80"/>
      <c r="N1136" s="82"/>
      <c r="O1136" s="80"/>
    </row>
    <row r="1137" spans="1:15">
      <c r="A1137" s="73">
        <f t="shared" si="66"/>
        <v>44128</v>
      </c>
      <c r="B1137">
        <f t="shared" si="64"/>
        <v>10</v>
      </c>
      <c r="C1137">
        <f t="shared" si="65"/>
        <v>2020</v>
      </c>
      <c r="D1137" s="92">
        <f>AVERAGEIFS(D$3:D1135,$A$3:$A1135,"&gt;="&amp;[13]Summary!$D$8-90,$H$3:$H1135,"Actual")</f>
        <v>16.393461538461537</v>
      </c>
      <c r="E1137" s="92">
        <f>AVERAGEIFS(E$3:E1135,$A$3:$A1135,"&gt;="&amp;[13]Summary!$D$8-90,$H$3:$H1135,"Actual")</f>
        <v>35.780769230769231</v>
      </c>
      <c r="F1137" s="92">
        <f>AVERAGEIFS(F$3:F1135,$A$3:$A1135,"&gt;="&amp;[13]Summary!$D$8-90,$H$3:$H1135,"Actual")</f>
        <v>5.7931230769230773</v>
      </c>
      <c r="G1137" s="92">
        <f>AVERAGEIFS(G$3:G1135,$A$3:$A1135,"&gt;="&amp;[13]Summary!$D$8-90,$H$3:$H1135,"Actual")</f>
        <v>1.749100000000001</v>
      </c>
      <c r="H1137" s="76" t="s">
        <v>41</v>
      </c>
      <c r="I1137" t="str">
        <f t="shared" si="63"/>
        <v>Sat</v>
      </c>
      <c r="J1137" s="77"/>
      <c r="K1137" s="77"/>
      <c r="L1137" s="78"/>
      <c r="M1137" s="78"/>
      <c r="N1137" s="78"/>
      <c r="O1137" s="78"/>
    </row>
    <row r="1138" spans="1:15">
      <c r="A1138" s="73">
        <f t="shared" si="66"/>
        <v>44129</v>
      </c>
      <c r="B1138">
        <f t="shared" si="64"/>
        <v>10</v>
      </c>
      <c r="C1138">
        <f t="shared" si="65"/>
        <v>2020</v>
      </c>
      <c r="D1138" s="92">
        <f>AVERAGEIFS(D$3:D1136,$A$3:$A1136,"&gt;="&amp;[13]Summary!$D$8-90,$H$3:$H1136,"Actual")</f>
        <v>16.393461538461537</v>
      </c>
      <c r="E1138" s="92">
        <f>AVERAGEIFS(E$3:E1136,$A$3:$A1136,"&gt;="&amp;[13]Summary!$D$8-90,$H$3:$H1136,"Actual")</f>
        <v>35.780769230769231</v>
      </c>
      <c r="F1138" s="92">
        <f>AVERAGEIFS(F$3:F1136,$A$3:$A1136,"&gt;="&amp;[13]Summary!$D$8-90,$H$3:$H1136,"Actual")</f>
        <v>5.7931230769230773</v>
      </c>
      <c r="G1138" s="92">
        <f>AVERAGEIFS(G$3:G1136,$A$3:$A1136,"&gt;="&amp;[13]Summary!$D$8-90,$H$3:$H1136,"Actual")</f>
        <v>1.749100000000001</v>
      </c>
      <c r="H1138" s="76" t="s">
        <v>41</v>
      </c>
      <c r="I1138" t="str">
        <f t="shared" si="63"/>
        <v>Sun</v>
      </c>
      <c r="L1138" s="80"/>
      <c r="M1138" s="80"/>
      <c r="N1138" s="82"/>
      <c r="O1138" s="80"/>
    </row>
    <row r="1139" spans="1:15">
      <c r="A1139" s="73">
        <f t="shared" si="66"/>
        <v>44130</v>
      </c>
      <c r="B1139">
        <f t="shared" si="64"/>
        <v>10</v>
      </c>
      <c r="C1139">
        <f t="shared" si="65"/>
        <v>2020</v>
      </c>
      <c r="D1139" s="92">
        <f>AVERAGEIFS(D$3:D1137,$A$3:$A1137,"&gt;="&amp;[13]Summary!$D$8-90,$H$3:$H1137,"Actual")</f>
        <v>16.393461538461537</v>
      </c>
      <c r="E1139" s="92">
        <f>AVERAGEIFS(E$3:E1137,$A$3:$A1137,"&gt;="&amp;[13]Summary!$D$8-90,$H$3:$H1137,"Actual")</f>
        <v>35.780769230769231</v>
      </c>
      <c r="F1139" s="92">
        <f>AVERAGEIFS(F$3:F1137,$A$3:$A1137,"&gt;="&amp;[13]Summary!$D$8-90,$H$3:$H1137,"Actual")</f>
        <v>5.7931230769230773</v>
      </c>
      <c r="G1139" s="92">
        <f>AVERAGEIFS(G$3:G1137,$A$3:$A1137,"&gt;="&amp;[13]Summary!$D$8-90,$H$3:$H1137,"Actual")</f>
        <v>1.749100000000001</v>
      </c>
      <c r="H1139" s="76" t="s">
        <v>41</v>
      </c>
      <c r="I1139" t="str">
        <f t="shared" ref="I1139:I1144" si="67">TEXT($A1139,"ddd")</f>
        <v>Mon</v>
      </c>
      <c r="J1139" s="77"/>
      <c r="K1139" s="77"/>
      <c r="L1139" s="78"/>
      <c r="M1139" s="78"/>
      <c r="N1139" s="78"/>
      <c r="O1139" s="78"/>
    </row>
    <row r="1140" spans="1:15">
      <c r="A1140" s="73">
        <f t="shared" si="66"/>
        <v>44131</v>
      </c>
      <c r="B1140">
        <f t="shared" si="64"/>
        <v>10</v>
      </c>
      <c r="C1140">
        <f t="shared" si="65"/>
        <v>2020</v>
      </c>
      <c r="D1140" s="92">
        <f>AVERAGEIFS(D$3:D1138,$A$3:$A1138,"&gt;="&amp;[13]Summary!$D$8-90,$H$3:$H1138,"Actual")</f>
        <v>16.393461538461537</v>
      </c>
      <c r="E1140" s="92">
        <f>AVERAGEIFS(E$3:E1138,$A$3:$A1138,"&gt;="&amp;[13]Summary!$D$8-90,$H$3:$H1138,"Actual")</f>
        <v>35.780769230769231</v>
      </c>
      <c r="F1140" s="92">
        <f>AVERAGEIFS(F$3:F1138,$A$3:$A1138,"&gt;="&amp;[13]Summary!$D$8-90,$H$3:$H1138,"Actual")</f>
        <v>5.7931230769230773</v>
      </c>
      <c r="G1140" s="92">
        <f>AVERAGEIFS(G$3:G1138,$A$3:$A1138,"&gt;="&amp;[13]Summary!$D$8-90,$H$3:$H1138,"Actual")</f>
        <v>1.749100000000001</v>
      </c>
      <c r="H1140" s="76" t="s">
        <v>41</v>
      </c>
      <c r="I1140" t="str">
        <f t="shared" si="67"/>
        <v>Tue</v>
      </c>
      <c r="L1140" s="80"/>
      <c r="M1140" s="80"/>
      <c r="N1140" s="82"/>
      <c r="O1140" s="80"/>
    </row>
    <row r="1141" spans="1:15">
      <c r="A1141" s="73">
        <f t="shared" si="66"/>
        <v>44132</v>
      </c>
      <c r="B1141">
        <f t="shared" si="64"/>
        <v>10</v>
      </c>
      <c r="C1141">
        <f t="shared" si="65"/>
        <v>2020</v>
      </c>
      <c r="D1141" s="92">
        <f>AVERAGEIFS(D$3:D1139,$A$3:$A1139,"&gt;="&amp;[13]Summary!$D$8-90,$H$3:$H1139,"Actual")</f>
        <v>16.393461538461537</v>
      </c>
      <c r="E1141" s="92">
        <f>AVERAGEIFS(E$3:E1139,$A$3:$A1139,"&gt;="&amp;[13]Summary!$D$8-90,$H$3:$H1139,"Actual")</f>
        <v>35.780769230769231</v>
      </c>
      <c r="F1141" s="92">
        <f>AVERAGEIFS(F$3:F1139,$A$3:$A1139,"&gt;="&amp;[13]Summary!$D$8-90,$H$3:$H1139,"Actual")</f>
        <v>5.7931230769230773</v>
      </c>
      <c r="G1141" s="92">
        <f>AVERAGEIFS(G$3:G1139,$A$3:$A1139,"&gt;="&amp;[13]Summary!$D$8-90,$H$3:$H1139,"Actual")</f>
        <v>1.749100000000001</v>
      </c>
      <c r="H1141" s="76" t="s">
        <v>41</v>
      </c>
      <c r="I1141" t="str">
        <f t="shared" si="67"/>
        <v>Wed</v>
      </c>
      <c r="J1141" s="77"/>
      <c r="K1141" s="77"/>
      <c r="L1141" s="78"/>
      <c r="M1141" s="78"/>
      <c r="N1141" s="78"/>
      <c r="O1141" s="78"/>
    </row>
    <row r="1142" spans="1:15">
      <c r="A1142" s="73">
        <f t="shared" si="66"/>
        <v>44133</v>
      </c>
      <c r="B1142">
        <f t="shared" si="64"/>
        <v>10</v>
      </c>
      <c r="C1142">
        <f t="shared" si="65"/>
        <v>2020</v>
      </c>
      <c r="D1142" s="92">
        <f>AVERAGEIFS(D$3:D1140,$A$3:$A1140,"&gt;="&amp;[13]Summary!$D$8-90,$H$3:$H1140,"Actual")</f>
        <v>16.393461538461537</v>
      </c>
      <c r="E1142" s="92">
        <f>AVERAGEIFS(E$3:E1140,$A$3:$A1140,"&gt;="&amp;[13]Summary!$D$8-90,$H$3:$H1140,"Actual")</f>
        <v>35.780769230769231</v>
      </c>
      <c r="F1142" s="92">
        <f>AVERAGEIFS(F$3:F1140,$A$3:$A1140,"&gt;="&amp;[13]Summary!$D$8-90,$H$3:$H1140,"Actual")</f>
        <v>5.7931230769230773</v>
      </c>
      <c r="G1142" s="92">
        <f>AVERAGEIFS(G$3:G1140,$A$3:$A1140,"&gt;="&amp;[13]Summary!$D$8-90,$H$3:$H1140,"Actual")</f>
        <v>1.749100000000001</v>
      </c>
      <c r="H1142" s="76" t="s">
        <v>41</v>
      </c>
      <c r="I1142" t="str">
        <f t="shared" si="67"/>
        <v>Thu</v>
      </c>
      <c r="L1142" s="80"/>
      <c r="M1142" s="80"/>
      <c r="N1142" s="82"/>
      <c r="O1142" s="80"/>
    </row>
    <row r="1143" spans="1:15">
      <c r="A1143" s="73">
        <f t="shared" si="66"/>
        <v>44134</v>
      </c>
      <c r="B1143">
        <f t="shared" ref="B1143:B1144" si="68">MONTH(A1143)</f>
        <v>10</v>
      </c>
      <c r="C1143">
        <f t="shared" ref="C1143:C1144" si="69">YEAR(A1143)</f>
        <v>2020</v>
      </c>
      <c r="D1143" s="92">
        <f>AVERAGEIFS(D$3:D1141,$A$3:$A1141,"&gt;="&amp;[13]Summary!$D$8-90,$H$3:$H1141,"Actual")</f>
        <v>16.393461538461537</v>
      </c>
      <c r="E1143" s="92">
        <f>AVERAGEIFS(E$3:E1141,$A$3:$A1141,"&gt;="&amp;[13]Summary!$D$8-90,$H$3:$H1141,"Actual")</f>
        <v>35.780769230769231</v>
      </c>
      <c r="F1143" s="92">
        <f>AVERAGEIFS(F$3:F1141,$A$3:$A1141,"&gt;="&amp;[13]Summary!$D$8-90,$H$3:$H1141,"Actual")</f>
        <v>5.7931230769230773</v>
      </c>
      <c r="G1143" s="92">
        <f>AVERAGEIFS(G$3:G1141,$A$3:$A1141,"&gt;="&amp;[13]Summary!$D$8-90,$H$3:$H1141,"Actual")</f>
        <v>1.749100000000001</v>
      </c>
      <c r="H1143" s="76" t="s">
        <v>41</v>
      </c>
      <c r="I1143" t="str">
        <f t="shared" si="67"/>
        <v>Fri</v>
      </c>
      <c r="L1143" s="80"/>
      <c r="M1143" s="80"/>
      <c r="N1143" s="82"/>
      <c r="O1143" s="80"/>
    </row>
    <row r="1144" spans="1:15">
      <c r="A1144">
        <f t="shared" si="66"/>
        <v>44135</v>
      </c>
      <c r="B1144">
        <f t="shared" si="68"/>
        <v>10</v>
      </c>
      <c r="C1144">
        <f t="shared" si="69"/>
        <v>2020</v>
      </c>
      <c r="D1144" s="92">
        <f>AVERAGEIFS(D$3:D1142,$A$3:$A1142,"&gt;="&amp;[13]Summary!$D$8-90,$H$3:$H1142,"Actual")</f>
        <v>16.393461538461537</v>
      </c>
      <c r="E1144" s="92">
        <f>AVERAGEIFS(E$3:E1142,$A$3:$A1142,"&gt;="&amp;[13]Summary!$D$8-90,$H$3:$H1142,"Actual")</f>
        <v>35.780769230769231</v>
      </c>
      <c r="F1144" s="92">
        <f>AVERAGEIFS(F$3:F1142,$A$3:$A1142,"&gt;="&amp;[13]Summary!$D$8-90,$H$3:$H1142,"Actual")</f>
        <v>5.7931230769230773</v>
      </c>
      <c r="G1144" s="92">
        <f>AVERAGEIFS(G$3:G1142,$A$3:$A1142,"&gt;="&amp;[13]Summary!$D$8-90,$H$3:$H1142,"Actual")</f>
        <v>1.749100000000001</v>
      </c>
      <c r="H1144" t="s">
        <v>41</v>
      </c>
      <c r="I1144" t="str">
        <f t="shared" si="67"/>
        <v>Sat</v>
      </c>
    </row>
  </sheetData>
  <mergeCells count="3">
    <mergeCell ref="A1:H1"/>
    <mergeCell ref="J1:M1"/>
    <mergeCell ref="N1:O1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0" zoomScaleNormal="80" workbookViewId="0">
      <selection activeCell="Z24" sqref="Z24"/>
    </sheetView>
  </sheetViews>
  <sheetFormatPr defaultRowHeight="14.5"/>
  <cols>
    <col min="1" max="1" width="24.54296875" bestFit="1" customWidth="1"/>
  </cols>
  <sheetData>
    <row r="1" spans="1:17">
      <c r="A1" s="93"/>
      <c r="B1" s="94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5"/>
    </row>
    <row r="2" spans="1:17">
      <c r="A2" s="96" t="s">
        <v>42</v>
      </c>
      <c r="B2" s="97"/>
      <c r="C2" s="98" t="s">
        <v>43</v>
      </c>
      <c r="D2" s="98" t="s">
        <v>44</v>
      </c>
      <c r="E2" s="98" t="s">
        <v>45</v>
      </c>
      <c r="F2" s="98" t="s">
        <v>46</v>
      </c>
      <c r="G2" s="98" t="s">
        <v>47</v>
      </c>
      <c r="H2" s="98" t="s">
        <v>48</v>
      </c>
      <c r="I2" s="98" t="s">
        <v>49</v>
      </c>
      <c r="J2" s="98" t="s">
        <v>50</v>
      </c>
      <c r="K2" s="98" t="s">
        <v>51</v>
      </c>
      <c r="L2" s="98" t="s">
        <v>52</v>
      </c>
      <c r="M2" s="98" t="s">
        <v>53</v>
      </c>
      <c r="N2" s="98" t="s">
        <v>54</v>
      </c>
      <c r="O2" s="98" t="s">
        <v>55</v>
      </c>
      <c r="P2" s="99"/>
      <c r="Q2" s="95"/>
    </row>
    <row r="3" spans="1:17">
      <c r="A3" s="100" t="s">
        <v>56</v>
      </c>
      <c r="B3" s="97"/>
      <c r="C3" s="101">
        <v>6500</v>
      </c>
      <c r="D3" s="101">
        <v>5750</v>
      </c>
      <c r="E3" s="101">
        <v>10175</v>
      </c>
      <c r="F3" s="101">
        <v>10050</v>
      </c>
      <c r="G3" s="101">
        <v>13950</v>
      </c>
      <c r="H3" s="101">
        <v>21225</v>
      </c>
      <c r="I3" s="101">
        <v>12550</v>
      </c>
      <c r="J3" s="101">
        <v>12350</v>
      </c>
      <c r="K3" s="101">
        <v>19100</v>
      </c>
      <c r="L3" s="102"/>
      <c r="M3" s="102"/>
      <c r="N3" s="102"/>
      <c r="O3" s="101">
        <v>111650</v>
      </c>
      <c r="P3" s="100" t="s">
        <v>56</v>
      </c>
      <c r="Q3" s="95"/>
    </row>
    <row r="4" spans="1:17">
      <c r="A4" s="100" t="s">
        <v>57</v>
      </c>
      <c r="B4" s="97"/>
      <c r="C4" s="101">
        <v>1123</v>
      </c>
      <c r="D4" s="101">
        <v>1205</v>
      </c>
      <c r="E4" s="101">
        <v>1820</v>
      </c>
      <c r="F4" s="101">
        <v>1399</v>
      </c>
      <c r="G4" s="101">
        <v>1914</v>
      </c>
      <c r="H4" s="101">
        <v>1144</v>
      </c>
      <c r="I4" s="101">
        <v>2950</v>
      </c>
      <c r="J4" s="101">
        <v>2500</v>
      </c>
      <c r="K4" s="101">
        <v>1650</v>
      </c>
      <c r="L4" s="102"/>
      <c r="M4" s="102"/>
      <c r="N4" s="102"/>
      <c r="O4" s="101">
        <v>15705</v>
      </c>
      <c r="P4" s="100" t="s">
        <v>57</v>
      </c>
      <c r="Q4" s="95"/>
    </row>
    <row r="5" spans="1:17">
      <c r="A5" s="100" t="s">
        <v>58</v>
      </c>
      <c r="B5" s="97"/>
      <c r="C5" s="102">
        <v>775</v>
      </c>
      <c r="D5" s="102">
        <v>900</v>
      </c>
      <c r="E5" s="101">
        <v>2175</v>
      </c>
      <c r="F5" s="101">
        <v>1050</v>
      </c>
      <c r="G5" s="101">
        <v>1375</v>
      </c>
      <c r="H5" s="101">
        <v>2725</v>
      </c>
      <c r="I5" s="101">
        <v>1225</v>
      </c>
      <c r="J5" s="101">
        <v>1825</v>
      </c>
      <c r="K5" s="101">
        <v>1675</v>
      </c>
      <c r="L5" s="102"/>
      <c r="M5" s="102"/>
      <c r="N5" s="102"/>
      <c r="O5" s="101">
        <v>13725</v>
      </c>
      <c r="P5" s="100" t="s">
        <v>58</v>
      </c>
      <c r="Q5" s="95"/>
    </row>
    <row r="6" spans="1:17">
      <c r="A6" s="100" t="s">
        <v>59</v>
      </c>
      <c r="B6" s="97"/>
      <c r="C6" s="102">
        <v>925</v>
      </c>
      <c r="D6" s="101">
        <v>1225</v>
      </c>
      <c r="E6" s="101">
        <v>2166</v>
      </c>
      <c r="F6" s="102">
        <v>910</v>
      </c>
      <c r="G6" s="101">
        <v>1396</v>
      </c>
      <c r="H6" s="101">
        <v>1659</v>
      </c>
      <c r="I6" s="102">
        <v>985</v>
      </c>
      <c r="J6" s="101">
        <v>1720</v>
      </c>
      <c r="K6" s="101">
        <v>2125</v>
      </c>
      <c r="L6" s="102"/>
      <c r="M6" s="102"/>
      <c r="N6" s="102"/>
      <c r="O6" s="101">
        <v>13111</v>
      </c>
      <c r="P6" s="100" t="s">
        <v>59</v>
      </c>
      <c r="Q6" s="95"/>
    </row>
    <row r="7" spans="1:17">
      <c r="A7" s="100" t="s">
        <v>60</v>
      </c>
      <c r="B7" s="97"/>
      <c r="C7" s="102">
        <v>725</v>
      </c>
      <c r="D7" s="102">
        <v>625</v>
      </c>
      <c r="E7" s="101">
        <v>2275</v>
      </c>
      <c r="F7" s="102">
        <v>825</v>
      </c>
      <c r="G7" s="101">
        <v>1025</v>
      </c>
      <c r="H7" s="101">
        <v>1750</v>
      </c>
      <c r="I7" s="102">
        <v>975</v>
      </c>
      <c r="J7" s="101">
        <v>1050</v>
      </c>
      <c r="K7" s="101">
        <v>1100</v>
      </c>
      <c r="L7" s="102"/>
      <c r="M7" s="102"/>
      <c r="N7" s="102"/>
      <c r="O7" s="101">
        <v>10350</v>
      </c>
      <c r="P7" s="100" t="s">
        <v>60</v>
      </c>
      <c r="Q7" s="95"/>
    </row>
    <row r="8" spans="1:17">
      <c r="A8" s="100" t="s">
        <v>61</v>
      </c>
      <c r="B8" s="97"/>
      <c r="C8" s="102">
        <v>717</v>
      </c>
      <c r="D8" s="102">
        <v>654</v>
      </c>
      <c r="E8" s="101">
        <v>1314</v>
      </c>
      <c r="F8" s="102">
        <v>951</v>
      </c>
      <c r="G8" s="101">
        <v>1216</v>
      </c>
      <c r="H8" s="101">
        <v>1156</v>
      </c>
      <c r="I8" s="102">
        <v>938</v>
      </c>
      <c r="J8" s="101">
        <v>1117</v>
      </c>
      <c r="K8" s="101">
        <v>1048</v>
      </c>
      <c r="L8" s="102"/>
      <c r="M8" s="102"/>
      <c r="N8" s="102"/>
      <c r="O8" s="101">
        <v>9111</v>
      </c>
      <c r="P8" s="100" t="s">
        <v>61</v>
      </c>
      <c r="Q8" s="95"/>
    </row>
    <row r="9" spans="1:17">
      <c r="A9" s="100" t="s">
        <v>62</v>
      </c>
      <c r="B9" s="97"/>
      <c r="C9" s="101">
        <v>1192</v>
      </c>
      <c r="D9" s="101">
        <v>1213</v>
      </c>
      <c r="E9" s="101">
        <v>1311</v>
      </c>
      <c r="F9" s="102">
        <v>981</v>
      </c>
      <c r="G9" s="102">
        <v>816</v>
      </c>
      <c r="H9" s="101">
        <v>1030</v>
      </c>
      <c r="I9" s="102">
        <v>800</v>
      </c>
      <c r="J9" s="102">
        <v>840</v>
      </c>
      <c r="K9" s="102">
        <v>400</v>
      </c>
      <c r="L9" s="102"/>
      <c r="M9" s="102"/>
      <c r="N9" s="102"/>
      <c r="O9" s="101">
        <v>8583</v>
      </c>
      <c r="P9" s="100" t="s">
        <v>62</v>
      </c>
      <c r="Q9" s="95"/>
    </row>
    <row r="10" spans="1:17">
      <c r="A10" s="100" t="s">
        <v>63</v>
      </c>
      <c r="B10" s="97"/>
      <c r="C10" s="102">
        <v>376</v>
      </c>
      <c r="D10" s="102">
        <v>414</v>
      </c>
      <c r="E10" s="102">
        <v>436</v>
      </c>
      <c r="F10" s="102">
        <v>416</v>
      </c>
      <c r="G10" s="102">
        <v>727</v>
      </c>
      <c r="H10" s="102">
        <v>908</v>
      </c>
      <c r="I10" s="102">
        <v>444</v>
      </c>
      <c r="J10" s="102">
        <v>606</v>
      </c>
      <c r="K10" s="102">
        <v>310</v>
      </c>
      <c r="L10" s="102"/>
      <c r="M10" s="102"/>
      <c r="N10" s="102"/>
      <c r="O10" s="101">
        <v>4637</v>
      </c>
      <c r="P10" s="100" t="s">
        <v>63</v>
      </c>
      <c r="Q10" s="95"/>
    </row>
    <row r="11" spans="1:17">
      <c r="A11" s="100" t="s">
        <v>64</v>
      </c>
      <c r="B11" s="97"/>
      <c r="C11" s="102">
        <v>675</v>
      </c>
      <c r="D11" s="102">
        <v>615</v>
      </c>
      <c r="E11" s="101">
        <v>1230</v>
      </c>
      <c r="F11" s="102">
        <v>405</v>
      </c>
      <c r="G11" s="102">
        <v>408</v>
      </c>
      <c r="H11" s="102">
        <v>333</v>
      </c>
      <c r="I11" s="102">
        <v>250</v>
      </c>
      <c r="J11" s="102">
        <v>274</v>
      </c>
      <c r="K11" s="102">
        <v>350</v>
      </c>
      <c r="L11" s="102"/>
      <c r="M11" s="102"/>
      <c r="N11" s="102"/>
      <c r="O11" s="101">
        <v>4540</v>
      </c>
      <c r="P11" s="100" t="s">
        <v>64</v>
      </c>
      <c r="Q11" s="95"/>
    </row>
    <row r="12" spans="1:17">
      <c r="A12" s="100" t="s">
        <v>65</v>
      </c>
      <c r="B12" s="97"/>
      <c r="C12" s="102">
        <v>557</v>
      </c>
      <c r="D12" s="102">
        <v>573</v>
      </c>
      <c r="E12" s="102">
        <v>611</v>
      </c>
      <c r="F12" s="102">
        <v>585</v>
      </c>
      <c r="G12" s="102">
        <v>605</v>
      </c>
      <c r="H12" s="102">
        <v>675</v>
      </c>
      <c r="I12" s="102">
        <v>720</v>
      </c>
      <c r="J12" s="102">
        <v>620</v>
      </c>
      <c r="K12" s="102">
        <v>700</v>
      </c>
      <c r="L12" s="102"/>
      <c r="M12" s="102"/>
      <c r="N12" s="102"/>
      <c r="O12" s="101">
        <v>5646</v>
      </c>
      <c r="P12" s="100" t="s">
        <v>65</v>
      </c>
      <c r="Q12" s="95"/>
    </row>
    <row r="13" spans="1:17">
      <c r="A13" s="100" t="s">
        <v>66</v>
      </c>
      <c r="B13" s="97"/>
      <c r="C13" s="102">
        <v>436</v>
      </c>
      <c r="D13" s="102">
        <v>589</v>
      </c>
      <c r="E13" s="102">
        <v>383</v>
      </c>
      <c r="F13" s="102">
        <v>347</v>
      </c>
      <c r="G13" s="102">
        <v>390</v>
      </c>
      <c r="H13" s="102">
        <v>391</v>
      </c>
      <c r="I13" s="102">
        <v>385</v>
      </c>
      <c r="J13" s="102">
        <v>395</v>
      </c>
      <c r="K13" s="102">
        <v>415</v>
      </c>
      <c r="L13" s="102"/>
      <c r="M13" s="102"/>
      <c r="N13" s="102"/>
      <c r="O13" s="101">
        <v>3731</v>
      </c>
      <c r="P13" s="100" t="s">
        <v>66</v>
      </c>
      <c r="Q13" s="95"/>
    </row>
    <row r="14" spans="1:17">
      <c r="A14" s="100" t="s">
        <v>67</v>
      </c>
      <c r="B14" s="97"/>
      <c r="C14" s="102">
        <v>164</v>
      </c>
      <c r="D14" s="102">
        <v>118</v>
      </c>
      <c r="E14" s="102">
        <v>581</v>
      </c>
      <c r="F14" s="102">
        <v>400</v>
      </c>
      <c r="G14" s="102">
        <v>264</v>
      </c>
      <c r="H14" s="102">
        <v>366</v>
      </c>
      <c r="I14" s="102">
        <v>460</v>
      </c>
      <c r="J14" s="102">
        <v>689</v>
      </c>
      <c r="K14" s="102">
        <v>554</v>
      </c>
      <c r="L14" s="102"/>
      <c r="M14" s="102"/>
      <c r="N14" s="102"/>
      <c r="O14" s="101">
        <v>3596</v>
      </c>
      <c r="P14" s="100" t="s">
        <v>67</v>
      </c>
      <c r="Q14" s="95"/>
    </row>
    <row r="15" spans="1:17">
      <c r="A15" s="100" t="s">
        <v>68</v>
      </c>
      <c r="B15" s="97"/>
      <c r="C15" s="102"/>
      <c r="D15" s="102"/>
      <c r="E15" s="102"/>
      <c r="F15" s="102">
        <v>253</v>
      </c>
      <c r="G15" s="102">
        <v>856</v>
      </c>
      <c r="H15" s="102">
        <v>726</v>
      </c>
      <c r="I15" s="102">
        <v>678</v>
      </c>
      <c r="J15" s="102">
        <v>593</v>
      </c>
      <c r="K15" s="102">
        <v>434</v>
      </c>
      <c r="L15" s="102"/>
      <c r="M15" s="102"/>
      <c r="N15" s="102"/>
      <c r="O15" s="101">
        <v>3540</v>
      </c>
      <c r="P15" s="100" t="s">
        <v>68</v>
      </c>
      <c r="Q15" s="95"/>
    </row>
    <row r="16" spans="1:17">
      <c r="A16" s="100" t="s">
        <v>69</v>
      </c>
      <c r="B16" s="97"/>
      <c r="C16" s="102">
        <v>255</v>
      </c>
      <c r="D16" s="102">
        <v>350</v>
      </c>
      <c r="E16" s="102">
        <v>359</v>
      </c>
      <c r="F16" s="102">
        <v>331</v>
      </c>
      <c r="G16" s="102">
        <v>439</v>
      </c>
      <c r="H16" s="102">
        <v>473</v>
      </c>
      <c r="I16" s="102">
        <v>304</v>
      </c>
      <c r="J16" s="102">
        <v>385</v>
      </c>
      <c r="K16" s="102">
        <v>467</v>
      </c>
      <c r="L16" s="102"/>
      <c r="M16" s="102"/>
      <c r="N16" s="102"/>
      <c r="O16" s="101">
        <v>3363</v>
      </c>
      <c r="P16" s="100" t="s">
        <v>69</v>
      </c>
      <c r="Q16" s="95"/>
    </row>
    <row r="17" spans="1:17">
      <c r="A17" s="100" t="s">
        <v>70</v>
      </c>
      <c r="B17" s="97"/>
      <c r="C17" s="102">
        <v>279</v>
      </c>
      <c r="D17" s="102">
        <v>505</v>
      </c>
      <c r="E17" s="102">
        <v>230</v>
      </c>
      <c r="F17" s="102">
        <v>245</v>
      </c>
      <c r="G17" s="102">
        <v>329</v>
      </c>
      <c r="H17" s="102">
        <v>351</v>
      </c>
      <c r="I17" s="102">
        <v>325</v>
      </c>
      <c r="J17" s="102">
        <v>300</v>
      </c>
      <c r="K17" s="102">
        <v>375</v>
      </c>
      <c r="L17" s="102"/>
      <c r="M17" s="102"/>
      <c r="N17" s="102"/>
      <c r="O17" s="101">
        <v>2939</v>
      </c>
      <c r="P17" s="100" t="s">
        <v>70</v>
      </c>
      <c r="Q17" s="95"/>
    </row>
    <row r="18" spans="1:17">
      <c r="A18" s="100" t="s">
        <v>71</v>
      </c>
      <c r="B18" s="97"/>
      <c r="C18" s="102">
        <v>133</v>
      </c>
      <c r="D18" s="102">
        <v>157</v>
      </c>
      <c r="E18" s="102">
        <v>341</v>
      </c>
      <c r="F18" s="102">
        <v>163</v>
      </c>
      <c r="G18" s="102">
        <v>232</v>
      </c>
      <c r="H18" s="102">
        <v>222</v>
      </c>
      <c r="I18" s="102">
        <v>213</v>
      </c>
      <c r="J18" s="102">
        <v>277</v>
      </c>
      <c r="K18" s="102">
        <v>176</v>
      </c>
      <c r="L18" s="102"/>
      <c r="M18" s="102"/>
      <c r="N18" s="102"/>
      <c r="O18" s="101">
        <v>1914</v>
      </c>
      <c r="P18" s="100" t="s">
        <v>71</v>
      </c>
      <c r="Q18" s="95"/>
    </row>
    <row r="19" spans="1:17">
      <c r="A19" s="100" t="s">
        <v>72</v>
      </c>
      <c r="B19" s="97"/>
      <c r="C19" s="102">
        <v>210</v>
      </c>
      <c r="D19" s="102">
        <v>186</v>
      </c>
      <c r="E19" s="102">
        <v>212</v>
      </c>
      <c r="F19" s="102">
        <v>237</v>
      </c>
      <c r="G19" s="102">
        <v>228</v>
      </c>
      <c r="H19" s="102">
        <v>236</v>
      </c>
      <c r="I19" s="102">
        <v>213</v>
      </c>
      <c r="J19" s="102">
        <v>160</v>
      </c>
      <c r="K19" s="102">
        <v>160</v>
      </c>
      <c r="L19" s="102"/>
      <c r="M19" s="102"/>
      <c r="N19" s="102"/>
      <c r="O19" s="101">
        <v>1842</v>
      </c>
      <c r="P19" s="100" t="s">
        <v>72</v>
      </c>
      <c r="Q19" s="95"/>
    </row>
    <row r="20" spans="1:17">
      <c r="A20" s="100" t="s">
        <v>73</v>
      </c>
      <c r="B20" s="97"/>
      <c r="C20" s="102">
        <v>74</v>
      </c>
      <c r="D20" s="102">
        <v>72</v>
      </c>
      <c r="E20" s="102">
        <v>175</v>
      </c>
      <c r="F20" s="102">
        <v>220</v>
      </c>
      <c r="G20" s="102">
        <v>264</v>
      </c>
      <c r="H20" s="102">
        <v>270</v>
      </c>
      <c r="I20" s="102">
        <v>265</v>
      </c>
      <c r="J20" s="102">
        <v>230</v>
      </c>
      <c r="K20" s="102">
        <v>180</v>
      </c>
      <c r="L20" s="102"/>
      <c r="M20" s="102"/>
      <c r="N20" s="102"/>
      <c r="O20" s="101">
        <v>1750</v>
      </c>
      <c r="P20" s="100" t="s">
        <v>73</v>
      </c>
      <c r="Q20" s="95"/>
    </row>
    <row r="21" spans="1:17">
      <c r="A21" s="100" t="s">
        <v>74</v>
      </c>
      <c r="B21" s="97"/>
      <c r="C21" s="102">
        <v>140</v>
      </c>
      <c r="D21" s="102">
        <v>145</v>
      </c>
      <c r="E21" s="102">
        <v>135</v>
      </c>
      <c r="F21" s="102">
        <v>173</v>
      </c>
      <c r="G21" s="102">
        <v>215</v>
      </c>
      <c r="H21" s="102">
        <v>235</v>
      </c>
      <c r="I21" s="102">
        <v>230</v>
      </c>
      <c r="J21" s="102">
        <v>190</v>
      </c>
      <c r="K21" s="102">
        <v>130</v>
      </c>
      <c r="L21" s="102"/>
      <c r="M21" s="102"/>
      <c r="N21" s="102"/>
      <c r="O21" s="101">
        <v>1593</v>
      </c>
      <c r="P21" s="100" t="s">
        <v>74</v>
      </c>
      <c r="Q21" s="95"/>
    </row>
    <row r="22" spans="1:17">
      <c r="A22" s="100" t="s">
        <v>75</v>
      </c>
      <c r="B22" s="97"/>
      <c r="C22" s="102">
        <v>150</v>
      </c>
      <c r="D22" s="102">
        <v>160</v>
      </c>
      <c r="E22" s="102">
        <v>195</v>
      </c>
      <c r="F22" s="102">
        <v>155</v>
      </c>
      <c r="G22" s="102">
        <v>170</v>
      </c>
      <c r="H22" s="102">
        <v>195</v>
      </c>
      <c r="I22" s="102">
        <v>165</v>
      </c>
      <c r="J22" s="102">
        <v>165</v>
      </c>
      <c r="K22" s="102">
        <v>175</v>
      </c>
      <c r="L22" s="102"/>
      <c r="M22" s="102"/>
      <c r="N22" s="102"/>
      <c r="O22" s="101">
        <v>1530</v>
      </c>
      <c r="P22" s="100" t="s">
        <v>75</v>
      </c>
      <c r="Q22" s="95"/>
    </row>
    <row r="23" spans="1:17">
      <c r="A23" s="100" t="s">
        <v>76</v>
      </c>
      <c r="B23" s="97"/>
      <c r="C23" s="102">
        <v>92</v>
      </c>
      <c r="D23" s="102">
        <v>95</v>
      </c>
      <c r="E23" s="102">
        <v>110</v>
      </c>
      <c r="F23" s="102">
        <v>150</v>
      </c>
      <c r="G23" s="102">
        <v>185</v>
      </c>
      <c r="H23" s="102">
        <v>180</v>
      </c>
      <c r="I23" s="102">
        <v>170</v>
      </c>
      <c r="J23" s="102">
        <v>105</v>
      </c>
      <c r="K23" s="102">
        <v>65</v>
      </c>
      <c r="L23" s="102"/>
      <c r="M23" s="102"/>
      <c r="N23" s="102"/>
      <c r="O23" s="101">
        <v>1152</v>
      </c>
      <c r="P23" s="100" t="s">
        <v>76</v>
      </c>
      <c r="Q23" s="95"/>
    </row>
    <row r="24" spans="1:17">
      <c r="A24" s="100" t="s">
        <v>77</v>
      </c>
      <c r="B24" s="97"/>
      <c r="C24" s="102">
        <v>23</v>
      </c>
      <c r="D24" s="102">
        <v>47</v>
      </c>
      <c r="E24" s="102">
        <v>91</v>
      </c>
      <c r="F24" s="102">
        <v>87</v>
      </c>
      <c r="G24" s="102">
        <v>145</v>
      </c>
      <c r="H24" s="102">
        <v>280</v>
      </c>
      <c r="I24" s="102">
        <v>101</v>
      </c>
      <c r="J24" s="102">
        <v>90</v>
      </c>
      <c r="K24" s="102">
        <v>68</v>
      </c>
      <c r="L24" s="102"/>
      <c r="M24" s="102"/>
      <c r="N24" s="102"/>
      <c r="O24" s="102">
        <v>932</v>
      </c>
      <c r="P24" s="100" t="s">
        <v>77</v>
      </c>
      <c r="Q24" s="95"/>
    </row>
    <row r="25" spans="1:17">
      <c r="A25" s="100" t="s">
        <v>78</v>
      </c>
      <c r="B25" s="97"/>
      <c r="C25" s="102">
        <v>95</v>
      </c>
      <c r="D25" s="102">
        <v>105</v>
      </c>
      <c r="E25" s="102">
        <v>155</v>
      </c>
      <c r="F25" s="102">
        <v>100</v>
      </c>
      <c r="G25" s="102">
        <v>120</v>
      </c>
      <c r="H25" s="102">
        <v>170</v>
      </c>
      <c r="I25" s="102">
        <v>110</v>
      </c>
      <c r="J25" s="102">
        <v>125</v>
      </c>
      <c r="K25" s="102">
        <v>175</v>
      </c>
      <c r="L25" s="102"/>
      <c r="M25" s="102"/>
      <c r="N25" s="102"/>
      <c r="O25" s="101">
        <v>1155</v>
      </c>
      <c r="P25" s="100" t="s">
        <v>78</v>
      </c>
      <c r="Q25" s="95"/>
    </row>
    <row r="26" spans="1:17">
      <c r="A26" s="100" t="s">
        <v>79</v>
      </c>
      <c r="B26" s="97"/>
      <c r="C26" s="102">
        <v>90</v>
      </c>
      <c r="D26" s="102">
        <v>100</v>
      </c>
      <c r="E26" s="102">
        <v>125</v>
      </c>
      <c r="F26" s="102">
        <v>85</v>
      </c>
      <c r="G26" s="102">
        <v>95</v>
      </c>
      <c r="H26" s="102">
        <v>175</v>
      </c>
      <c r="I26" s="102">
        <v>140</v>
      </c>
      <c r="J26" s="102">
        <v>105</v>
      </c>
      <c r="K26" s="102">
        <v>180</v>
      </c>
      <c r="L26" s="102"/>
      <c r="M26" s="102"/>
      <c r="N26" s="102"/>
      <c r="O26" s="101">
        <v>1095</v>
      </c>
      <c r="P26" s="100" t="s">
        <v>79</v>
      </c>
      <c r="Q26" s="95"/>
    </row>
    <row r="27" spans="1:17">
      <c r="A27" s="100" t="s">
        <v>80</v>
      </c>
      <c r="B27" s="97"/>
      <c r="C27" s="102">
        <v>216</v>
      </c>
      <c r="D27" s="102">
        <v>185</v>
      </c>
      <c r="E27" s="102">
        <v>175</v>
      </c>
      <c r="F27" s="102">
        <v>53</v>
      </c>
      <c r="G27" s="102">
        <v>27</v>
      </c>
      <c r="H27" s="102">
        <v>25</v>
      </c>
      <c r="I27" s="102">
        <v>16</v>
      </c>
      <c r="J27" s="102">
        <v>5</v>
      </c>
      <c r="K27" s="102">
        <v>2</v>
      </c>
      <c r="L27" s="102"/>
      <c r="M27" s="102"/>
      <c r="N27" s="102"/>
      <c r="O27" s="102">
        <v>704</v>
      </c>
      <c r="P27" s="100" t="s">
        <v>80</v>
      </c>
      <c r="Q27" s="95"/>
    </row>
    <row r="28" spans="1:17">
      <c r="A28" s="100" t="s">
        <v>81</v>
      </c>
      <c r="B28" s="97"/>
      <c r="C28" s="102">
        <v>83</v>
      </c>
      <c r="D28" s="102">
        <v>58</v>
      </c>
      <c r="E28" s="102">
        <v>90</v>
      </c>
      <c r="F28" s="102">
        <v>85</v>
      </c>
      <c r="G28" s="102">
        <v>106</v>
      </c>
      <c r="H28" s="102">
        <v>74</v>
      </c>
      <c r="I28" s="102">
        <v>56</v>
      </c>
      <c r="J28" s="102">
        <v>74</v>
      </c>
      <c r="K28" s="102">
        <v>54</v>
      </c>
      <c r="L28" s="102"/>
      <c r="M28" s="102"/>
      <c r="N28" s="102"/>
      <c r="O28" s="102">
        <v>680</v>
      </c>
      <c r="P28" s="100" t="s">
        <v>81</v>
      </c>
      <c r="Q28" s="95"/>
    </row>
    <row r="29" spans="1:17">
      <c r="A29" s="100" t="s">
        <v>82</v>
      </c>
      <c r="B29" s="97"/>
      <c r="C29" s="102">
        <v>65</v>
      </c>
      <c r="D29" s="102">
        <v>95</v>
      </c>
      <c r="E29" s="102">
        <v>115</v>
      </c>
      <c r="F29" s="102">
        <v>70</v>
      </c>
      <c r="G29" s="102">
        <v>105</v>
      </c>
      <c r="H29" s="102">
        <v>75</v>
      </c>
      <c r="I29" s="102">
        <v>95</v>
      </c>
      <c r="J29" s="102">
        <v>100</v>
      </c>
      <c r="K29" s="102">
        <v>105</v>
      </c>
      <c r="L29" s="102"/>
      <c r="M29" s="102"/>
      <c r="N29" s="102"/>
      <c r="O29" s="102">
        <v>825</v>
      </c>
      <c r="P29" s="100" t="s">
        <v>82</v>
      </c>
      <c r="Q29" s="95"/>
    </row>
    <row r="30" spans="1:17">
      <c r="A30" s="100" t="s">
        <v>83</v>
      </c>
      <c r="B30" s="97"/>
      <c r="C30" s="102">
        <v>78</v>
      </c>
      <c r="D30" s="102">
        <v>68</v>
      </c>
      <c r="E30" s="102">
        <v>92</v>
      </c>
      <c r="F30" s="102">
        <v>88</v>
      </c>
      <c r="G30" s="102">
        <v>82</v>
      </c>
      <c r="H30" s="102">
        <v>52</v>
      </c>
      <c r="I30" s="102">
        <v>47</v>
      </c>
      <c r="J30" s="102">
        <v>65</v>
      </c>
      <c r="K30" s="102">
        <v>35</v>
      </c>
      <c r="L30" s="102"/>
      <c r="M30" s="102"/>
      <c r="N30" s="102"/>
      <c r="O30" s="102">
        <v>607</v>
      </c>
      <c r="P30" s="100" t="s">
        <v>83</v>
      </c>
      <c r="Q30" s="95"/>
    </row>
    <row r="31" spans="1:17">
      <c r="A31" s="100" t="s">
        <v>84</v>
      </c>
      <c r="B31" s="97"/>
      <c r="C31" s="102">
        <v>73</v>
      </c>
      <c r="D31" s="102">
        <v>54</v>
      </c>
      <c r="E31" s="102">
        <v>94</v>
      </c>
      <c r="F31" s="102">
        <v>63</v>
      </c>
      <c r="G31" s="102">
        <v>63</v>
      </c>
      <c r="H31" s="102">
        <v>152</v>
      </c>
      <c r="I31" s="102">
        <v>105</v>
      </c>
      <c r="J31" s="102">
        <v>125</v>
      </c>
      <c r="K31" s="102">
        <v>135</v>
      </c>
      <c r="L31" s="102"/>
      <c r="M31" s="102"/>
      <c r="N31" s="102"/>
      <c r="O31" s="102">
        <v>864</v>
      </c>
      <c r="P31" s="100" t="s">
        <v>85</v>
      </c>
      <c r="Q31" s="95"/>
    </row>
    <row r="32" spans="1:17">
      <c r="A32" s="100" t="s">
        <v>86</v>
      </c>
      <c r="B32" s="97"/>
      <c r="C32" s="102">
        <v>0</v>
      </c>
      <c r="D32" s="102">
        <v>16</v>
      </c>
      <c r="E32" s="102">
        <v>127</v>
      </c>
      <c r="F32" s="102">
        <v>77</v>
      </c>
      <c r="G32" s="102">
        <v>91</v>
      </c>
      <c r="H32" s="102">
        <v>116</v>
      </c>
      <c r="I32" s="102">
        <v>150</v>
      </c>
      <c r="J32" s="102">
        <v>130</v>
      </c>
      <c r="K32" s="102">
        <v>190</v>
      </c>
      <c r="L32" s="102"/>
      <c r="M32" s="102"/>
      <c r="N32" s="102"/>
      <c r="O32" s="102">
        <v>897</v>
      </c>
      <c r="P32" s="100" t="s">
        <v>86</v>
      </c>
      <c r="Q32" s="95"/>
    </row>
    <row r="33" spans="1:17">
      <c r="A33" s="100" t="s">
        <v>87</v>
      </c>
      <c r="B33" s="97"/>
      <c r="C33" s="102">
        <v>50</v>
      </c>
      <c r="D33" s="102">
        <v>63</v>
      </c>
      <c r="E33" s="102">
        <v>45</v>
      </c>
      <c r="F33" s="102">
        <v>37</v>
      </c>
      <c r="G33" s="102">
        <v>85</v>
      </c>
      <c r="H33" s="102">
        <v>44</v>
      </c>
      <c r="I33" s="102">
        <v>40</v>
      </c>
      <c r="J33" s="102">
        <v>50</v>
      </c>
      <c r="K33" s="102">
        <v>30</v>
      </c>
      <c r="L33" s="102"/>
      <c r="M33" s="102"/>
      <c r="N33" s="102"/>
      <c r="O33" s="102">
        <v>444</v>
      </c>
      <c r="P33" s="100" t="s">
        <v>87</v>
      </c>
      <c r="Q33" s="95"/>
    </row>
    <row r="34" spans="1:17">
      <c r="A34" s="100" t="s">
        <v>88</v>
      </c>
      <c r="B34" s="97"/>
      <c r="C34" s="102">
        <v>175</v>
      </c>
      <c r="D34" s="102">
        <v>210</v>
      </c>
      <c r="E34" s="102">
        <v>45</v>
      </c>
      <c r="F34" s="102">
        <v>7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/>
      <c r="M34" s="102"/>
      <c r="N34" s="102"/>
      <c r="O34" s="102">
        <v>437</v>
      </c>
      <c r="P34" s="100" t="s">
        <v>88</v>
      </c>
      <c r="Q34" s="95"/>
    </row>
    <row r="35" spans="1:17">
      <c r="A35" s="100" t="s">
        <v>89</v>
      </c>
      <c r="B35" s="97"/>
      <c r="C35" s="102">
        <v>72</v>
      </c>
      <c r="D35" s="102">
        <v>87</v>
      </c>
      <c r="E35" s="102">
        <v>33</v>
      </c>
      <c r="F35" s="102">
        <v>20</v>
      </c>
      <c r="G35" s="102">
        <v>60</v>
      </c>
      <c r="H35" s="102">
        <v>25</v>
      </c>
      <c r="I35" s="102">
        <v>40</v>
      </c>
      <c r="J35" s="102">
        <v>45</v>
      </c>
      <c r="K35" s="102">
        <v>40</v>
      </c>
      <c r="L35" s="102"/>
      <c r="M35" s="102"/>
      <c r="N35" s="102"/>
      <c r="O35" s="102">
        <v>422</v>
      </c>
      <c r="P35" s="100" t="s">
        <v>89</v>
      </c>
      <c r="Q35" s="95"/>
    </row>
    <row r="36" spans="1:17">
      <c r="A36" s="100" t="s">
        <v>90</v>
      </c>
      <c r="B36" s="97"/>
      <c r="C36" s="102"/>
      <c r="D36" s="102">
        <v>27</v>
      </c>
      <c r="E36" s="102">
        <v>52</v>
      </c>
      <c r="F36" s="102">
        <v>47</v>
      </c>
      <c r="G36" s="102">
        <v>65</v>
      </c>
      <c r="H36" s="102">
        <v>70</v>
      </c>
      <c r="I36" s="102">
        <v>115</v>
      </c>
      <c r="J36" s="102">
        <v>90</v>
      </c>
      <c r="K36" s="102">
        <v>120</v>
      </c>
      <c r="L36" s="102"/>
      <c r="M36" s="102"/>
      <c r="N36" s="102"/>
      <c r="O36" s="102">
        <v>586</v>
      </c>
      <c r="P36" s="100" t="s">
        <v>90</v>
      </c>
      <c r="Q36" s="95"/>
    </row>
    <row r="37" spans="1:17">
      <c r="A37" s="100" t="s">
        <v>91</v>
      </c>
      <c r="B37" s="97"/>
      <c r="C37" s="102">
        <v>35</v>
      </c>
      <c r="D37" s="102">
        <v>45</v>
      </c>
      <c r="E37" s="102">
        <v>55</v>
      </c>
      <c r="F37" s="102">
        <v>35</v>
      </c>
      <c r="G37" s="102">
        <v>50</v>
      </c>
      <c r="H37" s="102">
        <v>40</v>
      </c>
      <c r="I37" s="102">
        <v>45</v>
      </c>
      <c r="J37" s="102">
        <v>55</v>
      </c>
      <c r="K37" s="102">
        <v>60</v>
      </c>
      <c r="L37" s="102"/>
      <c r="M37" s="102"/>
      <c r="N37" s="102"/>
      <c r="O37" s="102">
        <v>420</v>
      </c>
      <c r="P37" s="100" t="s">
        <v>91</v>
      </c>
      <c r="Q37" s="95"/>
    </row>
    <row r="38" spans="1:17">
      <c r="A38" s="100" t="s">
        <v>92</v>
      </c>
      <c r="B38" s="97"/>
      <c r="C38" s="102"/>
      <c r="D38" s="102"/>
      <c r="E38" s="102"/>
      <c r="F38" s="102">
        <v>40</v>
      </c>
      <c r="G38" s="102">
        <v>119</v>
      </c>
      <c r="H38" s="102">
        <v>49</v>
      </c>
      <c r="I38" s="102">
        <v>80</v>
      </c>
      <c r="J38" s="102">
        <v>55</v>
      </c>
      <c r="K38" s="102">
        <v>90</v>
      </c>
      <c r="L38" s="102"/>
      <c r="M38" s="102"/>
      <c r="N38" s="102"/>
      <c r="O38" s="102">
        <v>433</v>
      </c>
      <c r="P38" s="100" t="s">
        <v>92</v>
      </c>
      <c r="Q38" s="95"/>
    </row>
    <row r="39" spans="1:17">
      <c r="A39" s="100" t="s">
        <v>93</v>
      </c>
      <c r="B39" s="97"/>
      <c r="C39" s="102">
        <v>34</v>
      </c>
      <c r="D39" s="102">
        <v>32</v>
      </c>
      <c r="E39" s="102">
        <v>28</v>
      </c>
      <c r="F39" s="102">
        <v>9</v>
      </c>
      <c r="G39" s="102">
        <v>61</v>
      </c>
      <c r="H39" s="102">
        <v>62</v>
      </c>
      <c r="I39" s="102">
        <v>55</v>
      </c>
      <c r="J39" s="102">
        <v>40</v>
      </c>
      <c r="K39" s="102">
        <v>70</v>
      </c>
      <c r="L39" s="102"/>
      <c r="M39" s="102"/>
      <c r="N39" s="102"/>
      <c r="O39" s="102">
        <v>391</v>
      </c>
      <c r="P39" s="100" t="s">
        <v>93</v>
      </c>
      <c r="Q39" s="95"/>
    </row>
    <row r="40" spans="1:17">
      <c r="A40" s="100" t="s">
        <v>94</v>
      </c>
      <c r="B40" s="97"/>
      <c r="C40" s="102">
        <v>8</v>
      </c>
      <c r="D40" s="102">
        <v>10</v>
      </c>
      <c r="E40" s="102">
        <v>22</v>
      </c>
      <c r="F40" s="102">
        <v>35</v>
      </c>
      <c r="G40" s="102">
        <v>51</v>
      </c>
      <c r="H40" s="102">
        <v>60</v>
      </c>
      <c r="I40" s="102">
        <v>50</v>
      </c>
      <c r="J40" s="102">
        <v>24</v>
      </c>
      <c r="K40" s="102">
        <v>16</v>
      </c>
      <c r="L40" s="102"/>
      <c r="M40" s="102"/>
      <c r="N40" s="102"/>
      <c r="O40" s="102">
        <v>276</v>
      </c>
      <c r="P40" s="100" t="s">
        <v>94</v>
      </c>
      <c r="Q40" s="95"/>
    </row>
    <row r="41" spans="1:17">
      <c r="A41" s="100" t="s">
        <v>95</v>
      </c>
      <c r="B41" s="97"/>
      <c r="C41" s="102">
        <v>4</v>
      </c>
      <c r="D41" s="102">
        <v>71</v>
      </c>
      <c r="E41" s="102">
        <v>7</v>
      </c>
      <c r="F41" s="102">
        <v>46</v>
      </c>
      <c r="G41" s="102">
        <v>40</v>
      </c>
      <c r="H41" s="102">
        <v>30</v>
      </c>
      <c r="I41" s="102">
        <v>35</v>
      </c>
      <c r="J41" s="102">
        <v>40</v>
      </c>
      <c r="K41" s="102">
        <v>45</v>
      </c>
      <c r="L41" s="102"/>
      <c r="M41" s="102"/>
      <c r="N41" s="102"/>
      <c r="O41" s="102">
        <v>318</v>
      </c>
      <c r="P41" s="100" t="s">
        <v>95</v>
      </c>
      <c r="Q41" s="95"/>
    </row>
    <row r="42" spans="1:17">
      <c r="A42" s="100" t="s">
        <v>96</v>
      </c>
      <c r="B42" s="97"/>
      <c r="C42" s="102">
        <v>71</v>
      </c>
      <c r="D42" s="102">
        <v>38</v>
      </c>
      <c r="E42" s="102">
        <v>26</v>
      </c>
      <c r="F42" s="102">
        <v>9</v>
      </c>
      <c r="G42" s="102">
        <v>4</v>
      </c>
      <c r="H42" s="102">
        <v>8</v>
      </c>
      <c r="I42" s="102">
        <v>4</v>
      </c>
      <c r="J42" s="102">
        <v>2</v>
      </c>
      <c r="K42" s="102">
        <v>1</v>
      </c>
      <c r="L42" s="102"/>
      <c r="M42" s="102"/>
      <c r="N42" s="102"/>
      <c r="O42" s="102">
        <v>163</v>
      </c>
      <c r="P42" s="100" t="s">
        <v>96</v>
      </c>
      <c r="Q42" s="95"/>
    </row>
    <row r="43" spans="1:17">
      <c r="A43" s="100" t="s">
        <v>97</v>
      </c>
      <c r="B43" s="97"/>
      <c r="C43" s="102">
        <v>30</v>
      </c>
      <c r="D43" s="102">
        <v>11</v>
      </c>
      <c r="E43" s="102">
        <v>8</v>
      </c>
      <c r="F43" s="102">
        <v>5</v>
      </c>
      <c r="G43" s="102">
        <v>0</v>
      </c>
      <c r="H43" s="102">
        <v>51</v>
      </c>
      <c r="I43" s="102">
        <v>35</v>
      </c>
      <c r="J43" s="102">
        <v>35</v>
      </c>
      <c r="K43" s="102">
        <v>50</v>
      </c>
      <c r="L43" s="102"/>
      <c r="M43" s="102"/>
      <c r="N43" s="102"/>
      <c r="O43" s="102">
        <v>225</v>
      </c>
      <c r="P43" s="100" t="s">
        <v>97</v>
      </c>
      <c r="Q43" s="95"/>
    </row>
    <row r="44" spans="1:17">
      <c r="A44" s="100" t="s">
        <v>98</v>
      </c>
      <c r="B44" s="97"/>
      <c r="C44" s="102">
        <v>6</v>
      </c>
      <c r="D44" s="102">
        <v>14</v>
      </c>
      <c r="E44" s="102">
        <v>15</v>
      </c>
      <c r="F44" s="102">
        <v>8</v>
      </c>
      <c r="G44" s="102">
        <v>12</v>
      </c>
      <c r="H44" s="102">
        <v>6</v>
      </c>
      <c r="I44" s="102">
        <v>2</v>
      </c>
      <c r="J44" s="102">
        <v>8</v>
      </c>
      <c r="K44" s="102">
        <v>5</v>
      </c>
      <c r="L44" s="102"/>
      <c r="M44" s="102"/>
      <c r="N44" s="102"/>
      <c r="O44" s="102">
        <v>76</v>
      </c>
      <c r="P44" s="100" t="s">
        <v>98</v>
      </c>
      <c r="Q44" s="95"/>
    </row>
    <row r="45" spans="1:17">
      <c r="A45" s="100" t="s">
        <v>99</v>
      </c>
      <c r="B45" s="97"/>
      <c r="C45" s="102">
        <v>8</v>
      </c>
      <c r="D45" s="102">
        <v>1</v>
      </c>
      <c r="E45" s="102">
        <v>3</v>
      </c>
      <c r="F45" s="102">
        <v>2</v>
      </c>
      <c r="G45" s="102">
        <v>0</v>
      </c>
      <c r="H45" s="102">
        <v>2</v>
      </c>
      <c r="I45" s="102">
        <v>2</v>
      </c>
      <c r="J45" s="102">
        <v>2</v>
      </c>
      <c r="K45" s="102">
        <v>3</v>
      </c>
      <c r="L45" s="102"/>
      <c r="M45" s="102"/>
      <c r="N45" s="102"/>
      <c r="O45" s="102">
        <v>23</v>
      </c>
      <c r="P45" s="100" t="s">
        <v>99</v>
      </c>
      <c r="Q45" s="95"/>
    </row>
    <row r="46" spans="1:17">
      <c r="A46" s="100" t="s">
        <v>100</v>
      </c>
      <c r="B46" s="97"/>
      <c r="C46" s="102">
        <v>1</v>
      </c>
      <c r="D46" s="102">
        <v>2</v>
      </c>
      <c r="E46" s="102">
        <v>0</v>
      </c>
      <c r="F46" s="102">
        <v>1</v>
      </c>
      <c r="G46" s="102">
        <v>0</v>
      </c>
      <c r="H46" s="102">
        <v>2</v>
      </c>
      <c r="I46" s="102">
        <v>1</v>
      </c>
      <c r="J46" s="102">
        <v>1</v>
      </c>
      <c r="K46" s="102">
        <v>0</v>
      </c>
      <c r="L46" s="102"/>
      <c r="M46" s="102"/>
      <c r="N46" s="102"/>
      <c r="O46" s="102">
        <v>8</v>
      </c>
      <c r="P46" s="100" t="s">
        <v>100</v>
      </c>
      <c r="Q46" s="95"/>
    </row>
    <row r="47" spans="1:17">
      <c r="A47" s="100" t="s">
        <v>101</v>
      </c>
      <c r="B47" s="97"/>
      <c r="C47" s="102">
        <v>0</v>
      </c>
      <c r="D47" s="102">
        <v>1</v>
      </c>
      <c r="E47" s="102">
        <v>2</v>
      </c>
      <c r="F47" s="102">
        <v>0</v>
      </c>
      <c r="G47" s="102">
        <v>1</v>
      </c>
      <c r="H47" s="102">
        <v>0</v>
      </c>
      <c r="I47" s="102">
        <v>1</v>
      </c>
      <c r="J47" s="102">
        <v>8</v>
      </c>
      <c r="K47" s="102">
        <v>65</v>
      </c>
      <c r="L47" s="102"/>
      <c r="M47" s="102"/>
      <c r="N47" s="102"/>
      <c r="O47" s="102">
        <v>78</v>
      </c>
      <c r="P47" s="100" t="s">
        <v>101</v>
      </c>
      <c r="Q47" s="95"/>
    </row>
    <row r="48" spans="1:17">
      <c r="A48" s="96" t="s">
        <v>102</v>
      </c>
      <c r="B48" s="97"/>
      <c r="C48" s="103">
        <v>16715</v>
      </c>
      <c r="D48" s="103">
        <v>16891</v>
      </c>
      <c r="E48" s="103">
        <v>27639</v>
      </c>
      <c r="F48" s="103">
        <v>21255</v>
      </c>
      <c r="G48" s="103">
        <v>28386</v>
      </c>
      <c r="H48" s="103">
        <v>37818</v>
      </c>
      <c r="I48" s="103">
        <v>26570</v>
      </c>
      <c r="J48" s="103">
        <v>27665</v>
      </c>
      <c r="K48" s="103">
        <v>33128</v>
      </c>
      <c r="L48" s="102"/>
      <c r="M48" s="102"/>
      <c r="N48" s="102"/>
      <c r="O48" s="103">
        <v>236067</v>
      </c>
      <c r="P48" s="96" t="s">
        <v>102</v>
      </c>
      <c r="Q48" s="95"/>
    </row>
    <row r="49" spans="1:17">
      <c r="A49" s="104" t="s">
        <v>103</v>
      </c>
      <c r="B49" s="97"/>
      <c r="C49" s="101">
        <v>12009</v>
      </c>
      <c r="D49" s="101">
        <v>16845</v>
      </c>
      <c r="E49" s="101">
        <v>26443</v>
      </c>
      <c r="F49" s="101">
        <v>19623</v>
      </c>
      <c r="G49" s="101">
        <v>24307</v>
      </c>
      <c r="H49" s="101">
        <v>25029</v>
      </c>
      <c r="I49" s="101">
        <v>29598</v>
      </c>
      <c r="J49" s="101">
        <v>36347</v>
      </c>
      <c r="K49" s="101">
        <v>44544</v>
      </c>
      <c r="L49" s="101">
        <v>34074</v>
      </c>
      <c r="M49" s="101">
        <v>42588</v>
      </c>
      <c r="N49" s="101">
        <v>49900</v>
      </c>
      <c r="O49" s="101">
        <v>361307</v>
      </c>
      <c r="P49" s="100" t="s">
        <v>103</v>
      </c>
      <c r="Q49" s="95"/>
    </row>
    <row r="50" spans="1:17">
      <c r="A50" s="100" t="s">
        <v>104</v>
      </c>
      <c r="B50" s="97"/>
      <c r="C50" s="101">
        <v>159468</v>
      </c>
      <c r="D50" s="101">
        <v>111541</v>
      </c>
      <c r="E50" s="101">
        <v>224335</v>
      </c>
      <c r="F50" s="101">
        <v>166200</v>
      </c>
      <c r="G50" s="101">
        <v>179270</v>
      </c>
      <c r="H50" s="101">
        <v>264591</v>
      </c>
      <c r="I50" s="101">
        <v>148144</v>
      </c>
      <c r="J50" s="101">
        <v>157696</v>
      </c>
      <c r="K50" s="102"/>
      <c r="L50" s="102"/>
      <c r="M50" s="102"/>
      <c r="N50" s="102"/>
      <c r="O50" s="101">
        <v>1411245</v>
      </c>
      <c r="P50" s="100" t="s">
        <v>104</v>
      </c>
      <c r="Q50" s="95"/>
    </row>
    <row r="51" spans="1:17">
      <c r="A51" s="100" t="s">
        <v>105</v>
      </c>
      <c r="B51" s="97"/>
      <c r="C51" s="101">
        <v>82000</v>
      </c>
      <c r="D51" s="101">
        <v>81000</v>
      </c>
      <c r="E51" s="101">
        <v>141000</v>
      </c>
      <c r="F51" s="101">
        <v>128450</v>
      </c>
      <c r="G51" s="101">
        <v>159346</v>
      </c>
      <c r="H51" s="101">
        <v>160894</v>
      </c>
      <c r="I51" s="101">
        <v>144975</v>
      </c>
      <c r="J51" s="101">
        <v>175362</v>
      </c>
      <c r="K51" s="101">
        <v>206500</v>
      </c>
      <c r="L51" s="101">
        <v>214800</v>
      </c>
      <c r="M51" s="101">
        <v>237553</v>
      </c>
      <c r="N51" s="101">
        <v>286367</v>
      </c>
      <c r="O51" s="101">
        <v>2018247</v>
      </c>
      <c r="P51" s="100" t="s">
        <v>105</v>
      </c>
      <c r="Q51" s="9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N122" sqref="N122"/>
    </sheetView>
  </sheetViews>
  <sheetFormatPr defaultColWidth="8.7265625" defaultRowHeight="12.5"/>
  <cols>
    <col min="1" max="11" width="30.7265625" style="2" customWidth="1"/>
    <col min="12" max="12" width="10.81640625" style="2" bestFit="1" customWidth="1"/>
    <col min="13" max="16" width="8.7265625" style="2"/>
    <col min="17" max="18" width="12.26953125" style="2" bestFit="1" customWidth="1"/>
    <col min="19" max="22" width="8.7265625" style="2"/>
    <col min="23" max="23" width="13.1796875" style="2" bestFit="1" customWidth="1"/>
    <col min="24" max="16384" width="8.7265625" style="2"/>
  </cols>
  <sheetData>
    <row r="1" spans="1:26" ht="65">
      <c r="A1" s="18"/>
      <c r="B1" s="18" t="s">
        <v>106</v>
      </c>
      <c r="C1" s="18" t="s">
        <v>107</v>
      </c>
      <c r="D1" s="18" t="s">
        <v>107</v>
      </c>
      <c r="E1" s="18" t="s">
        <v>108</v>
      </c>
      <c r="F1" s="18" t="s">
        <v>109</v>
      </c>
      <c r="G1" s="18" t="s">
        <v>110</v>
      </c>
      <c r="H1" s="18" t="s">
        <v>110</v>
      </c>
      <c r="I1" s="18" t="s">
        <v>111</v>
      </c>
      <c r="J1" s="18" t="s">
        <v>112</v>
      </c>
      <c r="K1" s="18" t="s">
        <v>113</v>
      </c>
      <c r="L1" s="17"/>
    </row>
    <row r="2" spans="1:26">
      <c r="A2" s="6">
        <v>42964</v>
      </c>
      <c r="B2" s="10"/>
      <c r="C2" s="10"/>
      <c r="D2" s="10"/>
      <c r="E2" s="5">
        <v>14.5</v>
      </c>
      <c r="F2" s="5">
        <v>18.5</v>
      </c>
      <c r="G2" s="10"/>
      <c r="H2" s="10"/>
      <c r="I2" s="5">
        <v>19</v>
      </c>
      <c r="J2" s="5">
        <v>22</v>
      </c>
      <c r="K2" s="7">
        <f t="shared" ref="K2:K65" si="0">AVERAGE(I2:J2)</f>
        <v>20.5</v>
      </c>
      <c r="L2" s="3">
        <f t="shared" ref="L2:L33" si="1">DATE(YEAR(A2),MONTH(A2),DAY(1))</f>
        <v>42948</v>
      </c>
    </row>
    <row r="3" spans="1:26">
      <c r="A3" s="6">
        <v>42971</v>
      </c>
      <c r="B3" s="10"/>
      <c r="C3" s="10"/>
      <c r="D3" s="10"/>
      <c r="E3" s="5">
        <v>14.5</v>
      </c>
      <c r="F3" s="5">
        <v>18.5</v>
      </c>
      <c r="G3" s="10"/>
      <c r="H3" s="10"/>
      <c r="I3" s="5">
        <v>19</v>
      </c>
      <c r="J3" s="5">
        <v>22</v>
      </c>
      <c r="K3" s="7">
        <f t="shared" si="0"/>
        <v>20.5</v>
      </c>
      <c r="L3" s="3">
        <f t="shared" si="1"/>
        <v>42948</v>
      </c>
    </row>
    <row r="4" spans="1:26">
      <c r="A4" s="6">
        <v>42978</v>
      </c>
      <c r="B4" s="10"/>
      <c r="C4" s="10"/>
      <c r="D4" s="10"/>
      <c r="E4" s="5">
        <v>15</v>
      </c>
      <c r="F4" s="5">
        <v>19</v>
      </c>
      <c r="G4" s="10"/>
      <c r="H4" s="10"/>
      <c r="I4" s="5">
        <v>19</v>
      </c>
      <c r="J4" s="5">
        <v>22</v>
      </c>
      <c r="K4" s="7">
        <f t="shared" si="0"/>
        <v>20.5</v>
      </c>
      <c r="L4" s="3">
        <f t="shared" si="1"/>
        <v>42948</v>
      </c>
    </row>
    <row r="5" spans="1:26">
      <c r="A5" s="6">
        <v>42985</v>
      </c>
      <c r="B5" s="10"/>
      <c r="C5" s="10"/>
      <c r="D5" s="10"/>
      <c r="E5" s="5">
        <v>15</v>
      </c>
      <c r="F5" s="5">
        <v>19</v>
      </c>
      <c r="G5" s="10"/>
      <c r="H5" s="10"/>
      <c r="I5" s="5">
        <v>19</v>
      </c>
      <c r="J5" s="5">
        <v>22</v>
      </c>
      <c r="K5" s="7">
        <f t="shared" si="0"/>
        <v>20.5</v>
      </c>
      <c r="L5" s="3">
        <f t="shared" si="1"/>
        <v>42979</v>
      </c>
    </row>
    <row r="6" spans="1:26">
      <c r="A6" s="6">
        <v>42992</v>
      </c>
      <c r="B6" s="10"/>
      <c r="C6" s="10"/>
      <c r="D6" s="10"/>
      <c r="E6" s="5">
        <v>15</v>
      </c>
      <c r="F6" s="5">
        <v>20</v>
      </c>
      <c r="G6" s="10"/>
      <c r="H6" s="10"/>
      <c r="I6" s="5">
        <v>19</v>
      </c>
      <c r="J6" s="5">
        <v>22</v>
      </c>
      <c r="K6" s="7">
        <f t="shared" si="0"/>
        <v>20.5</v>
      </c>
      <c r="L6" s="3">
        <f t="shared" si="1"/>
        <v>42979</v>
      </c>
    </row>
    <row r="7" spans="1:26">
      <c r="A7" s="6">
        <v>42999</v>
      </c>
      <c r="B7" s="10"/>
      <c r="C7" s="10"/>
      <c r="D7" s="10"/>
      <c r="E7" s="5">
        <v>15</v>
      </c>
      <c r="F7" s="5">
        <v>20</v>
      </c>
      <c r="G7" s="10"/>
      <c r="H7" s="10"/>
      <c r="I7" s="5">
        <v>19</v>
      </c>
      <c r="J7" s="5">
        <v>22</v>
      </c>
      <c r="K7" s="7">
        <f t="shared" si="0"/>
        <v>20.5</v>
      </c>
      <c r="L7" s="3">
        <f t="shared" si="1"/>
        <v>42979</v>
      </c>
    </row>
    <row r="8" spans="1:26">
      <c r="A8" s="6">
        <v>43006</v>
      </c>
      <c r="B8" s="10"/>
      <c r="C8" s="10"/>
      <c r="D8" s="10"/>
      <c r="E8" s="5">
        <v>15</v>
      </c>
      <c r="F8" s="5">
        <v>20</v>
      </c>
      <c r="G8" s="10"/>
      <c r="H8" s="10"/>
      <c r="I8" s="5">
        <v>19</v>
      </c>
      <c r="J8" s="5">
        <v>22</v>
      </c>
      <c r="K8" s="7">
        <f t="shared" si="0"/>
        <v>20.5</v>
      </c>
      <c r="L8" s="3">
        <f t="shared" si="1"/>
        <v>42979</v>
      </c>
    </row>
    <row r="9" spans="1:26">
      <c r="A9" s="6">
        <v>43013</v>
      </c>
      <c r="B9" s="4">
        <v>161500</v>
      </c>
      <c r="C9" s="4">
        <v>155000</v>
      </c>
      <c r="D9" s="4">
        <v>168000</v>
      </c>
      <c r="E9" s="5">
        <v>15</v>
      </c>
      <c r="F9" s="5">
        <v>20</v>
      </c>
      <c r="G9" s="10"/>
      <c r="H9" s="10"/>
      <c r="I9" s="5">
        <v>19</v>
      </c>
      <c r="J9" s="5">
        <v>22</v>
      </c>
      <c r="K9" s="7">
        <f t="shared" si="0"/>
        <v>20.5</v>
      </c>
      <c r="L9" s="3">
        <f t="shared" si="1"/>
        <v>43009</v>
      </c>
    </row>
    <row r="10" spans="1:26">
      <c r="A10" s="6">
        <v>43020</v>
      </c>
      <c r="B10" s="4">
        <v>166500</v>
      </c>
      <c r="C10" s="4">
        <v>160000</v>
      </c>
      <c r="D10" s="4">
        <v>173000</v>
      </c>
      <c r="E10" s="5">
        <v>15</v>
      </c>
      <c r="F10" s="5">
        <v>20</v>
      </c>
      <c r="G10" s="10"/>
      <c r="H10" s="10"/>
      <c r="I10" s="5">
        <v>19</v>
      </c>
      <c r="J10" s="5">
        <v>22</v>
      </c>
      <c r="K10" s="7">
        <f t="shared" si="0"/>
        <v>20.5</v>
      </c>
      <c r="L10" s="3">
        <f t="shared" si="1"/>
        <v>43009</v>
      </c>
      <c r="W10" s="16"/>
      <c r="X10" s="15" t="s">
        <v>12</v>
      </c>
      <c r="Y10" s="15" t="s">
        <v>114</v>
      </c>
    </row>
    <row r="11" spans="1:26">
      <c r="A11" s="6">
        <v>43027</v>
      </c>
      <c r="B11" s="4">
        <v>163929</v>
      </c>
      <c r="C11" s="4">
        <v>160000</v>
      </c>
      <c r="D11" s="4">
        <v>173000</v>
      </c>
      <c r="E11" s="5">
        <v>18</v>
      </c>
      <c r="F11" s="5">
        <v>20</v>
      </c>
      <c r="G11" s="10"/>
      <c r="H11" s="10"/>
      <c r="I11" s="5">
        <v>17.7</v>
      </c>
      <c r="J11" s="5">
        <v>21</v>
      </c>
      <c r="K11" s="7">
        <f t="shared" si="0"/>
        <v>19.350000000000001</v>
      </c>
      <c r="L11" s="3">
        <f t="shared" si="1"/>
        <v>43009</v>
      </c>
      <c r="W11" s="9" t="s">
        <v>115</v>
      </c>
      <c r="X11" s="12">
        <v>12000</v>
      </c>
      <c r="Y11" s="11">
        <v>11.5</v>
      </c>
      <c r="Z11" s="11">
        <v>11.5</v>
      </c>
    </row>
    <row r="12" spans="1:26">
      <c r="A12" s="6">
        <v>43034</v>
      </c>
      <c r="B12" s="4">
        <v>168300</v>
      </c>
      <c r="C12" s="4">
        <v>160000</v>
      </c>
      <c r="D12" s="4">
        <v>173000</v>
      </c>
      <c r="E12" s="5">
        <v>18</v>
      </c>
      <c r="F12" s="5">
        <v>20</v>
      </c>
      <c r="G12" s="10"/>
      <c r="H12" s="10"/>
      <c r="I12" s="5">
        <v>17.7</v>
      </c>
      <c r="J12" s="5">
        <v>21</v>
      </c>
      <c r="K12" s="7">
        <f t="shared" si="0"/>
        <v>19.350000000000001</v>
      </c>
      <c r="L12" s="3">
        <f t="shared" si="1"/>
        <v>43009</v>
      </c>
      <c r="W12" s="15" t="s">
        <v>116</v>
      </c>
      <c r="X12" s="14">
        <v>6000</v>
      </c>
      <c r="Y12" s="13">
        <v>13.5</v>
      </c>
      <c r="Z12" s="11">
        <v>13</v>
      </c>
    </row>
    <row r="13" spans="1:26">
      <c r="A13" s="6">
        <v>43041</v>
      </c>
      <c r="B13" s="4">
        <v>176375</v>
      </c>
      <c r="C13" s="4">
        <v>170000</v>
      </c>
      <c r="D13" s="4">
        <v>180000</v>
      </c>
      <c r="E13" s="5">
        <v>18</v>
      </c>
      <c r="F13" s="5">
        <v>20</v>
      </c>
      <c r="G13" s="10"/>
      <c r="H13" s="10"/>
      <c r="I13" s="5">
        <v>17.7</v>
      </c>
      <c r="J13" s="5">
        <v>21</v>
      </c>
      <c r="K13" s="7">
        <f t="shared" si="0"/>
        <v>19.350000000000001</v>
      </c>
      <c r="L13" s="3">
        <f t="shared" si="1"/>
        <v>43040</v>
      </c>
      <c r="W13" s="9" t="s">
        <v>117</v>
      </c>
      <c r="X13" s="12">
        <f>SUM(X11:X12)</f>
        <v>18000</v>
      </c>
      <c r="Y13" s="11">
        <f>SUMPRODUCT($X11:$X12,Y11:Y12)/$X13</f>
        <v>12.166666666666666</v>
      </c>
      <c r="Z13" s="11">
        <f>SUMPRODUCT($X11:$X12,Z11:Z12)/$X13</f>
        <v>12</v>
      </c>
    </row>
    <row r="14" spans="1:26">
      <c r="A14" s="6">
        <v>43048</v>
      </c>
      <c r="B14" s="4">
        <v>174229</v>
      </c>
      <c r="C14" s="4">
        <v>170000</v>
      </c>
      <c r="D14" s="4">
        <v>173000</v>
      </c>
      <c r="E14" s="5">
        <v>18</v>
      </c>
      <c r="F14" s="5">
        <v>20</v>
      </c>
      <c r="G14" s="10"/>
      <c r="H14" s="10"/>
      <c r="I14" s="5">
        <v>17.7</v>
      </c>
      <c r="J14" s="5">
        <v>21</v>
      </c>
      <c r="K14" s="7">
        <f t="shared" si="0"/>
        <v>19.350000000000001</v>
      </c>
      <c r="L14" s="3">
        <f t="shared" si="1"/>
        <v>43040</v>
      </c>
    </row>
    <row r="15" spans="1:26">
      <c r="A15" s="6">
        <v>43055</v>
      </c>
      <c r="B15" s="4">
        <v>173667</v>
      </c>
      <c r="C15" s="4">
        <v>170000</v>
      </c>
      <c r="D15" s="4">
        <v>173000</v>
      </c>
      <c r="E15" s="5">
        <v>18</v>
      </c>
      <c r="F15" s="5">
        <v>20</v>
      </c>
      <c r="G15" s="10"/>
      <c r="H15" s="10"/>
      <c r="I15" s="5">
        <v>17.7</v>
      </c>
      <c r="J15" s="5">
        <v>21</v>
      </c>
      <c r="K15" s="7">
        <f t="shared" si="0"/>
        <v>19.350000000000001</v>
      </c>
      <c r="L15" s="3">
        <f t="shared" si="1"/>
        <v>43040</v>
      </c>
    </row>
    <row r="16" spans="1:26">
      <c r="A16" s="6">
        <v>43062</v>
      </c>
      <c r="B16" s="4">
        <v>175847</v>
      </c>
      <c r="C16" s="4">
        <v>170000</v>
      </c>
      <c r="D16" s="4">
        <v>180000</v>
      </c>
      <c r="E16" s="5">
        <v>18</v>
      </c>
      <c r="F16" s="5">
        <v>20</v>
      </c>
      <c r="G16" s="4">
        <v>142000</v>
      </c>
      <c r="H16" s="4">
        <v>150000</v>
      </c>
      <c r="I16" s="5">
        <v>17.7</v>
      </c>
      <c r="J16" s="5">
        <v>21</v>
      </c>
      <c r="K16" s="7">
        <f t="shared" si="0"/>
        <v>19.350000000000001</v>
      </c>
      <c r="L16" s="3">
        <f t="shared" si="1"/>
        <v>43040</v>
      </c>
    </row>
    <row r="17" spans="1:12">
      <c r="A17" s="6">
        <v>43069</v>
      </c>
      <c r="B17" s="4">
        <v>172100</v>
      </c>
      <c r="C17" s="4">
        <v>170000</v>
      </c>
      <c r="D17" s="4">
        <v>180000</v>
      </c>
      <c r="E17" s="5">
        <v>18</v>
      </c>
      <c r="F17" s="5">
        <v>20</v>
      </c>
      <c r="G17" s="4">
        <v>142000</v>
      </c>
      <c r="H17" s="4">
        <v>150000</v>
      </c>
      <c r="I17" s="5">
        <v>19</v>
      </c>
      <c r="J17" s="5">
        <v>22</v>
      </c>
      <c r="K17" s="7">
        <f t="shared" si="0"/>
        <v>20.5</v>
      </c>
      <c r="L17" s="3">
        <f t="shared" si="1"/>
        <v>43040</v>
      </c>
    </row>
    <row r="18" spans="1:12">
      <c r="A18" s="6">
        <v>43076</v>
      </c>
      <c r="B18" s="4">
        <v>170917</v>
      </c>
      <c r="C18" s="4">
        <v>170000</v>
      </c>
      <c r="D18" s="4">
        <v>180000</v>
      </c>
      <c r="E18" s="5">
        <v>18</v>
      </c>
      <c r="F18" s="5">
        <v>20</v>
      </c>
      <c r="G18" s="4">
        <v>142000</v>
      </c>
      <c r="H18" s="4">
        <v>150000</v>
      </c>
      <c r="I18" s="5">
        <v>19</v>
      </c>
      <c r="J18" s="5">
        <v>22</v>
      </c>
      <c r="K18" s="7">
        <f t="shared" si="0"/>
        <v>20.5</v>
      </c>
      <c r="L18" s="3">
        <f t="shared" si="1"/>
        <v>43070</v>
      </c>
    </row>
    <row r="19" spans="1:12">
      <c r="A19" s="6">
        <v>43083</v>
      </c>
      <c r="B19" s="4">
        <v>169722</v>
      </c>
      <c r="C19" s="4">
        <v>165000</v>
      </c>
      <c r="D19" s="4">
        <v>175000</v>
      </c>
      <c r="E19" s="5">
        <v>18.5</v>
      </c>
      <c r="F19" s="5">
        <v>20</v>
      </c>
      <c r="G19" s="4">
        <v>145000</v>
      </c>
      <c r="H19" s="4">
        <v>150000</v>
      </c>
      <c r="I19" s="5">
        <v>19</v>
      </c>
      <c r="J19" s="5">
        <v>22</v>
      </c>
      <c r="K19" s="7">
        <f t="shared" si="0"/>
        <v>20.5</v>
      </c>
      <c r="L19" s="3">
        <f t="shared" si="1"/>
        <v>43070</v>
      </c>
    </row>
    <row r="20" spans="1:12">
      <c r="A20" s="6">
        <v>43090</v>
      </c>
      <c r="B20" s="4">
        <v>166500</v>
      </c>
      <c r="C20" s="4">
        <v>165000</v>
      </c>
      <c r="D20" s="4">
        <v>175000</v>
      </c>
      <c r="E20" s="5">
        <v>18.5</v>
      </c>
      <c r="F20" s="5">
        <v>20</v>
      </c>
      <c r="G20" s="4">
        <v>145000</v>
      </c>
      <c r="H20" s="4">
        <v>150000</v>
      </c>
      <c r="I20" s="5">
        <v>19</v>
      </c>
      <c r="J20" s="5">
        <v>22</v>
      </c>
      <c r="K20" s="7">
        <f t="shared" si="0"/>
        <v>20.5</v>
      </c>
      <c r="L20" s="3">
        <f t="shared" si="1"/>
        <v>43070</v>
      </c>
    </row>
    <row r="21" spans="1:12">
      <c r="A21" s="6">
        <v>43104</v>
      </c>
      <c r="B21" s="4">
        <v>159250</v>
      </c>
      <c r="C21" s="4">
        <v>158000</v>
      </c>
      <c r="D21" s="4">
        <v>160000</v>
      </c>
      <c r="E21" s="5">
        <v>18.5</v>
      </c>
      <c r="F21" s="5">
        <v>20</v>
      </c>
      <c r="G21" s="4">
        <v>145000</v>
      </c>
      <c r="H21" s="4">
        <v>150000</v>
      </c>
      <c r="I21" s="5">
        <v>19</v>
      </c>
      <c r="J21" s="5">
        <v>22</v>
      </c>
      <c r="K21" s="7">
        <f t="shared" si="0"/>
        <v>20.5</v>
      </c>
      <c r="L21" s="3">
        <f t="shared" si="1"/>
        <v>43101</v>
      </c>
    </row>
    <row r="22" spans="1:12">
      <c r="A22" s="6">
        <v>43111</v>
      </c>
      <c r="B22" s="4">
        <v>164006</v>
      </c>
      <c r="C22" s="4">
        <v>160000</v>
      </c>
      <c r="D22" s="4">
        <v>165000</v>
      </c>
      <c r="E22" s="5">
        <v>18.5</v>
      </c>
      <c r="F22" s="5">
        <v>20</v>
      </c>
      <c r="G22" s="4">
        <v>148000</v>
      </c>
      <c r="H22" s="4">
        <v>153000</v>
      </c>
      <c r="I22" s="5">
        <v>19</v>
      </c>
      <c r="J22" s="5">
        <v>22</v>
      </c>
      <c r="K22" s="7">
        <f t="shared" si="0"/>
        <v>20.5</v>
      </c>
      <c r="L22" s="3">
        <f t="shared" si="1"/>
        <v>43101</v>
      </c>
    </row>
    <row r="23" spans="1:12">
      <c r="A23" s="6">
        <v>43118</v>
      </c>
      <c r="B23" s="4">
        <v>158245</v>
      </c>
      <c r="C23" s="4">
        <v>155000</v>
      </c>
      <c r="D23" s="4">
        <v>160000</v>
      </c>
      <c r="E23" s="5">
        <v>18.5</v>
      </c>
      <c r="F23" s="5">
        <v>20</v>
      </c>
      <c r="G23" s="4">
        <v>148000</v>
      </c>
      <c r="H23" s="4">
        <v>153000</v>
      </c>
      <c r="I23" s="5">
        <v>19</v>
      </c>
      <c r="J23" s="5">
        <v>22</v>
      </c>
      <c r="K23" s="7">
        <f t="shared" si="0"/>
        <v>20.5</v>
      </c>
      <c r="L23" s="3">
        <f t="shared" si="1"/>
        <v>43101</v>
      </c>
    </row>
    <row r="24" spans="1:12">
      <c r="A24" s="6">
        <v>43125</v>
      </c>
      <c r="B24" s="4">
        <v>153917</v>
      </c>
      <c r="C24" s="4">
        <v>155000</v>
      </c>
      <c r="D24" s="4">
        <v>160000</v>
      </c>
      <c r="E24" s="5">
        <v>18.5</v>
      </c>
      <c r="F24" s="5">
        <v>20</v>
      </c>
      <c r="G24" s="4">
        <v>148000</v>
      </c>
      <c r="H24" s="4">
        <v>153000</v>
      </c>
      <c r="I24" s="5">
        <v>19</v>
      </c>
      <c r="J24" s="5">
        <v>22</v>
      </c>
      <c r="K24" s="7">
        <f t="shared" si="0"/>
        <v>20.5</v>
      </c>
      <c r="L24" s="3">
        <f t="shared" si="1"/>
        <v>43101</v>
      </c>
    </row>
    <row r="25" spans="1:12">
      <c r="A25" s="6">
        <v>43132</v>
      </c>
      <c r="B25" s="4">
        <v>157769</v>
      </c>
      <c r="C25" s="4">
        <v>150000</v>
      </c>
      <c r="D25" s="4">
        <v>155000</v>
      </c>
      <c r="E25" s="5">
        <v>18.5</v>
      </c>
      <c r="F25" s="5">
        <v>20</v>
      </c>
      <c r="G25" s="4">
        <v>148000</v>
      </c>
      <c r="H25" s="4">
        <v>153000</v>
      </c>
      <c r="I25" s="5">
        <v>19</v>
      </c>
      <c r="J25" s="5">
        <v>22</v>
      </c>
      <c r="K25" s="7">
        <f t="shared" si="0"/>
        <v>20.5</v>
      </c>
      <c r="L25" s="3">
        <f t="shared" si="1"/>
        <v>43132</v>
      </c>
    </row>
    <row r="26" spans="1:12">
      <c r="A26" s="6">
        <v>43139</v>
      </c>
      <c r="B26" s="4">
        <v>153428</v>
      </c>
      <c r="C26" s="4">
        <v>145000</v>
      </c>
      <c r="D26" s="4">
        <v>155000</v>
      </c>
      <c r="E26" s="5">
        <v>19</v>
      </c>
      <c r="F26" s="5">
        <v>21</v>
      </c>
      <c r="G26" s="4">
        <v>148000</v>
      </c>
      <c r="H26" s="4">
        <v>153000</v>
      </c>
      <c r="I26" s="5">
        <v>19</v>
      </c>
      <c r="J26" s="5">
        <v>22</v>
      </c>
      <c r="K26" s="7">
        <f t="shared" si="0"/>
        <v>20.5</v>
      </c>
      <c r="L26" s="3">
        <f t="shared" si="1"/>
        <v>43132</v>
      </c>
    </row>
    <row r="27" spans="1:12">
      <c r="A27" s="6">
        <v>43146</v>
      </c>
      <c r="B27" s="4">
        <v>151250</v>
      </c>
      <c r="C27" s="4">
        <v>145000</v>
      </c>
      <c r="D27" s="4">
        <v>155000</v>
      </c>
      <c r="E27" s="5">
        <v>19</v>
      </c>
      <c r="F27" s="5">
        <v>21</v>
      </c>
      <c r="G27" s="4">
        <v>148000</v>
      </c>
      <c r="H27" s="4">
        <v>153000</v>
      </c>
      <c r="I27" s="5">
        <v>19</v>
      </c>
      <c r="J27" s="5">
        <v>22</v>
      </c>
      <c r="K27" s="7">
        <f t="shared" si="0"/>
        <v>20.5</v>
      </c>
      <c r="L27" s="3">
        <f t="shared" si="1"/>
        <v>43132</v>
      </c>
    </row>
    <row r="28" spans="1:12">
      <c r="A28" s="6">
        <v>43153</v>
      </c>
      <c r="B28" s="4">
        <v>153500</v>
      </c>
      <c r="C28" s="4">
        <v>145000</v>
      </c>
      <c r="D28" s="4">
        <v>155000</v>
      </c>
      <c r="E28" s="5">
        <v>19</v>
      </c>
      <c r="F28" s="5">
        <v>21</v>
      </c>
      <c r="G28" s="4">
        <v>148000</v>
      </c>
      <c r="H28" s="4">
        <v>153000</v>
      </c>
      <c r="I28" s="5">
        <v>19</v>
      </c>
      <c r="J28" s="5">
        <v>22</v>
      </c>
      <c r="K28" s="7">
        <f t="shared" si="0"/>
        <v>20.5</v>
      </c>
      <c r="L28" s="3">
        <f t="shared" si="1"/>
        <v>43132</v>
      </c>
    </row>
    <row r="29" spans="1:12">
      <c r="A29" s="6">
        <v>43160</v>
      </c>
      <c r="B29" s="4">
        <v>160000</v>
      </c>
      <c r="C29" s="4">
        <v>145000</v>
      </c>
      <c r="D29" s="4">
        <v>155000</v>
      </c>
      <c r="E29" s="5">
        <v>19</v>
      </c>
      <c r="F29" s="5">
        <v>21</v>
      </c>
      <c r="G29" s="4">
        <v>148000</v>
      </c>
      <c r="H29" s="4">
        <v>153000</v>
      </c>
      <c r="I29" s="5">
        <v>19</v>
      </c>
      <c r="J29" s="5">
        <v>22</v>
      </c>
      <c r="K29" s="7">
        <f t="shared" si="0"/>
        <v>20.5</v>
      </c>
      <c r="L29" s="3">
        <f t="shared" si="1"/>
        <v>43160</v>
      </c>
    </row>
    <row r="30" spans="1:12">
      <c r="A30" s="6">
        <v>43167</v>
      </c>
      <c r="B30" s="4">
        <v>157083</v>
      </c>
      <c r="C30" s="4">
        <v>150000</v>
      </c>
      <c r="D30" s="4">
        <v>160000</v>
      </c>
      <c r="E30" s="5">
        <v>19</v>
      </c>
      <c r="F30" s="5">
        <v>21</v>
      </c>
      <c r="G30" s="4">
        <v>148000</v>
      </c>
      <c r="H30" s="4">
        <v>153000</v>
      </c>
      <c r="I30" s="5">
        <v>19</v>
      </c>
      <c r="J30" s="5">
        <v>22</v>
      </c>
      <c r="K30" s="7">
        <f t="shared" si="0"/>
        <v>20.5</v>
      </c>
      <c r="L30" s="3">
        <f t="shared" si="1"/>
        <v>43160</v>
      </c>
    </row>
    <row r="31" spans="1:12">
      <c r="A31" s="6">
        <v>43174</v>
      </c>
      <c r="B31" s="4">
        <v>152990</v>
      </c>
      <c r="C31" s="4">
        <v>150000</v>
      </c>
      <c r="D31" s="4">
        <v>155000</v>
      </c>
      <c r="E31" s="5">
        <v>19</v>
      </c>
      <c r="F31" s="5">
        <v>21</v>
      </c>
      <c r="G31" s="4">
        <v>148000</v>
      </c>
      <c r="H31" s="4">
        <v>153000</v>
      </c>
      <c r="I31" s="5">
        <v>19</v>
      </c>
      <c r="J31" s="5">
        <v>22</v>
      </c>
      <c r="K31" s="7">
        <f t="shared" si="0"/>
        <v>20.5</v>
      </c>
      <c r="L31" s="3">
        <f t="shared" si="1"/>
        <v>43160</v>
      </c>
    </row>
    <row r="32" spans="1:12">
      <c r="A32" s="6">
        <v>43181</v>
      </c>
      <c r="B32" s="4">
        <v>151694</v>
      </c>
      <c r="C32" s="4">
        <v>150000</v>
      </c>
      <c r="D32" s="4">
        <v>155000</v>
      </c>
      <c r="E32" s="5">
        <v>19</v>
      </c>
      <c r="F32" s="5">
        <v>21</v>
      </c>
      <c r="G32" s="4">
        <v>148000</v>
      </c>
      <c r="H32" s="4">
        <v>153000</v>
      </c>
      <c r="I32" s="5">
        <v>19</v>
      </c>
      <c r="J32" s="5">
        <v>22</v>
      </c>
      <c r="K32" s="7">
        <f t="shared" si="0"/>
        <v>20.5</v>
      </c>
      <c r="L32" s="3">
        <f t="shared" si="1"/>
        <v>43160</v>
      </c>
    </row>
    <row r="33" spans="1:18">
      <c r="A33" s="6">
        <v>43188</v>
      </c>
      <c r="B33" s="4">
        <v>148188</v>
      </c>
      <c r="C33" s="4">
        <v>146000</v>
      </c>
      <c r="D33" s="4">
        <v>150000</v>
      </c>
      <c r="E33" s="5">
        <v>19</v>
      </c>
      <c r="F33" s="5">
        <v>21</v>
      </c>
      <c r="G33" s="4">
        <v>148000</v>
      </c>
      <c r="H33" s="4">
        <v>153000</v>
      </c>
      <c r="I33" s="5">
        <v>20</v>
      </c>
      <c r="J33" s="5">
        <v>22</v>
      </c>
      <c r="K33" s="7">
        <f t="shared" si="0"/>
        <v>21</v>
      </c>
      <c r="L33" s="3">
        <f t="shared" si="1"/>
        <v>43160</v>
      </c>
    </row>
    <row r="34" spans="1:18">
      <c r="A34" s="6">
        <v>43195</v>
      </c>
      <c r="B34" s="4">
        <v>147167</v>
      </c>
      <c r="C34" s="4">
        <v>145000</v>
      </c>
      <c r="D34" s="4">
        <v>150000</v>
      </c>
      <c r="E34" s="5">
        <v>19</v>
      </c>
      <c r="F34" s="5">
        <v>21</v>
      </c>
      <c r="G34" s="4">
        <v>148000</v>
      </c>
      <c r="H34" s="4">
        <v>153000</v>
      </c>
      <c r="I34" s="5">
        <v>20</v>
      </c>
      <c r="J34" s="5">
        <v>22</v>
      </c>
      <c r="K34" s="7">
        <f t="shared" si="0"/>
        <v>21</v>
      </c>
      <c r="L34" s="3">
        <f t="shared" ref="L34:L65" si="2">DATE(YEAR(A34),MONTH(A34),DAY(1))</f>
        <v>43191</v>
      </c>
    </row>
    <row r="35" spans="1:18">
      <c r="A35" s="6">
        <v>43202</v>
      </c>
      <c r="B35" s="4">
        <v>146557</v>
      </c>
      <c r="C35" s="4">
        <v>145000</v>
      </c>
      <c r="D35" s="4">
        <v>150000</v>
      </c>
      <c r="E35" s="5">
        <v>19</v>
      </c>
      <c r="F35" s="5">
        <v>21</v>
      </c>
      <c r="G35" s="4">
        <v>148000</v>
      </c>
      <c r="H35" s="4">
        <v>153000</v>
      </c>
      <c r="I35" s="5">
        <v>20</v>
      </c>
      <c r="J35" s="5">
        <v>22</v>
      </c>
      <c r="K35" s="7">
        <f t="shared" si="0"/>
        <v>21</v>
      </c>
      <c r="L35" s="3">
        <f t="shared" si="2"/>
        <v>43191</v>
      </c>
    </row>
    <row r="36" spans="1:18">
      <c r="A36" s="6">
        <v>43209</v>
      </c>
      <c r="B36" s="4">
        <v>142417</v>
      </c>
      <c r="C36" s="4">
        <v>140000</v>
      </c>
      <c r="D36" s="4">
        <v>145000</v>
      </c>
      <c r="E36" s="5">
        <v>19</v>
      </c>
      <c r="F36" s="5">
        <v>21</v>
      </c>
      <c r="G36" s="4">
        <v>148000</v>
      </c>
      <c r="H36" s="4">
        <v>153000</v>
      </c>
      <c r="I36" s="5">
        <v>20</v>
      </c>
      <c r="J36" s="5">
        <v>22</v>
      </c>
      <c r="K36" s="7">
        <f t="shared" si="0"/>
        <v>21</v>
      </c>
      <c r="L36" s="3">
        <f t="shared" si="2"/>
        <v>43191</v>
      </c>
      <c r="Q36" s="9" t="s">
        <v>118</v>
      </c>
      <c r="R36" s="9" t="s">
        <v>119</v>
      </c>
    </row>
    <row r="37" spans="1:18" ht="15" thickBot="1">
      <c r="A37" s="6">
        <v>43216</v>
      </c>
      <c r="B37" s="4">
        <v>143254</v>
      </c>
      <c r="C37" s="4">
        <v>138000</v>
      </c>
      <c r="D37" s="4">
        <v>143000</v>
      </c>
      <c r="E37" s="5">
        <v>19</v>
      </c>
      <c r="F37" s="5">
        <v>21</v>
      </c>
      <c r="G37" s="4">
        <v>148000</v>
      </c>
      <c r="H37" s="4">
        <v>153000</v>
      </c>
      <c r="I37" s="5">
        <v>20</v>
      </c>
      <c r="J37" s="5">
        <v>22</v>
      </c>
      <c r="K37" s="7">
        <f t="shared" si="0"/>
        <v>21</v>
      </c>
      <c r="L37" s="3">
        <f t="shared" si="2"/>
        <v>43191</v>
      </c>
      <c r="P37" s="3">
        <v>42948</v>
      </c>
      <c r="Q37" s="8">
        <f t="shared" ref="Q37:Q61" si="3">AVERAGEIFS(I:I,$L:$L,$P37)*1000</f>
        <v>19000</v>
      </c>
      <c r="R37" s="8">
        <f t="shared" ref="R37:R61" si="4">AVERAGEIFS(J:J,$L:$L,$P37)*1000</f>
        <v>22000</v>
      </c>
    </row>
    <row r="38" spans="1:18" ht="15" thickBot="1">
      <c r="A38" s="6">
        <v>43223</v>
      </c>
      <c r="B38" s="4">
        <v>138156</v>
      </c>
      <c r="C38" s="4">
        <v>135000</v>
      </c>
      <c r="D38" s="4">
        <v>140000</v>
      </c>
      <c r="E38" s="5">
        <v>18</v>
      </c>
      <c r="F38" s="5">
        <v>21</v>
      </c>
      <c r="G38" s="4">
        <v>148000</v>
      </c>
      <c r="H38" s="4">
        <v>150000</v>
      </c>
      <c r="I38" s="5">
        <v>20</v>
      </c>
      <c r="J38" s="5">
        <v>22</v>
      </c>
      <c r="K38" s="7">
        <f t="shared" si="0"/>
        <v>21</v>
      </c>
      <c r="L38" s="3">
        <f t="shared" si="2"/>
        <v>43221</v>
      </c>
      <c r="P38" s="3">
        <f t="shared" ref="P38:P61" si="5">EDATE(P37,1)</f>
        <v>42979</v>
      </c>
      <c r="Q38" s="8">
        <f t="shared" si="3"/>
        <v>19000</v>
      </c>
      <c r="R38" s="8">
        <f t="shared" si="4"/>
        <v>22000</v>
      </c>
    </row>
    <row r="39" spans="1:18" ht="15" thickBot="1">
      <c r="A39" s="6">
        <v>43230</v>
      </c>
      <c r="B39" s="4">
        <v>137813</v>
      </c>
      <c r="C39" s="4">
        <v>135000</v>
      </c>
      <c r="D39" s="4">
        <v>140000</v>
      </c>
      <c r="E39" s="5">
        <v>18</v>
      </c>
      <c r="F39" s="5">
        <v>20</v>
      </c>
      <c r="G39" s="4">
        <v>148000</v>
      </c>
      <c r="H39" s="4">
        <v>150000</v>
      </c>
      <c r="I39" s="5">
        <v>20</v>
      </c>
      <c r="J39" s="5">
        <v>21</v>
      </c>
      <c r="K39" s="7">
        <f t="shared" si="0"/>
        <v>20.5</v>
      </c>
      <c r="L39" s="3">
        <f t="shared" si="2"/>
        <v>43221</v>
      </c>
      <c r="P39" s="3">
        <f t="shared" si="5"/>
        <v>43009</v>
      </c>
      <c r="Q39" s="8">
        <f t="shared" si="3"/>
        <v>18350</v>
      </c>
      <c r="R39" s="8">
        <f t="shared" si="4"/>
        <v>21500</v>
      </c>
    </row>
    <row r="40" spans="1:18" ht="15" thickBot="1">
      <c r="A40" s="6">
        <v>43237</v>
      </c>
      <c r="B40" s="4">
        <v>137578</v>
      </c>
      <c r="C40" s="4">
        <v>135000</v>
      </c>
      <c r="D40" s="4">
        <v>140000</v>
      </c>
      <c r="E40" s="5">
        <v>18</v>
      </c>
      <c r="F40" s="5">
        <v>20</v>
      </c>
      <c r="G40" s="4">
        <v>140000</v>
      </c>
      <c r="H40" s="4">
        <v>145000</v>
      </c>
      <c r="I40" s="5">
        <v>19</v>
      </c>
      <c r="J40" s="5">
        <v>20</v>
      </c>
      <c r="K40" s="7">
        <f t="shared" si="0"/>
        <v>19.5</v>
      </c>
      <c r="L40" s="3">
        <f t="shared" si="2"/>
        <v>43221</v>
      </c>
      <c r="P40" s="3">
        <f t="shared" si="5"/>
        <v>43040</v>
      </c>
      <c r="Q40" s="8">
        <f t="shared" si="3"/>
        <v>17960</v>
      </c>
      <c r="R40" s="8">
        <f t="shared" si="4"/>
        <v>21200</v>
      </c>
    </row>
    <row r="41" spans="1:18" ht="15" thickBot="1">
      <c r="A41" s="6">
        <v>43244</v>
      </c>
      <c r="B41" s="4">
        <v>134141</v>
      </c>
      <c r="C41" s="4">
        <v>135000</v>
      </c>
      <c r="D41" s="4">
        <v>140000</v>
      </c>
      <c r="E41" s="5">
        <v>18</v>
      </c>
      <c r="F41" s="5">
        <v>20</v>
      </c>
      <c r="G41" s="4">
        <v>140000</v>
      </c>
      <c r="H41" s="4">
        <v>145000</v>
      </c>
      <c r="I41" s="5">
        <v>19</v>
      </c>
      <c r="J41" s="5">
        <v>20</v>
      </c>
      <c r="K41" s="7">
        <f t="shared" si="0"/>
        <v>19.5</v>
      </c>
      <c r="L41" s="3">
        <f t="shared" si="2"/>
        <v>43221</v>
      </c>
      <c r="P41" s="3">
        <f t="shared" si="5"/>
        <v>43070</v>
      </c>
      <c r="Q41" s="8">
        <f t="shared" si="3"/>
        <v>19000</v>
      </c>
      <c r="R41" s="8">
        <f t="shared" si="4"/>
        <v>22000</v>
      </c>
    </row>
    <row r="42" spans="1:18" ht="15" thickBot="1">
      <c r="A42" s="6">
        <v>43251</v>
      </c>
      <c r="B42" s="4">
        <v>131000</v>
      </c>
      <c r="C42" s="4">
        <v>130000</v>
      </c>
      <c r="D42" s="4">
        <v>135000</v>
      </c>
      <c r="E42" s="5">
        <v>18</v>
      </c>
      <c r="F42" s="5">
        <v>20</v>
      </c>
      <c r="G42" s="4">
        <v>140000</v>
      </c>
      <c r="H42" s="4">
        <v>145000</v>
      </c>
      <c r="I42" s="5">
        <v>19</v>
      </c>
      <c r="J42" s="5">
        <v>20</v>
      </c>
      <c r="K42" s="7">
        <f t="shared" si="0"/>
        <v>19.5</v>
      </c>
      <c r="L42" s="3">
        <f t="shared" si="2"/>
        <v>43221</v>
      </c>
      <c r="P42" s="3">
        <f t="shared" si="5"/>
        <v>43101</v>
      </c>
      <c r="Q42" s="8">
        <f t="shared" si="3"/>
        <v>19000</v>
      </c>
      <c r="R42" s="8">
        <f t="shared" si="4"/>
        <v>22000</v>
      </c>
    </row>
    <row r="43" spans="1:18" ht="15" thickBot="1">
      <c r="A43" s="6">
        <v>43258</v>
      </c>
      <c r="B43" s="4">
        <v>127209</v>
      </c>
      <c r="C43" s="4">
        <v>126000</v>
      </c>
      <c r="D43" s="4">
        <v>130000</v>
      </c>
      <c r="E43" s="5">
        <v>18</v>
      </c>
      <c r="F43" s="5">
        <v>20</v>
      </c>
      <c r="G43" s="4">
        <v>140000</v>
      </c>
      <c r="H43" s="4">
        <v>142000</v>
      </c>
      <c r="I43" s="5">
        <v>19</v>
      </c>
      <c r="J43" s="5">
        <v>20</v>
      </c>
      <c r="K43" s="7">
        <f t="shared" si="0"/>
        <v>19.5</v>
      </c>
      <c r="L43" s="3">
        <f t="shared" si="2"/>
        <v>43252</v>
      </c>
      <c r="P43" s="3">
        <f t="shared" si="5"/>
        <v>43132</v>
      </c>
      <c r="Q43" s="8">
        <f t="shared" si="3"/>
        <v>19000</v>
      </c>
      <c r="R43" s="8">
        <f t="shared" si="4"/>
        <v>22000</v>
      </c>
    </row>
    <row r="44" spans="1:18" ht="15" thickBot="1">
      <c r="A44" s="6">
        <v>43265</v>
      </c>
      <c r="B44" s="4">
        <v>122936</v>
      </c>
      <c r="C44" s="4">
        <v>120000</v>
      </c>
      <c r="D44" s="4">
        <v>125000</v>
      </c>
      <c r="E44" s="5">
        <v>18</v>
      </c>
      <c r="F44" s="5">
        <v>19.5</v>
      </c>
      <c r="G44" s="4">
        <v>140000</v>
      </c>
      <c r="H44" s="4">
        <v>142000</v>
      </c>
      <c r="I44" s="5">
        <v>19</v>
      </c>
      <c r="J44" s="5">
        <v>20</v>
      </c>
      <c r="K44" s="7">
        <f t="shared" si="0"/>
        <v>19.5</v>
      </c>
      <c r="L44" s="3">
        <f t="shared" si="2"/>
        <v>43252</v>
      </c>
      <c r="P44" s="3">
        <f t="shared" si="5"/>
        <v>43160</v>
      </c>
      <c r="Q44" s="8">
        <f t="shared" si="3"/>
        <v>19200</v>
      </c>
      <c r="R44" s="8">
        <f t="shared" si="4"/>
        <v>22000</v>
      </c>
    </row>
    <row r="45" spans="1:18" ht="15" thickBot="1">
      <c r="A45" s="6">
        <v>43272</v>
      </c>
      <c r="B45" s="4">
        <v>122479</v>
      </c>
      <c r="C45" s="4">
        <v>120000</v>
      </c>
      <c r="D45" s="4">
        <v>125000</v>
      </c>
      <c r="E45" s="5">
        <v>18</v>
      </c>
      <c r="F45" s="5">
        <v>19.5</v>
      </c>
      <c r="G45" s="4">
        <v>135000</v>
      </c>
      <c r="H45" s="4">
        <v>140000</v>
      </c>
      <c r="I45" s="5">
        <v>19</v>
      </c>
      <c r="J45" s="5">
        <v>20</v>
      </c>
      <c r="K45" s="7">
        <f t="shared" si="0"/>
        <v>19.5</v>
      </c>
      <c r="L45" s="3">
        <f t="shared" si="2"/>
        <v>43252</v>
      </c>
      <c r="P45" s="3">
        <f t="shared" si="5"/>
        <v>43191</v>
      </c>
      <c r="Q45" s="8">
        <f t="shared" si="3"/>
        <v>20000</v>
      </c>
      <c r="R45" s="8">
        <f t="shared" si="4"/>
        <v>22000</v>
      </c>
    </row>
    <row r="46" spans="1:18" ht="15" thickBot="1">
      <c r="A46" s="6">
        <v>43279</v>
      </c>
      <c r="B46" s="4">
        <v>121188</v>
      </c>
      <c r="C46" s="4">
        <v>120000</v>
      </c>
      <c r="D46" s="4">
        <v>125000</v>
      </c>
      <c r="E46" s="5">
        <v>18</v>
      </c>
      <c r="F46" s="5">
        <v>20</v>
      </c>
      <c r="G46" s="4">
        <v>130000</v>
      </c>
      <c r="H46" s="4">
        <v>135000</v>
      </c>
      <c r="I46" s="5">
        <v>19</v>
      </c>
      <c r="J46" s="5">
        <v>20</v>
      </c>
      <c r="K46" s="7">
        <f t="shared" si="0"/>
        <v>19.5</v>
      </c>
      <c r="L46" s="3">
        <f t="shared" si="2"/>
        <v>43252</v>
      </c>
      <c r="P46" s="3">
        <f t="shared" si="5"/>
        <v>43221</v>
      </c>
      <c r="Q46" s="8">
        <f t="shared" si="3"/>
        <v>19400</v>
      </c>
      <c r="R46" s="8">
        <f t="shared" si="4"/>
        <v>20600</v>
      </c>
    </row>
    <row r="47" spans="1:18" ht="15" thickBot="1">
      <c r="A47" s="6">
        <v>43286</v>
      </c>
      <c r="B47" s="4">
        <v>116778</v>
      </c>
      <c r="C47" s="4">
        <v>115000</v>
      </c>
      <c r="D47" s="4">
        <v>120000</v>
      </c>
      <c r="E47" s="5">
        <v>18</v>
      </c>
      <c r="F47" s="5">
        <v>19</v>
      </c>
      <c r="G47" s="4">
        <v>130000</v>
      </c>
      <c r="H47" s="4">
        <v>135000</v>
      </c>
      <c r="I47" s="5">
        <v>19</v>
      </c>
      <c r="J47" s="5">
        <v>20</v>
      </c>
      <c r="K47" s="7">
        <f t="shared" si="0"/>
        <v>19.5</v>
      </c>
      <c r="L47" s="3">
        <f t="shared" si="2"/>
        <v>43282</v>
      </c>
      <c r="P47" s="3">
        <f t="shared" si="5"/>
        <v>43252</v>
      </c>
      <c r="Q47" s="8">
        <f t="shared" si="3"/>
        <v>19000</v>
      </c>
      <c r="R47" s="8">
        <f t="shared" si="4"/>
        <v>20000</v>
      </c>
    </row>
    <row r="48" spans="1:18" ht="15" thickBot="1">
      <c r="A48" s="6">
        <v>43293</v>
      </c>
      <c r="B48" s="4">
        <v>117652</v>
      </c>
      <c r="C48" s="4">
        <v>113000</v>
      </c>
      <c r="D48" s="4">
        <v>118000</v>
      </c>
      <c r="E48" s="5">
        <v>18</v>
      </c>
      <c r="F48" s="5">
        <v>19</v>
      </c>
      <c r="G48" s="4">
        <v>130000</v>
      </c>
      <c r="H48" s="4">
        <v>135000</v>
      </c>
      <c r="I48" s="5">
        <v>19</v>
      </c>
      <c r="J48" s="5">
        <v>20</v>
      </c>
      <c r="K48" s="7">
        <f t="shared" si="0"/>
        <v>19.5</v>
      </c>
      <c r="L48" s="3">
        <f t="shared" si="2"/>
        <v>43282</v>
      </c>
      <c r="P48" s="3">
        <f t="shared" si="5"/>
        <v>43282</v>
      </c>
      <c r="Q48" s="8">
        <f t="shared" si="3"/>
        <v>19000</v>
      </c>
      <c r="R48" s="8">
        <f t="shared" si="4"/>
        <v>20000</v>
      </c>
    </row>
    <row r="49" spans="1:18" ht="15" thickBot="1">
      <c r="A49" s="6">
        <v>43300</v>
      </c>
      <c r="B49" s="4">
        <v>108396</v>
      </c>
      <c r="C49" s="4">
        <v>105000</v>
      </c>
      <c r="D49" s="4">
        <v>110000</v>
      </c>
      <c r="E49" s="5">
        <v>17</v>
      </c>
      <c r="F49" s="5">
        <v>19</v>
      </c>
      <c r="G49" s="4">
        <v>128000</v>
      </c>
      <c r="H49" s="4">
        <v>135000</v>
      </c>
      <c r="I49" s="5">
        <v>19</v>
      </c>
      <c r="J49" s="5">
        <v>20</v>
      </c>
      <c r="K49" s="7">
        <f t="shared" si="0"/>
        <v>19.5</v>
      </c>
      <c r="L49" s="3">
        <f t="shared" si="2"/>
        <v>43282</v>
      </c>
      <c r="P49" s="3">
        <f t="shared" si="5"/>
        <v>43313</v>
      </c>
      <c r="Q49" s="8">
        <f t="shared" si="3"/>
        <v>19000</v>
      </c>
      <c r="R49" s="8">
        <f t="shared" si="4"/>
        <v>20000</v>
      </c>
    </row>
    <row r="50" spans="1:18" ht="15" thickBot="1">
      <c r="A50" s="6">
        <v>43307</v>
      </c>
      <c r="B50" s="4">
        <v>101651</v>
      </c>
      <c r="C50" s="4">
        <v>98000</v>
      </c>
      <c r="D50" s="4">
        <v>105000</v>
      </c>
      <c r="E50" s="5">
        <v>17</v>
      </c>
      <c r="F50" s="5">
        <v>19</v>
      </c>
      <c r="G50" s="4">
        <v>125000</v>
      </c>
      <c r="H50" s="4">
        <v>135000</v>
      </c>
      <c r="I50" s="5">
        <v>19</v>
      </c>
      <c r="J50" s="5">
        <v>20</v>
      </c>
      <c r="K50" s="7">
        <f t="shared" si="0"/>
        <v>19.5</v>
      </c>
      <c r="L50" s="3">
        <f t="shared" si="2"/>
        <v>43282</v>
      </c>
      <c r="P50" s="3">
        <f t="shared" si="5"/>
        <v>43344</v>
      </c>
      <c r="Q50" s="8">
        <f t="shared" si="3"/>
        <v>18875</v>
      </c>
      <c r="R50" s="8">
        <f t="shared" si="4"/>
        <v>19875</v>
      </c>
    </row>
    <row r="51" spans="1:18" ht="15" thickBot="1">
      <c r="A51" s="6">
        <v>43314</v>
      </c>
      <c r="B51" s="4">
        <v>97924</v>
      </c>
      <c r="C51" s="4">
        <v>94000</v>
      </c>
      <c r="D51" s="4">
        <v>102000</v>
      </c>
      <c r="E51" s="5">
        <v>17</v>
      </c>
      <c r="F51" s="5">
        <v>19</v>
      </c>
      <c r="G51" s="4">
        <v>125000</v>
      </c>
      <c r="H51" s="4">
        <v>135000</v>
      </c>
      <c r="I51" s="5">
        <v>19</v>
      </c>
      <c r="J51" s="5">
        <v>20</v>
      </c>
      <c r="K51" s="7">
        <f t="shared" si="0"/>
        <v>19.5</v>
      </c>
      <c r="L51" s="3">
        <f t="shared" si="2"/>
        <v>43313</v>
      </c>
      <c r="P51" s="3">
        <f t="shared" si="5"/>
        <v>43374</v>
      </c>
      <c r="Q51" s="8">
        <f t="shared" si="3"/>
        <v>17500</v>
      </c>
      <c r="R51" s="8">
        <f t="shared" si="4"/>
        <v>18750</v>
      </c>
    </row>
    <row r="52" spans="1:18" ht="15" thickBot="1">
      <c r="A52" s="6">
        <v>43321</v>
      </c>
      <c r="B52" s="4">
        <v>96446</v>
      </c>
      <c r="C52" s="4">
        <v>94000</v>
      </c>
      <c r="D52" s="4">
        <v>100000</v>
      </c>
      <c r="E52" s="5">
        <v>16.5</v>
      </c>
      <c r="F52" s="5">
        <v>18.5</v>
      </c>
      <c r="G52" s="4">
        <v>115000</v>
      </c>
      <c r="H52" s="4">
        <v>130000</v>
      </c>
      <c r="I52" s="5">
        <v>19</v>
      </c>
      <c r="J52" s="5">
        <v>20</v>
      </c>
      <c r="K52" s="7">
        <f t="shared" si="0"/>
        <v>19.5</v>
      </c>
      <c r="L52" s="3">
        <f t="shared" si="2"/>
        <v>43313</v>
      </c>
      <c r="P52" s="3">
        <f t="shared" si="5"/>
        <v>43405</v>
      </c>
      <c r="Q52" s="8">
        <f t="shared" si="3"/>
        <v>15000</v>
      </c>
      <c r="R52" s="8">
        <f t="shared" si="4"/>
        <v>17600</v>
      </c>
    </row>
    <row r="53" spans="1:18" ht="15" thickBot="1">
      <c r="A53" s="6">
        <v>43328</v>
      </c>
      <c r="B53" s="4">
        <v>92457</v>
      </c>
      <c r="C53" s="4">
        <v>90000</v>
      </c>
      <c r="D53" s="4">
        <v>95000</v>
      </c>
      <c r="E53" s="5">
        <v>16</v>
      </c>
      <c r="F53" s="5">
        <v>18</v>
      </c>
      <c r="G53" s="4">
        <v>115000</v>
      </c>
      <c r="H53" s="4">
        <v>130000</v>
      </c>
      <c r="I53" s="5">
        <v>19</v>
      </c>
      <c r="J53" s="5">
        <v>20</v>
      </c>
      <c r="K53" s="7">
        <f t="shared" si="0"/>
        <v>19.5</v>
      </c>
      <c r="L53" s="3">
        <f t="shared" si="2"/>
        <v>43313</v>
      </c>
      <c r="P53" s="3">
        <f t="shared" si="5"/>
        <v>43435</v>
      </c>
      <c r="Q53" s="8">
        <f t="shared" si="3"/>
        <v>15000</v>
      </c>
      <c r="R53" s="8">
        <f t="shared" si="4"/>
        <v>17000</v>
      </c>
    </row>
    <row r="54" spans="1:18" ht="15" thickBot="1">
      <c r="A54" s="6">
        <v>43335</v>
      </c>
      <c r="B54" s="4">
        <v>89583</v>
      </c>
      <c r="C54" s="4">
        <v>85000</v>
      </c>
      <c r="D54" s="4">
        <v>95000</v>
      </c>
      <c r="E54" s="5">
        <v>16</v>
      </c>
      <c r="F54" s="5">
        <v>18</v>
      </c>
      <c r="G54" s="4">
        <v>115000</v>
      </c>
      <c r="H54" s="4">
        <v>130000</v>
      </c>
      <c r="I54" s="5">
        <v>19</v>
      </c>
      <c r="J54" s="5">
        <v>20</v>
      </c>
      <c r="K54" s="7">
        <f t="shared" si="0"/>
        <v>19.5</v>
      </c>
      <c r="L54" s="3">
        <f t="shared" si="2"/>
        <v>43313</v>
      </c>
      <c r="P54" s="3">
        <f t="shared" si="5"/>
        <v>43466</v>
      </c>
      <c r="Q54" s="8">
        <f t="shared" si="3"/>
        <v>15000</v>
      </c>
      <c r="R54" s="8">
        <f t="shared" si="4"/>
        <v>17000</v>
      </c>
    </row>
    <row r="55" spans="1:18" ht="15" thickBot="1">
      <c r="A55" s="6">
        <v>43342</v>
      </c>
      <c r="B55" s="4">
        <v>85298</v>
      </c>
      <c r="C55" s="4">
        <v>80000</v>
      </c>
      <c r="D55" s="4">
        <v>90000</v>
      </c>
      <c r="E55" s="5">
        <v>15.5</v>
      </c>
      <c r="F55" s="5">
        <v>17.5</v>
      </c>
      <c r="G55" s="4">
        <v>115000</v>
      </c>
      <c r="H55" s="4">
        <v>130000</v>
      </c>
      <c r="I55" s="5">
        <v>19</v>
      </c>
      <c r="J55" s="5">
        <v>20</v>
      </c>
      <c r="K55" s="7">
        <f t="shared" si="0"/>
        <v>19.5</v>
      </c>
      <c r="L55" s="3">
        <f t="shared" si="2"/>
        <v>43313</v>
      </c>
      <c r="P55" s="3">
        <f t="shared" si="5"/>
        <v>43497</v>
      </c>
      <c r="Q55" s="8">
        <f t="shared" si="3"/>
        <v>15000</v>
      </c>
      <c r="R55" s="8">
        <f t="shared" si="4"/>
        <v>17000</v>
      </c>
    </row>
    <row r="56" spans="1:18" ht="15" thickBot="1">
      <c r="A56" s="6">
        <v>43349</v>
      </c>
      <c r="B56" s="4">
        <v>82747</v>
      </c>
      <c r="C56" s="4">
        <v>80000</v>
      </c>
      <c r="D56" s="4">
        <v>86000</v>
      </c>
      <c r="E56" s="5">
        <v>15.5</v>
      </c>
      <c r="F56" s="5">
        <v>17.5</v>
      </c>
      <c r="G56" s="4">
        <v>115000</v>
      </c>
      <c r="H56" s="4">
        <v>130000</v>
      </c>
      <c r="I56" s="5">
        <v>19</v>
      </c>
      <c r="J56" s="5">
        <v>20</v>
      </c>
      <c r="K56" s="7">
        <f t="shared" si="0"/>
        <v>19.5</v>
      </c>
      <c r="L56" s="3">
        <f t="shared" si="2"/>
        <v>43344</v>
      </c>
      <c r="P56" s="3">
        <f t="shared" si="5"/>
        <v>43525</v>
      </c>
      <c r="Q56" s="8">
        <f t="shared" si="3"/>
        <v>15000</v>
      </c>
      <c r="R56" s="8">
        <f t="shared" si="4"/>
        <v>16625</v>
      </c>
    </row>
    <row r="57" spans="1:18" ht="15" thickBot="1">
      <c r="A57" s="6">
        <v>43356</v>
      </c>
      <c r="B57" s="4">
        <v>80704</v>
      </c>
      <c r="C57" s="4">
        <v>80000</v>
      </c>
      <c r="D57" s="4">
        <v>85000</v>
      </c>
      <c r="E57" s="5">
        <v>15.5</v>
      </c>
      <c r="F57" s="5">
        <v>17.5</v>
      </c>
      <c r="G57" s="4">
        <v>110000</v>
      </c>
      <c r="H57" s="4">
        <v>130000</v>
      </c>
      <c r="I57" s="5">
        <v>19</v>
      </c>
      <c r="J57" s="5">
        <v>20</v>
      </c>
      <c r="K57" s="7">
        <f t="shared" si="0"/>
        <v>19.5</v>
      </c>
      <c r="L57" s="3">
        <f t="shared" si="2"/>
        <v>43344</v>
      </c>
      <c r="P57" s="3">
        <f t="shared" si="5"/>
        <v>43556</v>
      </c>
      <c r="Q57" s="8">
        <f t="shared" si="3"/>
        <v>15000</v>
      </c>
      <c r="R57" s="8">
        <f t="shared" si="4"/>
        <v>16000</v>
      </c>
    </row>
    <row r="58" spans="1:18" ht="15" thickBot="1">
      <c r="A58" s="6">
        <v>43363</v>
      </c>
      <c r="B58" s="4">
        <v>79204</v>
      </c>
      <c r="C58" s="4">
        <v>78000</v>
      </c>
      <c r="D58" s="4">
        <v>82000</v>
      </c>
      <c r="E58" s="5">
        <v>15</v>
      </c>
      <c r="F58" s="5">
        <v>17.5</v>
      </c>
      <c r="G58" s="4">
        <v>110000</v>
      </c>
      <c r="H58" s="4">
        <v>130000</v>
      </c>
      <c r="I58" s="5">
        <v>19</v>
      </c>
      <c r="J58" s="5">
        <v>20</v>
      </c>
      <c r="K58" s="7">
        <f t="shared" si="0"/>
        <v>19.5</v>
      </c>
      <c r="L58" s="3">
        <f t="shared" si="2"/>
        <v>43344</v>
      </c>
      <c r="P58" s="3">
        <f t="shared" si="5"/>
        <v>43586</v>
      </c>
      <c r="Q58" s="8">
        <f t="shared" si="3"/>
        <v>14700</v>
      </c>
      <c r="R58" s="8">
        <f t="shared" si="4"/>
        <v>15700</v>
      </c>
    </row>
    <row r="59" spans="1:18" ht="15" thickBot="1">
      <c r="A59" s="6">
        <v>43370</v>
      </c>
      <c r="B59" s="4">
        <v>78203</v>
      </c>
      <c r="C59" s="4">
        <v>78000</v>
      </c>
      <c r="D59" s="4">
        <v>82000</v>
      </c>
      <c r="E59" s="5">
        <v>15</v>
      </c>
      <c r="F59" s="5">
        <v>17</v>
      </c>
      <c r="G59" s="4">
        <v>110000</v>
      </c>
      <c r="H59" s="4">
        <v>125000</v>
      </c>
      <c r="I59" s="5">
        <v>18.5</v>
      </c>
      <c r="J59" s="5">
        <v>19.5</v>
      </c>
      <c r="K59" s="7">
        <f t="shared" si="0"/>
        <v>19</v>
      </c>
      <c r="L59" s="3">
        <f t="shared" si="2"/>
        <v>43344</v>
      </c>
      <c r="P59" s="3">
        <f t="shared" si="5"/>
        <v>43617</v>
      </c>
      <c r="Q59" s="8">
        <f t="shared" si="3"/>
        <v>14000</v>
      </c>
      <c r="R59" s="8">
        <f t="shared" si="4"/>
        <v>15000</v>
      </c>
    </row>
    <row r="60" spans="1:18" ht="15" thickBot="1">
      <c r="A60" s="6">
        <v>43377</v>
      </c>
      <c r="B60" s="4">
        <v>78203</v>
      </c>
      <c r="C60" s="4">
        <v>78000</v>
      </c>
      <c r="D60" s="4">
        <v>82000</v>
      </c>
      <c r="E60" s="5">
        <v>14</v>
      </c>
      <c r="F60" s="5">
        <v>16</v>
      </c>
      <c r="G60" s="4">
        <v>110000</v>
      </c>
      <c r="H60" s="4">
        <v>125000</v>
      </c>
      <c r="I60" s="5">
        <v>18</v>
      </c>
      <c r="J60" s="5">
        <v>19</v>
      </c>
      <c r="K60" s="7">
        <f t="shared" si="0"/>
        <v>18.5</v>
      </c>
      <c r="L60" s="3">
        <f t="shared" si="2"/>
        <v>43374</v>
      </c>
      <c r="P60" s="3">
        <f t="shared" si="5"/>
        <v>43647</v>
      </c>
      <c r="Q60" s="8">
        <f t="shared" si="3"/>
        <v>13000</v>
      </c>
      <c r="R60" s="8">
        <f t="shared" si="4"/>
        <v>14750</v>
      </c>
    </row>
    <row r="61" spans="1:18" ht="15" thickBot="1">
      <c r="A61" s="6">
        <v>43384</v>
      </c>
      <c r="B61" s="4">
        <v>74206</v>
      </c>
      <c r="C61" s="4">
        <v>72000</v>
      </c>
      <c r="D61" s="4">
        <v>80000</v>
      </c>
      <c r="E61" s="5">
        <v>14</v>
      </c>
      <c r="F61" s="5">
        <v>16</v>
      </c>
      <c r="G61" s="4">
        <v>110000</v>
      </c>
      <c r="H61" s="4">
        <v>120000</v>
      </c>
      <c r="I61" s="5">
        <v>18</v>
      </c>
      <c r="J61" s="5">
        <v>19</v>
      </c>
      <c r="K61" s="7">
        <f t="shared" si="0"/>
        <v>18.5</v>
      </c>
      <c r="L61" s="3">
        <f t="shared" si="2"/>
        <v>43374</v>
      </c>
      <c r="P61" s="3">
        <f t="shared" si="5"/>
        <v>43678</v>
      </c>
      <c r="Q61" s="8">
        <f t="shared" si="3"/>
        <v>12000</v>
      </c>
      <c r="R61" s="8">
        <f t="shared" si="4"/>
        <v>14000</v>
      </c>
    </row>
    <row r="62" spans="1:18">
      <c r="A62" s="6">
        <v>43391</v>
      </c>
      <c r="B62" s="4">
        <v>79425</v>
      </c>
      <c r="C62" s="4">
        <v>72000</v>
      </c>
      <c r="D62" s="4">
        <v>80000</v>
      </c>
      <c r="E62" s="5">
        <v>14</v>
      </c>
      <c r="F62" s="5">
        <v>16</v>
      </c>
      <c r="G62" s="4">
        <v>110000</v>
      </c>
      <c r="H62" s="4">
        <v>120000</v>
      </c>
      <c r="I62" s="5">
        <v>18</v>
      </c>
      <c r="J62" s="5">
        <v>19</v>
      </c>
      <c r="K62" s="7">
        <f t="shared" si="0"/>
        <v>18.5</v>
      </c>
      <c r="L62" s="3">
        <f t="shared" si="2"/>
        <v>43374</v>
      </c>
    </row>
    <row r="63" spans="1:18">
      <c r="A63" s="6">
        <v>43398</v>
      </c>
      <c r="B63" s="4">
        <v>79292</v>
      </c>
      <c r="C63" s="4">
        <v>74000</v>
      </c>
      <c r="D63" s="4">
        <v>83000</v>
      </c>
      <c r="E63" s="5">
        <v>13.5</v>
      </c>
      <c r="F63" s="5">
        <v>15.5</v>
      </c>
      <c r="G63" s="4">
        <v>110000</v>
      </c>
      <c r="H63" s="4">
        <v>120000</v>
      </c>
      <c r="I63" s="5">
        <v>16</v>
      </c>
      <c r="J63" s="5">
        <v>18</v>
      </c>
      <c r="K63" s="7">
        <f t="shared" si="0"/>
        <v>17</v>
      </c>
      <c r="L63" s="3">
        <f t="shared" si="2"/>
        <v>43374</v>
      </c>
    </row>
    <row r="64" spans="1:18">
      <c r="A64" s="6">
        <v>43405</v>
      </c>
      <c r="B64" s="4">
        <v>79396</v>
      </c>
      <c r="C64" s="4">
        <v>74000</v>
      </c>
      <c r="D64" s="4">
        <v>83000</v>
      </c>
      <c r="E64" s="5">
        <v>13</v>
      </c>
      <c r="F64" s="5">
        <v>15</v>
      </c>
      <c r="G64" s="4">
        <v>110000</v>
      </c>
      <c r="H64" s="4">
        <v>120000</v>
      </c>
      <c r="I64" s="5">
        <v>15</v>
      </c>
      <c r="J64" s="5">
        <v>18</v>
      </c>
      <c r="K64" s="7">
        <f t="shared" si="0"/>
        <v>16.5</v>
      </c>
      <c r="L64" s="3">
        <f t="shared" si="2"/>
        <v>43405</v>
      </c>
    </row>
    <row r="65" spans="1:12">
      <c r="A65" s="6">
        <v>43412</v>
      </c>
      <c r="B65" s="4">
        <v>78000</v>
      </c>
      <c r="C65" s="4">
        <v>74000</v>
      </c>
      <c r="D65" s="4">
        <v>83000</v>
      </c>
      <c r="E65" s="5">
        <v>13</v>
      </c>
      <c r="F65" s="5">
        <v>15</v>
      </c>
      <c r="G65" s="4">
        <v>110000</v>
      </c>
      <c r="H65" s="4">
        <v>120000</v>
      </c>
      <c r="I65" s="5">
        <v>15</v>
      </c>
      <c r="J65" s="5">
        <v>18</v>
      </c>
      <c r="K65" s="7">
        <f t="shared" si="0"/>
        <v>16.5</v>
      </c>
      <c r="L65" s="3">
        <f t="shared" si="2"/>
        <v>43405</v>
      </c>
    </row>
    <row r="66" spans="1:12">
      <c r="A66" s="6">
        <v>43419</v>
      </c>
      <c r="B66" s="4">
        <v>79973</v>
      </c>
      <c r="C66" s="4">
        <v>74000</v>
      </c>
      <c r="D66" s="4">
        <v>83000</v>
      </c>
      <c r="E66" s="5">
        <v>13</v>
      </c>
      <c r="F66" s="5">
        <v>15</v>
      </c>
      <c r="G66" s="4">
        <v>110000</v>
      </c>
      <c r="H66" s="4">
        <v>120000</v>
      </c>
      <c r="I66" s="5">
        <v>15</v>
      </c>
      <c r="J66" s="5">
        <v>18</v>
      </c>
      <c r="K66" s="7">
        <f t="shared" ref="K66:K104" si="6">AVERAGE(I66:J66)</f>
        <v>16.5</v>
      </c>
      <c r="L66" s="3">
        <f t="shared" ref="L66:L97" si="7">DATE(YEAR(A66),MONTH(A66),DAY(1))</f>
        <v>43405</v>
      </c>
    </row>
    <row r="67" spans="1:12">
      <c r="A67" s="6">
        <v>43426</v>
      </c>
      <c r="B67" s="4">
        <v>79353</v>
      </c>
      <c r="C67" s="4">
        <v>74000</v>
      </c>
      <c r="D67" s="4">
        <v>83000</v>
      </c>
      <c r="E67" s="5">
        <v>13</v>
      </c>
      <c r="F67" s="5">
        <v>15</v>
      </c>
      <c r="G67" s="4">
        <v>110000</v>
      </c>
      <c r="H67" s="4">
        <v>120000</v>
      </c>
      <c r="I67" s="5">
        <v>15</v>
      </c>
      <c r="J67" s="5">
        <v>17</v>
      </c>
      <c r="K67" s="7">
        <f t="shared" si="6"/>
        <v>16</v>
      </c>
      <c r="L67" s="3">
        <f t="shared" si="7"/>
        <v>43405</v>
      </c>
    </row>
    <row r="68" spans="1:12">
      <c r="A68" s="6">
        <v>43433</v>
      </c>
      <c r="B68" s="4">
        <v>79017</v>
      </c>
      <c r="C68" s="4">
        <v>74000</v>
      </c>
      <c r="D68" s="4">
        <v>83000</v>
      </c>
      <c r="E68" s="5">
        <v>13</v>
      </c>
      <c r="F68" s="5">
        <v>15</v>
      </c>
      <c r="G68" s="4">
        <v>105000</v>
      </c>
      <c r="H68" s="4">
        <v>115000</v>
      </c>
      <c r="I68" s="109">
        <v>15</v>
      </c>
      <c r="J68" s="109">
        <v>17</v>
      </c>
      <c r="K68" s="7">
        <f t="shared" si="6"/>
        <v>16</v>
      </c>
      <c r="L68" s="3">
        <f t="shared" si="7"/>
        <v>43405</v>
      </c>
    </row>
    <row r="69" spans="1:12">
      <c r="A69" s="6">
        <v>43440</v>
      </c>
      <c r="B69" s="4">
        <v>78411</v>
      </c>
      <c r="C69" s="4">
        <v>74000</v>
      </c>
      <c r="D69" s="4">
        <v>83000</v>
      </c>
      <c r="E69" s="5">
        <v>13</v>
      </c>
      <c r="F69" s="5">
        <v>15</v>
      </c>
      <c r="G69" s="4">
        <v>105000</v>
      </c>
      <c r="H69" s="4">
        <v>115000</v>
      </c>
      <c r="I69" s="109">
        <v>15</v>
      </c>
      <c r="J69" s="109">
        <v>17</v>
      </c>
      <c r="K69" s="7">
        <f t="shared" si="6"/>
        <v>16</v>
      </c>
      <c r="L69" s="3">
        <f t="shared" si="7"/>
        <v>43435</v>
      </c>
    </row>
    <row r="70" spans="1:12">
      <c r="A70" s="6">
        <v>43447</v>
      </c>
      <c r="B70" s="4">
        <v>78875</v>
      </c>
      <c r="C70" s="4">
        <v>75000</v>
      </c>
      <c r="D70" s="4">
        <v>83000</v>
      </c>
      <c r="E70" s="5">
        <v>13</v>
      </c>
      <c r="F70" s="5">
        <v>15</v>
      </c>
      <c r="G70" s="4">
        <v>100000</v>
      </c>
      <c r="H70" s="4">
        <v>110000</v>
      </c>
      <c r="I70" s="109">
        <v>15</v>
      </c>
      <c r="J70" s="109">
        <v>17</v>
      </c>
      <c r="K70" s="7">
        <f t="shared" si="6"/>
        <v>16</v>
      </c>
      <c r="L70" s="3">
        <f t="shared" si="7"/>
        <v>43435</v>
      </c>
    </row>
    <row r="71" spans="1:12">
      <c r="A71" s="6">
        <v>43454</v>
      </c>
      <c r="B71" s="4">
        <v>77797</v>
      </c>
      <c r="C71" s="4">
        <v>75000</v>
      </c>
      <c r="D71" s="4">
        <v>83000</v>
      </c>
      <c r="E71" s="5">
        <v>13</v>
      </c>
      <c r="F71" s="5">
        <v>15</v>
      </c>
      <c r="G71" s="4">
        <v>100000</v>
      </c>
      <c r="H71" s="4">
        <v>110000</v>
      </c>
      <c r="I71" s="109">
        <v>15</v>
      </c>
      <c r="J71" s="109">
        <v>17</v>
      </c>
      <c r="K71" s="7">
        <f t="shared" si="6"/>
        <v>16</v>
      </c>
      <c r="L71" s="3">
        <f t="shared" si="7"/>
        <v>43435</v>
      </c>
    </row>
    <row r="72" spans="1:12">
      <c r="A72" s="6">
        <v>43461</v>
      </c>
      <c r="B72" s="4">
        <v>78125</v>
      </c>
      <c r="C72" s="4">
        <v>75000</v>
      </c>
      <c r="D72" s="4">
        <v>83000</v>
      </c>
      <c r="E72" s="5">
        <v>13</v>
      </c>
      <c r="F72" s="5">
        <v>15</v>
      </c>
      <c r="G72" s="4">
        <v>100000</v>
      </c>
      <c r="H72" s="4">
        <v>110000</v>
      </c>
      <c r="I72" s="109">
        <v>15</v>
      </c>
      <c r="J72" s="109">
        <v>17</v>
      </c>
      <c r="K72" s="7">
        <f t="shared" si="6"/>
        <v>16</v>
      </c>
      <c r="L72" s="3">
        <f t="shared" si="7"/>
        <v>43435</v>
      </c>
    </row>
    <row r="73" spans="1:12">
      <c r="A73" s="6">
        <v>43468</v>
      </c>
      <c r="B73" s="4">
        <v>79233</v>
      </c>
      <c r="C73" s="4">
        <v>75000</v>
      </c>
      <c r="D73" s="4">
        <v>83000</v>
      </c>
      <c r="E73" s="5">
        <v>12.5</v>
      </c>
      <c r="F73" s="5">
        <v>14.5</v>
      </c>
      <c r="G73" s="4">
        <v>99000</v>
      </c>
      <c r="H73" s="4">
        <v>109000</v>
      </c>
      <c r="I73" s="109">
        <v>15</v>
      </c>
      <c r="J73" s="109">
        <v>17</v>
      </c>
      <c r="K73" s="7">
        <f t="shared" si="6"/>
        <v>16</v>
      </c>
      <c r="L73" s="3">
        <f t="shared" si="7"/>
        <v>43466</v>
      </c>
    </row>
    <row r="74" spans="1:12">
      <c r="A74" s="6">
        <v>43475</v>
      </c>
      <c r="B74" s="4">
        <v>78376</v>
      </c>
      <c r="C74" s="4">
        <v>75000</v>
      </c>
      <c r="D74" s="4">
        <v>83000</v>
      </c>
      <c r="E74" s="5">
        <v>12.5</v>
      </c>
      <c r="F74" s="5">
        <v>14.5</v>
      </c>
      <c r="G74" s="4">
        <v>99000</v>
      </c>
      <c r="H74" s="4">
        <v>109000</v>
      </c>
      <c r="I74" s="109">
        <v>15</v>
      </c>
      <c r="J74" s="109">
        <v>17</v>
      </c>
      <c r="K74" s="7">
        <f t="shared" si="6"/>
        <v>16</v>
      </c>
      <c r="L74" s="3">
        <f t="shared" si="7"/>
        <v>43466</v>
      </c>
    </row>
    <row r="75" spans="1:12">
      <c r="A75" s="6">
        <v>43482</v>
      </c>
      <c r="B75" s="4">
        <v>79224</v>
      </c>
      <c r="C75" s="4">
        <v>75000</v>
      </c>
      <c r="D75" s="4">
        <v>83000</v>
      </c>
      <c r="E75" s="5">
        <v>12.5</v>
      </c>
      <c r="F75" s="5">
        <v>14.5</v>
      </c>
      <c r="G75" s="4">
        <v>99000</v>
      </c>
      <c r="H75" s="4">
        <v>109000</v>
      </c>
      <c r="I75" s="109">
        <v>15</v>
      </c>
      <c r="J75" s="109">
        <v>17</v>
      </c>
      <c r="K75" s="7">
        <f t="shared" si="6"/>
        <v>16</v>
      </c>
      <c r="L75" s="3">
        <f t="shared" si="7"/>
        <v>43466</v>
      </c>
    </row>
    <row r="76" spans="1:12">
      <c r="A76" s="6">
        <v>43489</v>
      </c>
      <c r="B76" s="4">
        <v>77314</v>
      </c>
      <c r="C76" s="4">
        <v>73000</v>
      </c>
      <c r="D76" s="4">
        <v>81000</v>
      </c>
      <c r="E76" s="5">
        <v>12.5</v>
      </c>
      <c r="F76" s="5">
        <v>14.5</v>
      </c>
      <c r="G76" s="4">
        <v>99000</v>
      </c>
      <c r="H76" s="4">
        <v>109000</v>
      </c>
      <c r="I76" s="109">
        <v>15</v>
      </c>
      <c r="J76" s="109">
        <v>17</v>
      </c>
      <c r="K76" s="7">
        <f t="shared" si="6"/>
        <v>16</v>
      </c>
      <c r="L76" s="3">
        <f t="shared" si="7"/>
        <v>43466</v>
      </c>
    </row>
    <row r="77" spans="1:12">
      <c r="A77" s="6">
        <v>43496</v>
      </c>
      <c r="B77" s="4">
        <v>77500</v>
      </c>
      <c r="C77" s="4">
        <v>73000</v>
      </c>
      <c r="D77" s="4">
        <v>81000</v>
      </c>
      <c r="E77" s="5">
        <v>12.5</v>
      </c>
      <c r="F77" s="5">
        <v>14.5</v>
      </c>
      <c r="G77" s="4">
        <v>99000</v>
      </c>
      <c r="H77" s="4">
        <v>109000</v>
      </c>
      <c r="I77" s="109">
        <v>15</v>
      </c>
      <c r="J77" s="109">
        <v>17</v>
      </c>
      <c r="K77" s="7">
        <f t="shared" si="6"/>
        <v>16</v>
      </c>
      <c r="L77" s="3">
        <f t="shared" si="7"/>
        <v>43466</v>
      </c>
    </row>
    <row r="78" spans="1:12">
      <c r="A78" s="6">
        <v>43503</v>
      </c>
      <c r="B78" s="4">
        <v>77500</v>
      </c>
      <c r="C78" s="4">
        <v>73000</v>
      </c>
      <c r="D78" s="4">
        <v>81000</v>
      </c>
      <c r="E78" s="5">
        <v>12.5</v>
      </c>
      <c r="F78" s="5">
        <v>14.5</v>
      </c>
      <c r="G78" s="4">
        <v>99000</v>
      </c>
      <c r="H78" s="4">
        <v>109000</v>
      </c>
      <c r="I78" s="109">
        <v>15</v>
      </c>
      <c r="J78" s="109">
        <v>17</v>
      </c>
      <c r="K78" s="7">
        <f t="shared" si="6"/>
        <v>16</v>
      </c>
      <c r="L78" s="3">
        <f t="shared" si="7"/>
        <v>43497</v>
      </c>
    </row>
    <row r="79" spans="1:12">
      <c r="A79" s="6">
        <v>43510</v>
      </c>
      <c r="B79" s="4">
        <v>77342</v>
      </c>
      <c r="C79" s="4">
        <v>73000</v>
      </c>
      <c r="D79" s="4">
        <v>81000</v>
      </c>
      <c r="E79" s="5">
        <v>12.5</v>
      </c>
      <c r="F79" s="5">
        <v>14.5</v>
      </c>
      <c r="G79" s="4">
        <v>99000</v>
      </c>
      <c r="H79" s="4">
        <v>109000</v>
      </c>
      <c r="I79" s="109">
        <v>15</v>
      </c>
      <c r="J79" s="109">
        <v>17</v>
      </c>
      <c r="K79" s="7">
        <f t="shared" si="6"/>
        <v>16</v>
      </c>
      <c r="L79" s="3">
        <f t="shared" si="7"/>
        <v>43497</v>
      </c>
    </row>
    <row r="80" spans="1:12">
      <c r="A80" s="6">
        <v>43517</v>
      </c>
      <c r="B80" s="4">
        <v>78428</v>
      </c>
      <c r="C80" s="4">
        <v>73000</v>
      </c>
      <c r="D80" s="4">
        <v>81000</v>
      </c>
      <c r="E80" s="5">
        <v>12</v>
      </c>
      <c r="F80" s="5">
        <v>14</v>
      </c>
      <c r="G80" s="4">
        <v>96000</v>
      </c>
      <c r="H80" s="4">
        <v>105000</v>
      </c>
      <c r="I80" s="109">
        <v>15</v>
      </c>
      <c r="J80" s="109">
        <v>17</v>
      </c>
      <c r="K80" s="7">
        <f t="shared" si="6"/>
        <v>16</v>
      </c>
      <c r="L80" s="3">
        <f t="shared" si="7"/>
        <v>43497</v>
      </c>
    </row>
    <row r="81" spans="1:12">
      <c r="A81" s="6">
        <v>43524</v>
      </c>
      <c r="B81" s="4">
        <v>77449</v>
      </c>
      <c r="C81" s="4">
        <v>73000</v>
      </c>
      <c r="D81" s="4">
        <v>81000</v>
      </c>
      <c r="E81" s="5">
        <v>12</v>
      </c>
      <c r="F81" s="5">
        <v>14</v>
      </c>
      <c r="G81" s="4">
        <v>95000</v>
      </c>
      <c r="H81" s="4">
        <v>103000</v>
      </c>
      <c r="I81" s="109">
        <v>15</v>
      </c>
      <c r="J81" s="109">
        <v>17</v>
      </c>
      <c r="K81" s="7">
        <f t="shared" si="6"/>
        <v>16</v>
      </c>
      <c r="L81" s="3">
        <f t="shared" si="7"/>
        <v>43497</v>
      </c>
    </row>
    <row r="82" spans="1:12">
      <c r="A82" s="6">
        <v>43531</v>
      </c>
      <c r="B82" s="4">
        <v>77688</v>
      </c>
      <c r="C82" s="4">
        <v>73000</v>
      </c>
      <c r="D82" s="4">
        <v>81000</v>
      </c>
      <c r="E82" s="5">
        <v>12</v>
      </c>
      <c r="F82" s="5">
        <v>14</v>
      </c>
      <c r="G82" s="4">
        <v>95000</v>
      </c>
      <c r="H82" s="4">
        <v>100000</v>
      </c>
      <c r="I82" s="109">
        <v>15</v>
      </c>
      <c r="J82" s="109">
        <v>17</v>
      </c>
      <c r="K82" s="7">
        <f t="shared" si="6"/>
        <v>16</v>
      </c>
      <c r="L82" s="3">
        <f t="shared" si="7"/>
        <v>43525</v>
      </c>
    </row>
    <row r="83" spans="1:12">
      <c r="A83" s="6">
        <v>43538</v>
      </c>
      <c r="B83" s="4">
        <v>76375</v>
      </c>
      <c r="C83" s="4">
        <v>72000</v>
      </c>
      <c r="D83" s="4">
        <v>80000</v>
      </c>
      <c r="E83" s="5">
        <v>11.5</v>
      </c>
      <c r="F83" s="5">
        <v>13.5</v>
      </c>
      <c r="G83" s="4">
        <v>93000</v>
      </c>
      <c r="H83" s="4">
        <v>98000</v>
      </c>
      <c r="I83" s="109">
        <v>15</v>
      </c>
      <c r="J83" s="109">
        <v>17</v>
      </c>
      <c r="K83" s="7">
        <f t="shared" si="6"/>
        <v>16</v>
      </c>
      <c r="L83" s="3">
        <f t="shared" si="7"/>
        <v>43525</v>
      </c>
    </row>
    <row r="84" spans="1:12">
      <c r="A84" s="6">
        <v>43545</v>
      </c>
      <c r="B84" s="4">
        <v>75813</v>
      </c>
      <c r="C84" s="4">
        <v>72000</v>
      </c>
      <c r="D84" s="4">
        <v>80000</v>
      </c>
      <c r="E84" s="5">
        <v>11.5</v>
      </c>
      <c r="F84" s="5">
        <v>13.5</v>
      </c>
      <c r="G84" s="4">
        <v>93000</v>
      </c>
      <c r="H84" s="4">
        <v>98000</v>
      </c>
      <c r="I84" s="109">
        <v>15</v>
      </c>
      <c r="J84" s="109">
        <v>16.5</v>
      </c>
      <c r="K84" s="7">
        <f t="shared" si="6"/>
        <v>15.75</v>
      </c>
      <c r="L84" s="3">
        <f t="shared" si="7"/>
        <v>43525</v>
      </c>
    </row>
    <row r="85" spans="1:12">
      <c r="A85" s="6">
        <v>43552</v>
      </c>
      <c r="B85" s="4">
        <v>76490</v>
      </c>
      <c r="C85" s="4">
        <v>72000</v>
      </c>
      <c r="D85" s="4">
        <v>80000</v>
      </c>
      <c r="E85" s="5">
        <v>11.5</v>
      </c>
      <c r="F85" s="5">
        <v>13.5</v>
      </c>
      <c r="G85" s="4">
        <v>93000</v>
      </c>
      <c r="H85" s="4">
        <v>98000</v>
      </c>
      <c r="I85" s="109">
        <v>15</v>
      </c>
      <c r="J85" s="109">
        <v>16</v>
      </c>
      <c r="K85" s="7">
        <f t="shared" si="6"/>
        <v>15.5</v>
      </c>
      <c r="L85" s="3">
        <f t="shared" si="7"/>
        <v>43525</v>
      </c>
    </row>
    <row r="86" spans="1:12">
      <c r="A86" s="6">
        <v>43559</v>
      </c>
      <c r="B86" s="4">
        <v>74814</v>
      </c>
      <c r="C86" s="4">
        <v>70000</v>
      </c>
      <c r="D86" s="4">
        <v>78000</v>
      </c>
      <c r="E86" s="5">
        <v>11.5</v>
      </c>
      <c r="F86" s="5">
        <v>13.5</v>
      </c>
      <c r="G86" s="4">
        <v>93000</v>
      </c>
      <c r="H86" s="4">
        <v>98000</v>
      </c>
      <c r="I86" s="109">
        <v>15</v>
      </c>
      <c r="J86" s="109">
        <v>16</v>
      </c>
      <c r="K86" s="7">
        <f t="shared" si="6"/>
        <v>15.5</v>
      </c>
      <c r="L86" s="3">
        <f t="shared" si="7"/>
        <v>43556</v>
      </c>
    </row>
    <row r="87" spans="1:12">
      <c r="A87" s="6">
        <v>43566</v>
      </c>
      <c r="B87" s="4">
        <v>74367</v>
      </c>
      <c r="C87" s="4">
        <v>70000</v>
      </c>
      <c r="D87" s="4">
        <v>78000</v>
      </c>
      <c r="E87" s="5">
        <v>11.5</v>
      </c>
      <c r="F87" s="5">
        <v>13.5</v>
      </c>
      <c r="G87" s="4">
        <v>90000</v>
      </c>
      <c r="H87" s="4">
        <v>95000</v>
      </c>
      <c r="I87" s="109">
        <v>15</v>
      </c>
      <c r="J87" s="109">
        <v>16</v>
      </c>
      <c r="K87" s="7">
        <f t="shared" si="6"/>
        <v>15.5</v>
      </c>
      <c r="L87" s="3">
        <f t="shared" si="7"/>
        <v>43556</v>
      </c>
    </row>
    <row r="88" spans="1:12">
      <c r="A88" s="6">
        <v>43573</v>
      </c>
      <c r="B88" s="4">
        <v>75167</v>
      </c>
      <c r="C88" s="4">
        <v>70000</v>
      </c>
      <c r="D88" s="4">
        <v>78000</v>
      </c>
      <c r="E88" s="5">
        <v>11.5</v>
      </c>
      <c r="F88" s="5">
        <v>13.5</v>
      </c>
      <c r="G88" s="4">
        <v>90000</v>
      </c>
      <c r="H88" s="4">
        <v>95000</v>
      </c>
      <c r="I88" s="109">
        <v>15</v>
      </c>
      <c r="J88" s="109">
        <v>16</v>
      </c>
      <c r="K88" s="7">
        <f t="shared" si="6"/>
        <v>15.5</v>
      </c>
      <c r="L88" s="3">
        <f t="shared" si="7"/>
        <v>43556</v>
      </c>
    </row>
    <row r="89" spans="1:12">
      <c r="A89" s="6">
        <v>43580</v>
      </c>
      <c r="B89" s="4">
        <v>75600</v>
      </c>
      <c r="C89" s="4">
        <v>70000</v>
      </c>
      <c r="D89" s="4">
        <v>78000</v>
      </c>
      <c r="E89" s="5">
        <v>11</v>
      </c>
      <c r="F89" s="5">
        <v>13</v>
      </c>
      <c r="G89" s="4">
        <v>90000</v>
      </c>
      <c r="H89" s="4">
        <v>95000</v>
      </c>
      <c r="I89" s="109">
        <v>15</v>
      </c>
      <c r="J89" s="109">
        <v>16</v>
      </c>
      <c r="K89" s="7">
        <f t="shared" si="6"/>
        <v>15.5</v>
      </c>
      <c r="L89" s="3">
        <f t="shared" si="7"/>
        <v>43556</v>
      </c>
    </row>
    <row r="90" spans="1:12">
      <c r="A90" s="6">
        <v>43587</v>
      </c>
      <c r="B90" s="4">
        <v>75600</v>
      </c>
      <c r="C90" s="4">
        <v>70000</v>
      </c>
      <c r="D90" s="4">
        <v>78000</v>
      </c>
      <c r="E90" s="5">
        <v>11</v>
      </c>
      <c r="F90" s="5">
        <v>13</v>
      </c>
      <c r="G90" s="4">
        <v>90000</v>
      </c>
      <c r="H90" s="4">
        <v>95000</v>
      </c>
      <c r="I90" s="109">
        <v>15</v>
      </c>
      <c r="J90" s="109">
        <v>16</v>
      </c>
      <c r="K90" s="7">
        <f t="shared" si="6"/>
        <v>15.5</v>
      </c>
      <c r="L90" s="3">
        <f t="shared" si="7"/>
        <v>43586</v>
      </c>
    </row>
    <row r="91" spans="1:12">
      <c r="A91" s="6">
        <v>43594</v>
      </c>
      <c r="B91" s="4">
        <v>74900</v>
      </c>
      <c r="C91" s="4">
        <v>70000</v>
      </c>
      <c r="D91" s="4">
        <v>78000</v>
      </c>
      <c r="E91" s="5">
        <v>11</v>
      </c>
      <c r="F91" s="5">
        <v>13</v>
      </c>
      <c r="G91" s="4">
        <v>85000</v>
      </c>
      <c r="H91" s="4">
        <v>90000</v>
      </c>
      <c r="I91" s="109">
        <v>15</v>
      </c>
      <c r="J91" s="109">
        <v>16</v>
      </c>
      <c r="K91" s="7">
        <f t="shared" si="6"/>
        <v>15.5</v>
      </c>
      <c r="L91" s="3">
        <f t="shared" si="7"/>
        <v>43586</v>
      </c>
    </row>
    <row r="92" spans="1:12">
      <c r="A92" s="6">
        <v>43601</v>
      </c>
      <c r="B92" s="4">
        <v>74750</v>
      </c>
      <c r="C92" s="4">
        <v>70000</v>
      </c>
      <c r="D92" s="4">
        <v>78000</v>
      </c>
      <c r="E92" s="5">
        <v>11</v>
      </c>
      <c r="F92" s="5">
        <v>13</v>
      </c>
      <c r="G92" s="4">
        <v>85000</v>
      </c>
      <c r="H92" s="4">
        <v>90000</v>
      </c>
      <c r="I92" s="109">
        <v>15</v>
      </c>
      <c r="J92" s="109">
        <v>16</v>
      </c>
      <c r="K92" s="7">
        <f t="shared" si="6"/>
        <v>15.5</v>
      </c>
      <c r="L92" s="3">
        <f t="shared" si="7"/>
        <v>43586</v>
      </c>
    </row>
    <row r="93" spans="1:12">
      <c r="A93" s="6">
        <v>43608</v>
      </c>
      <c r="B93" s="4">
        <v>75800</v>
      </c>
      <c r="C93" s="4">
        <v>74000</v>
      </c>
      <c r="D93" s="4">
        <v>78000</v>
      </c>
      <c r="E93" s="5">
        <v>11</v>
      </c>
      <c r="F93" s="5">
        <v>12.5</v>
      </c>
      <c r="G93" s="4">
        <v>83000</v>
      </c>
      <c r="H93" s="4">
        <v>88000</v>
      </c>
      <c r="I93" s="109">
        <v>14.5</v>
      </c>
      <c r="J93" s="109">
        <v>15.5</v>
      </c>
      <c r="K93" s="7">
        <f t="shared" si="6"/>
        <v>15</v>
      </c>
      <c r="L93" s="3">
        <f t="shared" si="7"/>
        <v>43586</v>
      </c>
    </row>
    <row r="94" spans="1:12">
      <c r="A94" s="6">
        <v>43615</v>
      </c>
      <c r="B94" s="4">
        <v>74686</v>
      </c>
      <c r="C94" s="4">
        <v>74000</v>
      </c>
      <c r="D94" s="4">
        <v>78000</v>
      </c>
      <c r="E94" s="5">
        <v>11</v>
      </c>
      <c r="F94" s="5">
        <v>12.5</v>
      </c>
      <c r="G94" s="4">
        <v>83000</v>
      </c>
      <c r="H94" s="4">
        <v>88000</v>
      </c>
      <c r="I94" s="109">
        <v>14</v>
      </c>
      <c r="J94" s="109">
        <v>15</v>
      </c>
      <c r="K94" s="7">
        <f t="shared" si="6"/>
        <v>14.5</v>
      </c>
      <c r="L94" s="3">
        <f t="shared" si="7"/>
        <v>43586</v>
      </c>
    </row>
    <row r="95" spans="1:12">
      <c r="A95" s="6">
        <v>43622</v>
      </c>
      <c r="B95" s="4">
        <v>74458</v>
      </c>
      <c r="C95" s="4">
        <v>72000</v>
      </c>
      <c r="D95" s="4">
        <v>77000</v>
      </c>
      <c r="E95" s="5">
        <v>11</v>
      </c>
      <c r="F95" s="5">
        <v>12.5</v>
      </c>
      <c r="G95" s="4">
        <v>83000</v>
      </c>
      <c r="H95" s="4">
        <v>88000</v>
      </c>
      <c r="I95" s="109">
        <v>14</v>
      </c>
      <c r="J95" s="109">
        <v>15</v>
      </c>
      <c r="K95" s="7">
        <f t="shared" si="6"/>
        <v>14.5</v>
      </c>
      <c r="L95" s="3">
        <f t="shared" si="7"/>
        <v>43617</v>
      </c>
    </row>
    <row r="96" spans="1:12" ht="13" thickBot="1">
      <c r="A96" s="6">
        <v>43629</v>
      </c>
      <c r="B96" s="4">
        <v>74616</v>
      </c>
      <c r="C96" s="4">
        <v>70000</v>
      </c>
      <c r="D96" s="4">
        <v>77000</v>
      </c>
      <c r="E96" s="5">
        <v>11</v>
      </c>
      <c r="F96" s="5">
        <v>12.5</v>
      </c>
      <c r="G96" s="4">
        <v>80000</v>
      </c>
      <c r="H96" s="4">
        <v>86000</v>
      </c>
      <c r="I96" s="109">
        <v>14</v>
      </c>
      <c r="J96" s="109">
        <v>15</v>
      </c>
      <c r="K96" s="7">
        <f t="shared" si="6"/>
        <v>14.5</v>
      </c>
      <c r="L96" s="3">
        <f t="shared" si="7"/>
        <v>43617</v>
      </c>
    </row>
    <row r="97" spans="1:12" ht="13" thickBot="1">
      <c r="A97" s="6">
        <v>43636</v>
      </c>
      <c r="B97" s="4">
        <v>73950</v>
      </c>
      <c r="C97" s="4">
        <v>70000</v>
      </c>
      <c r="D97" s="4">
        <v>77000</v>
      </c>
      <c r="E97" s="4">
        <v>11</v>
      </c>
      <c r="F97" s="7">
        <v>12.5</v>
      </c>
      <c r="G97" s="4">
        <v>80000</v>
      </c>
      <c r="H97" s="4">
        <v>85000</v>
      </c>
      <c r="I97" s="109">
        <v>14</v>
      </c>
      <c r="J97" s="109">
        <v>15</v>
      </c>
      <c r="K97" s="7">
        <f t="shared" si="6"/>
        <v>14.5</v>
      </c>
      <c r="L97" s="3">
        <f t="shared" si="7"/>
        <v>43617</v>
      </c>
    </row>
    <row r="98" spans="1:12" ht="13" thickBot="1">
      <c r="A98" s="6">
        <v>43643</v>
      </c>
      <c r="B98" s="4">
        <v>74008</v>
      </c>
      <c r="C98" s="4">
        <v>70000</v>
      </c>
      <c r="D98" s="4">
        <v>75000</v>
      </c>
      <c r="E98" s="4">
        <v>11</v>
      </c>
      <c r="F98" s="7">
        <v>12.5</v>
      </c>
      <c r="G98" s="4">
        <v>80000</v>
      </c>
      <c r="H98" s="4">
        <v>85000</v>
      </c>
      <c r="I98" s="109">
        <v>14</v>
      </c>
      <c r="J98" s="109">
        <v>15</v>
      </c>
      <c r="K98" s="7">
        <f t="shared" si="6"/>
        <v>14.5</v>
      </c>
      <c r="L98" s="3">
        <f t="shared" ref="L98:L122" si="8">DATE(YEAR(A98),MONTH(A98),DAY(1))</f>
        <v>43617</v>
      </c>
    </row>
    <row r="99" spans="1:12" ht="13" thickBot="1">
      <c r="A99" s="6">
        <v>43650</v>
      </c>
      <c r="B99" s="4">
        <v>71472</v>
      </c>
      <c r="C99" s="4">
        <v>70000</v>
      </c>
      <c r="D99" s="4">
        <v>74000</v>
      </c>
      <c r="E99" s="5">
        <v>10.5</v>
      </c>
      <c r="F99" s="5">
        <v>12</v>
      </c>
      <c r="G99" s="4">
        <v>80000</v>
      </c>
      <c r="H99" s="4">
        <v>85000</v>
      </c>
      <c r="I99" s="109">
        <v>13</v>
      </c>
      <c r="J99" s="109">
        <v>15</v>
      </c>
      <c r="K99" s="7">
        <f t="shared" si="6"/>
        <v>14</v>
      </c>
      <c r="L99" s="3">
        <f t="shared" si="8"/>
        <v>43647</v>
      </c>
    </row>
    <row r="100" spans="1:12" ht="13" thickBot="1">
      <c r="A100" s="6">
        <v>43657</v>
      </c>
      <c r="B100" s="4">
        <v>70125</v>
      </c>
      <c r="C100" s="4">
        <v>68000</v>
      </c>
      <c r="D100" s="4">
        <v>73000</v>
      </c>
      <c r="E100" s="5">
        <v>10.5</v>
      </c>
      <c r="F100" s="5">
        <v>12</v>
      </c>
      <c r="G100" s="4">
        <v>78000</v>
      </c>
      <c r="H100" s="4">
        <v>83000</v>
      </c>
      <c r="I100" s="109">
        <v>13</v>
      </c>
      <c r="J100" s="109">
        <v>15</v>
      </c>
      <c r="K100" s="7">
        <f t="shared" si="6"/>
        <v>14</v>
      </c>
      <c r="L100" s="3">
        <f t="shared" si="8"/>
        <v>43647</v>
      </c>
    </row>
    <row r="101" spans="1:12" ht="13" thickBot="1">
      <c r="A101" s="6">
        <v>43664</v>
      </c>
      <c r="B101" s="4">
        <v>69000</v>
      </c>
      <c r="C101" s="4">
        <v>67000</v>
      </c>
      <c r="D101" s="4">
        <v>72000</v>
      </c>
      <c r="E101" s="5">
        <v>10.5</v>
      </c>
      <c r="F101" s="5">
        <v>12</v>
      </c>
      <c r="G101" s="4">
        <v>75000</v>
      </c>
      <c r="H101" s="4">
        <v>81000</v>
      </c>
      <c r="I101" s="109">
        <v>13</v>
      </c>
      <c r="J101" s="109">
        <v>15</v>
      </c>
      <c r="K101" s="7">
        <f t="shared" si="6"/>
        <v>14</v>
      </c>
      <c r="L101" s="3">
        <f t="shared" si="8"/>
        <v>43647</v>
      </c>
    </row>
    <row r="102" spans="1:12" ht="13" thickBot="1">
      <c r="A102" s="6">
        <f>A101+7</f>
        <v>43671</v>
      </c>
      <c r="B102" s="4">
        <v>68654</v>
      </c>
      <c r="C102" s="4">
        <v>67000</v>
      </c>
      <c r="D102" s="4">
        <v>70000</v>
      </c>
      <c r="E102" s="5">
        <v>10.5</v>
      </c>
      <c r="F102" s="5">
        <v>12</v>
      </c>
      <c r="G102" s="4">
        <v>75000</v>
      </c>
      <c r="H102" s="4">
        <v>80000</v>
      </c>
      <c r="I102" s="109">
        <v>13</v>
      </c>
      <c r="J102" s="109">
        <v>14</v>
      </c>
      <c r="K102" s="7">
        <f t="shared" si="6"/>
        <v>13.5</v>
      </c>
      <c r="L102" s="3">
        <f t="shared" si="8"/>
        <v>43647</v>
      </c>
    </row>
    <row r="103" spans="1:12" ht="13" thickBot="1">
      <c r="A103" s="6">
        <f>A102+7</f>
        <v>43678</v>
      </c>
      <c r="B103" s="4"/>
      <c r="C103" s="4"/>
      <c r="D103" s="4"/>
      <c r="E103" s="5"/>
      <c r="F103" s="5"/>
      <c r="G103" s="4">
        <v>70000</v>
      </c>
      <c r="H103" s="4">
        <v>75000</v>
      </c>
      <c r="I103" s="109">
        <v>12</v>
      </c>
      <c r="J103" s="109">
        <v>14</v>
      </c>
      <c r="K103" s="7">
        <f t="shared" si="6"/>
        <v>13</v>
      </c>
      <c r="L103" s="3">
        <f t="shared" si="8"/>
        <v>43678</v>
      </c>
    </row>
    <row r="104" spans="1:12" ht="13" thickBot="1">
      <c r="A104" s="6">
        <f>A103+7</f>
        <v>43685</v>
      </c>
      <c r="B104" s="4">
        <v>63317</v>
      </c>
      <c r="C104" s="4">
        <v>60000</v>
      </c>
      <c r="D104" s="4">
        <v>65000</v>
      </c>
      <c r="E104" s="5">
        <v>10</v>
      </c>
      <c r="F104" s="5">
        <v>12</v>
      </c>
      <c r="G104" s="4">
        <v>70000</v>
      </c>
      <c r="H104" s="4">
        <v>75000</v>
      </c>
      <c r="I104" s="109">
        <v>12</v>
      </c>
      <c r="J104" s="109">
        <v>14</v>
      </c>
      <c r="K104" s="7">
        <f t="shared" si="6"/>
        <v>13</v>
      </c>
      <c r="L104" s="3">
        <f t="shared" si="8"/>
        <v>43678</v>
      </c>
    </row>
    <row r="105" spans="1:12" ht="13" thickBot="1">
      <c r="A105" s="6">
        <f>A104+7</f>
        <v>43692</v>
      </c>
      <c r="B105" s="4">
        <v>63030</v>
      </c>
      <c r="C105" s="4">
        <v>60000</v>
      </c>
      <c r="D105" s="4">
        <v>65000</v>
      </c>
      <c r="E105" s="5">
        <v>10</v>
      </c>
      <c r="F105" s="5">
        <v>12</v>
      </c>
      <c r="G105" s="4">
        <v>70000</v>
      </c>
      <c r="H105" s="4">
        <v>75000</v>
      </c>
      <c r="I105" s="109">
        <v>12</v>
      </c>
      <c r="J105" s="109">
        <v>14</v>
      </c>
      <c r="K105" s="7">
        <f t="shared" ref="K105:K110" si="9">AVERAGE(I105:J105)</f>
        <v>13</v>
      </c>
      <c r="L105" s="3">
        <f t="shared" si="8"/>
        <v>43678</v>
      </c>
    </row>
    <row r="106" spans="1:12" ht="13" thickBot="1">
      <c r="A106" s="6">
        <f>A105+7</f>
        <v>43699</v>
      </c>
      <c r="B106" s="4"/>
      <c r="C106" s="4"/>
      <c r="D106" s="4"/>
      <c r="E106" s="5">
        <v>10</v>
      </c>
      <c r="F106" s="5">
        <v>12</v>
      </c>
      <c r="G106" s="4">
        <v>68000</v>
      </c>
      <c r="H106" s="4">
        <v>73000</v>
      </c>
      <c r="I106" s="109">
        <v>12</v>
      </c>
      <c r="J106" s="109">
        <v>14</v>
      </c>
      <c r="K106" s="7">
        <f t="shared" si="9"/>
        <v>13</v>
      </c>
      <c r="L106" s="3">
        <f t="shared" si="8"/>
        <v>43678</v>
      </c>
    </row>
    <row r="107" spans="1:12" ht="13" thickBot="1">
      <c r="A107" s="6">
        <f t="shared" ref="A107:A118" si="10">A106+7</f>
        <v>43706</v>
      </c>
      <c r="B107" s="4"/>
      <c r="C107" s="4"/>
      <c r="D107" s="4"/>
      <c r="E107" s="5"/>
      <c r="F107" s="5"/>
      <c r="G107" s="4"/>
      <c r="H107" s="4"/>
      <c r="I107" s="109">
        <v>12</v>
      </c>
      <c r="J107" s="109">
        <v>14</v>
      </c>
      <c r="K107" s="7">
        <f t="shared" si="9"/>
        <v>13</v>
      </c>
      <c r="L107" s="3">
        <f t="shared" si="8"/>
        <v>43678</v>
      </c>
    </row>
    <row r="108" spans="1:12" ht="13" thickBot="1">
      <c r="A108" s="6">
        <f t="shared" si="10"/>
        <v>43713</v>
      </c>
      <c r="B108" s="4"/>
      <c r="C108" s="4"/>
      <c r="D108" s="4"/>
      <c r="E108" s="5">
        <v>10</v>
      </c>
      <c r="F108" s="5">
        <v>12</v>
      </c>
      <c r="G108" s="4">
        <v>66000</v>
      </c>
      <c r="H108" s="4">
        <v>72000</v>
      </c>
      <c r="I108" s="109">
        <v>12</v>
      </c>
      <c r="J108" s="109">
        <v>14</v>
      </c>
      <c r="K108" s="7">
        <f t="shared" si="9"/>
        <v>13</v>
      </c>
      <c r="L108" s="3">
        <f t="shared" si="8"/>
        <v>43709</v>
      </c>
    </row>
    <row r="109" spans="1:12" ht="13" thickBot="1">
      <c r="A109" s="6">
        <f t="shared" si="10"/>
        <v>43720</v>
      </c>
      <c r="B109" s="4"/>
      <c r="C109" s="4"/>
      <c r="D109" s="4"/>
      <c r="E109" s="5">
        <v>10</v>
      </c>
      <c r="F109" s="5">
        <v>12</v>
      </c>
      <c r="G109" s="4">
        <v>62000</v>
      </c>
      <c r="H109" s="4">
        <v>70000</v>
      </c>
      <c r="I109" s="109">
        <v>12</v>
      </c>
      <c r="J109" s="109">
        <v>13.5</v>
      </c>
      <c r="K109" s="7">
        <f t="shared" si="9"/>
        <v>12.75</v>
      </c>
      <c r="L109" s="3">
        <f t="shared" si="8"/>
        <v>43709</v>
      </c>
    </row>
    <row r="110" spans="1:12" ht="13" thickBot="1">
      <c r="A110" s="6">
        <f t="shared" si="10"/>
        <v>43727</v>
      </c>
      <c r="B110" s="4"/>
      <c r="C110" s="4"/>
      <c r="D110" s="4"/>
      <c r="E110" s="5">
        <v>9</v>
      </c>
      <c r="F110" s="5">
        <v>11</v>
      </c>
      <c r="G110" s="4">
        <v>60000</v>
      </c>
      <c r="H110" s="4">
        <v>68000</v>
      </c>
      <c r="I110" s="109">
        <v>11</v>
      </c>
      <c r="J110" s="109">
        <v>13</v>
      </c>
      <c r="K110" s="7">
        <f t="shared" si="9"/>
        <v>12</v>
      </c>
      <c r="L110" s="3">
        <f t="shared" si="8"/>
        <v>43709</v>
      </c>
    </row>
    <row r="111" spans="1:12" ht="13" thickBot="1">
      <c r="A111" s="6">
        <f t="shared" si="10"/>
        <v>43734</v>
      </c>
      <c r="B111" s="4"/>
      <c r="C111" s="4"/>
      <c r="D111" s="4"/>
      <c r="E111" s="5"/>
      <c r="F111" s="5"/>
      <c r="G111" s="4"/>
      <c r="H111" s="4"/>
      <c r="I111" s="109">
        <v>11</v>
      </c>
      <c r="J111" s="109">
        <v>13</v>
      </c>
      <c r="K111" s="7">
        <v>12</v>
      </c>
      <c r="L111" s="3">
        <f t="shared" si="8"/>
        <v>43709</v>
      </c>
    </row>
    <row r="112" spans="1:12" ht="13" thickBot="1">
      <c r="A112" s="6">
        <f t="shared" si="10"/>
        <v>43741</v>
      </c>
      <c r="B112" s="4"/>
      <c r="C112" s="4"/>
      <c r="D112" s="4"/>
      <c r="E112" s="5">
        <v>9</v>
      </c>
      <c r="F112" s="5">
        <v>11</v>
      </c>
      <c r="G112" s="4">
        <v>60000</v>
      </c>
      <c r="H112" s="4">
        <v>68000</v>
      </c>
      <c r="I112" s="109">
        <v>11</v>
      </c>
      <c r="J112" s="109">
        <v>13</v>
      </c>
      <c r="K112" s="7">
        <f>AVERAGE(I112:J112)</f>
        <v>12</v>
      </c>
      <c r="L112" s="3">
        <f t="shared" si="8"/>
        <v>43739</v>
      </c>
    </row>
    <row r="113" spans="1:12" ht="13" thickBot="1">
      <c r="A113" s="6">
        <f t="shared" si="10"/>
        <v>43748</v>
      </c>
      <c r="B113" s="4"/>
      <c r="C113" s="4"/>
      <c r="D113" s="4"/>
      <c r="E113" s="5">
        <v>9</v>
      </c>
      <c r="F113" s="5">
        <v>11</v>
      </c>
      <c r="G113" s="4">
        <v>60000</v>
      </c>
      <c r="H113" s="4">
        <v>68000</v>
      </c>
      <c r="I113" s="109">
        <v>11</v>
      </c>
      <c r="J113" s="109">
        <v>13</v>
      </c>
      <c r="K113" s="7">
        <f t="shared" ref="K113:K122" si="11">AVERAGE(I113:J113)</f>
        <v>12</v>
      </c>
      <c r="L113" s="3">
        <f t="shared" si="8"/>
        <v>43739</v>
      </c>
    </row>
    <row r="114" spans="1:12" ht="13" thickBot="1">
      <c r="A114" s="6">
        <f t="shared" si="10"/>
        <v>43755</v>
      </c>
      <c r="B114" s="4"/>
      <c r="C114" s="4"/>
      <c r="D114" s="4"/>
      <c r="E114" s="5"/>
      <c r="F114" s="5"/>
      <c r="G114" s="4"/>
      <c r="H114" s="4"/>
      <c r="I114" s="109">
        <v>11</v>
      </c>
      <c r="J114" s="109">
        <v>13</v>
      </c>
      <c r="K114" s="7">
        <f t="shared" si="11"/>
        <v>12</v>
      </c>
      <c r="L114" s="3">
        <f t="shared" si="8"/>
        <v>43739</v>
      </c>
    </row>
    <row r="115" spans="1:12" ht="13" thickBot="1">
      <c r="A115" s="6">
        <f t="shared" si="10"/>
        <v>43762</v>
      </c>
      <c r="B115" s="4"/>
      <c r="C115" s="4"/>
      <c r="D115" s="4"/>
      <c r="E115" s="5"/>
      <c r="F115" s="5"/>
      <c r="G115" s="4"/>
      <c r="H115" s="4"/>
      <c r="I115" s="109">
        <v>11</v>
      </c>
      <c r="J115" s="109">
        <v>13</v>
      </c>
      <c r="K115" s="7">
        <f t="shared" si="11"/>
        <v>12</v>
      </c>
      <c r="L115" s="3">
        <f t="shared" si="8"/>
        <v>43739</v>
      </c>
    </row>
    <row r="116" spans="1:12" ht="13" thickBot="1">
      <c r="A116" s="6">
        <f t="shared" si="10"/>
        <v>43769</v>
      </c>
      <c r="B116" s="4"/>
      <c r="C116" s="4"/>
      <c r="D116" s="4"/>
      <c r="E116" s="5"/>
      <c r="F116" s="5"/>
      <c r="G116" s="4"/>
      <c r="H116" s="4"/>
      <c r="I116" s="109">
        <v>11</v>
      </c>
      <c r="J116" s="109">
        <v>13</v>
      </c>
      <c r="K116" s="7">
        <f t="shared" si="11"/>
        <v>12</v>
      </c>
      <c r="L116" s="3">
        <f t="shared" si="8"/>
        <v>43739</v>
      </c>
    </row>
    <row r="117" spans="1:12" ht="13" thickBot="1">
      <c r="A117" s="6">
        <f t="shared" si="10"/>
        <v>43776</v>
      </c>
      <c r="B117" s="4"/>
      <c r="C117" s="4"/>
      <c r="D117" s="4"/>
      <c r="E117" s="5"/>
      <c r="F117" s="5"/>
      <c r="G117" s="4"/>
      <c r="H117" s="4"/>
      <c r="I117" s="109">
        <v>11</v>
      </c>
      <c r="J117" s="109">
        <v>13</v>
      </c>
      <c r="K117" s="7">
        <f t="shared" si="11"/>
        <v>12</v>
      </c>
      <c r="L117" s="3">
        <f t="shared" si="8"/>
        <v>43770</v>
      </c>
    </row>
    <row r="118" spans="1:12" ht="13" thickBot="1">
      <c r="A118" s="6">
        <f t="shared" si="10"/>
        <v>43783</v>
      </c>
      <c r="B118" s="4"/>
      <c r="C118" s="4"/>
      <c r="D118" s="4"/>
      <c r="E118" s="5"/>
      <c r="F118" s="5"/>
      <c r="G118" s="4"/>
      <c r="H118" s="4"/>
      <c r="I118" s="109">
        <v>11</v>
      </c>
      <c r="J118" s="109">
        <v>13</v>
      </c>
      <c r="K118" s="7">
        <f t="shared" si="11"/>
        <v>12</v>
      </c>
      <c r="L118" s="3">
        <f t="shared" si="8"/>
        <v>43770</v>
      </c>
    </row>
    <row r="119" spans="1:12" ht="13" thickBot="1">
      <c r="A119" s="6">
        <f>A118+7</f>
        <v>43790</v>
      </c>
      <c r="B119" s="4"/>
      <c r="C119" s="4"/>
      <c r="D119" s="4"/>
      <c r="E119" s="5"/>
      <c r="F119" s="5"/>
      <c r="G119" s="4"/>
      <c r="H119" s="4"/>
      <c r="I119" s="109">
        <v>10.5</v>
      </c>
      <c r="J119" s="109">
        <v>12.5</v>
      </c>
      <c r="K119" s="7">
        <f t="shared" si="11"/>
        <v>11.5</v>
      </c>
      <c r="L119" s="3">
        <f t="shared" si="8"/>
        <v>43770</v>
      </c>
    </row>
    <row r="120" spans="1:12" ht="13" thickBot="1">
      <c r="A120" s="6">
        <f t="shared" ref="A120:A122" si="12">A119+7</f>
        <v>43797</v>
      </c>
      <c r="B120" s="4"/>
      <c r="C120" s="4"/>
      <c r="D120" s="4"/>
      <c r="E120" s="5"/>
      <c r="F120" s="5"/>
      <c r="G120" s="4"/>
      <c r="H120" s="4"/>
      <c r="I120" s="109">
        <v>10.5</v>
      </c>
      <c r="J120" s="109">
        <v>12</v>
      </c>
      <c r="K120" s="7">
        <f t="shared" si="11"/>
        <v>11.25</v>
      </c>
      <c r="L120" s="3">
        <f t="shared" si="8"/>
        <v>43770</v>
      </c>
    </row>
    <row r="121" spans="1:12" ht="13" thickBot="1">
      <c r="A121" s="6">
        <f t="shared" si="12"/>
        <v>43804</v>
      </c>
      <c r="B121" s="4"/>
      <c r="C121" s="4"/>
      <c r="D121" s="4"/>
      <c r="E121" s="5"/>
      <c r="F121" s="5"/>
      <c r="G121" s="4"/>
      <c r="H121" s="4"/>
      <c r="I121" s="109">
        <v>10.5</v>
      </c>
      <c r="J121" s="109">
        <v>12</v>
      </c>
      <c r="K121" s="7">
        <f t="shared" si="11"/>
        <v>11.25</v>
      </c>
      <c r="L121" s="3">
        <f t="shared" si="8"/>
        <v>43800</v>
      </c>
    </row>
    <row r="122" spans="1:12" ht="13" thickBot="1">
      <c r="A122" s="6">
        <f t="shared" si="12"/>
        <v>43811</v>
      </c>
      <c r="B122" s="4"/>
      <c r="C122" s="4"/>
      <c r="D122" s="4"/>
      <c r="E122" s="5"/>
      <c r="F122" s="5"/>
      <c r="G122" s="4"/>
      <c r="H122" s="4"/>
      <c r="I122" s="109">
        <v>10.5</v>
      </c>
      <c r="J122" s="109">
        <v>12</v>
      </c>
      <c r="K122" s="7">
        <f t="shared" si="11"/>
        <v>11.25</v>
      </c>
      <c r="L122" s="3">
        <f t="shared" si="8"/>
        <v>43800</v>
      </c>
    </row>
    <row r="125" spans="1:12" ht="13.4" customHeight="1">
      <c r="A125" s="113" t="s">
        <v>120</v>
      </c>
      <c r="B125" s="113"/>
      <c r="C125" s="113"/>
      <c r="D125" s="113"/>
    </row>
    <row r="126" spans="1:12" ht="13.4" customHeight="1">
      <c r="A126" s="113"/>
      <c r="B126" s="113"/>
      <c r="C126" s="113"/>
      <c r="D126" s="113"/>
    </row>
    <row r="127" spans="1:12" ht="26.65" customHeight="1">
      <c r="A127" s="113" t="s">
        <v>121</v>
      </c>
      <c r="B127" s="113"/>
      <c r="C127" s="113"/>
      <c r="D127" s="113"/>
    </row>
    <row r="128" spans="1:12" ht="13.4" customHeight="1">
      <c r="A128" s="113"/>
      <c r="B128" s="113"/>
      <c r="C128" s="113"/>
      <c r="D128" s="113"/>
    </row>
    <row r="129" spans="1:4" ht="13.4" customHeight="1">
      <c r="A129" s="113" t="s">
        <v>122</v>
      </c>
      <c r="B129" s="113"/>
      <c r="C129" s="113"/>
      <c r="D129" s="113"/>
    </row>
    <row r="130" spans="1:4" ht="13.4" customHeight="1">
      <c r="A130" s="113"/>
      <c r="B130" s="113"/>
      <c r="C130" s="113"/>
      <c r="D130" s="113"/>
    </row>
    <row r="131" spans="1:4" ht="13.4" customHeight="1">
      <c r="A131" s="113" t="s">
        <v>123</v>
      </c>
      <c r="B131" s="113"/>
      <c r="C131" s="113"/>
      <c r="D131" s="113"/>
    </row>
    <row r="132" spans="1:4" ht="13.4" customHeight="1">
      <c r="A132" s="113"/>
      <c r="B132" s="113"/>
      <c r="C132" s="113"/>
      <c r="D132" s="113"/>
    </row>
    <row r="133" spans="1:4" ht="13.4" customHeight="1">
      <c r="A133" s="113" t="s">
        <v>124</v>
      </c>
      <c r="B133" s="113"/>
      <c r="C133" s="113"/>
      <c r="D133" s="113"/>
    </row>
    <row r="134" spans="1:4" ht="13.4" customHeight="1">
      <c r="A134" s="113" t="s">
        <v>125</v>
      </c>
      <c r="B134" s="113"/>
      <c r="C134" s="113"/>
      <c r="D134" s="113"/>
    </row>
    <row r="135" spans="1:4" ht="13.4" customHeight="1">
      <c r="A135" s="113"/>
      <c r="B135" s="113"/>
      <c r="C135" s="113"/>
      <c r="D135" s="113"/>
    </row>
    <row r="136" spans="1:4" ht="13.4" customHeight="1">
      <c r="A136" s="113" t="s">
        <v>126</v>
      </c>
      <c r="B136" s="113"/>
      <c r="C136" s="113"/>
      <c r="D136" s="113"/>
    </row>
    <row r="137" spans="1:4" ht="13.4" customHeight="1">
      <c r="A137" s="113" t="s">
        <v>127</v>
      </c>
      <c r="B137" s="113"/>
      <c r="C137" s="113"/>
      <c r="D137" s="113"/>
    </row>
    <row r="138" spans="1:4" ht="13.4" customHeight="1">
      <c r="A138" s="113" t="s">
        <v>128</v>
      </c>
      <c r="B138" s="113"/>
      <c r="C138" s="113"/>
      <c r="D138" s="113"/>
    </row>
    <row r="139" spans="1:4" ht="13.4" customHeight="1">
      <c r="A139" s="113"/>
      <c r="B139" s="113"/>
      <c r="C139" s="113"/>
      <c r="D139" s="113"/>
    </row>
    <row r="140" spans="1:4" ht="13.4" customHeight="1">
      <c r="A140" s="113" t="s">
        <v>129</v>
      </c>
      <c r="B140" s="113"/>
      <c r="C140" s="113"/>
      <c r="D140" s="113"/>
    </row>
    <row r="141" spans="1:4" ht="26.65" customHeight="1">
      <c r="A141" s="113" t="s">
        <v>130</v>
      </c>
      <c r="B141" s="113"/>
      <c r="C141" s="113"/>
      <c r="D141" s="113"/>
    </row>
    <row r="142" spans="1:4" ht="13.4" customHeight="1">
      <c r="A142" s="113"/>
      <c r="B142" s="113"/>
      <c r="C142" s="113"/>
      <c r="D142" s="113"/>
    </row>
    <row r="143" spans="1:4" ht="13.4" customHeight="1">
      <c r="A143" s="113" t="s">
        <v>131</v>
      </c>
      <c r="B143" s="113"/>
      <c r="C143" s="113"/>
      <c r="D143" s="113"/>
    </row>
    <row r="144" spans="1:4" ht="13.4" customHeight="1">
      <c r="A144" s="113"/>
      <c r="B144" s="113"/>
      <c r="C144" s="113"/>
      <c r="D144" s="113"/>
    </row>
    <row r="145" spans="1:4" ht="13.4" customHeight="1">
      <c r="A145" s="113" t="s">
        <v>132</v>
      </c>
      <c r="B145" s="113"/>
      <c r="C145" s="113"/>
      <c r="D145" s="113"/>
    </row>
    <row r="146" spans="1:4" ht="13.4" customHeight="1">
      <c r="A146" s="113" t="s">
        <v>133</v>
      </c>
      <c r="B146" s="113"/>
      <c r="C146" s="113"/>
      <c r="D146" s="113"/>
    </row>
    <row r="147" spans="1:4" ht="13.4" customHeight="1">
      <c r="A147" s="113" t="s">
        <v>134</v>
      </c>
      <c r="B147" s="113"/>
      <c r="C147" s="113"/>
      <c r="D147" s="113"/>
    </row>
  </sheetData>
  <mergeCells count="23">
    <mergeCell ref="A125:D125"/>
    <mergeCell ref="A126:D126"/>
    <mergeCell ref="A127:D127"/>
    <mergeCell ref="A128:D128"/>
    <mergeCell ref="A129:D129"/>
    <mergeCell ref="A137:D137"/>
    <mergeCell ref="A138:D138"/>
    <mergeCell ref="A139:D139"/>
    <mergeCell ref="A146:D146"/>
    <mergeCell ref="A130:D130"/>
    <mergeCell ref="A144:D144"/>
    <mergeCell ref="A131:D131"/>
    <mergeCell ref="A132:D132"/>
    <mergeCell ref="A133:D133"/>
    <mergeCell ref="A134:D134"/>
    <mergeCell ref="A135:D135"/>
    <mergeCell ref="A136:D136"/>
    <mergeCell ref="A147:D147"/>
    <mergeCell ref="A140:D140"/>
    <mergeCell ref="A141:D141"/>
    <mergeCell ref="A142:D142"/>
    <mergeCell ref="A143:D143"/>
    <mergeCell ref="A145:D145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85" workbookViewId="0">
      <selection activeCell="H132" sqref="H132"/>
    </sheetView>
  </sheetViews>
  <sheetFormatPr defaultRowHeight="14.5"/>
  <sheetData>
    <row r="1" spans="1:6" ht="15" thickBot="1">
      <c r="A1" s="19"/>
      <c r="B1" s="20" t="s">
        <v>135</v>
      </c>
      <c r="C1" s="20" t="s">
        <v>136</v>
      </c>
      <c r="D1" s="20" t="s">
        <v>137</v>
      </c>
      <c r="E1" s="19"/>
      <c r="F1" s="19" t="s">
        <v>138</v>
      </c>
    </row>
    <row r="2" spans="1:6" ht="15" thickTop="1">
      <c r="A2" s="21">
        <v>39814</v>
      </c>
      <c r="B2" s="22">
        <f>'[14]Lithium Hydroxide'!$B8</f>
        <v>7100</v>
      </c>
      <c r="C2" s="22">
        <f>'[14]Lithium Hydroxide'!$C8</f>
        <v>7450</v>
      </c>
      <c r="D2" s="22">
        <f>'[14]Lithium Hydroxide'!$E8</f>
        <v>5800</v>
      </c>
      <c r="E2" s="22"/>
      <c r="F2" s="22">
        <f>'[14]Hydroxide Index'!K3</f>
        <v>6596.1136081259865</v>
      </c>
    </row>
    <row r="3" spans="1:6">
      <c r="A3" s="23">
        <v>39845</v>
      </c>
      <c r="B3" s="22">
        <f>'[14]Lithium Hydroxide'!$B9</f>
        <v>7000</v>
      </c>
      <c r="C3" s="22">
        <f>'[14]Lithium Hydroxide'!$C9</f>
        <v>7350</v>
      </c>
      <c r="D3" s="22">
        <f>'[14]Lithium Hydroxide'!$E9</f>
        <v>5900</v>
      </c>
      <c r="E3" s="22"/>
      <c r="F3" s="22">
        <f>'[14]Hydroxide Index'!K4</f>
        <v>6647.8860871760862</v>
      </c>
    </row>
    <row r="4" spans="1:6">
      <c r="A4" s="23">
        <v>39873</v>
      </c>
      <c r="B4" s="22">
        <f>'[14]Lithium Hydroxide'!$B10</f>
        <v>6950</v>
      </c>
      <c r="C4" s="22">
        <f>'[14]Lithium Hydroxide'!$C10</f>
        <v>7550</v>
      </c>
      <c r="D4" s="22">
        <f>'[14]Lithium Hydroxide'!$E10</f>
        <v>6200</v>
      </c>
      <c r="E4" s="22"/>
      <c r="F4" s="22">
        <f>'[14]Hydroxide Index'!K5</f>
        <v>6705.5924087737258</v>
      </c>
    </row>
    <row r="5" spans="1:6">
      <c r="A5" s="23">
        <v>39904</v>
      </c>
      <c r="B5" s="22">
        <f>'[14]Lithium Hydroxide'!$B11</f>
        <v>6850</v>
      </c>
      <c r="C5" s="22">
        <f>'[14]Lithium Hydroxide'!$C11</f>
        <v>8450</v>
      </c>
      <c r="D5" s="22">
        <f>'[14]Lithium Hydroxide'!$E11</f>
        <v>5700</v>
      </c>
      <c r="E5" s="22"/>
      <c r="F5" s="22">
        <f>'[14]Hydroxide Index'!K6</f>
        <v>6716.2155202235472</v>
      </c>
    </row>
    <row r="6" spans="1:6">
      <c r="A6" s="23">
        <v>39934</v>
      </c>
      <c r="B6" s="22">
        <f>'[14]Lithium Hydroxide'!$B12</f>
        <v>6700</v>
      </c>
      <c r="C6" s="22">
        <f>'[14]Lithium Hydroxide'!$C12</f>
        <v>7375</v>
      </c>
      <c r="D6" s="22">
        <f>'[14]Lithium Hydroxide'!$E12</f>
        <v>5900</v>
      </c>
      <c r="E6" s="22"/>
      <c r="F6" s="22">
        <f>'[14]Hydroxide Index'!K7</f>
        <v>6369.3122452761236</v>
      </c>
    </row>
    <row r="7" spans="1:6">
      <c r="A7" s="23">
        <v>39965</v>
      </c>
      <c r="B7" s="22">
        <f>'[14]Lithium Hydroxide'!$B13</f>
        <v>7000</v>
      </c>
      <c r="C7" s="22">
        <f>'[14]Lithium Hydroxide'!$C13</f>
        <v>7425</v>
      </c>
      <c r="D7" s="22">
        <f>'[14]Lithium Hydroxide'!$E13</f>
        <v>5600</v>
      </c>
      <c r="E7" s="22"/>
      <c r="F7" s="22">
        <f>'[14]Hydroxide Index'!K8</f>
        <v>6245.1781059443019</v>
      </c>
    </row>
    <row r="8" spans="1:6">
      <c r="A8" s="23">
        <v>39995</v>
      </c>
      <c r="B8" s="22">
        <f>'[14]Lithium Hydroxide'!$B14</f>
        <v>6450</v>
      </c>
      <c r="C8" s="22">
        <f>'[14]Lithium Hydroxide'!$C14</f>
        <v>7450</v>
      </c>
      <c r="D8" s="22">
        <f>'[14]Lithium Hydroxide'!$E14</f>
        <v>5900</v>
      </c>
      <c r="E8" s="22"/>
      <c r="F8" s="22">
        <f>'[14]Hydroxide Index'!K9</f>
        <v>6502.4793636993627</v>
      </c>
    </row>
    <row r="9" spans="1:6">
      <c r="A9" s="23">
        <v>40026</v>
      </c>
      <c r="B9" s="22">
        <f>'[14]Lithium Hydroxide'!$B15</f>
        <v>6250</v>
      </c>
      <c r="C9" s="22">
        <f>'[14]Lithium Hydroxide'!$C15</f>
        <v>7450</v>
      </c>
      <c r="D9" s="22">
        <f>'[14]Lithium Hydroxide'!$E15</f>
        <v>5800</v>
      </c>
      <c r="E9" s="22"/>
      <c r="F9" s="22">
        <f>'[14]Hydroxide Index'!K10</f>
        <v>6368.556781589723</v>
      </c>
    </row>
    <row r="10" spans="1:6">
      <c r="A10" s="23">
        <v>40057</v>
      </c>
      <c r="B10" s="22">
        <f>'[14]Lithium Hydroxide'!$B16</f>
        <v>6150</v>
      </c>
      <c r="C10" s="22">
        <f>'[14]Lithium Hydroxide'!$C16</f>
        <v>7025</v>
      </c>
      <c r="D10" s="22">
        <f>'[14]Lithium Hydroxide'!$E16</f>
        <v>5600</v>
      </c>
      <c r="E10" s="22"/>
      <c r="F10" s="22">
        <f>'[14]Hydroxide Index'!K11</f>
        <v>6084.1568978889572</v>
      </c>
    </row>
    <row r="11" spans="1:6">
      <c r="A11" s="23">
        <v>40087</v>
      </c>
      <c r="B11" s="22">
        <f>'[14]Lithium Hydroxide'!$B17</f>
        <v>5575</v>
      </c>
      <c r="C11" s="22">
        <f>'[14]Lithium Hydroxide'!$C17</f>
        <v>7350</v>
      </c>
      <c r="D11" s="22">
        <f>'[14]Lithium Hydroxide'!$E17</f>
        <v>6500</v>
      </c>
      <c r="E11" s="22"/>
      <c r="F11" s="22">
        <f>'[14]Hydroxide Index'!K12</f>
        <v>6254.5633810888012</v>
      </c>
    </row>
    <row r="12" spans="1:6">
      <c r="A12" s="23">
        <v>40118</v>
      </c>
      <c r="B12" s="22">
        <f>'[14]Lithium Hydroxide'!$B18</f>
        <v>5625</v>
      </c>
      <c r="C12" s="22">
        <f>'[14]Lithium Hydroxide'!$C18</f>
        <v>6950</v>
      </c>
      <c r="D12" s="22">
        <f>'[14]Lithium Hydroxide'!$E18</f>
        <v>5800</v>
      </c>
      <c r="E12" s="22"/>
      <c r="F12" s="22">
        <f>'[14]Hydroxide Index'!K13</f>
        <v>5892.5935009875047</v>
      </c>
    </row>
    <row r="13" spans="1:6">
      <c r="A13" s="23">
        <v>40148</v>
      </c>
      <c r="B13" s="22">
        <f>'[14]Lithium Hydroxide'!$B19</f>
        <v>6125</v>
      </c>
      <c r="C13" s="22">
        <f>'[14]Lithium Hydroxide'!$C19</f>
        <v>6750</v>
      </c>
      <c r="D13" s="22">
        <f>'[14]Lithium Hydroxide'!$E19</f>
        <v>5600</v>
      </c>
      <c r="E13" s="22"/>
      <c r="F13" s="22">
        <f>'[14]Hydroxide Index'!K14</f>
        <v>5981.1472532441003</v>
      </c>
    </row>
    <row r="14" spans="1:6">
      <c r="A14" s="23">
        <v>40179</v>
      </c>
      <c r="B14" s="22">
        <f>'[14]Lithium Hydroxide'!$B20</f>
        <v>5700</v>
      </c>
      <c r="C14" s="22">
        <f>'[14]Lithium Hydroxide'!$C20</f>
        <v>6600</v>
      </c>
      <c r="D14" s="22">
        <f>'[14]Lithium Hydroxide'!$E20</f>
        <v>5600</v>
      </c>
      <c r="E14" s="22"/>
      <c r="F14" s="22">
        <f>'[14]Hydroxide Index'!K15</f>
        <v>5812.1808638019875</v>
      </c>
    </row>
    <row r="15" spans="1:6">
      <c r="A15" s="23">
        <v>40210</v>
      </c>
      <c r="B15" s="22">
        <f>'[14]Lithium Hydroxide'!$B21</f>
        <v>5650</v>
      </c>
      <c r="C15" s="22">
        <f>'[14]Lithium Hydroxide'!$C21</f>
        <v>6600</v>
      </c>
      <c r="D15" s="22">
        <f>'[14]Lithium Hydroxide'!$E21</f>
        <v>5800</v>
      </c>
      <c r="E15" s="22"/>
      <c r="F15" s="22">
        <f>'[14]Hydroxide Index'!K16</f>
        <v>5775.6321385129941</v>
      </c>
    </row>
    <row r="16" spans="1:6">
      <c r="A16" s="23">
        <v>40238</v>
      </c>
      <c r="B16" s="22">
        <f>'[14]Lithium Hydroxide'!$B22</f>
        <v>5700</v>
      </c>
      <c r="C16" s="22">
        <f>'[14]Lithium Hydroxide'!$C22</f>
        <v>7500</v>
      </c>
      <c r="D16" s="22">
        <f>'[14]Lithium Hydroxide'!$E22</f>
        <v>5700</v>
      </c>
      <c r="E16" s="22"/>
      <c r="F16" s="22">
        <f>'[14]Hydroxide Index'!K17</f>
        <v>5921.271396061893</v>
      </c>
    </row>
    <row r="17" spans="1:6">
      <c r="A17" s="23">
        <v>40269</v>
      </c>
      <c r="B17" s="22">
        <f>'[14]Lithium Hydroxide'!$B23</f>
        <v>5450</v>
      </c>
      <c r="C17" s="22">
        <f>'[14]Lithium Hydroxide'!$C23</f>
        <v>7000</v>
      </c>
      <c r="D17" s="22">
        <f>'[14]Lithium Hydroxide'!$E23</f>
        <v>6000</v>
      </c>
      <c r="E17" s="22"/>
      <c r="F17" s="22">
        <f>'[14]Hydroxide Index'!K18</f>
        <v>5926.5968543137506</v>
      </c>
    </row>
    <row r="18" spans="1:6">
      <c r="A18" s="23">
        <v>40299</v>
      </c>
      <c r="B18" s="22">
        <f>'[14]Lithium Hydroxide'!$B24</f>
        <v>5400</v>
      </c>
      <c r="C18" s="22">
        <f>'[14]Lithium Hydroxide'!$C24</f>
        <v>6700</v>
      </c>
      <c r="D18" s="22">
        <f>'[14]Lithium Hydroxide'!$E24</f>
        <v>6100</v>
      </c>
      <c r="E18" s="22"/>
      <c r="F18" s="22">
        <f>'[14]Hydroxide Index'!K19</f>
        <v>5794.4671533944775</v>
      </c>
    </row>
    <row r="19" spans="1:6">
      <c r="A19" s="23">
        <v>40330</v>
      </c>
      <c r="B19" s="22">
        <f>'[14]Lithium Hydroxide'!$B25</f>
        <v>5800</v>
      </c>
      <c r="C19" s="22">
        <f>'[14]Lithium Hydroxide'!$C25</f>
        <v>6650</v>
      </c>
      <c r="D19" s="22">
        <f>'[14]Lithium Hydroxide'!$E25</f>
        <v>6700</v>
      </c>
      <c r="E19" s="22"/>
      <c r="F19" s="22">
        <f>'[14]Hydroxide Index'!K20</f>
        <v>5771.3187385342253</v>
      </c>
    </row>
    <row r="20" spans="1:6">
      <c r="A20" s="23">
        <v>40360</v>
      </c>
      <c r="B20" s="22">
        <f>'[14]Lithium Hydroxide'!$B26</f>
        <v>5700</v>
      </c>
      <c r="C20" s="22">
        <f>'[14]Lithium Hydroxide'!$C26</f>
        <v>7225</v>
      </c>
      <c r="D20" s="22">
        <f>'[14]Lithium Hydroxide'!$E26</f>
        <v>6300</v>
      </c>
      <c r="E20" s="22"/>
      <c r="F20" s="22">
        <f>'[14]Hydroxide Index'!K21</f>
        <v>6250.2050797039483</v>
      </c>
    </row>
    <row r="21" spans="1:6">
      <c r="A21" s="23">
        <v>40391</v>
      </c>
      <c r="B21" s="22">
        <f>'[14]Lithium Hydroxide'!$B27</f>
        <v>5550</v>
      </c>
      <c r="C21" s="22">
        <f>'[14]Lithium Hydroxide'!$C27</f>
        <v>6575</v>
      </c>
      <c r="D21" s="22">
        <f>'[14]Lithium Hydroxide'!$E27</f>
        <v>6300</v>
      </c>
      <c r="E21" s="22"/>
      <c r="F21" s="22">
        <f>'[14]Hydroxide Index'!K22</f>
        <v>5892.1060059776373</v>
      </c>
    </row>
    <row r="22" spans="1:6">
      <c r="A22" s="23">
        <v>40422</v>
      </c>
      <c r="B22" s="22">
        <f>'[14]Lithium Hydroxide'!$B28</f>
        <v>5550</v>
      </c>
      <c r="C22" s="22">
        <f>'[14]Lithium Hydroxide'!$C28</f>
        <v>6500</v>
      </c>
      <c r="D22" s="22">
        <f>'[14]Lithium Hydroxide'!$E28</f>
        <v>6400</v>
      </c>
      <c r="E22" s="22"/>
      <c r="F22" s="22">
        <f>'[14]Hydroxide Index'!K23</f>
        <v>6035.2314198070726</v>
      </c>
    </row>
    <row r="23" spans="1:6">
      <c r="A23" s="23">
        <v>40452</v>
      </c>
      <c r="B23" s="22">
        <f>'[14]Lithium Hydroxide'!$B29</f>
        <v>5700</v>
      </c>
      <c r="C23" s="22">
        <f>'[14]Lithium Hydroxide'!$C29</f>
        <v>6475</v>
      </c>
      <c r="D23" s="22">
        <f>'[14]Lithium Hydroxide'!$E29</f>
        <v>6400</v>
      </c>
      <c r="E23" s="22"/>
      <c r="F23" s="22">
        <f>'[14]Hydroxide Index'!K24</f>
        <v>6021.8176183839951</v>
      </c>
    </row>
    <row r="24" spans="1:6">
      <c r="A24" s="23">
        <v>40483</v>
      </c>
      <c r="B24" s="22">
        <f>'[14]Lithium Hydroxide'!$B30</f>
        <v>5700</v>
      </c>
      <c r="C24" s="22">
        <f>'[14]Lithium Hydroxide'!$C30</f>
        <v>6550</v>
      </c>
      <c r="D24" s="22">
        <f>'[14]Lithium Hydroxide'!$E30</f>
        <v>6100</v>
      </c>
      <c r="E24" s="22"/>
      <c r="F24" s="22">
        <f>'[14]Hydroxide Index'!K25</f>
        <v>5990.6444853704015</v>
      </c>
    </row>
    <row r="25" spans="1:6">
      <c r="A25" s="23">
        <v>40513</v>
      </c>
      <c r="B25" s="22">
        <f>'[14]Lithium Hydroxide'!$B31</f>
        <v>5450</v>
      </c>
      <c r="C25" s="22">
        <f>'[14]Lithium Hydroxide'!$C31</f>
        <v>7175</v>
      </c>
      <c r="D25" s="22">
        <f>'[14]Lithium Hydroxide'!$E31</f>
        <v>6600</v>
      </c>
      <c r="E25" s="22"/>
      <c r="F25" s="22">
        <f>'[14]Hydroxide Index'!K26</f>
        <v>6126.3406329037389</v>
      </c>
    </row>
    <row r="26" spans="1:6">
      <c r="A26" s="23">
        <v>40544</v>
      </c>
      <c r="B26" s="22">
        <f>'[14]Lithium Hydroxide'!$B32</f>
        <v>5450</v>
      </c>
      <c r="C26" s="22">
        <f>'[14]Lithium Hydroxide'!$C32</f>
        <v>6825</v>
      </c>
      <c r="D26" s="22">
        <f>'[14]Lithium Hydroxide'!$E32</f>
        <v>6300</v>
      </c>
      <c r="E26" s="22"/>
      <c r="F26" s="22">
        <f>'[14]Hydroxide Index'!K27</f>
        <v>6184.4101112340431</v>
      </c>
    </row>
    <row r="27" spans="1:6">
      <c r="A27" s="23">
        <v>40575</v>
      </c>
      <c r="B27" s="22">
        <f>'[14]Lithium Hydroxide'!$B33</f>
        <v>5750</v>
      </c>
      <c r="C27" s="22">
        <f>'[14]Lithium Hydroxide'!$C33</f>
        <v>6775</v>
      </c>
      <c r="D27" s="22">
        <f>'[14]Lithium Hydroxide'!$E33</f>
        <v>6800</v>
      </c>
      <c r="E27" s="22"/>
      <c r="F27" s="22">
        <f>'[14]Hydroxide Index'!K28</f>
        <v>5996.637596751907</v>
      </c>
    </row>
    <row r="28" spans="1:6">
      <c r="A28" s="23">
        <v>40603</v>
      </c>
      <c r="B28" s="22">
        <f>'[14]Lithium Hydroxide'!$B34</f>
        <v>5700</v>
      </c>
      <c r="C28" s="22">
        <f>'[14]Lithium Hydroxide'!$C34</f>
        <v>7000</v>
      </c>
      <c r="D28" s="22">
        <f>'[14]Lithium Hydroxide'!$E34</f>
        <v>6800</v>
      </c>
      <c r="E28" s="22"/>
      <c r="F28" s="22">
        <f>'[14]Hydroxide Index'!K29</f>
        <v>6390.9016818733999</v>
      </c>
    </row>
    <row r="29" spans="1:6">
      <c r="A29" s="23">
        <v>40634</v>
      </c>
      <c r="B29" s="22">
        <f>'[14]Lithium Hydroxide'!$B35</f>
        <v>5600</v>
      </c>
      <c r="C29" s="22">
        <f>'[14]Lithium Hydroxide'!$C35</f>
        <v>6975</v>
      </c>
      <c r="D29" s="22">
        <f>'[14]Lithium Hydroxide'!$E35</f>
        <v>6200</v>
      </c>
      <c r="E29" s="22"/>
      <c r="F29" s="22">
        <f>'[14]Hydroxide Index'!K30</f>
        <v>6096.9822999801854</v>
      </c>
    </row>
    <row r="30" spans="1:6">
      <c r="A30" s="23">
        <v>40664</v>
      </c>
      <c r="B30" s="22">
        <f>'[14]Lithium Hydroxide'!$B36</f>
        <v>5900</v>
      </c>
      <c r="C30" s="22">
        <f>'[14]Lithium Hydroxide'!$C36</f>
        <v>6600</v>
      </c>
      <c r="D30" s="22">
        <f>'[14]Lithium Hydroxide'!$E36</f>
        <v>6300</v>
      </c>
      <c r="E30" s="22"/>
      <c r="F30" s="22">
        <f>'[14]Hydroxide Index'!K31</f>
        <v>6165.7847869425032</v>
      </c>
    </row>
    <row r="31" spans="1:6">
      <c r="A31" s="23">
        <v>40695</v>
      </c>
      <c r="B31" s="22">
        <f>'[14]Lithium Hydroxide'!$B37</f>
        <v>6150</v>
      </c>
      <c r="C31" s="22">
        <f>'[14]Lithium Hydroxide'!$C37</f>
        <v>7100</v>
      </c>
      <c r="D31" s="22">
        <f>'[14]Lithium Hydroxide'!$E37</f>
        <v>6700</v>
      </c>
      <c r="E31" s="22"/>
      <c r="F31" s="22">
        <f>'[14]Hydroxide Index'!K32</f>
        <v>6540.4960822629282</v>
      </c>
    </row>
    <row r="32" spans="1:6">
      <c r="A32" s="23">
        <v>40725</v>
      </c>
      <c r="B32" s="22">
        <f>'[14]Lithium Hydroxide'!$B38</f>
        <v>6050</v>
      </c>
      <c r="C32" s="22">
        <f>'[14]Lithium Hydroxide'!$C38</f>
        <v>7025</v>
      </c>
      <c r="D32" s="22">
        <f>'[14]Lithium Hydroxide'!$E38</f>
        <v>6300</v>
      </c>
      <c r="E32" s="22"/>
      <c r="F32" s="22">
        <f>'[14]Hydroxide Index'!K33</f>
        <v>6321.3073376759185</v>
      </c>
    </row>
    <row r="33" spans="1:6">
      <c r="A33" s="23">
        <v>40756</v>
      </c>
      <c r="B33" s="22">
        <f>'[14]Lithium Hydroxide'!$B39</f>
        <v>5900</v>
      </c>
      <c r="C33" s="22">
        <f>'[14]Lithium Hydroxide'!$C39</f>
        <v>7125</v>
      </c>
      <c r="D33" s="22">
        <f>'[14]Lithium Hydroxide'!$E39</f>
        <v>6600</v>
      </c>
      <c r="E33" s="22"/>
      <c r="F33" s="22">
        <f>'[14]Hydroxide Index'!K34</f>
        <v>6510.5760491259498</v>
      </c>
    </row>
    <row r="34" spans="1:6">
      <c r="A34" s="23">
        <v>40787</v>
      </c>
      <c r="B34" s="22">
        <f>'[14]Lithium Hydroxide'!$B40</f>
        <v>6000</v>
      </c>
      <c r="C34" s="22">
        <f>'[14]Lithium Hydroxide'!$C40</f>
        <v>6900</v>
      </c>
      <c r="D34" s="22">
        <f>'[14]Lithium Hydroxide'!$E40</f>
        <v>6700</v>
      </c>
      <c r="E34" s="22"/>
      <c r="F34" s="22">
        <f>'[14]Hydroxide Index'!K35</f>
        <v>6271.3669940542441</v>
      </c>
    </row>
    <row r="35" spans="1:6">
      <c r="A35" s="23">
        <v>40817</v>
      </c>
      <c r="B35" s="22">
        <f>'[14]Lithium Hydroxide'!$B41</f>
        <v>5950</v>
      </c>
      <c r="C35" s="22">
        <f>'[14]Lithium Hydroxide'!$C41</f>
        <v>7050</v>
      </c>
      <c r="D35" s="22">
        <f>'[14]Lithium Hydroxide'!$E41</f>
        <v>6900</v>
      </c>
      <c r="E35" s="22"/>
      <c r="F35" s="22">
        <f>'[14]Hydroxide Index'!K36</f>
        <v>6429.4596638912308</v>
      </c>
    </row>
    <row r="36" spans="1:6">
      <c r="A36" s="23">
        <v>40848</v>
      </c>
      <c r="B36" s="22">
        <f>'[14]Lithium Hydroxide'!$B42</f>
        <v>6000</v>
      </c>
      <c r="C36" s="22">
        <f>'[14]Lithium Hydroxide'!$C42</f>
        <v>7400</v>
      </c>
      <c r="D36" s="22">
        <f>'[14]Lithium Hydroxide'!$E42</f>
        <v>6700</v>
      </c>
      <c r="E36" s="22"/>
      <c r="F36" s="22">
        <f>'[14]Hydroxide Index'!K37</f>
        <v>6433.7367896670421</v>
      </c>
    </row>
    <row r="37" spans="1:6">
      <c r="A37" s="23">
        <v>40878</v>
      </c>
      <c r="B37" s="22">
        <f>'[14]Lithium Hydroxide'!$B43</f>
        <v>6200</v>
      </c>
      <c r="C37" s="22">
        <f>'[14]Lithium Hydroxide'!$C43</f>
        <v>7100</v>
      </c>
      <c r="D37" s="22">
        <f>'[14]Lithium Hydroxide'!$E43</f>
        <v>6600</v>
      </c>
      <c r="E37" s="22"/>
      <c r="F37" s="22">
        <f>'[14]Hydroxide Index'!K38</f>
        <v>6495.5507855826818</v>
      </c>
    </row>
    <row r="38" spans="1:6">
      <c r="A38" s="23">
        <v>40909</v>
      </c>
      <c r="B38" s="22">
        <f>'[14]Lithium Hydroxide'!$B44</f>
        <v>6425</v>
      </c>
      <c r="C38" s="22">
        <f>'[14]Lithium Hydroxide'!$C44</f>
        <v>7425</v>
      </c>
      <c r="D38" s="22">
        <f>'[14]Lithium Hydroxide'!$E44</f>
        <v>6600</v>
      </c>
      <c r="E38" s="22"/>
      <c r="F38" s="22">
        <f>'[14]Hydroxide Index'!K39</f>
        <v>6519.5212613072217</v>
      </c>
    </row>
    <row r="39" spans="1:6">
      <c r="A39" s="23">
        <v>40940</v>
      </c>
      <c r="B39" s="22">
        <f>'[14]Lithium Hydroxide'!$B45</f>
        <v>6875</v>
      </c>
      <c r="C39" s="22">
        <f>'[14]Lithium Hydroxide'!$C45</f>
        <v>7450</v>
      </c>
      <c r="D39" s="22">
        <f>'[14]Lithium Hydroxide'!$E45</f>
        <v>7100</v>
      </c>
      <c r="E39" s="22"/>
      <c r="F39" s="22">
        <f>'[14]Hydroxide Index'!K40</f>
        <v>6865.8244571926189</v>
      </c>
    </row>
    <row r="40" spans="1:6">
      <c r="A40" s="23">
        <v>40969</v>
      </c>
      <c r="B40" s="22">
        <f>'[14]Lithium Hydroxide'!$B46</f>
        <v>6725</v>
      </c>
      <c r="C40" s="22">
        <f>'[14]Lithium Hydroxide'!$C46</f>
        <v>7700</v>
      </c>
      <c r="D40" s="22">
        <f>'[14]Lithium Hydroxide'!$E46</f>
        <v>7100</v>
      </c>
      <c r="E40" s="22"/>
      <c r="F40" s="22">
        <f>'[14]Hydroxide Index'!K41</f>
        <v>7090.3336600176744</v>
      </c>
    </row>
    <row r="41" spans="1:6">
      <c r="A41" s="23">
        <v>41000</v>
      </c>
      <c r="B41" s="22">
        <f>'[14]Lithium Hydroxide'!$B47</f>
        <v>6650</v>
      </c>
      <c r="C41" s="22">
        <f>'[14]Lithium Hydroxide'!$C47</f>
        <v>7575</v>
      </c>
      <c r="D41" s="22">
        <f>'[14]Lithium Hydroxide'!$E47</f>
        <v>6700</v>
      </c>
      <c r="E41" s="22"/>
      <c r="F41" s="22">
        <f>'[14]Hydroxide Index'!K42</f>
        <v>6830.9841251744674</v>
      </c>
    </row>
    <row r="42" spans="1:6">
      <c r="A42" s="23">
        <v>41030</v>
      </c>
      <c r="B42" s="22">
        <f>'[14]Lithium Hydroxide'!$B48</f>
        <v>6650</v>
      </c>
      <c r="C42" s="22">
        <f>'[14]Lithium Hydroxide'!$C48</f>
        <v>7425</v>
      </c>
      <c r="D42" s="22">
        <f>'[14]Lithium Hydroxide'!$E48</f>
        <v>7000</v>
      </c>
      <c r="E42" s="22"/>
      <c r="F42" s="22">
        <f>'[14]Hydroxide Index'!K43</f>
        <v>6694.446471206451</v>
      </c>
    </row>
    <row r="43" spans="1:6">
      <c r="A43" s="23">
        <v>41061</v>
      </c>
      <c r="B43" s="22">
        <f>'[14]Lithium Hydroxide'!$B49</f>
        <v>6450</v>
      </c>
      <c r="C43" s="22">
        <f>'[14]Lithium Hydroxide'!$C49</f>
        <v>7600</v>
      </c>
      <c r="D43" s="22">
        <f>'[14]Lithium Hydroxide'!$E49</f>
        <v>7300</v>
      </c>
      <c r="E43" s="22"/>
      <c r="F43" s="22">
        <f>'[14]Hydroxide Index'!K44</f>
        <v>7034.7976040321955</v>
      </c>
    </row>
    <row r="44" spans="1:6">
      <c r="A44" s="23">
        <v>41091</v>
      </c>
      <c r="B44" s="22">
        <f>'[14]Lithium Hydroxide'!$B50</f>
        <v>6850</v>
      </c>
      <c r="C44" s="22">
        <f>'[14]Lithium Hydroxide'!$C50</f>
        <v>7500</v>
      </c>
      <c r="D44" s="22">
        <f>'[14]Lithium Hydroxide'!$E50</f>
        <v>7100</v>
      </c>
      <c r="E44" s="22"/>
      <c r="F44" s="22">
        <f>'[14]Hydroxide Index'!K45</f>
        <v>6905.5178539781282</v>
      </c>
    </row>
    <row r="45" spans="1:6">
      <c r="A45" s="23">
        <v>41122</v>
      </c>
      <c r="B45" s="22">
        <f>'[14]Lithium Hydroxide'!$B51</f>
        <v>6350</v>
      </c>
      <c r="C45" s="22">
        <f>'[14]Lithium Hydroxide'!$C51</f>
        <v>7450</v>
      </c>
      <c r="D45" s="22">
        <f>'[14]Lithium Hydroxide'!$E51</f>
        <v>7200</v>
      </c>
      <c r="E45" s="22"/>
      <c r="F45" s="22">
        <f>'[14]Hydroxide Index'!K46</f>
        <v>6939.4331644507183</v>
      </c>
    </row>
    <row r="46" spans="1:6">
      <c r="A46" s="23">
        <v>41153</v>
      </c>
      <c r="B46" s="22">
        <f>'[14]Lithium Hydroxide'!$B52</f>
        <v>6400</v>
      </c>
      <c r="C46" s="22">
        <f>'[14]Lithium Hydroxide'!$C52</f>
        <v>7875</v>
      </c>
      <c r="D46" s="22">
        <f>'[14]Lithium Hydroxide'!$E52</f>
        <v>7200</v>
      </c>
      <c r="E46" s="22"/>
      <c r="F46" s="22">
        <f>'[14]Hydroxide Index'!K47</f>
        <v>7088.5439794273043</v>
      </c>
    </row>
    <row r="47" spans="1:6">
      <c r="A47" s="23">
        <v>41183</v>
      </c>
      <c r="B47" s="22">
        <f>'[14]Lithium Hydroxide'!$B53</f>
        <v>6600</v>
      </c>
      <c r="C47" s="22">
        <f>'[14]Lithium Hydroxide'!$C53</f>
        <v>7775</v>
      </c>
      <c r="D47" s="22">
        <f>'[14]Lithium Hydroxide'!$E53</f>
        <v>7800</v>
      </c>
      <c r="E47" s="22"/>
      <c r="F47" s="22">
        <f>'[14]Hydroxide Index'!K48</f>
        <v>6935.1926289922121</v>
      </c>
    </row>
    <row r="48" spans="1:6">
      <c r="A48" s="23">
        <v>41214</v>
      </c>
      <c r="B48" s="22">
        <f>'[14]Lithium Hydroxide'!$B54</f>
        <v>6550</v>
      </c>
      <c r="C48" s="22">
        <f>'[14]Lithium Hydroxide'!$C54</f>
        <v>7825</v>
      </c>
      <c r="D48" s="22">
        <f>'[14]Lithium Hydroxide'!$E54</f>
        <v>7700</v>
      </c>
      <c r="E48" s="22"/>
      <c r="F48" s="22">
        <f>'[14]Hydroxide Index'!K49</f>
        <v>7258.3231062441255</v>
      </c>
    </row>
    <row r="49" spans="1:6">
      <c r="A49" s="23">
        <v>41244</v>
      </c>
      <c r="B49" s="22">
        <f>'[14]Lithium Hydroxide'!$B55</f>
        <v>6400</v>
      </c>
      <c r="C49" s="22">
        <f>'[14]Lithium Hydroxide'!$C55</f>
        <v>8050</v>
      </c>
      <c r="D49" s="22">
        <f>'[14]Lithium Hydroxide'!$E55</f>
        <v>7900</v>
      </c>
      <c r="E49" s="22"/>
      <c r="F49" s="22">
        <f>'[14]Hydroxide Index'!K50</f>
        <v>7334.3070242485583</v>
      </c>
    </row>
    <row r="50" spans="1:6">
      <c r="A50" s="23">
        <v>41275</v>
      </c>
      <c r="B50" s="22">
        <f>'[14]Lithium Hydroxide'!$B56</f>
        <v>6425</v>
      </c>
      <c r="C50" s="22">
        <f>'[14]Lithium Hydroxide'!$C56</f>
        <v>7600</v>
      </c>
      <c r="D50" s="22">
        <f>'[14]Lithium Hydroxide'!$E56</f>
        <v>7600</v>
      </c>
      <c r="E50" s="22"/>
      <c r="F50" s="22">
        <f>'[14]Hydroxide Index'!K51</f>
        <v>6867.7325043871915</v>
      </c>
    </row>
    <row r="51" spans="1:6">
      <c r="A51" s="23">
        <v>41306</v>
      </c>
      <c r="B51" s="22">
        <f>'[14]Lithium Hydroxide'!$B57</f>
        <v>6425</v>
      </c>
      <c r="C51" s="22">
        <f>'[14]Lithium Hydroxide'!$C57</f>
        <v>8025</v>
      </c>
      <c r="D51" s="22">
        <f>'[14]Lithium Hydroxide'!$E57</f>
        <v>8300</v>
      </c>
      <c r="E51" s="22"/>
      <c r="F51" s="22">
        <f>'[14]Hydroxide Index'!K52</f>
        <v>7289.9747690902004</v>
      </c>
    </row>
    <row r="52" spans="1:6">
      <c r="A52" s="23">
        <v>41334</v>
      </c>
      <c r="B52" s="22">
        <f>'[14]Lithium Hydroxide'!$B58</f>
        <v>6325</v>
      </c>
      <c r="C52" s="22">
        <f>'[14]Lithium Hydroxide'!$C58</f>
        <v>8050</v>
      </c>
      <c r="D52" s="22">
        <f>'[14]Lithium Hydroxide'!$E58</f>
        <v>7500</v>
      </c>
      <c r="E52" s="22"/>
      <c r="F52" s="22">
        <f>'[14]Hydroxide Index'!K53</f>
        <v>7215.7080168610401</v>
      </c>
    </row>
    <row r="53" spans="1:6">
      <c r="A53" s="23">
        <v>41365</v>
      </c>
      <c r="B53" s="22">
        <f>'[14]Lithium Hydroxide'!$B59</f>
        <v>6275</v>
      </c>
      <c r="C53" s="22">
        <f>'[14]Lithium Hydroxide'!$C59</f>
        <v>7825</v>
      </c>
      <c r="D53" s="22">
        <f>'[14]Lithium Hydroxide'!$E59</f>
        <v>7500</v>
      </c>
      <c r="E53" s="22"/>
      <c r="F53" s="22">
        <f>'[14]Hydroxide Index'!K54</f>
        <v>6802.5386363059843</v>
      </c>
    </row>
    <row r="54" spans="1:6">
      <c r="A54" s="23">
        <v>41395</v>
      </c>
      <c r="B54" s="22">
        <f>'[14]Lithium Hydroxide'!$B60</f>
        <v>6125</v>
      </c>
      <c r="C54" s="22">
        <f>'[14]Lithium Hydroxide'!$C60</f>
        <v>8975</v>
      </c>
      <c r="D54" s="22">
        <f>'[14]Lithium Hydroxide'!$E60</f>
        <v>7800</v>
      </c>
      <c r="E54" s="22"/>
      <c r="F54" s="22">
        <f>'[14]Hydroxide Index'!K55</f>
        <v>7158.7219161958301</v>
      </c>
    </row>
    <row r="55" spans="1:6">
      <c r="A55" s="23">
        <v>41426</v>
      </c>
      <c r="B55" s="22">
        <f>'[14]Lithium Hydroxide'!$B61</f>
        <v>5975</v>
      </c>
      <c r="C55" s="22">
        <f>'[14]Lithium Hydroxide'!$C61</f>
        <v>8275</v>
      </c>
      <c r="D55" s="22">
        <f>'[14]Lithium Hydroxide'!$E61</f>
        <v>7600</v>
      </c>
      <c r="E55" s="22"/>
      <c r="F55" s="22">
        <f>'[14]Hydroxide Index'!K56</f>
        <v>6744.2317874305318</v>
      </c>
    </row>
    <row r="56" spans="1:6">
      <c r="A56" s="23">
        <v>41456</v>
      </c>
      <c r="B56" s="22">
        <f>'[14]Lithium Hydroxide'!$B62</f>
        <v>6300</v>
      </c>
      <c r="C56" s="22">
        <f>'[14]Lithium Hydroxide'!$C62</f>
        <v>7950</v>
      </c>
      <c r="D56" s="22">
        <f>'[14]Lithium Hydroxide'!$E62</f>
        <v>7900</v>
      </c>
      <c r="E56" s="22"/>
      <c r="F56" s="22">
        <f>'[14]Hydroxide Index'!K57</f>
        <v>7122.2216340288105</v>
      </c>
    </row>
    <row r="57" spans="1:6">
      <c r="A57" s="23">
        <v>41487</v>
      </c>
      <c r="B57" s="22">
        <f>'[14]Lithium Hydroxide'!$B63</f>
        <v>6400</v>
      </c>
      <c r="C57" s="22">
        <f>'[14]Lithium Hydroxide'!$C63</f>
        <v>8325</v>
      </c>
      <c r="D57" s="22">
        <f>'[14]Lithium Hydroxide'!$E63</f>
        <v>7400</v>
      </c>
      <c r="E57" s="22"/>
      <c r="F57" s="22">
        <f>'[14]Hydroxide Index'!K58</f>
        <v>6840.0539505518627</v>
      </c>
    </row>
    <row r="58" spans="1:6">
      <c r="A58" s="23">
        <v>41518</v>
      </c>
      <c r="B58" s="22">
        <f>'[14]Lithium Hydroxide'!$B64</f>
        <v>6750</v>
      </c>
      <c r="C58" s="22">
        <f>'[14]Lithium Hydroxide'!$C64</f>
        <v>7950</v>
      </c>
      <c r="D58" s="22">
        <f>'[14]Lithium Hydroxide'!$E64</f>
        <v>7300</v>
      </c>
      <c r="E58" s="22"/>
      <c r="F58" s="22">
        <f>'[14]Hydroxide Index'!K59</f>
        <v>6976.168915746639</v>
      </c>
    </row>
    <row r="59" spans="1:6">
      <c r="A59" s="23">
        <v>41548</v>
      </c>
      <c r="B59" s="22">
        <f>'[14]Lithium Hydroxide'!$B65</f>
        <v>6325</v>
      </c>
      <c r="C59" s="22">
        <f>'[14]Lithium Hydroxide'!$C65</f>
        <v>7875</v>
      </c>
      <c r="D59" s="22">
        <f>'[14]Lithium Hydroxide'!$E65</f>
        <v>7100</v>
      </c>
      <c r="E59" s="22"/>
      <c r="F59" s="22">
        <f>'[14]Hydroxide Index'!K60</f>
        <v>6774.9855590701663</v>
      </c>
    </row>
    <row r="60" spans="1:6">
      <c r="A60" s="23">
        <v>41579</v>
      </c>
      <c r="B60" s="22">
        <f>'[14]Lithium Hydroxide'!$B66</f>
        <v>6375</v>
      </c>
      <c r="C60" s="22">
        <f>'[14]Lithium Hydroxide'!$C66</f>
        <v>8325</v>
      </c>
      <c r="D60" s="22">
        <f>'[14]Lithium Hydroxide'!$E66</f>
        <v>7200</v>
      </c>
      <c r="E60" s="22"/>
      <c r="F60" s="22">
        <f>'[14]Hydroxide Index'!K61</f>
        <v>7001.7366373263449</v>
      </c>
    </row>
    <row r="61" spans="1:6">
      <c r="A61" s="23">
        <v>41609</v>
      </c>
      <c r="B61" s="22">
        <f>'[14]Lithium Hydroxide'!$B67</f>
        <v>6275</v>
      </c>
      <c r="C61" s="22">
        <f>'[14]Lithium Hydroxide'!$C67</f>
        <v>7900</v>
      </c>
      <c r="D61" s="22">
        <f>'[14]Lithium Hydroxide'!$E67</f>
        <v>7300</v>
      </c>
      <c r="E61" s="22"/>
      <c r="F61" s="22">
        <f>'[14]Hydroxide Index'!K62</f>
        <v>7095.5162910559993</v>
      </c>
    </row>
    <row r="62" spans="1:6">
      <c r="A62" s="23">
        <v>41640</v>
      </c>
      <c r="B62" s="22">
        <f>'[14]Lithium Hydroxide'!$B68</f>
        <v>6200</v>
      </c>
      <c r="C62" s="22">
        <f>'[14]Lithium Hydroxide'!$C68</f>
        <v>7675</v>
      </c>
      <c r="D62" s="22">
        <f>'[14]Lithium Hydroxide'!$E68</f>
        <v>7100</v>
      </c>
      <c r="E62" s="22"/>
      <c r="F62" s="22">
        <f>'[14]Hydroxide Index'!K63</f>
        <v>6995.6998428809911</v>
      </c>
    </row>
    <row r="63" spans="1:6">
      <c r="A63" s="23">
        <v>41671</v>
      </c>
      <c r="B63" s="22">
        <f>'[14]Lithium Hydroxide'!$B69</f>
        <v>6200</v>
      </c>
      <c r="C63" s="22">
        <f>'[14]Lithium Hydroxide'!$C69</f>
        <v>7800</v>
      </c>
      <c r="D63" s="22">
        <f>'[14]Lithium Hydroxide'!$E69</f>
        <v>7800</v>
      </c>
      <c r="E63" s="22"/>
      <c r="F63" s="22">
        <f>'[14]Hydroxide Index'!K64</f>
        <v>6949.6240936427257</v>
      </c>
    </row>
    <row r="64" spans="1:6">
      <c r="A64" s="23">
        <v>41699</v>
      </c>
      <c r="B64" s="22">
        <f>'[14]Lithium Hydroxide'!$B70</f>
        <v>6100</v>
      </c>
      <c r="C64" s="22">
        <f>'[14]Lithium Hydroxide'!$C70</f>
        <v>7825</v>
      </c>
      <c r="D64" s="22">
        <f>'[14]Lithium Hydroxide'!$E70</f>
        <v>7200</v>
      </c>
      <c r="E64" s="22"/>
      <c r="F64" s="22">
        <f>'[14]Hydroxide Index'!K65</f>
        <v>6664.4289073433984</v>
      </c>
    </row>
    <row r="65" spans="1:6">
      <c r="A65" s="23">
        <v>41730</v>
      </c>
      <c r="B65" s="22">
        <f>'[14]Lithium Hydroxide'!$B71</f>
        <v>6275</v>
      </c>
      <c r="C65" s="22">
        <f>'[14]Lithium Hydroxide'!$C71</f>
        <v>7575</v>
      </c>
      <c r="D65" s="22">
        <f>'[14]Lithium Hydroxide'!$E71</f>
        <v>7400</v>
      </c>
      <c r="E65" s="22"/>
      <c r="F65" s="22">
        <f>'[14]Hydroxide Index'!K66</f>
        <v>6936.5700027990188</v>
      </c>
    </row>
    <row r="66" spans="1:6">
      <c r="A66" s="23">
        <v>41760</v>
      </c>
      <c r="B66" s="22">
        <f>'[14]Lithium Hydroxide'!$B72</f>
        <v>6625</v>
      </c>
      <c r="C66" s="22">
        <f>'[14]Lithium Hydroxide'!$C72</f>
        <v>7975</v>
      </c>
      <c r="D66" s="22">
        <f>'[14]Lithium Hydroxide'!$E72</f>
        <v>7000</v>
      </c>
      <c r="E66" s="22"/>
      <c r="F66" s="22">
        <f>'[14]Hydroxide Index'!K67</f>
        <v>7112.8195841967581</v>
      </c>
    </row>
    <row r="67" spans="1:6">
      <c r="A67" s="23">
        <v>41791</v>
      </c>
      <c r="B67" s="22">
        <f>'[14]Lithium Hydroxide'!$B73</f>
        <v>6075</v>
      </c>
      <c r="C67" s="22">
        <f>'[14]Lithium Hydroxide'!$C73</f>
        <v>7775</v>
      </c>
      <c r="D67" s="22">
        <f>'[14]Lithium Hydroxide'!$E73</f>
        <v>7200</v>
      </c>
      <c r="E67" s="22"/>
      <c r="F67" s="22">
        <f>'[14]Hydroxide Index'!K68</f>
        <v>7060.788501125724</v>
      </c>
    </row>
    <row r="68" spans="1:6">
      <c r="A68" s="23">
        <v>41821</v>
      </c>
      <c r="B68" s="22">
        <f>'[14]Lithium Hydroxide'!$B74</f>
        <v>6300</v>
      </c>
      <c r="C68" s="22">
        <f>'[14]Lithium Hydroxide'!$C74</f>
        <v>7950</v>
      </c>
      <c r="D68" s="22">
        <f>'[14]Lithium Hydroxide'!$E74</f>
        <v>6900</v>
      </c>
      <c r="E68" s="22"/>
      <c r="F68" s="22">
        <f>'[14]Hydroxide Index'!K69</f>
        <v>6937.0550178095982</v>
      </c>
    </row>
    <row r="69" spans="1:6">
      <c r="A69" s="23">
        <v>41852</v>
      </c>
      <c r="B69" s="22">
        <f>'[14]Lithium Hydroxide'!$B75</f>
        <v>6350</v>
      </c>
      <c r="C69" s="22">
        <f>'[14]Lithium Hydroxide'!$C75</f>
        <v>7450</v>
      </c>
      <c r="D69" s="22">
        <f>'[14]Lithium Hydroxide'!$E75</f>
        <v>7000</v>
      </c>
      <c r="E69" s="22"/>
      <c r="F69" s="22">
        <f>'[14]Hydroxide Index'!K70</f>
        <v>6938.0122008368307</v>
      </c>
    </row>
    <row r="70" spans="1:6">
      <c r="A70" s="23">
        <v>41883</v>
      </c>
      <c r="B70" s="22">
        <f>'[14]Lithium Hydroxide'!$B76</f>
        <v>6350</v>
      </c>
      <c r="C70" s="22">
        <f>'[14]Lithium Hydroxide'!$C76</f>
        <v>7650</v>
      </c>
      <c r="D70" s="22">
        <f>'[14]Lithium Hydroxide'!$E76</f>
        <v>7100</v>
      </c>
      <c r="E70" s="22"/>
      <c r="F70" s="22">
        <f>'[14]Hydroxide Index'!K71</f>
        <v>7021.0321654488334</v>
      </c>
    </row>
    <row r="71" spans="1:6">
      <c r="A71" s="23">
        <v>41913</v>
      </c>
      <c r="B71" s="22">
        <f>'[14]Lithium Hydroxide'!$B77</f>
        <v>6500</v>
      </c>
      <c r="C71" s="22">
        <f>'[14]Lithium Hydroxide'!$C77</f>
        <v>7450</v>
      </c>
      <c r="D71" s="22">
        <f>'[14]Lithium Hydroxide'!$E77</f>
        <v>7000</v>
      </c>
      <c r="E71" s="22"/>
      <c r="F71" s="22">
        <f>'[14]Hydroxide Index'!K72</f>
        <v>6973.0167693936701</v>
      </c>
    </row>
    <row r="72" spans="1:6">
      <c r="A72" s="23">
        <v>41944</v>
      </c>
      <c r="B72" s="22">
        <f>'[14]Lithium Hydroxide'!$B78</f>
        <v>6400</v>
      </c>
      <c r="C72" s="22">
        <f>'[14]Lithium Hydroxide'!$C78</f>
        <v>7300</v>
      </c>
      <c r="D72" s="22">
        <f>'[14]Lithium Hydroxide'!$E78</f>
        <v>6700</v>
      </c>
      <c r="E72" s="22"/>
      <c r="F72" s="22">
        <f>'[14]Hydroxide Index'!K73</f>
        <v>6761.2896488010865</v>
      </c>
    </row>
    <row r="73" spans="1:6">
      <c r="A73" s="23">
        <v>41974</v>
      </c>
      <c r="B73" s="22">
        <f>'[14]Lithium Hydroxide'!$B79</f>
        <v>6450</v>
      </c>
      <c r="C73" s="22">
        <f>'[14]Lithium Hydroxide'!$C79</f>
        <v>7200</v>
      </c>
      <c r="D73" s="22">
        <f>'[14]Lithium Hydroxide'!$E79</f>
        <v>6800</v>
      </c>
      <c r="E73" s="22"/>
      <c r="F73" s="22">
        <f>'[14]Hydroxide Index'!K74</f>
        <v>6780.4950777643908</v>
      </c>
    </row>
    <row r="74" spans="1:6">
      <c r="A74" s="23">
        <v>42005</v>
      </c>
      <c r="B74" s="22">
        <f>'[14]Lithium Hydroxide'!$B80</f>
        <v>6550</v>
      </c>
      <c r="C74" s="22">
        <f>'[14]Lithium Hydroxide'!$C80</f>
        <v>7750</v>
      </c>
      <c r="D74" s="22">
        <f>'[14]Lithium Hydroxide'!$E80</f>
        <v>7400</v>
      </c>
      <c r="E74" s="22"/>
      <c r="F74" s="22">
        <f>'[14]Hydroxide Index'!K75</f>
        <v>7224.2756710805743</v>
      </c>
    </row>
    <row r="75" spans="1:6">
      <c r="A75" s="23">
        <v>42036</v>
      </c>
      <c r="B75" s="22">
        <f>'[14]Lithium Hydroxide'!$B81</f>
        <v>6600</v>
      </c>
      <c r="C75" s="22">
        <f>'[14]Lithium Hydroxide'!$C81</f>
        <v>7750</v>
      </c>
      <c r="D75" s="22">
        <f>'[14]Lithium Hydroxide'!$E81</f>
        <v>7600</v>
      </c>
      <c r="E75" s="22"/>
      <c r="F75" s="22">
        <f>'[14]Hydroxide Index'!K76</f>
        <v>7314.3672686692025</v>
      </c>
    </row>
    <row r="76" spans="1:6">
      <c r="A76" s="23">
        <v>42064</v>
      </c>
      <c r="B76" s="22">
        <f>'[14]Lithium Hydroxide'!$B82</f>
        <v>6850</v>
      </c>
      <c r="C76" s="22">
        <f>'[14]Lithium Hydroxide'!$C82</f>
        <v>7900</v>
      </c>
      <c r="D76" s="22">
        <f>'[14]Lithium Hydroxide'!$E82</f>
        <v>7700</v>
      </c>
      <c r="E76" s="22"/>
      <c r="F76" s="22">
        <f>'[14]Hydroxide Index'!K77</f>
        <v>7462.0938601907474</v>
      </c>
    </row>
    <row r="77" spans="1:6">
      <c r="A77" s="23">
        <v>42095</v>
      </c>
      <c r="B77" s="22">
        <f>'[14]Lithium Hydroxide'!$B83</f>
        <v>7200</v>
      </c>
      <c r="C77" s="22">
        <f>'[14]Lithium Hydroxide'!$C83</f>
        <v>7650</v>
      </c>
      <c r="D77" s="22">
        <f>'[14]Lithium Hydroxide'!$E83</f>
        <v>7500</v>
      </c>
      <c r="E77" s="22"/>
      <c r="F77" s="22">
        <f>'[14]Hydroxide Index'!K78</f>
        <v>7467.3939709392162</v>
      </c>
    </row>
    <row r="78" spans="1:6">
      <c r="A78" s="23">
        <v>42125</v>
      </c>
      <c r="B78" s="22">
        <f>'[14]Lithium Hydroxide'!$B84</f>
        <v>6800</v>
      </c>
      <c r="C78" s="22">
        <f>'[14]Lithium Hydroxide'!$C84</f>
        <v>7600</v>
      </c>
      <c r="D78" s="22">
        <f>'[14]Lithium Hydroxide'!$E84</f>
        <v>7600</v>
      </c>
      <c r="E78" s="22"/>
      <c r="F78" s="22">
        <f>'[14]Hydroxide Index'!K79</f>
        <v>7399.0461729186254</v>
      </c>
    </row>
    <row r="79" spans="1:6">
      <c r="A79" s="23">
        <v>42156</v>
      </c>
      <c r="B79" s="22">
        <f>'[14]Lithium Hydroxide'!$B85</f>
        <v>6850</v>
      </c>
      <c r="C79" s="22">
        <f>'[14]Lithium Hydroxide'!$C85</f>
        <v>7750</v>
      </c>
      <c r="D79" s="22">
        <f>'[14]Lithium Hydroxide'!$E85</f>
        <v>7900</v>
      </c>
      <c r="E79" s="22"/>
      <c r="F79" s="22">
        <f>'[14]Hydroxide Index'!K80</f>
        <v>7697.7819954909137</v>
      </c>
    </row>
    <row r="80" spans="1:6">
      <c r="A80" s="23">
        <v>42186</v>
      </c>
      <c r="B80" s="22">
        <f>'[14]Lithium Hydroxide'!$B86</f>
        <v>7100</v>
      </c>
      <c r="C80" s="22">
        <f>'[14]Lithium Hydroxide'!$C86</f>
        <v>7800</v>
      </c>
      <c r="D80" s="22">
        <f>'[14]Lithium Hydroxide'!$E86</f>
        <v>8250</v>
      </c>
      <c r="E80" s="22"/>
      <c r="F80" s="22">
        <f>'[14]Hydroxide Index'!K81</f>
        <v>7848.8940014363561</v>
      </c>
    </row>
    <row r="81" spans="1:6">
      <c r="A81" s="23">
        <v>42217</v>
      </c>
      <c r="B81" s="22">
        <f>'[14]Lithium Hydroxide'!$B87</f>
        <v>7000</v>
      </c>
      <c r="C81" s="22">
        <f>'[14]Lithium Hydroxide'!$C87</f>
        <v>8050</v>
      </c>
      <c r="D81" s="22">
        <f>'[14]Lithium Hydroxide'!$E87</f>
        <v>9000</v>
      </c>
      <c r="E81" s="22"/>
      <c r="F81" s="22">
        <f>'[14]Hydroxide Index'!K82</f>
        <v>8009.9936337056315</v>
      </c>
    </row>
    <row r="82" spans="1:6">
      <c r="A82" s="23">
        <v>42248</v>
      </c>
      <c r="B82" s="22">
        <f>'[14]Lithium Hydroxide'!$B88</f>
        <v>7300</v>
      </c>
      <c r="C82" s="22">
        <f>'[14]Lithium Hydroxide'!$C88</f>
        <v>8400</v>
      </c>
      <c r="D82" s="22">
        <f>'[14]Lithium Hydroxide'!$E88</f>
        <v>9100</v>
      </c>
      <c r="E82" s="22"/>
      <c r="F82" s="22">
        <f>'[14]Hydroxide Index'!K83</f>
        <v>8170.556814112847</v>
      </c>
    </row>
    <row r="83" spans="1:6">
      <c r="A83" s="23">
        <v>42278</v>
      </c>
      <c r="B83" s="22">
        <f>'[14]Lithium Hydroxide'!$B89</f>
        <v>7875</v>
      </c>
      <c r="C83" s="22">
        <f>'[14]Lithium Hydroxide'!$C89</f>
        <v>8450</v>
      </c>
      <c r="D83" s="22">
        <f>'[14]Lithium Hydroxide'!$E89</f>
        <v>9700</v>
      </c>
      <c r="E83" s="22"/>
      <c r="F83" s="22">
        <f>'[14]Hydroxide Index'!K84</f>
        <v>8592.017789902462</v>
      </c>
    </row>
    <row r="84" spans="1:6">
      <c r="A84" s="23">
        <v>42309</v>
      </c>
      <c r="B84" s="22">
        <f>'[14]Lithium Hydroxide'!$B90</f>
        <v>8375</v>
      </c>
      <c r="C84" s="22">
        <f>'[14]Lithium Hydroxide'!$C90</f>
        <v>8475</v>
      </c>
      <c r="D84" s="22">
        <f>'[14]Lithium Hydroxide'!$E90</f>
        <v>10400</v>
      </c>
      <c r="E84" s="22"/>
      <c r="F84" s="22">
        <f>'[14]Hydroxide Index'!K85</f>
        <v>8830.8132033361253</v>
      </c>
    </row>
    <row r="85" spans="1:6">
      <c r="A85" s="23">
        <v>42339</v>
      </c>
      <c r="B85" s="22">
        <f>'[14]Lithium Hydroxide'!$B91</f>
        <v>8375</v>
      </c>
      <c r="C85" s="22">
        <f>'[14]Lithium Hydroxide'!$C91</f>
        <v>8800</v>
      </c>
      <c r="D85" s="22">
        <f>'[14]Lithium Hydroxide'!$E91</f>
        <v>10825</v>
      </c>
      <c r="E85" s="22"/>
      <c r="F85" s="22">
        <f>'[14]Hydroxide Index'!K86</f>
        <v>9291.399007315882</v>
      </c>
    </row>
    <row r="86" spans="1:6">
      <c r="A86" s="23">
        <v>42370</v>
      </c>
      <c r="B86" s="22">
        <f>'[14]Lithium Hydroxide'!$B92</f>
        <v>9400</v>
      </c>
      <c r="C86" s="22">
        <f>'[14]Lithium Hydroxide'!$C92</f>
        <v>9900</v>
      </c>
      <c r="D86" s="22">
        <f>'[14]Lithium Hydroxide'!$E92</f>
        <v>11700</v>
      </c>
      <c r="E86" s="22"/>
      <c r="F86" s="22">
        <f>'[14]Hydroxide Index'!K87</f>
        <v>10385.539692328104</v>
      </c>
    </row>
    <row r="87" spans="1:6">
      <c r="A87" s="23">
        <v>42401</v>
      </c>
      <c r="B87" s="22">
        <f>'[14]Lithium Hydroxide'!$B93</f>
        <v>10750</v>
      </c>
      <c r="C87" s="22">
        <f>'[14]Lithium Hydroxide'!$C93</f>
        <v>10750</v>
      </c>
      <c r="D87" s="22">
        <f>'[14]Lithium Hydroxide'!$E93</f>
        <v>12900</v>
      </c>
      <c r="E87" s="22"/>
      <c r="F87" s="22">
        <f>'[14]Hydroxide Index'!K88</f>
        <v>10944.196967856864</v>
      </c>
    </row>
    <row r="88" spans="1:6">
      <c r="A88" s="23">
        <v>42430</v>
      </c>
      <c r="B88" s="22">
        <f>'[14]Lithium Hydroxide'!$B94</f>
        <v>11300</v>
      </c>
      <c r="C88" s="22">
        <f>'[14]Lithium Hydroxide'!$C94</f>
        <v>11750</v>
      </c>
      <c r="D88" s="22">
        <f>'[14]Lithium Hydroxide'!$E94</f>
        <v>14000</v>
      </c>
      <c r="E88" s="22"/>
      <c r="F88" s="22">
        <f>'[14]Hydroxide Index'!K89</f>
        <v>12214.038780570623</v>
      </c>
    </row>
    <row r="89" spans="1:6">
      <c r="A89" s="23">
        <v>42461</v>
      </c>
      <c r="B89" s="22">
        <f>'[14]Lithium Hydroxide'!$B95</f>
        <v>11500</v>
      </c>
      <c r="C89" s="22">
        <f>'[14]Lithium Hydroxide'!$C95</f>
        <v>12500</v>
      </c>
      <c r="D89" s="22">
        <f>'[14]Lithium Hydroxide'!$E95</f>
        <v>14375</v>
      </c>
      <c r="E89" s="22"/>
      <c r="F89" s="22">
        <f>'[14]Hydroxide Index'!K90</f>
        <v>12956.394546790152</v>
      </c>
    </row>
    <row r="90" spans="1:6">
      <c r="A90" s="23">
        <v>42491</v>
      </c>
      <c r="B90" s="22">
        <f>'[14]Lithium Hydroxide'!$B96</f>
        <v>12250</v>
      </c>
      <c r="C90" s="22">
        <f>'[14]Lithium Hydroxide'!$C96</f>
        <v>13500</v>
      </c>
      <c r="D90" s="22">
        <f>'[14]Lithium Hydroxide'!$E96</f>
        <v>14875</v>
      </c>
      <c r="E90" s="22"/>
      <c r="F90" s="22">
        <f>'[14]Hydroxide Index'!K91</f>
        <v>13906.499493671803</v>
      </c>
    </row>
    <row r="91" spans="1:6">
      <c r="A91" s="23">
        <v>42522</v>
      </c>
      <c r="B91" s="22">
        <f>'[14]Lithium Hydroxide'!$B97</f>
        <v>12500</v>
      </c>
      <c r="C91" s="22">
        <f>'[14]Lithium Hydroxide'!$C97</f>
        <v>15000</v>
      </c>
      <c r="D91" s="22">
        <f>'[14]Lithium Hydroxide'!$E97</f>
        <v>16000</v>
      </c>
      <c r="E91" s="22"/>
      <c r="F91" s="22">
        <f>'[14]Hydroxide Index'!K92</f>
        <v>14602.167369594952</v>
      </c>
    </row>
    <row r="92" spans="1:6">
      <c r="A92" s="23">
        <v>42552</v>
      </c>
      <c r="B92" s="22">
        <f>'[14]Lithium Hydroxide'!$B98</f>
        <v>13500</v>
      </c>
      <c r="C92" s="22">
        <f>'[14]Lithium Hydroxide'!$C98</f>
        <v>16000</v>
      </c>
      <c r="D92" s="22">
        <f>'[14]Lithium Hydroxide'!$E98</f>
        <v>17000</v>
      </c>
      <c r="E92" s="22"/>
      <c r="F92" s="22">
        <f>'[14]Hydroxide Index'!K93</f>
        <v>16103.345489442763</v>
      </c>
    </row>
    <row r="93" spans="1:6">
      <c r="A93" s="23">
        <v>42583</v>
      </c>
      <c r="B93" s="22">
        <f>'[14]Lithium Hydroxide'!$B99</f>
        <v>14000</v>
      </c>
      <c r="C93" s="22">
        <f>'[14]Lithium Hydroxide'!$C99</f>
        <v>16500</v>
      </c>
      <c r="D93" s="22">
        <f>'[14]Lithium Hydroxide'!$E99</f>
        <v>19500</v>
      </c>
      <c r="E93" s="22"/>
      <c r="F93" s="22">
        <f>'[14]Hydroxide Index'!K94</f>
        <v>18074.718329848834</v>
      </c>
    </row>
    <row r="94" spans="1:6">
      <c r="A94" s="23">
        <v>42614</v>
      </c>
      <c r="B94" s="22">
        <f>'[14]Lithium Hydroxide'!$B100</f>
        <v>14250</v>
      </c>
      <c r="C94" s="22">
        <f>'[14]Lithium Hydroxide'!$C100</f>
        <v>16750</v>
      </c>
      <c r="D94" s="22">
        <f>'[14]Lithium Hydroxide'!$E100</f>
        <v>19750</v>
      </c>
      <c r="E94" s="22"/>
      <c r="F94" s="22">
        <f>'[14]Hydroxide Index'!K95</f>
        <v>16837.524483440906</v>
      </c>
    </row>
    <row r="95" spans="1:6">
      <c r="A95" s="23">
        <v>42644</v>
      </c>
      <c r="B95" s="22">
        <f>'[14]Lithium Hydroxide'!$B101</f>
        <v>14000</v>
      </c>
      <c r="C95" s="22">
        <f>'[14]Lithium Hydroxide'!$C101</f>
        <v>16500</v>
      </c>
      <c r="D95" s="22">
        <f>'[14]Lithium Hydroxide'!$E101</f>
        <v>19500</v>
      </c>
      <c r="E95" s="22"/>
      <c r="F95" s="22">
        <f>'[14]Hydroxide Index'!K96</f>
        <v>16946.061933346995</v>
      </c>
    </row>
    <row r="96" spans="1:6">
      <c r="A96" s="23">
        <v>42675</v>
      </c>
      <c r="B96" s="22">
        <f>'[14]Lithium Hydroxide'!$B102</f>
        <v>14250</v>
      </c>
      <c r="C96" s="22">
        <f>'[14]Lithium Hydroxide'!$C102</f>
        <v>17500</v>
      </c>
      <c r="D96" s="22">
        <f>'[14]Lithium Hydroxide'!$E102</f>
        <v>20500</v>
      </c>
      <c r="E96" s="22"/>
      <c r="F96" s="22">
        <f>'[14]Hydroxide Index'!K97</f>
        <v>17637.304569775064</v>
      </c>
    </row>
    <row r="97" spans="1:6">
      <c r="A97" s="23">
        <v>42705</v>
      </c>
      <c r="B97" s="22">
        <f>'[14]Lithium Hydroxide'!$B103</f>
        <v>14500</v>
      </c>
      <c r="C97" s="22">
        <f>'[14]Lithium Hydroxide'!$C103</f>
        <v>18000</v>
      </c>
      <c r="D97" s="22">
        <f>'[14]Lithium Hydroxide'!$E103</f>
        <v>20500</v>
      </c>
      <c r="E97" s="22"/>
      <c r="F97" s="22">
        <f>'[14]Hydroxide Index'!K98</f>
        <v>18873.610751598149</v>
      </c>
    </row>
    <row r="98" spans="1:6">
      <c r="A98" s="23">
        <v>42736</v>
      </c>
      <c r="B98" s="22">
        <f>'[14]Lithium Hydroxide'!$B104</f>
        <v>14500</v>
      </c>
      <c r="C98" s="22">
        <f>'[14]Lithium Hydroxide'!$C104</f>
        <v>17500</v>
      </c>
      <c r="D98" s="22">
        <f>'[14]Lithium Hydroxide'!$E104</f>
        <v>19500</v>
      </c>
      <c r="E98" s="22"/>
      <c r="F98" s="22">
        <f>'[14]Hydroxide Index'!K99</f>
        <v>17549.427568199739</v>
      </c>
    </row>
    <row r="99" spans="1:6">
      <c r="A99" s="23">
        <v>42767</v>
      </c>
      <c r="B99" s="22">
        <f>'[14]Lithium Hydroxide'!$B105</f>
        <v>15000</v>
      </c>
      <c r="C99" s="22">
        <f>'[14]Lithium Hydroxide'!$C105</f>
        <v>17500</v>
      </c>
      <c r="D99" s="22">
        <f>'[14]Lithium Hydroxide'!$E105</f>
        <v>20500</v>
      </c>
      <c r="E99" s="22"/>
      <c r="F99" s="22">
        <f>'[14]Hydroxide Index'!K100</f>
        <v>17558.36060012702</v>
      </c>
    </row>
    <row r="100" spans="1:6">
      <c r="A100" s="23">
        <v>42795</v>
      </c>
      <c r="B100" s="22">
        <f>'[14]Lithium Hydroxide'!$B106</f>
        <v>15000</v>
      </c>
      <c r="C100" s="22">
        <f>'[14]Lithium Hydroxide'!$C106</f>
        <v>17250</v>
      </c>
      <c r="D100" s="22">
        <f>'[14]Lithium Hydroxide'!$E106</f>
        <v>20750</v>
      </c>
      <c r="E100" s="22"/>
      <c r="F100" s="22">
        <f>'[14]Hydroxide Index'!K101</f>
        <v>18242.269785609373</v>
      </c>
    </row>
    <row r="101" spans="1:6">
      <c r="A101" s="23">
        <v>42826</v>
      </c>
      <c r="B101" s="22">
        <f>'[14]Lithium Hydroxide'!$B107</f>
        <v>15000</v>
      </c>
      <c r="C101" s="22">
        <f>'[14]Lithium Hydroxide'!$C107</f>
        <v>18000</v>
      </c>
      <c r="D101" s="22">
        <f>'[14]Lithium Hydroxide'!$E107</f>
        <v>21250</v>
      </c>
      <c r="E101" s="22"/>
      <c r="F101" s="22">
        <f>'[14]Hydroxide Index'!K102</f>
        <v>18864.966188517137</v>
      </c>
    </row>
    <row r="102" spans="1:6">
      <c r="A102" s="23">
        <v>42856</v>
      </c>
      <c r="B102" s="22">
        <f>'[14]Lithium Hydroxide'!$B108</f>
        <v>15250</v>
      </c>
      <c r="C102" s="22">
        <f>'[14]Lithium Hydroxide'!$C108</f>
        <v>18000</v>
      </c>
      <c r="D102" s="22">
        <f>'[14]Lithium Hydroxide'!$E108</f>
        <v>21500</v>
      </c>
      <c r="E102" s="22"/>
      <c r="F102" s="22">
        <f>'[14]Hydroxide Index'!K103</f>
        <v>19639.514643185776</v>
      </c>
    </row>
    <row r="103" spans="1:6">
      <c r="A103" s="23">
        <v>42887</v>
      </c>
      <c r="B103" s="22">
        <f>'[14]Lithium Hydroxide'!$B109</f>
        <v>15500</v>
      </c>
      <c r="C103" s="22">
        <f>'[14]Lithium Hydroxide'!$C109</f>
        <v>19000</v>
      </c>
      <c r="D103" s="22">
        <f>'[14]Lithium Hydroxide'!$E109</f>
        <v>22000</v>
      </c>
      <c r="E103" s="22"/>
      <c r="F103" s="22">
        <f>'[14]Hydroxide Index'!K104</f>
        <v>19105.27706403891</v>
      </c>
    </row>
    <row r="104" spans="1:6">
      <c r="A104" s="23">
        <v>42917</v>
      </c>
      <c r="B104" s="22">
        <f>'[14]Lithium Hydroxide'!$B110</f>
        <v>15500</v>
      </c>
      <c r="C104" s="22">
        <f>'[14]Lithium Hydroxide'!$C110</f>
        <v>19500</v>
      </c>
      <c r="D104" s="22">
        <f>'[14]Lithium Hydroxide'!$E110</f>
        <v>21500</v>
      </c>
      <c r="E104" s="22"/>
      <c r="F104" s="22">
        <f>'[14]Hydroxide Index'!K105</f>
        <v>20149.613796975453</v>
      </c>
    </row>
    <row r="105" spans="1:6">
      <c r="A105" s="23">
        <v>42948</v>
      </c>
      <c r="B105" s="22">
        <f>'[14]Lithium Hydroxide'!$B111</f>
        <v>16000</v>
      </c>
      <c r="C105" s="22">
        <f>'[14]Lithium Hydroxide'!$C111</f>
        <v>20500</v>
      </c>
      <c r="D105" s="22">
        <f>'[14]Lithium Hydroxide'!$E111</f>
        <v>21500</v>
      </c>
      <c r="E105" s="22"/>
      <c r="F105" s="22">
        <f>'[14]Hydroxide Index'!K106</f>
        <v>20088.285397223131</v>
      </c>
    </row>
    <row r="106" spans="1:6">
      <c r="A106" s="23">
        <v>42979</v>
      </c>
      <c r="B106" s="22">
        <f>'[14]Lithium Hydroxide'!$B112</f>
        <v>16250</v>
      </c>
      <c r="C106" s="22">
        <f>'[14]Lithium Hydroxide'!$C112</f>
        <v>20750</v>
      </c>
      <c r="D106" s="22">
        <f>'[14]Lithium Hydroxide'!$E112</f>
        <v>22000</v>
      </c>
      <c r="E106" s="22"/>
      <c r="F106" s="22">
        <f>'[14]Hydroxide Index'!K107</f>
        <v>20373.742003275212</v>
      </c>
    </row>
    <row r="107" spans="1:6">
      <c r="A107" s="23">
        <v>43009</v>
      </c>
      <c r="B107" s="22">
        <f>'[14]Lithium Hydroxide'!$B113</f>
        <v>16250</v>
      </c>
      <c r="C107" s="22">
        <f>'[14]Lithium Hydroxide'!$C113</f>
        <v>20000</v>
      </c>
      <c r="D107" s="22">
        <f>'[14]Lithium Hydroxide'!$E113</f>
        <v>21000</v>
      </c>
      <c r="E107" s="22"/>
      <c r="F107" s="22">
        <f>'[14]Hydroxide Index'!K108</f>
        <v>19804.932592517653</v>
      </c>
    </row>
    <row r="108" spans="1:6">
      <c r="A108" s="23">
        <v>43040</v>
      </c>
      <c r="B108" s="22">
        <f>'[14]Lithium Hydroxide'!$B114</f>
        <v>16375</v>
      </c>
      <c r="C108" s="22">
        <f>'[14]Lithium Hydroxide'!$C114</f>
        <v>20250</v>
      </c>
      <c r="D108" s="22">
        <f>'[14]Lithium Hydroxide'!$E114</f>
        <v>21500</v>
      </c>
      <c r="E108" s="22"/>
      <c r="F108" s="22">
        <f>'[14]Hydroxide Index'!K109</f>
        <v>20275.371069467838</v>
      </c>
    </row>
    <row r="109" spans="1:6">
      <c r="A109" s="23">
        <v>43070</v>
      </c>
      <c r="B109" s="22">
        <f>'[14]Lithium Hydroxide'!$B115</f>
        <v>16500</v>
      </c>
      <c r="C109" s="22">
        <f>'[14]Lithium Hydroxide'!$C115</f>
        <v>20500</v>
      </c>
      <c r="D109" s="22">
        <f>'[14]Lithium Hydroxide'!$E115</f>
        <v>22000</v>
      </c>
      <c r="E109" s="22"/>
      <c r="F109" s="22">
        <f>'[14]Hydroxide Index'!K110</f>
        <v>20393.009511321783</v>
      </c>
    </row>
    <row r="110" spans="1:6">
      <c r="A110" s="23">
        <v>43101</v>
      </c>
      <c r="B110" s="22">
        <f>'[14]Lithium Hydroxide'!$B116</f>
        <v>16500</v>
      </c>
      <c r="C110" s="22">
        <f>'[14]Lithium Hydroxide'!$C116</f>
        <v>20500</v>
      </c>
      <c r="D110" s="22">
        <f>'[14]Lithium Hydroxide'!$E116</f>
        <v>21750</v>
      </c>
      <c r="E110" s="22"/>
      <c r="F110" s="22">
        <f>'[14]Hydroxide Index'!K111</f>
        <v>20194.654831304455</v>
      </c>
    </row>
    <row r="111" spans="1:6">
      <c r="A111" s="23">
        <v>43132</v>
      </c>
      <c r="B111" s="22">
        <f>'[14]Lithium Hydroxide'!$B117</f>
        <v>16500</v>
      </c>
      <c r="C111" s="22">
        <f>'[14]Lithium Hydroxide'!$C117</f>
        <v>20500</v>
      </c>
      <c r="D111" s="22">
        <f>'[14]Lithium Hydroxide'!$E117</f>
        <v>22250</v>
      </c>
      <c r="E111" s="22"/>
      <c r="F111" s="22">
        <f>'[14]Hydroxide Index'!K112</f>
        <v>20386.511388346888</v>
      </c>
    </row>
    <row r="112" spans="1:6">
      <c r="A112" s="23">
        <v>43160</v>
      </c>
      <c r="B112" s="22">
        <f>'[14]Lithium Hydroxide'!$B118</f>
        <v>16500</v>
      </c>
      <c r="C112" s="22">
        <f>'[14]Lithium Hydroxide'!$C118</f>
        <v>20750</v>
      </c>
      <c r="D112" s="22">
        <f>'[14]Lithium Hydroxide'!$E118</f>
        <v>22000</v>
      </c>
      <c r="E112" s="22"/>
      <c r="F112" s="22">
        <f>'[14]Hydroxide Index'!K113</f>
        <v>20730.92946405401</v>
      </c>
    </row>
    <row r="113" spans="1:6">
      <c r="A113" s="23">
        <v>43191</v>
      </c>
      <c r="B113" s="22">
        <f>'[14]Lithium Hydroxide'!$B119</f>
        <v>17000</v>
      </c>
      <c r="C113" s="22">
        <f>'[14]Lithium Hydroxide'!$C119</f>
        <v>20500</v>
      </c>
      <c r="D113" s="22">
        <f>'[14]Lithium Hydroxide'!$E119</f>
        <v>22500</v>
      </c>
      <c r="E113" s="22"/>
      <c r="F113" s="22">
        <f>'[14]Hydroxide Index'!K114</f>
        <v>21012.200605886108</v>
      </c>
    </row>
    <row r="114" spans="1:6">
      <c r="A114" s="23">
        <v>43221</v>
      </c>
      <c r="B114" s="22">
        <f>'[14]Lithium Hydroxide'!$B120</f>
        <v>17250</v>
      </c>
      <c r="C114" s="22">
        <f>'[14]Lithium Hydroxide'!$C120</f>
        <v>20500</v>
      </c>
      <c r="D114" s="22">
        <f>'[14]Lithium Hydroxide'!$E120</f>
        <v>23000</v>
      </c>
      <c r="E114" s="22"/>
      <c r="F114" s="22">
        <f>'[14]Hydroxide Index'!K115</f>
        <v>21379.076788573046</v>
      </c>
    </row>
    <row r="115" spans="1:6">
      <c r="A115" s="23">
        <v>43252</v>
      </c>
      <c r="B115" s="22">
        <f>'[14]Lithium Hydroxide'!$B121</f>
        <v>17250</v>
      </c>
      <c r="C115" s="22">
        <f>'[14]Lithium Hydroxide'!$C121</f>
        <v>20250</v>
      </c>
      <c r="D115" s="22">
        <f>'[14]Lithium Hydroxide'!$E121</f>
        <v>20500</v>
      </c>
      <c r="E115" s="22"/>
      <c r="F115" s="22">
        <f>'[14]Hydroxide Index'!K116</f>
        <v>19907.018165510868</v>
      </c>
    </row>
    <row r="116" spans="1:6">
      <c r="A116" s="23">
        <v>43282</v>
      </c>
      <c r="B116" s="22">
        <f>'[14]Lithium Hydroxide'!$B122</f>
        <v>17250</v>
      </c>
      <c r="C116" s="22">
        <f>'[14]Lithium Hydroxide'!$C122</f>
        <v>20250</v>
      </c>
      <c r="D116" s="22">
        <f>'[14]Lithium Hydroxide'!$E122</f>
        <v>20000</v>
      </c>
      <c r="E116" s="22"/>
      <c r="F116" s="22">
        <f>'[14]Hydroxide Index'!K117</f>
        <v>19614.61632432208</v>
      </c>
    </row>
    <row r="117" spans="1:6">
      <c r="A117" s="23">
        <v>43313</v>
      </c>
      <c r="B117" s="22">
        <f>'[14]Lithium Hydroxide'!$B123</f>
        <v>17125</v>
      </c>
      <c r="C117" s="22">
        <f>'[14]Lithium Hydroxide'!$C123</f>
        <v>20000</v>
      </c>
      <c r="D117" s="22">
        <f>'[14]Lithium Hydroxide'!$E123</f>
        <v>19500</v>
      </c>
      <c r="E117" s="22"/>
      <c r="F117" s="22">
        <f>'[14]Hydroxide Index'!K118</f>
        <v>19199.202180263484</v>
      </c>
    </row>
    <row r="118" spans="1:6">
      <c r="A118" s="23">
        <v>43344</v>
      </c>
      <c r="B118" s="22">
        <f>'[14]Lithium Hydroxide'!$B124</f>
        <v>17125</v>
      </c>
      <c r="C118" s="22">
        <f>'[14]Lithium Hydroxide'!$C124</f>
        <v>18750</v>
      </c>
      <c r="D118" s="22">
        <f>'[14]Lithium Hydroxide'!$E124</f>
        <v>19250</v>
      </c>
      <c r="E118" s="22"/>
      <c r="F118" s="22">
        <f>'[14]Hydroxide Index'!K119</f>
        <v>18671.419529262741</v>
      </c>
    </row>
    <row r="119" spans="1:6">
      <c r="A119" s="23">
        <v>43374</v>
      </c>
      <c r="B119" s="22">
        <f>'[14]Lithium Hydroxide'!$B125</f>
        <v>17000</v>
      </c>
      <c r="C119" s="22">
        <f>'[14]Lithium Hydroxide'!$C125</f>
        <v>18750</v>
      </c>
      <c r="D119" s="22">
        <f>'[14]Lithium Hydroxide'!$E125</f>
        <v>18875</v>
      </c>
      <c r="E119" s="22"/>
      <c r="F119" s="22">
        <f>'[14]Hydroxide Index'!K120</f>
        <v>18410.055245052754</v>
      </c>
    </row>
    <row r="120" spans="1:6">
      <c r="A120" s="23">
        <v>43405</v>
      </c>
      <c r="B120" s="22">
        <f>'[14]Lithium Hydroxide'!$B126</f>
        <v>16000</v>
      </c>
      <c r="C120" s="22">
        <f>'[14]Lithium Hydroxide'!$C126</f>
        <v>17000</v>
      </c>
      <c r="D120" s="22">
        <f>'[14]Lithium Hydroxide'!$E126</f>
        <v>17500</v>
      </c>
      <c r="E120" s="22"/>
      <c r="F120" s="22">
        <f>'[14]Hydroxide Index'!K121</f>
        <v>17037.694993379526</v>
      </c>
    </row>
    <row r="121" spans="1:6">
      <c r="A121" s="23">
        <v>43435</v>
      </c>
      <c r="B121" s="22">
        <f>'[14]Lithium Hydroxide'!$B127</f>
        <v>15750</v>
      </c>
      <c r="C121" s="22">
        <f>'[14]Lithium Hydroxide'!$C127</f>
        <v>16500</v>
      </c>
      <c r="D121" s="22">
        <f>'[14]Lithium Hydroxide'!$E127</f>
        <v>16625</v>
      </c>
      <c r="E121" s="22"/>
      <c r="F121" s="22">
        <f>'[14]Hydroxide Index'!K122</f>
        <v>16364.622986452159</v>
      </c>
    </row>
    <row r="122" spans="1:6">
      <c r="A122" s="23">
        <v>43466</v>
      </c>
      <c r="B122" s="22">
        <f>'[14]Lithium Hydroxide'!$B128</f>
        <v>15500</v>
      </c>
      <c r="C122" s="22">
        <f>'[14]Lithium Hydroxide'!$C128</f>
        <v>16250</v>
      </c>
      <c r="D122" s="22">
        <f>'[14]Lithium Hydroxide'!$E128</f>
        <v>16375</v>
      </c>
      <c r="E122" s="22"/>
      <c r="F122" s="22">
        <f>'[14]Hydroxide Index'!K123</f>
        <v>16162.198183227829</v>
      </c>
    </row>
    <row r="123" spans="1:6">
      <c r="A123" s="23">
        <v>43497</v>
      </c>
      <c r="B123" s="22">
        <f>'[14]Lithium Hydroxide'!$B129</f>
        <v>15250</v>
      </c>
      <c r="C123" s="22">
        <f>'[14]Lithium Hydroxide'!$C129</f>
        <v>16000</v>
      </c>
      <c r="D123" s="22">
        <f>'[14]Lithium Hydroxide'!$E129</f>
        <v>16250</v>
      </c>
      <c r="E123" s="22"/>
      <c r="F123" s="22">
        <f>'[14]Hydroxide Index'!K124</f>
        <v>15950.726493470107</v>
      </c>
    </row>
    <row r="124" spans="1:6">
      <c r="A124" s="23">
        <v>43525</v>
      </c>
      <c r="B124" s="22">
        <f>'[14]Lithium Hydroxide'!$B130</f>
        <v>14500</v>
      </c>
      <c r="C124" s="22">
        <f>'[14]Lithium Hydroxide'!$C130</f>
        <v>15000</v>
      </c>
      <c r="D124" s="22">
        <f>'[14]Lithium Hydroxide'!$E130</f>
        <v>15512.5</v>
      </c>
      <c r="E124" s="22"/>
      <c r="F124" s="22">
        <f>'[14]Hydroxide Index'!K125</f>
        <v>15225.734727854546</v>
      </c>
    </row>
    <row r="125" spans="1:6">
      <c r="A125" s="23">
        <v>43556</v>
      </c>
      <c r="B125" s="22">
        <f>'[14]Lithium Hydroxide'!$B131</f>
        <v>14250</v>
      </c>
      <c r="C125" s="22">
        <f>'[14]Lithium Hydroxide'!$C131</f>
        <v>14750</v>
      </c>
      <c r="D125" s="22">
        <f>'[14]Lithium Hydroxide'!$E131</f>
        <v>13950</v>
      </c>
      <c r="E125" s="22"/>
      <c r="F125" s="22">
        <f>'[14]Hydroxide Index'!K126</f>
        <v>14193.708499871005</v>
      </c>
    </row>
    <row r="126" spans="1:6">
      <c r="A126" s="23">
        <v>43586</v>
      </c>
      <c r="B126" s="22">
        <f>'[14]Lithium Hydroxide'!$B132</f>
        <v>14000</v>
      </c>
      <c r="C126" s="22">
        <f>'[14]Lithium Hydroxide'!$C132</f>
        <v>14125</v>
      </c>
      <c r="D126" s="22">
        <f>'[14]Lithium Hydroxide'!$E132</f>
        <v>13300</v>
      </c>
      <c r="E126" s="22"/>
      <c r="F126" s="22">
        <f>'[14]Hydroxide Index'!K127</f>
        <v>13595.414434495866</v>
      </c>
    </row>
    <row r="127" spans="1:6">
      <c r="A127" s="23">
        <v>43617</v>
      </c>
      <c r="B127" s="22">
        <f>'[14]Lithium Hydroxide'!$B133</f>
        <v>13875</v>
      </c>
      <c r="C127" s="22">
        <f>'[14]Lithium Hydroxide'!$C133</f>
        <v>14000</v>
      </c>
      <c r="D127" s="22">
        <f>'[14]Lithium Hydroxide'!$E133</f>
        <v>13025</v>
      </c>
      <c r="E127" s="22"/>
      <c r="F127" s="22">
        <f>'[14]Hydroxide Index'!K128</f>
        <v>13365.713576675073</v>
      </c>
    </row>
    <row r="128" spans="1:6">
      <c r="A128" s="23">
        <v>43647</v>
      </c>
      <c r="B128" s="22">
        <f>'[14]Lithium Hydroxide'!$B134</f>
        <v>13125</v>
      </c>
      <c r="C128" s="22">
        <f>'[14]Lithium Hydroxide'!$C134</f>
        <v>13750</v>
      </c>
      <c r="D128" s="22">
        <f>'[14]Lithium Hydroxide'!$E134</f>
        <v>12125</v>
      </c>
      <c r="E128" s="22"/>
      <c r="F128" s="22">
        <f>'[14]Hydroxide Index'!K129</f>
        <v>12681.386784082864</v>
      </c>
    </row>
    <row r="129" spans="1:6">
      <c r="A129" s="23">
        <v>43678</v>
      </c>
      <c r="B129" s="22">
        <f>'[14]Lithium Hydroxide'!$B135</f>
        <v>13000</v>
      </c>
      <c r="C129" s="22">
        <f>'[14]Lithium Hydroxide'!$C135</f>
        <v>13650</v>
      </c>
      <c r="D129" s="22">
        <f>'[14]Lithium Hydroxide'!$E135</f>
        <v>10900</v>
      </c>
      <c r="E129" s="22"/>
      <c r="F129" s="22">
        <f>'[14]Hydroxide Index'!K130</f>
        <v>11979.729703805275</v>
      </c>
    </row>
    <row r="130" spans="1:6">
      <c r="A130" s="23">
        <v>43709</v>
      </c>
      <c r="B130" s="22">
        <f>'[14]Lithium Hydroxide'!$B136</f>
        <v>12750</v>
      </c>
      <c r="C130" s="22">
        <f>'[14]Lithium Hydroxide'!$C136</f>
        <v>13400</v>
      </c>
      <c r="D130" s="22">
        <f>'[14]Lithium Hydroxide'!$E136</f>
        <v>10000</v>
      </c>
      <c r="E130" s="22"/>
      <c r="F130" s="22">
        <f>'[14]Hydroxide Index'!K131</f>
        <v>11436.734149363372</v>
      </c>
    </row>
    <row r="131" spans="1:6">
      <c r="A131" s="23">
        <v>43739</v>
      </c>
      <c r="B131" s="22">
        <v>12375</v>
      </c>
      <c r="C131" s="22">
        <v>13000</v>
      </c>
      <c r="D131" s="22">
        <v>9700</v>
      </c>
      <c r="E131" s="22"/>
      <c r="F131" s="22">
        <v>11139.739507128343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68"/>
  <sheetViews>
    <sheetView zoomScale="50" zoomScaleNormal="50" workbookViewId="0">
      <pane xSplit="5" ySplit="4" topLeftCell="F5" activePane="bottomRight" state="frozen"/>
      <selection pane="topRight"/>
      <selection pane="bottomLeft"/>
      <selection pane="bottomRight" activeCell="T1" sqref="T1"/>
    </sheetView>
  </sheetViews>
  <sheetFormatPr defaultColWidth="9.1796875" defaultRowHeight="14.5"/>
  <cols>
    <col min="1" max="1" width="45.7265625" bestFit="1" customWidth="1"/>
    <col min="2" max="2" width="23" customWidth="1"/>
    <col min="3" max="3" width="26.453125" customWidth="1"/>
    <col min="4" max="4" width="15.26953125" bestFit="1" customWidth="1"/>
    <col min="5" max="5" width="14.1796875" bestFit="1" customWidth="1"/>
    <col min="6" max="6" width="13.54296875" bestFit="1" customWidth="1"/>
    <col min="7" max="17" width="12.7265625" bestFit="1" customWidth="1"/>
    <col min="18" max="18" width="14.26953125" bestFit="1" customWidth="1"/>
    <col min="19" max="25" width="12.7265625" bestFit="1" customWidth="1"/>
    <col min="26" max="29" width="13" customWidth="1"/>
    <col min="30" max="30" width="12.26953125" bestFit="1" customWidth="1"/>
    <col min="31" max="41" width="12.7265625" customWidth="1"/>
    <col min="42" max="42" width="8.453125" style="35" bestFit="1" customWidth="1"/>
    <col min="43" max="16384" width="9.1796875" style="35"/>
  </cols>
  <sheetData>
    <row r="1" spans="1:53" customFormat="1">
      <c r="A1" s="24" t="s">
        <v>139</v>
      </c>
      <c r="B1" s="25" t="s">
        <v>140</v>
      </c>
      <c r="C1" s="24"/>
    </row>
    <row r="2" spans="1:53" customFormat="1">
      <c r="A2" s="26" t="s">
        <v>141</v>
      </c>
      <c r="B2" s="26"/>
      <c r="C2" s="26"/>
      <c r="D2" s="27"/>
      <c r="E2" s="27"/>
      <c r="F2" s="28"/>
      <c r="G2" s="28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53" customFormat="1">
      <c r="A3" s="26"/>
      <c r="B3" s="26"/>
      <c r="C3" s="26"/>
      <c r="D3" s="27"/>
      <c r="E3" s="27"/>
      <c r="F3" s="28" t="s">
        <v>142</v>
      </c>
      <c r="G3" s="28" t="s">
        <v>142</v>
      </c>
      <c r="H3" s="28" t="s">
        <v>142</v>
      </c>
      <c r="I3" s="28" t="s">
        <v>143</v>
      </c>
      <c r="J3" s="28" t="s">
        <v>143</v>
      </c>
      <c r="K3" s="28" t="s">
        <v>143</v>
      </c>
      <c r="L3" s="28" t="s">
        <v>144</v>
      </c>
      <c r="M3" s="28" t="s">
        <v>144</v>
      </c>
      <c r="N3" s="28" t="s">
        <v>144</v>
      </c>
      <c r="O3" s="28" t="s">
        <v>145</v>
      </c>
      <c r="P3" s="28" t="s">
        <v>145</v>
      </c>
      <c r="Q3" s="28" t="s">
        <v>145</v>
      </c>
      <c r="R3" s="28" t="s">
        <v>142</v>
      </c>
      <c r="S3" s="28" t="s">
        <v>142</v>
      </c>
      <c r="T3" s="28" t="s">
        <v>142</v>
      </c>
      <c r="U3" s="28" t="s">
        <v>143</v>
      </c>
      <c r="V3" s="28" t="s">
        <v>143</v>
      </c>
      <c r="W3" s="28" t="s">
        <v>143</v>
      </c>
      <c r="X3" s="28" t="s">
        <v>144</v>
      </c>
      <c r="Y3" s="28" t="s">
        <v>144</v>
      </c>
      <c r="Z3" s="28" t="s">
        <v>144</v>
      </c>
      <c r="AA3" s="28" t="s">
        <v>145</v>
      </c>
      <c r="AB3" s="28" t="s">
        <v>145</v>
      </c>
      <c r="AC3" s="28" t="s">
        <v>145</v>
      </c>
      <c r="AD3" s="28" t="s">
        <v>142</v>
      </c>
      <c r="AE3" s="28" t="s">
        <v>142</v>
      </c>
      <c r="AF3" s="28" t="s">
        <v>142</v>
      </c>
      <c r="AG3" s="28" t="s">
        <v>143</v>
      </c>
      <c r="AH3" s="28" t="s">
        <v>143</v>
      </c>
      <c r="AI3" s="28" t="s">
        <v>143</v>
      </c>
      <c r="AJ3" s="28" t="s">
        <v>144</v>
      </c>
      <c r="AK3" s="28" t="s">
        <v>144</v>
      </c>
      <c r="AL3" s="28" t="s">
        <v>144</v>
      </c>
      <c r="AM3" s="28" t="s">
        <v>145</v>
      </c>
      <c r="AN3" s="28" t="s">
        <v>145</v>
      </c>
      <c r="AO3" s="28" t="s">
        <v>145</v>
      </c>
      <c r="AP3" s="28" t="s">
        <v>142</v>
      </c>
      <c r="AQ3" s="28" t="s">
        <v>142</v>
      </c>
      <c r="AR3" s="28" t="s">
        <v>142</v>
      </c>
      <c r="AS3" s="28" t="s">
        <v>143</v>
      </c>
      <c r="AT3" s="28" t="s">
        <v>143</v>
      </c>
      <c r="AU3" s="28" t="s">
        <v>143</v>
      </c>
      <c r="AV3" s="28" t="s">
        <v>144</v>
      </c>
      <c r="AW3" s="28" t="s">
        <v>144</v>
      </c>
      <c r="AX3" s="28" t="s">
        <v>144</v>
      </c>
      <c r="AY3" s="28" t="s">
        <v>145</v>
      </c>
      <c r="AZ3" s="28" t="s">
        <v>145</v>
      </c>
      <c r="BA3" s="28" t="s">
        <v>145</v>
      </c>
    </row>
    <row r="4" spans="1:53" s="27" customFormat="1">
      <c r="A4" s="27" t="s">
        <v>146</v>
      </c>
      <c r="B4" s="27" t="s">
        <v>147</v>
      </c>
      <c r="C4" s="27" t="s">
        <v>148</v>
      </c>
      <c r="D4" s="27" t="s">
        <v>149</v>
      </c>
      <c r="E4" s="27" t="s">
        <v>150</v>
      </c>
      <c r="F4" s="31">
        <v>43101</v>
      </c>
      <c r="G4" s="31">
        <v>43132</v>
      </c>
      <c r="H4" s="31">
        <v>43160</v>
      </c>
      <c r="I4" s="31">
        <v>43191</v>
      </c>
      <c r="J4" s="31">
        <v>43221</v>
      </c>
      <c r="K4" s="31">
        <v>43252</v>
      </c>
      <c r="L4" s="31">
        <v>43282</v>
      </c>
      <c r="M4" s="31">
        <v>43313</v>
      </c>
      <c r="N4" s="31">
        <v>43344</v>
      </c>
      <c r="O4" s="31">
        <v>43374</v>
      </c>
      <c r="P4" s="31">
        <v>43405</v>
      </c>
      <c r="Q4" s="31">
        <v>43435</v>
      </c>
      <c r="R4" s="31">
        <v>43466</v>
      </c>
      <c r="S4" s="31">
        <v>43497</v>
      </c>
      <c r="T4" s="31">
        <v>43525</v>
      </c>
      <c r="U4" s="31">
        <v>43556</v>
      </c>
      <c r="V4" s="31">
        <v>43586</v>
      </c>
      <c r="W4" s="31">
        <v>43617</v>
      </c>
      <c r="X4" s="31">
        <v>43647</v>
      </c>
      <c r="Y4" s="31">
        <v>43678</v>
      </c>
      <c r="Z4" s="31">
        <v>43709</v>
      </c>
      <c r="AA4" s="31">
        <v>43739</v>
      </c>
      <c r="AB4" s="31">
        <v>43770</v>
      </c>
      <c r="AC4" s="31">
        <v>43800</v>
      </c>
      <c r="AD4" s="31">
        <v>43831</v>
      </c>
      <c r="AE4" s="31">
        <v>43862</v>
      </c>
      <c r="AF4" s="31">
        <v>43891</v>
      </c>
      <c r="AG4" s="31">
        <v>43922</v>
      </c>
      <c r="AH4" s="31">
        <v>43952</v>
      </c>
      <c r="AI4" s="31">
        <v>43983</v>
      </c>
      <c r="AJ4" s="31">
        <v>44013</v>
      </c>
      <c r="AK4" s="31">
        <v>44044</v>
      </c>
      <c r="AL4" s="31">
        <v>44075</v>
      </c>
      <c r="AM4" s="31">
        <v>44105</v>
      </c>
      <c r="AN4" s="31">
        <v>44136</v>
      </c>
      <c r="AO4" s="31">
        <v>44166</v>
      </c>
      <c r="AP4" s="31">
        <v>44197</v>
      </c>
      <c r="AQ4" s="31">
        <v>44228</v>
      </c>
      <c r="AR4" s="31">
        <v>44256</v>
      </c>
      <c r="AS4" s="31">
        <v>44287</v>
      </c>
      <c r="AT4" s="31">
        <v>44317</v>
      </c>
      <c r="AU4" s="31">
        <v>44348</v>
      </c>
      <c r="AV4" s="31">
        <v>44378</v>
      </c>
      <c r="AW4" s="31">
        <v>44409</v>
      </c>
      <c r="AX4" s="31">
        <v>44440</v>
      </c>
      <c r="AY4" s="31">
        <v>44470</v>
      </c>
      <c r="AZ4" s="31">
        <v>44501</v>
      </c>
      <c r="BA4" s="31">
        <v>44531</v>
      </c>
    </row>
    <row r="5" spans="1:53" customFormat="1">
      <c r="A5" t="s">
        <v>151</v>
      </c>
      <c r="B5" t="s">
        <v>141</v>
      </c>
      <c r="C5" t="s">
        <v>152</v>
      </c>
      <c r="D5" s="32" t="s">
        <v>153</v>
      </c>
      <c r="E5" s="32" t="s">
        <v>154</v>
      </c>
      <c r="F5" s="33">
        <v>755.55</v>
      </c>
      <c r="G5" s="33">
        <v>486</v>
      </c>
      <c r="H5" s="33">
        <v>216</v>
      </c>
      <c r="I5" s="33">
        <v>432</v>
      </c>
      <c r="J5" s="33">
        <v>36</v>
      </c>
      <c r="K5" s="33">
        <v>234</v>
      </c>
      <c r="L5" s="33">
        <v>257.39999999999998</v>
      </c>
      <c r="M5" s="33">
        <v>251.1</v>
      </c>
      <c r="N5" s="33">
        <v>486</v>
      </c>
      <c r="O5" s="33">
        <v>486</v>
      </c>
      <c r="P5" s="33">
        <v>507.5</v>
      </c>
      <c r="Q5" s="33">
        <v>507.5</v>
      </c>
      <c r="R5">
        <v>708.33333333333337</v>
      </c>
      <c r="S5">
        <v>708.33333333333337</v>
      </c>
      <c r="T5">
        <v>708.33333333333337</v>
      </c>
      <c r="U5">
        <v>708.33333333333337</v>
      </c>
      <c r="V5">
        <v>708.33333333333337</v>
      </c>
      <c r="W5">
        <v>708.33333333333337</v>
      </c>
      <c r="X5">
        <v>708.33333333333337</v>
      </c>
      <c r="Y5">
        <v>708.33333333333337</v>
      </c>
      <c r="Z5">
        <v>708.33333333333337</v>
      </c>
      <c r="AA5">
        <v>708.33333333333337</v>
      </c>
      <c r="AB5">
        <v>708.33333333333337</v>
      </c>
      <c r="AC5">
        <v>708.33333333333337</v>
      </c>
      <c r="AD5">
        <v>708.33333333333337</v>
      </c>
      <c r="AE5">
        <v>708.33333333333337</v>
      </c>
      <c r="AF5">
        <v>708.33333333333337</v>
      </c>
      <c r="AG5">
        <v>708.33333333333337</v>
      </c>
      <c r="AH5">
        <v>708.33333333333337</v>
      </c>
      <c r="AI5">
        <v>708.33333333333337</v>
      </c>
      <c r="AJ5">
        <v>708.33333333333337</v>
      </c>
      <c r="AK5">
        <v>708.33333333333337</v>
      </c>
      <c r="AL5">
        <v>708.33333333333337</v>
      </c>
      <c r="AM5">
        <v>708.33333333333337</v>
      </c>
      <c r="AN5">
        <v>708.33333333333337</v>
      </c>
      <c r="AO5">
        <v>708.33333333333337</v>
      </c>
      <c r="AP5" s="34">
        <v>1041.6666666666667</v>
      </c>
      <c r="AQ5" s="34">
        <v>1041.6666666666667</v>
      </c>
      <c r="AR5" s="34">
        <v>1041.6666666666667</v>
      </c>
      <c r="AS5" s="34">
        <v>1041.6666666666667</v>
      </c>
      <c r="AT5" s="34">
        <v>1041.6666666666667</v>
      </c>
      <c r="AU5" s="34">
        <v>1041.6666666666667</v>
      </c>
      <c r="AV5" s="34">
        <v>1041.6666666666667</v>
      </c>
      <c r="AW5" s="34">
        <v>1041.6666666666667</v>
      </c>
      <c r="AX5" s="34">
        <v>1041.6666666666667</v>
      </c>
      <c r="AY5" s="34">
        <v>1041.6666666666667</v>
      </c>
      <c r="AZ5" s="34">
        <v>1041.6666666666667</v>
      </c>
      <c r="BA5" s="34">
        <v>1041.6666666666667</v>
      </c>
    </row>
    <row r="6" spans="1:53" customFormat="1">
      <c r="A6" t="s">
        <v>155</v>
      </c>
      <c r="B6" t="s">
        <v>141</v>
      </c>
      <c r="C6" t="s">
        <v>152</v>
      </c>
      <c r="D6" s="32" t="s">
        <v>156</v>
      </c>
      <c r="E6" s="32" t="s">
        <v>157</v>
      </c>
      <c r="F6" s="35">
        <v>1397.7</v>
      </c>
      <c r="G6" s="35">
        <v>756</v>
      </c>
      <c r="H6" s="35">
        <v>1049.8499999999999</v>
      </c>
      <c r="I6" s="35">
        <v>1260</v>
      </c>
      <c r="J6" s="35">
        <v>1008</v>
      </c>
      <c r="K6" s="35">
        <v>846</v>
      </c>
      <c r="L6" s="35">
        <v>388.8</v>
      </c>
      <c r="M6" s="35">
        <v>1158.75</v>
      </c>
      <c r="N6" s="35">
        <v>1116</v>
      </c>
      <c r="O6" s="35">
        <v>828</v>
      </c>
      <c r="P6" s="35">
        <v>764</v>
      </c>
      <c r="Q6" s="35">
        <v>1232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  <c r="X6">
        <v>1500</v>
      </c>
      <c r="Y6">
        <v>1500</v>
      </c>
      <c r="Z6">
        <v>1500</v>
      </c>
      <c r="AA6">
        <v>1500</v>
      </c>
      <c r="AB6">
        <v>1500</v>
      </c>
      <c r="AC6">
        <v>1500</v>
      </c>
      <c r="AD6">
        <v>1291.6666666666667</v>
      </c>
      <c r="AE6">
        <v>1291.6666666666667</v>
      </c>
      <c r="AF6">
        <v>1291.6666666666667</v>
      </c>
      <c r="AG6">
        <v>1291.6666666666667</v>
      </c>
      <c r="AH6">
        <v>1291.6666666666667</v>
      </c>
      <c r="AI6">
        <v>1291.6666666666667</v>
      </c>
      <c r="AJ6">
        <v>1291.6666666666667</v>
      </c>
      <c r="AK6">
        <v>1291.6666666666667</v>
      </c>
      <c r="AL6">
        <v>1291.6666666666667</v>
      </c>
      <c r="AM6">
        <v>1291.6666666666667</v>
      </c>
      <c r="AN6">
        <v>1291.6666666666667</v>
      </c>
      <c r="AO6">
        <v>1291.6666666666667</v>
      </c>
      <c r="AP6">
        <v>1750</v>
      </c>
      <c r="AQ6">
        <v>1750</v>
      </c>
      <c r="AR6">
        <v>1750</v>
      </c>
      <c r="AS6">
        <v>1750</v>
      </c>
      <c r="AT6">
        <v>1750</v>
      </c>
      <c r="AU6">
        <v>1750</v>
      </c>
      <c r="AV6">
        <v>1750</v>
      </c>
      <c r="AW6">
        <v>1750</v>
      </c>
      <c r="AX6">
        <v>1750</v>
      </c>
      <c r="AY6">
        <v>1750</v>
      </c>
      <c r="AZ6">
        <v>1750</v>
      </c>
      <c r="BA6">
        <v>1750</v>
      </c>
    </row>
    <row r="7" spans="1:53" customFormat="1">
      <c r="A7" t="s">
        <v>158</v>
      </c>
      <c r="B7" t="s">
        <v>141</v>
      </c>
      <c r="C7" t="s">
        <v>159</v>
      </c>
      <c r="D7" s="32" t="s">
        <v>156</v>
      </c>
      <c r="E7" s="32" t="s">
        <v>157</v>
      </c>
      <c r="AD7">
        <v>375</v>
      </c>
      <c r="AE7">
        <v>375</v>
      </c>
      <c r="AF7">
        <v>375</v>
      </c>
      <c r="AG7">
        <v>375</v>
      </c>
      <c r="AH7">
        <v>375</v>
      </c>
      <c r="AI7">
        <v>375</v>
      </c>
      <c r="AJ7">
        <v>375</v>
      </c>
      <c r="AK7">
        <v>375</v>
      </c>
      <c r="AL7">
        <v>375</v>
      </c>
      <c r="AM7">
        <v>375</v>
      </c>
      <c r="AN7">
        <v>375</v>
      </c>
      <c r="AO7">
        <v>375</v>
      </c>
      <c r="AP7">
        <v>208.33333333333334</v>
      </c>
      <c r="AQ7">
        <v>208.33333333333334</v>
      </c>
      <c r="AR7">
        <v>208.33333333333334</v>
      </c>
      <c r="AS7">
        <v>208.33333333333334</v>
      </c>
      <c r="AT7">
        <v>208.33333333333334</v>
      </c>
      <c r="AU7">
        <v>208.33333333333334</v>
      </c>
      <c r="AV7">
        <v>208.33333333333334</v>
      </c>
      <c r="AW7">
        <v>208.33333333333334</v>
      </c>
      <c r="AX7">
        <v>208.33333333333334</v>
      </c>
      <c r="AY7">
        <v>208.33333333333334</v>
      </c>
      <c r="AZ7">
        <v>208.33333333333334</v>
      </c>
      <c r="BA7">
        <v>208.33333333333334</v>
      </c>
    </row>
    <row r="8" spans="1:53" customFormat="1">
      <c r="A8" s="36" t="s">
        <v>160</v>
      </c>
      <c r="B8" t="s">
        <v>141</v>
      </c>
      <c r="C8" t="s">
        <v>152</v>
      </c>
      <c r="D8" s="32" t="s">
        <v>161</v>
      </c>
      <c r="E8" s="32" t="s">
        <v>162</v>
      </c>
      <c r="F8" s="33">
        <v>234</v>
      </c>
      <c r="G8" s="33">
        <v>72</v>
      </c>
      <c r="H8" s="33">
        <v>72</v>
      </c>
      <c r="I8" s="33">
        <v>72</v>
      </c>
      <c r="J8" s="33">
        <v>0</v>
      </c>
      <c r="K8" s="33">
        <v>0</v>
      </c>
      <c r="L8" s="33">
        <v>18</v>
      </c>
      <c r="M8" s="33">
        <v>216</v>
      </c>
      <c r="N8" s="33">
        <v>306</v>
      </c>
      <c r="O8" s="33">
        <v>378</v>
      </c>
      <c r="P8" s="33">
        <v>216</v>
      </c>
      <c r="Q8" s="33">
        <v>180</v>
      </c>
      <c r="R8">
        <v>150</v>
      </c>
      <c r="S8">
        <v>150</v>
      </c>
      <c r="T8">
        <v>150</v>
      </c>
      <c r="U8">
        <v>150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150</v>
      </c>
      <c r="AB8">
        <v>150</v>
      </c>
      <c r="AC8">
        <v>150</v>
      </c>
      <c r="AD8">
        <v>150</v>
      </c>
      <c r="AE8">
        <v>150</v>
      </c>
      <c r="AF8">
        <v>150</v>
      </c>
      <c r="AG8">
        <v>150</v>
      </c>
      <c r="AH8">
        <v>150</v>
      </c>
      <c r="AI8">
        <v>150</v>
      </c>
      <c r="AJ8">
        <v>150</v>
      </c>
      <c r="AK8">
        <v>150</v>
      </c>
      <c r="AL8">
        <v>150</v>
      </c>
      <c r="AM8">
        <v>150</v>
      </c>
      <c r="AN8">
        <v>150</v>
      </c>
      <c r="AO8">
        <v>150</v>
      </c>
      <c r="AP8" s="34">
        <v>150</v>
      </c>
      <c r="AQ8" s="34">
        <v>150</v>
      </c>
      <c r="AR8" s="34">
        <v>150</v>
      </c>
      <c r="AS8" s="34">
        <v>150</v>
      </c>
      <c r="AT8" s="34">
        <v>150</v>
      </c>
      <c r="AU8" s="34">
        <v>150</v>
      </c>
      <c r="AV8" s="34">
        <v>150</v>
      </c>
      <c r="AW8" s="34">
        <v>150</v>
      </c>
      <c r="AX8" s="34">
        <v>150</v>
      </c>
      <c r="AY8" s="34">
        <v>150</v>
      </c>
      <c r="AZ8" s="34">
        <v>150</v>
      </c>
      <c r="BA8" s="34">
        <v>150</v>
      </c>
    </row>
    <row r="9" spans="1:53" customFormat="1">
      <c r="A9" s="36" t="s">
        <v>163</v>
      </c>
      <c r="B9" t="s">
        <v>141</v>
      </c>
      <c r="C9" t="s">
        <v>152</v>
      </c>
      <c r="D9" s="32" t="s">
        <v>161</v>
      </c>
      <c r="E9" s="32" t="s">
        <v>162</v>
      </c>
      <c r="P9">
        <v>333.33</v>
      </c>
      <c r="Q9">
        <v>333.33</v>
      </c>
      <c r="R9">
        <v>333.33</v>
      </c>
      <c r="S9">
        <v>333.33</v>
      </c>
      <c r="T9">
        <v>333.33</v>
      </c>
      <c r="U9">
        <v>333.33</v>
      </c>
      <c r="V9">
        <v>333.33</v>
      </c>
      <c r="W9">
        <v>333.33</v>
      </c>
      <c r="X9">
        <v>333.33</v>
      </c>
      <c r="Y9">
        <v>333.33</v>
      </c>
      <c r="Z9">
        <v>333.33</v>
      </c>
      <c r="AA9">
        <v>333.33</v>
      </c>
      <c r="AB9">
        <v>333.33</v>
      </c>
      <c r="AC9">
        <v>333.33</v>
      </c>
      <c r="AD9">
        <v>333.33</v>
      </c>
      <c r="AE9">
        <v>333.33</v>
      </c>
      <c r="AF9">
        <v>333.33</v>
      </c>
      <c r="AG9">
        <v>333.33</v>
      </c>
      <c r="AH9">
        <v>333.33</v>
      </c>
      <c r="AI9">
        <v>333.33</v>
      </c>
      <c r="AJ9">
        <v>333.33</v>
      </c>
      <c r="AK9">
        <v>333.33</v>
      </c>
      <c r="AL9">
        <v>333.33</v>
      </c>
      <c r="AM9">
        <v>333.33</v>
      </c>
      <c r="AN9">
        <v>333.33</v>
      </c>
      <c r="AO9">
        <v>333.33</v>
      </c>
      <c r="AP9" s="34">
        <v>333.33</v>
      </c>
      <c r="AQ9" s="34">
        <v>333.33</v>
      </c>
      <c r="AR9" s="34">
        <v>333.33</v>
      </c>
      <c r="AS9" s="34">
        <v>333.33</v>
      </c>
      <c r="AT9" s="34">
        <v>333.33</v>
      </c>
      <c r="AU9" s="34">
        <v>333.33</v>
      </c>
      <c r="AV9" s="34">
        <v>333.33</v>
      </c>
      <c r="AW9" s="34">
        <v>333.33</v>
      </c>
      <c r="AX9" s="34">
        <v>333.33</v>
      </c>
      <c r="AY9" s="34">
        <v>333.33</v>
      </c>
      <c r="AZ9" s="34">
        <v>333.33</v>
      </c>
      <c r="BA9" s="34">
        <v>333.33</v>
      </c>
    </row>
    <row r="10" spans="1:53" customFormat="1">
      <c r="A10" s="36" t="s">
        <v>164</v>
      </c>
      <c r="B10" t="s">
        <v>141</v>
      </c>
      <c r="C10" t="s">
        <v>152</v>
      </c>
      <c r="D10" s="32" t="s">
        <v>165</v>
      </c>
      <c r="E10" s="32" t="s">
        <v>162</v>
      </c>
      <c r="G10" s="33">
        <v>72</v>
      </c>
      <c r="H10" s="33">
        <v>90</v>
      </c>
      <c r="I10" s="33">
        <v>94.5</v>
      </c>
      <c r="K10" s="33">
        <v>36</v>
      </c>
      <c r="M10" s="33">
        <v>63</v>
      </c>
    </row>
    <row r="11" spans="1:53" customFormat="1">
      <c r="A11" s="35"/>
      <c r="B11" s="35"/>
      <c r="C11" s="35"/>
      <c r="D11" s="32"/>
      <c r="E11" s="32"/>
    </row>
    <row r="12" spans="1:53" customFormat="1">
      <c r="A12" s="37" t="s">
        <v>166</v>
      </c>
      <c r="B12" s="37"/>
      <c r="C12" s="37"/>
      <c r="E12" s="38"/>
    </row>
    <row r="13" spans="1:53" s="27" customFormat="1">
      <c r="A13" s="27" t="s">
        <v>146</v>
      </c>
      <c r="D13" s="27" t="s">
        <v>149</v>
      </c>
      <c r="E13" s="27" t="s">
        <v>150</v>
      </c>
      <c r="F13" s="31">
        <v>43101</v>
      </c>
      <c r="G13" s="31">
        <v>43132</v>
      </c>
      <c r="H13" s="31">
        <v>43160</v>
      </c>
      <c r="I13" s="31">
        <v>43191</v>
      </c>
      <c r="J13" s="31">
        <v>43221</v>
      </c>
      <c r="K13" s="31">
        <v>43252</v>
      </c>
      <c r="L13" s="31">
        <v>43282</v>
      </c>
      <c r="M13" s="31">
        <v>43313</v>
      </c>
      <c r="N13" s="31">
        <v>43344</v>
      </c>
      <c r="O13" s="31">
        <v>43374</v>
      </c>
      <c r="P13" s="31">
        <v>43405</v>
      </c>
      <c r="Q13" s="31">
        <v>43435</v>
      </c>
      <c r="R13" s="31">
        <v>43466</v>
      </c>
      <c r="S13" s="31">
        <v>43497</v>
      </c>
      <c r="T13" s="31">
        <v>43525</v>
      </c>
      <c r="U13" s="31">
        <v>43556</v>
      </c>
      <c r="V13" s="31">
        <v>43586</v>
      </c>
      <c r="W13" s="31">
        <v>43617</v>
      </c>
      <c r="X13" s="31">
        <v>43647</v>
      </c>
      <c r="Y13" s="31">
        <v>43678</v>
      </c>
      <c r="Z13" s="31">
        <v>43709</v>
      </c>
      <c r="AA13" s="31">
        <v>43739</v>
      </c>
      <c r="AB13" s="31">
        <v>43770</v>
      </c>
      <c r="AC13" s="31">
        <v>43800</v>
      </c>
      <c r="AD13" s="31">
        <v>43831</v>
      </c>
      <c r="AE13" s="31">
        <v>43862</v>
      </c>
      <c r="AF13" s="31">
        <v>43891</v>
      </c>
      <c r="AG13" s="31">
        <v>43922</v>
      </c>
      <c r="AH13" s="31">
        <v>43952</v>
      </c>
      <c r="AI13" s="31">
        <v>43983</v>
      </c>
      <c r="AJ13" s="31">
        <v>44013</v>
      </c>
      <c r="AK13" s="31">
        <v>44044</v>
      </c>
      <c r="AL13" s="31">
        <v>44075</v>
      </c>
      <c r="AM13" s="31">
        <v>44105</v>
      </c>
      <c r="AN13" s="31">
        <v>44136</v>
      </c>
      <c r="AO13" s="31">
        <v>44166</v>
      </c>
      <c r="AP13" s="31">
        <v>44197</v>
      </c>
      <c r="AQ13" s="31">
        <v>44228</v>
      </c>
      <c r="AR13" s="31">
        <v>44256</v>
      </c>
      <c r="AS13" s="31">
        <v>44287</v>
      </c>
      <c r="AT13" s="31">
        <v>44317</v>
      </c>
      <c r="AU13" s="31">
        <v>44348</v>
      </c>
      <c r="AV13" s="31">
        <v>44378</v>
      </c>
      <c r="AW13" s="31">
        <v>44409</v>
      </c>
      <c r="AX13" s="31">
        <v>44440</v>
      </c>
      <c r="AY13" s="31">
        <v>44470</v>
      </c>
      <c r="AZ13" s="31">
        <v>44501</v>
      </c>
      <c r="BA13" s="31">
        <v>44531</v>
      </c>
    </row>
    <row r="14" spans="1:53" customFormat="1">
      <c r="A14" t="s">
        <v>164</v>
      </c>
      <c r="B14" t="s">
        <v>166</v>
      </c>
      <c r="C14" t="s">
        <v>152</v>
      </c>
      <c r="D14" s="32" t="s">
        <v>167</v>
      </c>
      <c r="E14" s="39" t="s">
        <v>168</v>
      </c>
      <c r="AD14">
        <v>500</v>
      </c>
      <c r="AE14">
        <v>500</v>
      </c>
      <c r="AF14">
        <v>500</v>
      </c>
      <c r="AG14">
        <v>500</v>
      </c>
      <c r="AH14">
        <v>500</v>
      </c>
      <c r="AI14">
        <v>500</v>
      </c>
      <c r="AJ14">
        <v>500</v>
      </c>
      <c r="AK14">
        <v>500</v>
      </c>
      <c r="AL14">
        <v>500</v>
      </c>
      <c r="AM14">
        <v>500</v>
      </c>
      <c r="AN14">
        <v>500</v>
      </c>
      <c r="AO14">
        <v>500</v>
      </c>
      <c r="AP14">
        <v>458.33333333333331</v>
      </c>
      <c r="AQ14">
        <v>458.33333333333331</v>
      </c>
      <c r="AR14">
        <v>458.33333333333331</v>
      </c>
      <c r="AS14">
        <v>458.33333333333331</v>
      </c>
      <c r="AT14">
        <v>458.33333333333331</v>
      </c>
      <c r="AU14">
        <v>458.33333333333331</v>
      </c>
      <c r="AV14">
        <v>458.33333333333331</v>
      </c>
      <c r="AW14">
        <v>458.33333333333331</v>
      </c>
      <c r="AX14">
        <v>458.33333333333331</v>
      </c>
      <c r="AY14">
        <v>458.33333333333331</v>
      </c>
      <c r="AZ14">
        <v>458.33333333333331</v>
      </c>
      <c r="BA14">
        <v>458.33333333333331</v>
      </c>
    </row>
    <row r="15" spans="1:53" customFormat="1">
      <c r="A15" t="s">
        <v>169</v>
      </c>
      <c r="B15" t="s">
        <v>166</v>
      </c>
      <c r="C15" t="s">
        <v>159</v>
      </c>
      <c r="D15" s="32" t="s">
        <v>167</v>
      </c>
      <c r="E15" s="39" t="s">
        <v>168</v>
      </c>
      <c r="AP15">
        <v>208.33333333333334</v>
      </c>
      <c r="AQ15">
        <v>208.33333333333334</v>
      </c>
      <c r="AR15">
        <v>208.33333333333334</v>
      </c>
      <c r="AS15">
        <v>208.33333333333334</v>
      </c>
      <c r="AT15">
        <v>208.33333333333334</v>
      </c>
      <c r="AU15">
        <v>208.33333333333334</v>
      </c>
      <c r="AV15">
        <v>208.33333333333334</v>
      </c>
      <c r="AW15">
        <v>208.33333333333334</v>
      </c>
      <c r="AX15">
        <v>208.33333333333334</v>
      </c>
      <c r="AY15">
        <v>208.33333333333334</v>
      </c>
      <c r="AZ15">
        <v>208.33333333333334</v>
      </c>
      <c r="BA15">
        <v>208.33333333333334</v>
      </c>
    </row>
    <row r="16" spans="1:53" customFormat="1">
      <c r="A16" t="s">
        <v>170</v>
      </c>
      <c r="B16" t="s">
        <v>166</v>
      </c>
      <c r="C16" t="s">
        <v>152</v>
      </c>
      <c r="D16" s="32" t="s">
        <v>171</v>
      </c>
      <c r="E16" s="39" t="s">
        <v>172</v>
      </c>
      <c r="R16">
        <v>250</v>
      </c>
      <c r="S16">
        <v>250</v>
      </c>
      <c r="T16">
        <v>250</v>
      </c>
      <c r="U16">
        <v>250</v>
      </c>
      <c r="V16">
        <v>250</v>
      </c>
      <c r="W16">
        <v>250</v>
      </c>
      <c r="X16">
        <v>250</v>
      </c>
      <c r="Y16">
        <v>250</v>
      </c>
      <c r="Z16">
        <v>250</v>
      </c>
      <c r="AA16">
        <v>250</v>
      </c>
      <c r="AB16">
        <v>250</v>
      </c>
      <c r="AC16">
        <v>250</v>
      </c>
      <c r="AD16">
        <v>316.66666666666669</v>
      </c>
      <c r="AE16">
        <v>316.66666666666669</v>
      </c>
      <c r="AF16">
        <v>316.66666666666669</v>
      </c>
      <c r="AG16">
        <v>316.66666666666669</v>
      </c>
      <c r="AH16">
        <v>316.66666666666669</v>
      </c>
      <c r="AI16">
        <v>316.66666666666669</v>
      </c>
      <c r="AJ16">
        <v>316.66666666666669</v>
      </c>
      <c r="AK16">
        <v>316.66666666666669</v>
      </c>
      <c r="AL16">
        <v>316.66666666666669</v>
      </c>
      <c r="AM16">
        <v>316.66666666666669</v>
      </c>
      <c r="AN16">
        <v>316.66666666666669</v>
      </c>
      <c r="AO16">
        <v>316.66666666666669</v>
      </c>
      <c r="AP16">
        <v>375</v>
      </c>
      <c r="AQ16">
        <v>375</v>
      </c>
      <c r="AR16">
        <v>375</v>
      </c>
      <c r="AS16">
        <v>375</v>
      </c>
      <c r="AT16">
        <v>375</v>
      </c>
      <c r="AU16">
        <v>375</v>
      </c>
      <c r="AV16">
        <v>375</v>
      </c>
      <c r="AW16">
        <v>375</v>
      </c>
      <c r="AX16">
        <v>375</v>
      </c>
      <c r="AY16">
        <v>375</v>
      </c>
      <c r="AZ16">
        <v>375</v>
      </c>
      <c r="BA16">
        <v>375</v>
      </c>
    </row>
    <row r="17" spans="1:16383" customFormat="1">
      <c r="A17" s="36" t="s">
        <v>173</v>
      </c>
      <c r="B17" t="s">
        <v>166</v>
      </c>
      <c r="C17" t="s">
        <v>159</v>
      </c>
      <c r="D17" s="32" t="s">
        <v>171</v>
      </c>
      <c r="E17" s="39" t="s">
        <v>172</v>
      </c>
      <c r="AD17">
        <v>16.666666666666668</v>
      </c>
      <c r="AE17">
        <v>16.666666666666668</v>
      </c>
      <c r="AF17">
        <v>16.666666666666668</v>
      </c>
      <c r="AG17">
        <v>16.666666666666668</v>
      </c>
      <c r="AH17">
        <v>16.666666666666668</v>
      </c>
      <c r="AI17">
        <v>16.666666666666668</v>
      </c>
      <c r="AJ17">
        <v>16.666666666666668</v>
      </c>
      <c r="AK17">
        <v>16.666666666666668</v>
      </c>
      <c r="AL17">
        <v>16.666666666666668</v>
      </c>
      <c r="AM17">
        <v>16.666666666666668</v>
      </c>
      <c r="AN17">
        <v>16.666666666666668</v>
      </c>
      <c r="AO17">
        <v>16.666666666666668</v>
      </c>
      <c r="AP17">
        <v>41.666666666666664</v>
      </c>
      <c r="AQ17">
        <v>41.666666666666664</v>
      </c>
      <c r="AR17">
        <v>41.666666666666664</v>
      </c>
      <c r="AS17">
        <v>41.666666666666664</v>
      </c>
      <c r="AT17">
        <v>41.666666666666664</v>
      </c>
      <c r="AU17">
        <v>41.666666666666664</v>
      </c>
      <c r="AV17">
        <v>41.666666666666664</v>
      </c>
      <c r="AW17">
        <v>41.666666666666664</v>
      </c>
      <c r="AX17">
        <v>41.666666666666664</v>
      </c>
      <c r="AY17">
        <v>41.666666666666664</v>
      </c>
      <c r="AZ17">
        <v>41.666666666666664</v>
      </c>
      <c r="BA17">
        <v>41.666666666666664</v>
      </c>
    </row>
    <row r="18" spans="1:16383" customFormat="1">
      <c r="A18" s="35"/>
      <c r="B18" s="35"/>
      <c r="C18" s="35"/>
      <c r="E18" s="39"/>
    </row>
    <row r="19" spans="1:16383" customFormat="1">
      <c r="A19" s="24" t="s">
        <v>174</v>
      </c>
      <c r="B19" s="24"/>
      <c r="C19" s="24"/>
    </row>
    <row r="20" spans="1:16383" customFormat="1">
      <c r="A20" s="26" t="s">
        <v>141</v>
      </c>
      <c r="B20" s="26"/>
      <c r="C20" s="26"/>
      <c r="D20" s="27"/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16383" customFormat="1">
      <c r="A21" s="27" t="s">
        <v>146</v>
      </c>
      <c r="B21" s="27"/>
      <c r="C21" s="27"/>
      <c r="D21" s="27" t="s">
        <v>149</v>
      </c>
      <c r="E21" s="27" t="s">
        <v>150</v>
      </c>
      <c r="F21" s="31">
        <v>43101</v>
      </c>
      <c r="G21" s="31">
        <v>43132</v>
      </c>
      <c r="H21" s="31">
        <v>43160</v>
      </c>
      <c r="I21" s="31">
        <v>43191</v>
      </c>
      <c r="J21" s="31">
        <v>43221</v>
      </c>
      <c r="K21" s="31">
        <v>43252</v>
      </c>
      <c r="L21" s="31">
        <v>43282</v>
      </c>
      <c r="M21" s="31">
        <v>43313</v>
      </c>
      <c r="N21" s="31">
        <v>43344</v>
      </c>
      <c r="O21" s="31">
        <v>43374</v>
      </c>
      <c r="P21" s="31">
        <v>43405</v>
      </c>
      <c r="Q21" s="31">
        <v>43435</v>
      </c>
      <c r="R21" s="31">
        <v>43466</v>
      </c>
      <c r="S21" s="31">
        <v>43497</v>
      </c>
      <c r="T21" s="31">
        <v>43525</v>
      </c>
      <c r="U21" s="31">
        <v>43556</v>
      </c>
      <c r="V21" s="31">
        <v>43586</v>
      </c>
      <c r="W21" s="31">
        <v>43617</v>
      </c>
      <c r="X21" s="31">
        <v>43647</v>
      </c>
      <c r="Y21" s="31">
        <v>43678</v>
      </c>
      <c r="Z21" s="31">
        <v>43709</v>
      </c>
      <c r="AA21" s="31">
        <v>43739</v>
      </c>
      <c r="AB21" s="31">
        <v>43770</v>
      </c>
      <c r="AC21" s="31">
        <v>43800</v>
      </c>
      <c r="AD21" s="31">
        <v>43831</v>
      </c>
      <c r="AE21" s="31">
        <v>43862</v>
      </c>
      <c r="AF21" s="31">
        <v>43891</v>
      </c>
      <c r="AG21" s="31">
        <v>43922</v>
      </c>
      <c r="AH21" s="31">
        <v>43952</v>
      </c>
      <c r="AI21" s="31">
        <v>43983</v>
      </c>
      <c r="AJ21" s="31">
        <v>44013</v>
      </c>
      <c r="AK21" s="31">
        <v>44044</v>
      </c>
      <c r="AL21" s="31">
        <v>44075</v>
      </c>
      <c r="AM21" s="31">
        <v>44105</v>
      </c>
      <c r="AN21" s="31">
        <v>44136</v>
      </c>
      <c r="AO21" s="31">
        <v>44166</v>
      </c>
      <c r="AP21" s="31">
        <v>44197</v>
      </c>
      <c r="AQ21" s="31">
        <v>44228</v>
      </c>
      <c r="AR21" s="31">
        <v>44256</v>
      </c>
      <c r="AS21" s="31">
        <v>44287</v>
      </c>
      <c r="AT21" s="31">
        <v>44317</v>
      </c>
      <c r="AU21" s="31">
        <v>44348</v>
      </c>
      <c r="AV21" s="31">
        <v>44378</v>
      </c>
      <c r="AW21" s="31">
        <v>44409</v>
      </c>
      <c r="AX21" s="31">
        <v>44440</v>
      </c>
      <c r="AY21" s="31">
        <v>44470</v>
      </c>
      <c r="AZ21" s="31">
        <v>44501</v>
      </c>
      <c r="BA21" s="31">
        <v>44531</v>
      </c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  <c r="ALM21" s="27"/>
      <c r="ALN21" s="27"/>
      <c r="ALO21" s="27"/>
      <c r="ALP21" s="27"/>
      <c r="ALQ21" s="27"/>
      <c r="ALR21" s="27"/>
      <c r="ALS21" s="27"/>
      <c r="ALT21" s="27"/>
      <c r="ALU21" s="27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  <c r="AML21" s="27"/>
      <c r="AMM21" s="27"/>
      <c r="AMN21" s="27"/>
      <c r="AMO21" s="27"/>
      <c r="AMP21" s="27"/>
      <c r="AMQ21" s="27"/>
      <c r="AMR21" s="27"/>
      <c r="AMS21" s="27"/>
      <c r="AMT21" s="27"/>
      <c r="AMU21" s="27"/>
      <c r="AMV21" s="27"/>
      <c r="AMW21" s="27"/>
      <c r="AMX21" s="27"/>
      <c r="AMY21" s="27"/>
      <c r="AMZ21" s="27"/>
      <c r="ANA21" s="27"/>
      <c r="ANB21" s="27"/>
      <c r="ANC21" s="27"/>
      <c r="AND21" s="27"/>
      <c r="ANE21" s="27"/>
      <c r="ANF21" s="27"/>
      <c r="ANG21" s="27"/>
      <c r="ANH21" s="27"/>
      <c r="ANI21" s="27"/>
      <c r="ANJ21" s="27"/>
      <c r="ANK21" s="27"/>
      <c r="ANL21" s="27"/>
      <c r="ANM21" s="27"/>
      <c r="ANN21" s="27"/>
      <c r="ANO21" s="27"/>
      <c r="ANP21" s="27"/>
      <c r="ANQ21" s="27"/>
      <c r="ANR21" s="27"/>
      <c r="ANS21" s="27"/>
      <c r="ANT21" s="27"/>
      <c r="ANU21" s="27"/>
      <c r="ANV21" s="27"/>
      <c r="ANW21" s="27"/>
      <c r="ANX21" s="27"/>
      <c r="ANY21" s="27"/>
      <c r="ANZ21" s="27"/>
      <c r="AOA21" s="27"/>
      <c r="AOB21" s="27"/>
      <c r="AOC21" s="27"/>
      <c r="AOD21" s="27"/>
      <c r="AOE21" s="27"/>
      <c r="AOF21" s="27"/>
      <c r="AOG21" s="27"/>
      <c r="AOH21" s="27"/>
      <c r="AOI21" s="27"/>
      <c r="AOJ21" s="27"/>
      <c r="AOK21" s="27"/>
      <c r="AOL21" s="27"/>
      <c r="AOM21" s="27"/>
      <c r="AON21" s="27"/>
      <c r="AOO21" s="27"/>
      <c r="AOP21" s="27"/>
      <c r="AOQ21" s="27"/>
      <c r="AOR21" s="27"/>
      <c r="AOS21" s="27"/>
      <c r="AOT21" s="27"/>
      <c r="AOU21" s="27"/>
      <c r="AOV21" s="27"/>
      <c r="AOW21" s="27"/>
      <c r="AOX21" s="27"/>
      <c r="AOY21" s="27"/>
      <c r="AOZ21" s="27"/>
      <c r="APA21" s="27"/>
      <c r="APB21" s="27"/>
      <c r="APC21" s="27"/>
      <c r="APD21" s="27"/>
      <c r="APE21" s="27"/>
      <c r="APF21" s="27"/>
      <c r="APG21" s="27"/>
      <c r="APH21" s="27"/>
      <c r="API21" s="27"/>
      <c r="APJ21" s="27"/>
      <c r="APK21" s="27"/>
      <c r="APL21" s="27"/>
      <c r="APM21" s="27"/>
      <c r="APN21" s="27"/>
      <c r="APO21" s="27"/>
      <c r="APP21" s="27"/>
      <c r="APQ21" s="27"/>
      <c r="APR21" s="27"/>
      <c r="APS21" s="27"/>
      <c r="APT21" s="27"/>
      <c r="APU21" s="27"/>
      <c r="APV21" s="27"/>
      <c r="APW21" s="27"/>
      <c r="APX21" s="27"/>
      <c r="APY21" s="27"/>
      <c r="APZ21" s="27"/>
      <c r="AQA21" s="27"/>
      <c r="AQB21" s="27"/>
      <c r="AQC21" s="27"/>
      <c r="AQD21" s="27"/>
      <c r="AQE21" s="27"/>
      <c r="AQF21" s="27"/>
      <c r="AQG21" s="27"/>
      <c r="AQH21" s="27"/>
      <c r="AQI21" s="27"/>
      <c r="AQJ21" s="27"/>
      <c r="AQK21" s="27"/>
      <c r="AQL21" s="27"/>
      <c r="AQM21" s="27"/>
      <c r="AQN21" s="27"/>
      <c r="AQO21" s="27"/>
      <c r="AQP21" s="27"/>
      <c r="AQQ21" s="27"/>
      <c r="AQR21" s="27"/>
      <c r="AQS21" s="27"/>
      <c r="AQT21" s="27"/>
      <c r="AQU21" s="27"/>
      <c r="AQV21" s="27"/>
      <c r="AQW21" s="27"/>
      <c r="AQX21" s="27"/>
      <c r="AQY21" s="27"/>
      <c r="AQZ21" s="27"/>
      <c r="ARA21" s="27"/>
      <c r="ARB21" s="27"/>
      <c r="ARC21" s="27"/>
      <c r="ARD21" s="27"/>
      <c r="ARE21" s="27"/>
      <c r="ARF21" s="27"/>
      <c r="ARG21" s="27"/>
      <c r="ARH21" s="27"/>
      <c r="ARI21" s="27"/>
      <c r="ARJ21" s="27"/>
      <c r="ARK21" s="27"/>
      <c r="ARL21" s="27"/>
      <c r="ARM21" s="27"/>
      <c r="ARN21" s="27"/>
      <c r="ARO21" s="27"/>
      <c r="ARP21" s="27"/>
      <c r="ARQ21" s="27"/>
      <c r="ARR21" s="27"/>
      <c r="ARS21" s="27"/>
      <c r="ART21" s="27"/>
      <c r="ARU21" s="27"/>
      <c r="ARV21" s="27"/>
      <c r="ARW21" s="27"/>
      <c r="ARX21" s="27"/>
      <c r="ARY21" s="27"/>
      <c r="ARZ21" s="27"/>
      <c r="ASA21" s="27"/>
      <c r="ASB21" s="27"/>
      <c r="ASC21" s="27"/>
      <c r="ASD21" s="27"/>
      <c r="ASE21" s="27"/>
      <c r="ASF21" s="27"/>
      <c r="ASG21" s="27"/>
      <c r="ASH21" s="27"/>
      <c r="ASI21" s="27"/>
      <c r="ASJ21" s="27"/>
      <c r="ASK21" s="27"/>
      <c r="ASL21" s="27"/>
      <c r="ASM21" s="27"/>
      <c r="ASN21" s="27"/>
      <c r="ASO21" s="27"/>
      <c r="ASP21" s="27"/>
      <c r="ASQ21" s="27"/>
      <c r="ASR21" s="27"/>
      <c r="ASS21" s="27"/>
      <c r="AST21" s="27"/>
      <c r="ASU21" s="27"/>
      <c r="ASV21" s="27"/>
      <c r="ASW21" s="27"/>
      <c r="ASX21" s="27"/>
      <c r="ASY21" s="27"/>
      <c r="ASZ21" s="27"/>
      <c r="ATA21" s="27"/>
      <c r="ATB21" s="27"/>
      <c r="ATC21" s="27"/>
      <c r="ATD21" s="27"/>
      <c r="ATE21" s="27"/>
      <c r="ATF21" s="27"/>
      <c r="ATG21" s="27"/>
      <c r="ATH21" s="27"/>
      <c r="ATI21" s="27"/>
      <c r="ATJ21" s="27"/>
      <c r="ATK21" s="27"/>
      <c r="ATL21" s="27"/>
      <c r="ATM21" s="27"/>
      <c r="ATN21" s="27"/>
      <c r="ATO21" s="27"/>
      <c r="ATP21" s="27"/>
      <c r="ATQ21" s="27"/>
      <c r="ATR21" s="27"/>
      <c r="ATS21" s="27"/>
      <c r="ATT21" s="27"/>
      <c r="ATU21" s="27"/>
      <c r="ATV21" s="27"/>
      <c r="ATW21" s="27"/>
      <c r="ATX21" s="27"/>
      <c r="ATY21" s="27"/>
      <c r="ATZ21" s="27"/>
      <c r="AUA21" s="27"/>
      <c r="AUB21" s="27"/>
      <c r="AUC21" s="27"/>
      <c r="AUD21" s="27"/>
      <c r="AUE21" s="27"/>
      <c r="AUF21" s="27"/>
      <c r="AUG21" s="27"/>
      <c r="AUH21" s="27"/>
      <c r="AUI21" s="27"/>
      <c r="AUJ21" s="27"/>
      <c r="AUK21" s="27"/>
      <c r="AUL21" s="27"/>
      <c r="AUM21" s="27"/>
      <c r="AUN21" s="27"/>
      <c r="AUO21" s="27"/>
      <c r="AUP21" s="27"/>
      <c r="AUQ21" s="27"/>
      <c r="AUR21" s="27"/>
      <c r="AUS21" s="27"/>
      <c r="AUT21" s="27"/>
      <c r="AUU21" s="27"/>
      <c r="AUV21" s="27"/>
      <c r="AUW21" s="27"/>
      <c r="AUX21" s="27"/>
      <c r="AUY21" s="27"/>
      <c r="AUZ21" s="27"/>
      <c r="AVA21" s="27"/>
      <c r="AVB21" s="27"/>
      <c r="AVC21" s="27"/>
      <c r="AVD21" s="27"/>
      <c r="AVE21" s="27"/>
      <c r="AVF21" s="27"/>
      <c r="AVG21" s="27"/>
      <c r="AVH21" s="27"/>
      <c r="AVI21" s="27"/>
      <c r="AVJ21" s="27"/>
      <c r="AVK21" s="27"/>
      <c r="AVL21" s="27"/>
      <c r="AVM21" s="27"/>
      <c r="AVN21" s="27"/>
      <c r="AVO21" s="27"/>
      <c r="AVP21" s="27"/>
      <c r="AVQ21" s="27"/>
      <c r="AVR21" s="27"/>
      <c r="AVS21" s="27"/>
      <c r="AVT21" s="27"/>
      <c r="AVU21" s="27"/>
      <c r="AVV21" s="27"/>
      <c r="AVW21" s="27"/>
      <c r="AVX21" s="27"/>
      <c r="AVY21" s="27"/>
      <c r="AVZ21" s="27"/>
      <c r="AWA21" s="27"/>
      <c r="AWB21" s="27"/>
      <c r="AWC21" s="27"/>
      <c r="AWD21" s="27"/>
      <c r="AWE21" s="27"/>
      <c r="AWF21" s="27"/>
      <c r="AWG21" s="27"/>
      <c r="AWH21" s="27"/>
      <c r="AWI21" s="27"/>
      <c r="AWJ21" s="27"/>
      <c r="AWK21" s="27"/>
      <c r="AWL21" s="27"/>
      <c r="AWM21" s="27"/>
      <c r="AWN21" s="27"/>
      <c r="AWO21" s="27"/>
      <c r="AWP21" s="27"/>
      <c r="AWQ21" s="27"/>
      <c r="AWR21" s="27"/>
      <c r="AWS21" s="27"/>
      <c r="AWT21" s="27"/>
      <c r="AWU21" s="27"/>
      <c r="AWV21" s="27"/>
      <c r="AWW21" s="27"/>
      <c r="AWX21" s="27"/>
      <c r="AWY21" s="27"/>
      <c r="AWZ21" s="27"/>
      <c r="AXA21" s="27"/>
      <c r="AXB21" s="27"/>
      <c r="AXC21" s="27"/>
      <c r="AXD21" s="27"/>
      <c r="AXE21" s="27"/>
      <c r="AXF21" s="27"/>
      <c r="AXG21" s="27"/>
      <c r="AXH21" s="27"/>
      <c r="AXI21" s="27"/>
      <c r="AXJ21" s="27"/>
      <c r="AXK21" s="27"/>
      <c r="AXL21" s="27"/>
      <c r="AXM21" s="27"/>
      <c r="AXN21" s="27"/>
      <c r="AXO21" s="27"/>
      <c r="AXP21" s="27"/>
      <c r="AXQ21" s="27"/>
      <c r="AXR21" s="27"/>
      <c r="AXS21" s="27"/>
      <c r="AXT21" s="27"/>
      <c r="AXU21" s="27"/>
      <c r="AXV21" s="27"/>
      <c r="AXW21" s="27"/>
      <c r="AXX21" s="27"/>
      <c r="AXY21" s="27"/>
      <c r="AXZ21" s="27"/>
      <c r="AYA21" s="27"/>
      <c r="AYB21" s="27"/>
      <c r="AYC21" s="27"/>
      <c r="AYD21" s="27"/>
      <c r="AYE21" s="27"/>
      <c r="AYF21" s="27"/>
      <c r="AYG21" s="27"/>
      <c r="AYH21" s="27"/>
      <c r="AYI21" s="27"/>
      <c r="AYJ21" s="27"/>
      <c r="AYK21" s="27"/>
      <c r="AYL21" s="27"/>
      <c r="AYM21" s="27"/>
      <c r="AYN21" s="27"/>
      <c r="AYO21" s="27"/>
      <c r="AYP21" s="27"/>
      <c r="AYQ21" s="27"/>
      <c r="AYR21" s="27"/>
      <c r="AYS21" s="27"/>
      <c r="AYT21" s="27"/>
      <c r="AYU21" s="27"/>
      <c r="AYV21" s="27"/>
      <c r="AYW21" s="27"/>
      <c r="AYX21" s="27"/>
      <c r="AYY21" s="27"/>
      <c r="AYZ21" s="27"/>
      <c r="AZA21" s="27"/>
      <c r="AZB21" s="27"/>
      <c r="AZC21" s="27"/>
      <c r="AZD21" s="27"/>
      <c r="AZE21" s="27"/>
      <c r="AZF21" s="27"/>
      <c r="AZG21" s="27"/>
      <c r="AZH21" s="27"/>
      <c r="AZI21" s="27"/>
      <c r="AZJ21" s="27"/>
      <c r="AZK21" s="27"/>
      <c r="AZL21" s="27"/>
      <c r="AZM21" s="27"/>
      <c r="AZN21" s="27"/>
      <c r="AZO21" s="27"/>
      <c r="AZP21" s="27"/>
      <c r="AZQ21" s="27"/>
      <c r="AZR21" s="27"/>
      <c r="AZS21" s="27"/>
      <c r="AZT21" s="27"/>
      <c r="AZU21" s="27"/>
      <c r="AZV21" s="27"/>
      <c r="AZW21" s="27"/>
      <c r="AZX21" s="27"/>
      <c r="AZY21" s="27"/>
      <c r="AZZ21" s="27"/>
      <c r="BAA21" s="27"/>
      <c r="BAB21" s="27"/>
      <c r="BAC21" s="27"/>
      <c r="BAD21" s="27"/>
      <c r="BAE21" s="27"/>
      <c r="BAF21" s="27"/>
      <c r="BAG21" s="27"/>
      <c r="BAH21" s="27"/>
      <c r="BAI21" s="27"/>
      <c r="BAJ21" s="27"/>
      <c r="BAK21" s="27"/>
      <c r="BAL21" s="27"/>
      <c r="BAM21" s="27"/>
      <c r="BAN21" s="27"/>
      <c r="BAO21" s="27"/>
      <c r="BAP21" s="27"/>
      <c r="BAQ21" s="27"/>
      <c r="BAR21" s="27"/>
      <c r="BAS21" s="27"/>
      <c r="BAT21" s="27"/>
      <c r="BAU21" s="27"/>
      <c r="BAV21" s="27"/>
      <c r="BAW21" s="27"/>
      <c r="BAX21" s="27"/>
      <c r="BAY21" s="27"/>
      <c r="BAZ21" s="27"/>
      <c r="BBA21" s="27"/>
      <c r="BBB21" s="27"/>
      <c r="BBC21" s="27"/>
      <c r="BBD21" s="27"/>
      <c r="BBE21" s="27"/>
      <c r="BBF21" s="27"/>
      <c r="BBG21" s="27"/>
      <c r="BBH21" s="27"/>
      <c r="BBI21" s="27"/>
      <c r="BBJ21" s="27"/>
      <c r="BBK21" s="27"/>
      <c r="BBL21" s="27"/>
      <c r="BBM21" s="27"/>
      <c r="BBN21" s="27"/>
      <c r="BBO21" s="27"/>
      <c r="BBP21" s="27"/>
      <c r="BBQ21" s="27"/>
      <c r="BBR21" s="27"/>
      <c r="BBS21" s="27"/>
      <c r="BBT21" s="27"/>
      <c r="BBU21" s="27"/>
      <c r="BBV21" s="27"/>
      <c r="BBW21" s="27"/>
      <c r="BBX21" s="27"/>
      <c r="BBY21" s="27"/>
      <c r="BBZ21" s="27"/>
      <c r="BCA21" s="27"/>
      <c r="BCB21" s="27"/>
      <c r="BCC21" s="27"/>
      <c r="BCD21" s="27"/>
      <c r="BCE21" s="27"/>
      <c r="BCF21" s="27"/>
      <c r="BCG21" s="27"/>
      <c r="BCH21" s="27"/>
      <c r="BCI21" s="27"/>
      <c r="BCJ21" s="27"/>
      <c r="BCK21" s="27"/>
      <c r="BCL21" s="27"/>
      <c r="BCM21" s="27"/>
      <c r="BCN21" s="27"/>
      <c r="BCO21" s="27"/>
      <c r="BCP21" s="27"/>
      <c r="BCQ21" s="27"/>
      <c r="BCR21" s="27"/>
      <c r="BCS21" s="27"/>
      <c r="BCT21" s="27"/>
      <c r="BCU21" s="27"/>
      <c r="BCV21" s="27"/>
      <c r="BCW21" s="27"/>
      <c r="BCX21" s="27"/>
      <c r="BCY21" s="27"/>
      <c r="BCZ21" s="27"/>
      <c r="BDA21" s="27"/>
      <c r="BDB21" s="27"/>
      <c r="BDC21" s="27"/>
      <c r="BDD21" s="27"/>
      <c r="BDE21" s="27"/>
      <c r="BDF21" s="27"/>
      <c r="BDG21" s="27"/>
      <c r="BDH21" s="27"/>
      <c r="BDI21" s="27"/>
      <c r="BDJ21" s="27"/>
      <c r="BDK21" s="27"/>
      <c r="BDL21" s="27"/>
      <c r="BDM21" s="27"/>
      <c r="BDN21" s="27"/>
      <c r="BDO21" s="27"/>
      <c r="BDP21" s="27"/>
      <c r="BDQ21" s="27"/>
      <c r="BDR21" s="27"/>
      <c r="BDS21" s="27"/>
      <c r="BDT21" s="27"/>
      <c r="BDU21" s="27"/>
      <c r="BDV21" s="27"/>
      <c r="BDW21" s="27"/>
      <c r="BDX21" s="27"/>
      <c r="BDY21" s="27"/>
      <c r="BDZ21" s="27"/>
      <c r="BEA21" s="27"/>
      <c r="BEB21" s="27"/>
      <c r="BEC21" s="27"/>
      <c r="BED21" s="27"/>
      <c r="BEE21" s="27"/>
      <c r="BEF21" s="27"/>
      <c r="BEG21" s="27"/>
      <c r="BEH21" s="27"/>
      <c r="BEI21" s="27"/>
      <c r="BEJ21" s="27"/>
      <c r="BEK21" s="27"/>
      <c r="BEL21" s="27"/>
      <c r="BEM21" s="27"/>
      <c r="BEN21" s="27"/>
      <c r="BEO21" s="27"/>
      <c r="BEP21" s="27"/>
      <c r="BEQ21" s="27"/>
      <c r="BER21" s="27"/>
      <c r="BES21" s="27"/>
      <c r="BET21" s="27"/>
      <c r="BEU21" s="27"/>
      <c r="BEV21" s="27"/>
      <c r="BEW21" s="27"/>
      <c r="BEX21" s="27"/>
      <c r="BEY21" s="27"/>
      <c r="BEZ21" s="27"/>
      <c r="BFA21" s="27"/>
      <c r="BFB21" s="27"/>
      <c r="BFC21" s="27"/>
      <c r="BFD21" s="27"/>
      <c r="BFE21" s="27"/>
      <c r="BFF21" s="27"/>
      <c r="BFG21" s="27"/>
      <c r="BFH21" s="27"/>
      <c r="BFI21" s="27"/>
      <c r="BFJ21" s="27"/>
      <c r="BFK21" s="27"/>
      <c r="BFL21" s="27"/>
      <c r="BFM21" s="27"/>
      <c r="BFN21" s="27"/>
      <c r="BFO21" s="27"/>
      <c r="BFP21" s="27"/>
      <c r="BFQ21" s="27"/>
      <c r="BFR21" s="27"/>
      <c r="BFS21" s="27"/>
      <c r="BFT21" s="27"/>
      <c r="BFU21" s="27"/>
      <c r="BFV21" s="27"/>
      <c r="BFW21" s="27"/>
      <c r="BFX21" s="27"/>
      <c r="BFY21" s="27"/>
      <c r="BFZ21" s="27"/>
      <c r="BGA21" s="27"/>
      <c r="BGB21" s="27"/>
      <c r="BGC21" s="27"/>
      <c r="BGD21" s="27"/>
      <c r="BGE21" s="27"/>
      <c r="BGF21" s="27"/>
      <c r="BGG21" s="27"/>
      <c r="BGH21" s="27"/>
      <c r="BGI21" s="27"/>
      <c r="BGJ21" s="27"/>
      <c r="BGK21" s="27"/>
      <c r="BGL21" s="27"/>
      <c r="BGM21" s="27"/>
      <c r="BGN21" s="27"/>
      <c r="BGO21" s="27"/>
      <c r="BGP21" s="27"/>
      <c r="BGQ21" s="27"/>
      <c r="BGR21" s="27"/>
      <c r="BGS21" s="27"/>
      <c r="BGT21" s="27"/>
      <c r="BGU21" s="27"/>
      <c r="BGV21" s="27"/>
      <c r="BGW21" s="27"/>
      <c r="BGX21" s="27"/>
      <c r="BGY21" s="27"/>
      <c r="BGZ21" s="27"/>
      <c r="BHA21" s="27"/>
      <c r="BHB21" s="27"/>
      <c r="BHC21" s="27"/>
      <c r="BHD21" s="27"/>
      <c r="BHE21" s="27"/>
      <c r="BHF21" s="27"/>
      <c r="BHG21" s="27"/>
      <c r="BHH21" s="27"/>
      <c r="BHI21" s="27"/>
      <c r="BHJ21" s="27"/>
      <c r="BHK21" s="27"/>
      <c r="BHL21" s="27"/>
      <c r="BHM21" s="27"/>
      <c r="BHN21" s="27"/>
      <c r="BHO21" s="27"/>
      <c r="BHP21" s="27"/>
      <c r="BHQ21" s="27"/>
      <c r="BHR21" s="27"/>
      <c r="BHS21" s="27"/>
      <c r="BHT21" s="27"/>
      <c r="BHU21" s="27"/>
      <c r="BHV21" s="27"/>
      <c r="BHW21" s="27"/>
      <c r="BHX21" s="27"/>
      <c r="BHY21" s="27"/>
      <c r="BHZ21" s="27"/>
      <c r="BIA21" s="27"/>
      <c r="BIB21" s="27"/>
      <c r="BIC21" s="27"/>
      <c r="BID21" s="27"/>
      <c r="BIE21" s="27"/>
      <c r="BIF21" s="27"/>
      <c r="BIG21" s="27"/>
      <c r="BIH21" s="27"/>
      <c r="BII21" s="27"/>
      <c r="BIJ21" s="27"/>
      <c r="BIK21" s="27"/>
      <c r="BIL21" s="27"/>
      <c r="BIM21" s="27"/>
      <c r="BIN21" s="27"/>
      <c r="BIO21" s="27"/>
      <c r="BIP21" s="27"/>
      <c r="BIQ21" s="27"/>
      <c r="BIR21" s="27"/>
      <c r="BIS21" s="27"/>
      <c r="BIT21" s="27"/>
      <c r="BIU21" s="27"/>
      <c r="BIV21" s="27"/>
      <c r="BIW21" s="27"/>
      <c r="BIX21" s="27"/>
      <c r="BIY21" s="27"/>
      <c r="BIZ21" s="27"/>
      <c r="BJA21" s="27"/>
      <c r="BJB21" s="27"/>
      <c r="BJC21" s="27"/>
      <c r="BJD21" s="27"/>
      <c r="BJE21" s="27"/>
      <c r="BJF21" s="27"/>
      <c r="BJG21" s="27"/>
      <c r="BJH21" s="27"/>
      <c r="BJI21" s="27"/>
      <c r="BJJ21" s="27"/>
      <c r="BJK21" s="27"/>
      <c r="BJL21" s="27"/>
      <c r="BJM21" s="27"/>
      <c r="BJN21" s="27"/>
      <c r="BJO21" s="27"/>
      <c r="BJP21" s="27"/>
      <c r="BJQ21" s="27"/>
      <c r="BJR21" s="27"/>
      <c r="BJS21" s="27"/>
      <c r="BJT21" s="27"/>
      <c r="BJU21" s="27"/>
      <c r="BJV21" s="27"/>
      <c r="BJW21" s="27"/>
      <c r="BJX21" s="27"/>
      <c r="BJY21" s="27"/>
      <c r="BJZ21" s="27"/>
      <c r="BKA21" s="27"/>
      <c r="BKB21" s="27"/>
      <c r="BKC21" s="27"/>
      <c r="BKD21" s="27"/>
      <c r="BKE21" s="27"/>
      <c r="BKF21" s="27"/>
      <c r="BKG21" s="27"/>
      <c r="BKH21" s="27"/>
      <c r="BKI21" s="27"/>
      <c r="BKJ21" s="27"/>
      <c r="BKK21" s="27"/>
      <c r="BKL21" s="27"/>
      <c r="BKM21" s="27"/>
      <c r="BKN21" s="27"/>
      <c r="BKO21" s="27"/>
      <c r="BKP21" s="27"/>
      <c r="BKQ21" s="27"/>
      <c r="BKR21" s="27"/>
      <c r="BKS21" s="27"/>
      <c r="BKT21" s="27"/>
      <c r="BKU21" s="27"/>
      <c r="BKV21" s="27"/>
      <c r="BKW21" s="27"/>
      <c r="BKX21" s="27"/>
      <c r="BKY21" s="27"/>
      <c r="BKZ21" s="27"/>
      <c r="BLA21" s="27"/>
      <c r="BLB21" s="27"/>
      <c r="BLC21" s="27"/>
      <c r="BLD21" s="27"/>
      <c r="BLE21" s="27"/>
      <c r="BLF21" s="27"/>
      <c r="BLG21" s="27"/>
      <c r="BLH21" s="27"/>
      <c r="BLI21" s="27"/>
      <c r="BLJ21" s="27"/>
      <c r="BLK21" s="27"/>
      <c r="BLL21" s="27"/>
      <c r="BLM21" s="27"/>
      <c r="BLN21" s="27"/>
      <c r="BLO21" s="27"/>
      <c r="BLP21" s="27"/>
      <c r="BLQ21" s="27"/>
      <c r="BLR21" s="27"/>
      <c r="BLS21" s="27"/>
      <c r="BLT21" s="27"/>
      <c r="BLU21" s="27"/>
      <c r="BLV21" s="27"/>
      <c r="BLW21" s="27"/>
      <c r="BLX21" s="27"/>
      <c r="BLY21" s="27"/>
      <c r="BLZ21" s="27"/>
      <c r="BMA21" s="27"/>
      <c r="BMB21" s="27"/>
      <c r="BMC21" s="27"/>
      <c r="BMD21" s="27"/>
      <c r="BME21" s="27"/>
      <c r="BMF21" s="27"/>
      <c r="BMG21" s="27"/>
      <c r="BMH21" s="27"/>
      <c r="BMI21" s="27"/>
      <c r="BMJ21" s="27"/>
      <c r="BMK21" s="27"/>
      <c r="BML21" s="27"/>
      <c r="BMM21" s="27"/>
      <c r="BMN21" s="27"/>
      <c r="BMO21" s="27"/>
      <c r="BMP21" s="27"/>
      <c r="BMQ21" s="27"/>
      <c r="BMR21" s="27"/>
      <c r="BMS21" s="27"/>
      <c r="BMT21" s="27"/>
      <c r="BMU21" s="27"/>
      <c r="BMV21" s="27"/>
      <c r="BMW21" s="27"/>
      <c r="BMX21" s="27"/>
      <c r="BMY21" s="27"/>
      <c r="BMZ21" s="27"/>
      <c r="BNA21" s="27"/>
      <c r="BNB21" s="27"/>
      <c r="BNC21" s="27"/>
      <c r="BND21" s="27"/>
      <c r="BNE21" s="27"/>
      <c r="BNF21" s="27"/>
      <c r="BNG21" s="27"/>
      <c r="BNH21" s="27"/>
      <c r="BNI21" s="27"/>
      <c r="BNJ21" s="27"/>
      <c r="BNK21" s="27"/>
      <c r="BNL21" s="27"/>
      <c r="BNM21" s="27"/>
      <c r="BNN21" s="27"/>
      <c r="BNO21" s="27"/>
      <c r="BNP21" s="27"/>
      <c r="BNQ21" s="27"/>
      <c r="BNR21" s="27"/>
      <c r="BNS21" s="27"/>
      <c r="BNT21" s="27"/>
      <c r="BNU21" s="27"/>
      <c r="BNV21" s="27"/>
      <c r="BNW21" s="27"/>
      <c r="BNX21" s="27"/>
      <c r="BNY21" s="27"/>
      <c r="BNZ21" s="27"/>
      <c r="BOA21" s="27"/>
      <c r="BOB21" s="27"/>
      <c r="BOC21" s="27"/>
      <c r="BOD21" s="27"/>
      <c r="BOE21" s="27"/>
      <c r="BOF21" s="27"/>
      <c r="BOG21" s="27"/>
      <c r="BOH21" s="27"/>
      <c r="BOI21" s="27"/>
      <c r="BOJ21" s="27"/>
      <c r="BOK21" s="27"/>
      <c r="BOL21" s="27"/>
      <c r="BOM21" s="27"/>
      <c r="BON21" s="27"/>
      <c r="BOO21" s="27"/>
      <c r="BOP21" s="27"/>
      <c r="BOQ21" s="27"/>
      <c r="BOR21" s="27"/>
      <c r="BOS21" s="27"/>
      <c r="BOT21" s="27"/>
      <c r="BOU21" s="27"/>
      <c r="BOV21" s="27"/>
      <c r="BOW21" s="27"/>
      <c r="BOX21" s="27"/>
      <c r="BOY21" s="27"/>
      <c r="BOZ21" s="27"/>
      <c r="BPA21" s="27"/>
      <c r="BPB21" s="27"/>
      <c r="BPC21" s="27"/>
      <c r="BPD21" s="27"/>
      <c r="BPE21" s="27"/>
      <c r="BPF21" s="27"/>
      <c r="BPG21" s="27"/>
      <c r="BPH21" s="27"/>
      <c r="BPI21" s="27"/>
      <c r="BPJ21" s="27"/>
      <c r="BPK21" s="27"/>
      <c r="BPL21" s="27"/>
      <c r="BPM21" s="27"/>
      <c r="BPN21" s="27"/>
      <c r="BPO21" s="27"/>
      <c r="BPP21" s="27"/>
      <c r="BPQ21" s="27"/>
      <c r="BPR21" s="27"/>
      <c r="BPS21" s="27"/>
      <c r="BPT21" s="27"/>
      <c r="BPU21" s="27"/>
      <c r="BPV21" s="27"/>
      <c r="BPW21" s="27"/>
      <c r="BPX21" s="27"/>
      <c r="BPY21" s="27"/>
      <c r="BPZ21" s="27"/>
      <c r="BQA21" s="27"/>
      <c r="BQB21" s="27"/>
      <c r="BQC21" s="27"/>
      <c r="BQD21" s="27"/>
      <c r="BQE21" s="27"/>
      <c r="BQF21" s="27"/>
      <c r="BQG21" s="27"/>
      <c r="BQH21" s="27"/>
      <c r="BQI21" s="27"/>
      <c r="BQJ21" s="27"/>
      <c r="BQK21" s="27"/>
      <c r="BQL21" s="27"/>
      <c r="BQM21" s="27"/>
      <c r="BQN21" s="27"/>
      <c r="BQO21" s="27"/>
      <c r="BQP21" s="27"/>
      <c r="BQQ21" s="27"/>
      <c r="BQR21" s="27"/>
      <c r="BQS21" s="27"/>
      <c r="BQT21" s="27"/>
      <c r="BQU21" s="27"/>
      <c r="BQV21" s="27"/>
      <c r="BQW21" s="27"/>
      <c r="BQX21" s="27"/>
      <c r="BQY21" s="27"/>
      <c r="BQZ21" s="27"/>
      <c r="BRA21" s="27"/>
      <c r="BRB21" s="27"/>
      <c r="BRC21" s="27"/>
      <c r="BRD21" s="27"/>
      <c r="BRE21" s="27"/>
      <c r="BRF21" s="27"/>
      <c r="BRG21" s="27"/>
      <c r="BRH21" s="27"/>
      <c r="BRI21" s="27"/>
      <c r="BRJ21" s="27"/>
      <c r="BRK21" s="27"/>
      <c r="BRL21" s="27"/>
      <c r="BRM21" s="27"/>
      <c r="BRN21" s="27"/>
      <c r="BRO21" s="27"/>
      <c r="BRP21" s="27"/>
      <c r="BRQ21" s="27"/>
      <c r="BRR21" s="27"/>
      <c r="BRS21" s="27"/>
      <c r="BRT21" s="27"/>
      <c r="BRU21" s="27"/>
      <c r="BRV21" s="27"/>
      <c r="BRW21" s="27"/>
      <c r="BRX21" s="27"/>
      <c r="BRY21" s="27"/>
      <c r="BRZ21" s="27"/>
      <c r="BSA21" s="27"/>
      <c r="BSB21" s="27"/>
      <c r="BSC21" s="27"/>
      <c r="BSD21" s="27"/>
      <c r="BSE21" s="27"/>
      <c r="BSF21" s="27"/>
      <c r="BSG21" s="27"/>
      <c r="BSH21" s="27"/>
      <c r="BSI21" s="27"/>
      <c r="BSJ21" s="27"/>
      <c r="BSK21" s="27"/>
      <c r="BSL21" s="27"/>
      <c r="BSM21" s="27"/>
      <c r="BSN21" s="27"/>
      <c r="BSO21" s="27"/>
      <c r="BSP21" s="27"/>
      <c r="BSQ21" s="27"/>
      <c r="BSR21" s="27"/>
      <c r="BSS21" s="27"/>
      <c r="BST21" s="27"/>
      <c r="BSU21" s="27"/>
      <c r="BSV21" s="27"/>
      <c r="BSW21" s="27"/>
      <c r="BSX21" s="27"/>
      <c r="BSY21" s="27"/>
      <c r="BSZ21" s="27"/>
      <c r="BTA21" s="27"/>
      <c r="BTB21" s="27"/>
      <c r="BTC21" s="27"/>
      <c r="BTD21" s="27"/>
      <c r="BTE21" s="27"/>
      <c r="BTF21" s="27"/>
      <c r="BTG21" s="27"/>
      <c r="BTH21" s="27"/>
      <c r="BTI21" s="27"/>
      <c r="BTJ21" s="27"/>
      <c r="BTK21" s="27"/>
      <c r="BTL21" s="27"/>
      <c r="BTM21" s="27"/>
      <c r="BTN21" s="27"/>
      <c r="BTO21" s="27"/>
      <c r="BTP21" s="27"/>
      <c r="BTQ21" s="27"/>
      <c r="BTR21" s="27"/>
      <c r="BTS21" s="27"/>
      <c r="BTT21" s="27"/>
      <c r="BTU21" s="27"/>
      <c r="BTV21" s="27"/>
      <c r="BTW21" s="27"/>
      <c r="BTX21" s="27"/>
      <c r="BTY21" s="27"/>
      <c r="BTZ21" s="27"/>
      <c r="BUA21" s="27"/>
      <c r="BUB21" s="27"/>
      <c r="BUC21" s="27"/>
      <c r="BUD21" s="27"/>
      <c r="BUE21" s="27"/>
      <c r="BUF21" s="27"/>
      <c r="BUG21" s="27"/>
      <c r="BUH21" s="27"/>
      <c r="BUI21" s="27"/>
      <c r="BUJ21" s="27"/>
      <c r="BUK21" s="27"/>
      <c r="BUL21" s="27"/>
      <c r="BUM21" s="27"/>
      <c r="BUN21" s="27"/>
      <c r="BUO21" s="27"/>
      <c r="BUP21" s="27"/>
      <c r="BUQ21" s="27"/>
      <c r="BUR21" s="27"/>
      <c r="BUS21" s="27"/>
      <c r="BUT21" s="27"/>
      <c r="BUU21" s="27"/>
      <c r="BUV21" s="27"/>
      <c r="BUW21" s="27"/>
      <c r="BUX21" s="27"/>
      <c r="BUY21" s="27"/>
      <c r="BUZ21" s="27"/>
      <c r="BVA21" s="27"/>
      <c r="BVB21" s="27"/>
      <c r="BVC21" s="27"/>
      <c r="BVD21" s="27"/>
      <c r="BVE21" s="27"/>
      <c r="BVF21" s="27"/>
      <c r="BVG21" s="27"/>
      <c r="BVH21" s="27"/>
      <c r="BVI21" s="27"/>
      <c r="BVJ21" s="27"/>
      <c r="BVK21" s="27"/>
      <c r="BVL21" s="27"/>
      <c r="BVM21" s="27"/>
      <c r="BVN21" s="27"/>
      <c r="BVO21" s="27"/>
      <c r="BVP21" s="27"/>
      <c r="BVQ21" s="27"/>
      <c r="BVR21" s="27"/>
      <c r="BVS21" s="27"/>
      <c r="BVT21" s="27"/>
      <c r="BVU21" s="27"/>
      <c r="BVV21" s="27"/>
      <c r="BVW21" s="27"/>
      <c r="BVX21" s="27"/>
      <c r="BVY21" s="27"/>
      <c r="BVZ21" s="27"/>
      <c r="BWA21" s="27"/>
      <c r="BWB21" s="27"/>
      <c r="BWC21" s="27"/>
      <c r="BWD21" s="27"/>
      <c r="BWE21" s="27"/>
      <c r="BWF21" s="27"/>
      <c r="BWG21" s="27"/>
      <c r="BWH21" s="27"/>
      <c r="BWI21" s="27"/>
      <c r="BWJ21" s="27"/>
      <c r="BWK21" s="27"/>
      <c r="BWL21" s="27"/>
      <c r="BWM21" s="27"/>
      <c r="BWN21" s="27"/>
      <c r="BWO21" s="27"/>
      <c r="BWP21" s="27"/>
      <c r="BWQ21" s="27"/>
      <c r="BWR21" s="27"/>
      <c r="BWS21" s="27"/>
      <c r="BWT21" s="27"/>
      <c r="BWU21" s="27"/>
      <c r="BWV21" s="27"/>
      <c r="BWW21" s="27"/>
      <c r="BWX21" s="27"/>
      <c r="BWY21" s="27"/>
      <c r="BWZ21" s="27"/>
      <c r="BXA21" s="27"/>
      <c r="BXB21" s="27"/>
      <c r="BXC21" s="27"/>
      <c r="BXD21" s="27"/>
      <c r="BXE21" s="27"/>
      <c r="BXF21" s="27"/>
      <c r="BXG21" s="27"/>
      <c r="BXH21" s="27"/>
      <c r="BXI21" s="27"/>
      <c r="BXJ21" s="27"/>
      <c r="BXK21" s="27"/>
      <c r="BXL21" s="27"/>
      <c r="BXM21" s="27"/>
      <c r="BXN21" s="27"/>
      <c r="BXO21" s="27"/>
      <c r="BXP21" s="27"/>
      <c r="BXQ21" s="27"/>
      <c r="BXR21" s="27"/>
      <c r="BXS21" s="27"/>
      <c r="BXT21" s="27"/>
      <c r="BXU21" s="27"/>
      <c r="BXV21" s="27"/>
      <c r="BXW21" s="27"/>
      <c r="BXX21" s="27"/>
      <c r="BXY21" s="27"/>
      <c r="BXZ21" s="27"/>
      <c r="BYA21" s="27"/>
      <c r="BYB21" s="27"/>
      <c r="BYC21" s="27"/>
      <c r="BYD21" s="27"/>
      <c r="BYE21" s="27"/>
      <c r="BYF21" s="27"/>
      <c r="BYG21" s="27"/>
      <c r="BYH21" s="27"/>
      <c r="BYI21" s="27"/>
      <c r="BYJ21" s="27"/>
      <c r="BYK21" s="27"/>
      <c r="BYL21" s="27"/>
      <c r="BYM21" s="27"/>
      <c r="BYN21" s="27"/>
      <c r="BYO21" s="27"/>
      <c r="BYP21" s="27"/>
      <c r="BYQ21" s="27"/>
      <c r="BYR21" s="27"/>
      <c r="BYS21" s="27"/>
      <c r="BYT21" s="27"/>
      <c r="BYU21" s="27"/>
      <c r="BYV21" s="27"/>
      <c r="BYW21" s="27"/>
      <c r="BYX21" s="27"/>
      <c r="BYY21" s="27"/>
      <c r="BYZ21" s="27"/>
      <c r="BZA21" s="27"/>
      <c r="BZB21" s="27"/>
      <c r="BZC21" s="27"/>
      <c r="BZD21" s="27"/>
      <c r="BZE21" s="27"/>
      <c r="BZF21" s="27"/>
      <c r="BZG21" s="27"/>
      <c r="BZH21" s="27"/>
      <c r="BZI21" s="27"/>
      <c r="BZJ21" s="27"/>
      <c r="BZK21" s="27"/>
      <c r="BZL21" s="27"/>
      <c r="BZM21" s="27"/>
      <c r="BZN21" s="27"/>
      <c r="BZO21" s="27"/>
      <c r="BZP21" s="27"/>
      <c r="BZQ21" s="27"/>
      <c r="BZR21" s="27"/>
      <c r="BZS21" s="27"/>
      <c r="BZT21" s="27"/>
      <c r="BZU21" s="27"/>
      <c r="BZV21" s="27"/>
      <c r="BZW21" s="27"/>
      <c r="BZX21" s="27"/>
      <c r="BZY21" s="27"/>
      <c r="BZZ21" s="27"/>
      <c r="CAA21" s="27"/>
      <c r="CAB21" s="27"/>
      <c r="CAC21" s="27"/>
      <c r="CAD21" s="27"/>
      <c r="CAE21" s="27"/>
      <c r="CAF21" s="27"/>
      <c r="CAG21" s="27"/>
      <c r="CAH21" s="27"/>
      <c r="CAI21" s="27"/>
      <c r="CAJ21" s="27"/>
      <c r="CAK21" s="27"/>
      <c r="CAL21" s="27"/>
      <c r="CAM21" s="27"/>
      <c r="CAN21" s="27"/>
      <c r="CAO21" s="27"/>
      <c r="CAP21" s="27"/>
      <c r="CAQ21" s="27"/>
      <c r="CAR21" s="27"/>
      <c r="CAS21" s="27"/>
      <c r="CAT21" s="27"/>
      <c r="CAU21" s="27"/>
      <c r="CAV21" s="27"/>
      <c r="CAW21" s="27"/>
      <c r="CAX21" s="27"/>
      <c r="CAY21" s="27"/>
      <c r="CAZ21" s="27"/>
      <c r="CBA21" s="27"/>
      <c r="CBB21" s="27"/>
      <c r="CBC21" s="27"/>
      <c r="CBD21" s="27"/>
      <c r="CBE21" s="27"/>
      <c r="CBF21" s="27"/>
      <c r="CBG21" s="27"/>
      <c r="CBH21" s="27"/>
      <c r="CBI21" s="27"/>
      <c r="CBJ21" s="27"/>
      <c r="CBK21" s="27"/>
      <c r="CBL21" s="27"/>
      <c r="CBM21" s="27"/>
      <c r="CBN21" s="27"/>
      <c r="CBO21" s="27"/>
      <c r="CBP21" s="27"/>
      <c r="CBQ21" s="27"/>
      <c r="CBR21" s="27"/>
      <c r="CBS21" s="27"/>
      <c r="CBT21" s="27"/>
      <c r="CBU21" s="27"/>
      <c r="CBV21" s="27"/>
      <c r="CBW21" s="27"/>
      <c r="CBX21" s="27"/>
      <c r="CBY21" s="27"/>
      <c r="CBZ21" s="27"/>
      <c r="CCA21" s="27"/>
      <c r="CCB21" s="27"/>
      <c r="CCC21" s="27"/>
      <c r="CCD21" s="27"/>
      <c r="CCE21" s="27"/>
      <c r="CCF21" s="27"/>
      <c r="CCG21" s="27"/>
      <c r="CCH21" s="27"/>
      <c r="CCI21" s="27"/>
      <c r="CCJ21" s="27"/>
      <c r="CCK21" s="27"/>
      <c r="CCL21" s="27"/>
      <c r="CCM21" s="27"/>
      <c r="CCN21" s="27"/>
      <c r="CCO21" s="27"/>
      <c r="CCP21" s="27"/>
      <c r="CCQ21" s="27"/>
      <c r="CCR21" s="27"/>
      <c r="CCS21" s="27"/>
      <c r="CCT21" s="27"/>
      <c r="CCU21" s="27"/>
      <c r="CCV21" s="27"/>
      <c r="CCW21" s="27"/>
      <c r="CCX21" s="27"/>
      <c r="CCY21" s="27"/>
      <c r="CCZ21" s="27"/>
      <c r="CDA21" s="27"/>
      <c r="CDB21" s="27"/>
      <c r="CDC21" s="27"/>
      <c r="CDD21" s="27"/>
      <c r="CDE21" s="27"/>
      <c r="CDF21" s="27"/>
      <c r="CDG21" s="27"/>
      <c r="CDH21" s="27"/>
      <c r="CDI21" s="27"/>
      <c r="CDJ21" s="27"/>
      <c r="CDK21" s="27"/>
      <c r="CDL21" s="27"/>
      <c r="CDM21" s="27"/>
      <c r="CDN21" s="27"/>
      <c r="CDO21" s="27"/>
      <c r="CDP21" s="27"/>
      <c r="CDQ21" s="27"/>
      <c r="CDR21" s="27"/>
      <c r="CDS21" s="27"/>
      <c r="CDT21" s="27"/>
      <c r="CDU21" s="27"/>
      <c r="CDV21" s="27"/>
      <c r="CDW21" s="27"/>
      <c r="CDX21" s="27"/>
      <c r="CDY21" s="27"/>
      <c r="CDZ21" s="27"/>
      <c r="CEA21" s="27"/>
      <c r="CEB21" s="27"/>
      <c r="CEC21" s="27"/>
      <c r="CED21" s="27"/>
      <c r="CEE21" s="27"/>
      <c r="CEF21" s="27"/>
      <c r="CEG21" s="27"/>
      <c r="CEH21" s="27"/>
      <c r="CEI21" s="27"/>
      <c r="CEJ21" s="27"/>
      <c r="CEK21" s="27"/>
      <c r="CEL21" s="27"/>
      <c r="CEM21" s="27"/>
      <c r="CEN21" s="27"/>
      <c r="CEO21" s="27"/>
      <c r="CEP21" s="27"/>
      <c r="CEQ21" s="27"/>
      <c r="CER21" s="27"/>
      <c r="CES21" s="27"/>
      <c r="CET21" s="27"/>
      <c r="CEU21" s="27"/>
      <c r="CEV21" s="27"/>
      <c r="CEW21" s="27"/>
      <c r="CEX21" s="27"/>
      <c r="CEY21" s="27"/>
      <c r="CEZ21" s="27"/>
      <c r="CFA21" s="27"/>
      <c r="CFB21" s="27"/>
      <c r="CFC21" s="27"/>
      <c r="CFD21" s="27"/>
      <c r="CFE21" s="27"/>
      <c r="CFF21" s="27"/>
      <c r="CFG21" s="27"/>
      <c r="CFH21" s="27"/>
      <c r="CFI21" s="27"/>
      <c r="CFJ21" s="27"/>
      <c r="CFK21" s="27"/>
      <c r="CFL21" s="27"/>
      <c r="CFM21" s="27"/>
      <c r="CFN21" s="27"/>
      <c r="CFO21" s="27"/>
      <c r="CFP21" s="27"/>
      <c r="CFQ21" s="27"/>
      <c r="CFR21" s="27"/>
      <c r="CFS21" s="27"/>
      <c r="CFT21" s="27"/>
      <c r="CFU21" s="27"/>
      <c r="CFV21" s="27"/>
      <c r="CFW21" s="27"/>
      <c r="CFX21" s="27"/>
      <c r="CFY21" s="27"/>
      <c r="CFZ21" s="27"/>
      <c r="CGA21" s="27"/>
      <c r="CGB21" s="27"/>
      <c r="CGC21" s="27"/>
      <c r="CGD21" s="27"/>
      <c r="CGE21" s="27"/>
      <c r="CGF21" s="27"/>
      <c r="CGG21" s="27"/>
      <c r="CGH21" s="27"/>
      <c r="CGI21" s="27"/>
      <c r="CGJ21" s="27"/>
      <c r="CGK21" s="27"/>
      <c r="CGL21" s="27"/>
      <c r="CGM21" s="27"/>
      <c r="CGN21" s="27"/>
      <c r="CGO21" s="27"/>
      <c r="CGP21" s="27"/>
      <c r="CGQ21" s="27"/>
      <c r="CGR21" s="27"/>
      <c r="CGS21" s="27"/>
      <c r="CGT21" s="27"/>
      <c r="CGU21" s="27"/>
      <c r="CGV21" s="27"/>
      <c r="CGW21" s="27"/>
      <c r="CGX21" s="27"/>
      <c r="CGY21" s="27"/>
      <c r="CGZ21" s="27"/>
      <c r="CHA21" s="27"/>
      <c r="CHB21" s="27"/>
      <c r="CHC21" s="27"/>
      <c r="CHD21" s="27"/>
      <c r="CHE21" s="27"/>
      <c r="CHF21" s="27"/>
      <c r="CHG21" s="27"/>
      <c r="CHH21" s="27"/>
      <c r="CHI21" s="27"/>
      <c r="CHJ21" s="27"/>
      <c r="CHK21" s="27"/>
      <c r="CHL21" s="27"/>
      <c r="CHM21" s="27"/>
      <c r="CHN21" s="27"/>
      <c r="CHO21" s="27"/>
      <c r="CHP21" s="27"/>
      <c r="CHQ21" s="27"/>
      <c r="CHR21" s="27"/>
      <c r="CHS21" s="27"/>
      <c r="CHT21" s="27"/>
      <c r="CHU21" s="27"/>
      <c r="CHV21" s="27"/>
      <c r="CHW21" s="27"/>
      <c r="CHX21" s="27"/>
      <c r="CHY21" s="27"/>
      <c r="CHZ21" s="27"/>
      <c r="CIA21" s="27"/>
      <c r="CIB21" s="27"/>
      <c r="CIC21" s="27"/>
      <c r="CID21" s="27"/>
      <c r="CIE21" s="27"/>
      <c r="CIF21" s="27"/>
      <c r="CIG21" s="27"/>
      <c r="CIH21" s="27"/>
      <c r="CII21" s="27"/>
      <c r="CIJ21" s="27"/>
      <c r="CIK21" s="27"/>
      <c r="CIL21" s="27"/>
      <c r="CIM21" s="27"/>
      <c r="CIN21" s="27"/>
      <c r="CIO21" s="27"/>
      <c r="CIP21" s="27"/>
      <c r="CIQ21" s="27"/>
      <c r="CIR21" s="27"/>
      <c r="CIS21" s="27"/>
      <c r="CIT21" s="27"/>
      <c r="CIU21" s="27"/>
      <c r="CIV21" s="27"/>
      <c r="CIW21" s="27"/>
      <c r="CIX21" s="27"/>
      <c r="CIY21" s="27"/>
      <c r="CIZ21" s="27"/>
      <c r="CJA21" s="27"/>
      <c r="CJB21" s="27"/>
      <c r="CJC21" s="27"/>
      <c r="CJD21" s="27"/>
      <c r="CJE21" s="27"/>
      <c r="CJF21" s="27"/>
      <c r="CJG21" s="27"/>
      <c r="CJH21" s="27"/>
      <c r="CJI21" s="27"/>
      <c r="CJJ21" s="27"/>
      <c r="CJK21" s="27"/>
      <c r="CJL21" s="27"/>
      <c r="CJM21" s="27"/>
      <c r="CJN21" s="27"/>
      <c r="CJO21" s="27"/>
      <c r="CJP21" s="27"/>
      <c r="CJQ21" s="27"/>
      <c r="CJR21" s="27"/>
      <c r="CJS21" s="27"/>
      <c r="CJT21" s="27"/>
      <c r="CJU21" s="27"/>
      <c r="CJV21" s="27"/>
      <c r="CJW21" s="27"/>
      <c r="CJX21" s="27"/>
      <c r="CJY21" s="27"/>
      <c r="CJZ21" s="27"/>
      <c r="CKA21" s="27"/>
      <c r="CKB21" s="27"/>
      <c r="CKC21" s="27"/>
      <c r="CKD21" s="27"/>
      <c r="CKE21" s="27"/>
      <c r="CKF21" s="27"/>
      <c r="CKG21" s="27"/>
      <c r="CKH21" s="27"/>
      <c r="CKI21" s="27"/>
      <c r="CKJ21" s="27"/>
      <c r="CKK21" s="27"/>
      <c r="CKL21" s="27"/>
      <c r="CKM21" s="27"/>
      <c r="CKN21" s="27"/>
      <c r="CKO21" s="27"/>
      <c r="CKP21" s="27"/>
      <c r="CKQ21" s="27"/>
      <c r="CKR21" s="27"/>
      <c r="CKS21" s="27"/>
      <c r="CKT21" s="27"/>
      <c r="CKU21" s="27"/>
      <c r="CKV21" s="27"/>
      <c r="CKW21" s="27"/>
      <c r="CKX21" s="27"/>
      <c r="CKY21" s="27"/>
      <c r="CKZ21" s="27"/>
      <c r="CLA21" s="27"/>
      <c r="CLB21" s="27"/>
      <c r="CLC21" s="27"/>
      <c r="CLD21" s="27"/>
      <c r="CLE21" s="27"/>
      <c r="CLF21" s="27"/>
      <c r="CLG21" s="27"/>
      <c r="CLH21" s="27"/>
      <c r="CLI21" s="27"/>
      <c r="CLJ21" s="27"/>
      <c r="CLK21" s="27"/>
      <c r="CLL21" s="27"/>
      <c r="CLM21" s="27"/>
      <c r="CLN21" s="27"/>
      <c r="CLO21" s="27"/>
      <c r="CLP21" s="27"/>
      <c r="CLQ21" s="27"/>
      <c r="CLR21" s="27"/>
      <c r="CLS21" s="27"/>
      <c r="CLT21" s="27"/>
      <c r="CLU21" s="27"/>
      <c r="CLV21" s="27"/>
      <c r="CLW21" s="27"/>
      <c r="CLX21" s="27"/>
      <c r="CLY21" s="27"/>
      <c r="CLZ21" s="27"/>
      <c r="CMA21" s="27"/>
      <c r="CMB21" s="27"/>
      <c r="CMC21" s="27"/>
      <c r="CMD21" s="27"/>
      <c r="CME21" s="27"/>
      <c r="CMF21" s="27"/>
      <c r="CMG21" s="27"/>
      <c r="CMH21" s="27"/>
      <c r="CMI21" s="27"/>
      <c r="CMJ21" s="27"/>
      <c r="CMK21" s="27"/>
      <c r="CML21" s="27"/>
      <c r="CMM21" s="27"/>
      <c r="CMN21" s="27"/>
      <c r="CMO21" s="27"/>
      <c r="CMP21" s="27"/>
      <c r="CMQ21" s="27"/>
      <c r="CMR21" s="27"/>
      <c r="CMS21" s="27"/>
      <c r="CMT21" s="27"/>
      <c r="CMU21" s="27"/>
      <c r="CMV21" s="27"/>
      <c r="CMW21" s="27"/>
      <c r="CMX21" s="27"/>
      <c r="CMY21" s="27"/>
      <c r="CMZ21" s="27"/>
      <c r="CNA21" s="27"/>
      <c r="CNB21" s="27"/>
      <c r="CNC21" s="27"/>
      <c r="CND21" s="27"/>
      <c r="CNE21" s="27"/>
      <c r="CNF21" s="27"/>
      <c r="CNG21" s="27"/>
      <c r="CNH21" s="27"/>
      <c r="CNI21" s="27"/>
      <c r="CNJ21" s="27"/>
      <c r="CNK21" s="27"/>
      <c r="CNL21" s="27"/>
      <c r="CNM21" s="27"/>
      <c r="CNN21" s="27"/>
      <c r="CNO21" s="27"/>
      <c r="CNP21" s="27"/>
      <c r="CNQ21" s="27"/>
      <c r="CNR21" s="27"/>
      <c r="CNS21" s="27"/>
      <c r="CNT21" s="27"/>
      <c r="CNU21" s="27"/>
      <c r="CNV21" s="27"/>
      <c r="CNW21" s="27"/>
      <c r="CNX21" s="27"/>
      <c r="CNY21" s="27"/>
      <c r="CNZ21" s="27"/>
      <c r="COA21" s="27"/>
      <c r="COB21" s="27"/>
      <c r="COC21" s="27"/>
      <c r="COD21" s="27"/>
      <c r="COE21" s="27"/>
      <c r="COF21" s="27"/>
      <c r="COG21" s="27"/>
      <c r="COH21" s="27"/>
      <c r="COI21" s="27"/>
      <c r="COJ21" s="27"/>
      <c r="COK21" s="27"/>
      <c r="COL21" s="27"/>
      <c r="COM21" s="27"/>
      <c r="CON21" s="27"/>
      <c r="COO21" s="27"/>
      <c r="COP21" s="27"/>
      <c r="COQ21" s="27"/>
      <c r="COR21" s="27"/>
      <c r="COS21" s="27"/>
      <c r="COT21" s="27"/>
      <c r="COU21" s="27"/>
      <c r="COV21" s="27"/>
      <c r="COW21" s="27"/>
      <c r="COX21" s="27"/>
      <c r="COY21" s="27"/>
      <c r="COZ21" s="27"/>
      <c r="CPA21" s="27"/>
      <c r="CPB21" s="27"/>
      <c r="CPC21" s="27"/>
      <c r="CPD21" s="27"/>
      <c r="CPE21" s="27"/>
      <c r="CPF21" s="27"/>
      <c r="CPG21" s="27"/>
      <c r="CPH21" s="27"/>
      <c r="CPI21" s="27"/>
      <c r="CPJ21" s="27"/>
      <c r="CPK21" s="27"/>
      <c r="CPL21" s="27"/>
      <c r="CPM21" s="27"/>
      <c r="CPN21" s="27"/>
      <c r="CPO21" s="27"/>
      <c r="CPP21" s="27"/>
      <c r="CPQ21" s="27"/>
      <c r="CPR21" s="27"/>
      <c r="CPS21" s="27"/>
      <c r="CPT21" s="27"/>
      <c r="CPU21" s="27"/>
      <c r="CPV21" s="27"/>
      <c r="CPW21" s="27"/>
      <c r="CPX21" s="27"/>
      <c r="CPY21" s="27"/>
      <c r="CPZ21" s="27"/>
      <c r="CQA21" s="27"/>
      <c r="CQB21" s="27"/>
      <c r="CQC21" s="27"/>
      <c r="CQD21" s="27"/>
      <c r="CQE21" s="27"/>
      <c r="CQF21" s="27"/>
      <c r="CQG21" s="27"/>
      <c r="CQH21" s="27"/>
      <c r="CQI21" s="27"/>
      <c r="CQJ21" s="27"/>
      <c r="CQK21" s="27"/>
      <c r="CQL21" s="27"/>
      <c r="CQM21" s="27"/>
      <c r="CQN21" s="27"/>
      <c r="CQO21" s="27"/>
      <c r="CQP21" s="27"/>
      <c r="CQQ21" s="27"/>
      <c r="CQR21" s="27"/>
      <c r="CQS21" s="27"/>
      <c r="CQT21" s="27"/>
      <c r="CQU21" s="27"/>
      <c r="CQV21" s="27"/>
      <c r="CQW21" s="27"/>
      <c r="CQX21" s="27"/>
      <c r="CQY21" s="27"/>
      <c r="CQZ21" s="27"/>
      <c r="CRA21" s="27"/>
      <c r="CRB21" s="27"/>
      <c r="CRC21" s="27"/>
      <c r="CRD21" s="27"/>
      <c r="CRE21" s="27"/>
      <c r="CRF21" s="27"/>
      <c r="CRG21" s="27"/>
      <c r="CRH21" s="27"/>
      <c r="CRI21" s="27"/>
      <c r="CRJ21" s="27"/>
      <c r="CRK21" s="27"/>
      <c r="CRL21" s="27"/>
      <c r="CRM21" s="27"/>
      <c r="CRN21" s="27"/>
      <c r="CRO21" s="27"/>
      <c r="CRP21" s="27"/>
      <c r="CRQ21" s="27"/>
      <c r="CRR21" s="27"/>
      <c r="CRS21" s="27"/>
      <c r="CRT21" s="27"/>
      <c r="CRU21" s="27"/>
      <c r="CRV21" s="27"/>
      <c r="CRW21" s="27"/>
      <c r="CRX21" s="27"/>
      <c r="CRY21" s="27"/>
      <c r="CRZ21" s="27"/>
      <c r="CSA21" s="27"/>
      <c r="CSB21" s="27"/>
      <c r="CSC21" s="27"/>
      <c r="CSD21" s="27"/>
      <c r="CSE21" s="27"/>
      <c r="CSF21" s="27"/>
      <c r="CSG21" s="27"/>
      <c r="CSH21" s="27"/>
      <c r="CSI21" s="27"/>
      <c r="CSJ21" s="27"/>
      <c r="CSK21" s="27"/>
      <c r="CSL21" s="27"/>
      <c r="CSM21" s="27"/>
      <c r="CSN21" s="27"/>
      <c r="CSO21" s="27"/>
      <c r="CSP21" s="27"/>
      <c r="CSQ21" s="27"/>
      <c r="CSR21" s="27"/>
      <c r="CSS21" s="27"/>
      <c r="CST21" s="27"/>
      <c r="CSU21" s="27"/>
      <c r="CSV21" s="27"/>
      <c r="CSW21" s="27"/>
      <c r="CSX21" s="27"/>
      <c r="CSY21" s="27"/>
      <c r="CSZ21" s="27"/>
      <c r="CTA21" s="27"/>
      <c r="CTB21" s="27"/>
      <c r="CTC21" s="27"/>
      <c r="CTD21" s="27"/>
      <c r="CTE21" s="27"/>
      <c r="CTF21" s="27"/>
      <c r="CTG21" s="27"/>
      <c r="CTH21" s="27"/>
      <c r="CTI21" s="27"/>
      <c r="CTJ21" s="27"/>
      <c r="CTK21" s="27"/>
      <c r="CTL21" s="27"/>
      <c r="CTM21" s="27"/>
      <c r="CTN21" s="27"/>
      <c r="CTO21" s="27"/>
      <c r="CTP21" s="27"/>
      <c r="CTQ21" s="27"/>
      <c r="CTR21" s="27"/>
      <c r="CTS21" s="27"/>
      <c r="CTT21" s="27"/>
      <c r="CTU21" s="27"/>
      <c r="CTV21" s="27"/>
      <c r="CTW21" s="27"/>
      <c r="CTX21" s="27"/>
      <c r="CTY21" s="27"/>
      <c r="CTZ21" s="27"/>
      <c r="CUA21" s="27"/>
      <c r="CUB21" s="27"/>
      <c r="CUC21" s="27"/>
      <c r="CUD21" s="27"/>
      <c r="CUE21" s="27"/>
      <c r="CUF21" s="27"/>
      <c r="CUG21" s="27"/>
      <c r="CUH21" s="27"/>
      <c r="CUI21" s="27"/>
      <c r="CUJ21" s="27"/>
      <c r="CUK21" s="27"/>
      <c r="CUL21" s="27"/>
      <c r="CUM21" s="27"/>
      <c r="CUN21" s="27"/>
      <c r="CUO21" s="27"/>
      <c r="CUP21" s="27"/>
      <c r="CUQ21" s="27"/>
      <c r="CUR21" s="27"/>
      <c r="CUS21" s="27"/>
      <c r="CUT21" s="27"/>
      <c r="CUU21" s="27"/>
      <c r="CUV21" s="27"/>
      <c r="CUW21" s="27"/>
      <c r="CUX21" s="27"/>
      <c r="CUY21" s="27"/>
      <c r="CUZ21" s="27"/>
      <c r="CVA21" s="27"/>
      <c r="CVB21" s="27"/>
      <c r="CVC21" s="27"/>
      <c r="CVD21" s="27"/>
      <c r="CVE21" s="27"/>
      <c r="CVF21" s="27"/>
      <c r="CVG21" s="27"/>
      <c r="CVH21" s="27"/>
      <c r="CVI21" s="27"/>
      <c r="CVJ21" s="27"/>
      <c r="CVK21" s="27"/>
      <c r="CVL21" s="27"/>
      <c r="CVM21" s="27"/>
      <c r="CVN21" s="27"/>
      <c r="CVO21" s="27"/>
      <c r="CVP21" s="27"/>
      <c r="CVQ21" s="27"/>
      <c r="CVR21" s="27"/>
      <c r="CVS21" s="27"/>
      <c r="CVT21" s="27"/>
      <c r="CVU21" s="27"/>
      <c r="CVV21" s="27"/>
      <c r="CVW21" s="27"/>
      <c r="CVX21" s="27"/>
      <c r="CVY21" s="27"/>
      <c r="CVZ21" s="27"/>
      <c r="CWA21" s="27"/>
      <c r="CWB21" s="27"/>
      <c r="CWC21" s="27"/>
      <c r="CWD21" s="27"/>
      <c r="CWE21" s="27"/>
      <c r="CWF21" s="27"/>
      <c r="CWG21" s="27"/>
      <c r="CWH21" s="27"/>
      <c r="CWI21" s="27"/>
      <c r="CWJ21" s="27"/>
      <c r="CWK21" s="27"/>
      <c r="CWL21" s="27"/>
      <c r="CWM21" s="27"/>
      <c r="CWN21" s="27"/>
      <c r="CWO21" s="27"/>
      <c r="CWP21" s="27"/>
      <c r="CWQ21" s="27"/>
      <c r="CWR21" s="27"/>
      <c r="CWS21" s="27"/>
      <c r="CWT21" s="27"/>
      <c r="CWU21" s="27"/>
      <c r="CWV21" s="27"/>
      <c r="CWW21" s="27"/>
      <c r="CWX21" s="27"/>
      <c r="CWY21" s="27"/>
      <c r="CWZ21" s="27"/>
      <c r="CXA21" s="27"/>
      <c r="CXB21" s="27"/>
      <c r="CXC21" s="27"/>
      <c r="CXD21" s="27"/>
      <c r="CXE21" s="27"/>
      <c r="CXF21" s="27"/>
      <c r="CXG21" s="27"/>
      <c r="CXH21" s="27"/>
      <c r="CXI21" s="27"/>
      <c r="CXJ21" s="27"/>
      <c r="CXK21" s="27"/>
      <c r="CXL21" s="27"/>
      <c r="CXM21" s="27"/>
      <c r="CXN21" s="27"/>
      <c r="CXO21" s="27"/>
      <c r="CXP21" s="27"/>
      <c r="CXQ21" s="27"/>
      <c r="CXR21" s="27"/>
      <c r="CXS21" s="27"/>
      <c r="CXT21" s="27"/>
      <c r="CXU21" s="27"/>
      <c r="CXV21" s="27"/>
      <c r="CXW21" s="27"/>
      <c r="CXX21" s="27"/>
      <c r="CXY21" s="27"/>
      <c r="CXZ21" s="27"/>
      <c r="CYA21" s="27"/>
      <c r="CYB21" s="27"/>
      <c r="CYC21" s="27"/>
      <c r="CYD21" s="27"/>
      <c r="CYE21" s="27"/>
      <c r="CYF21" s="27"/>
      <c r="CYG21" s="27"/>
      <c r="CYH21" s="27"/>
      <c r="CYI21" s="27"/>
      <c r="CYJ21" s="27"/>
      <c r="CYK21" s="27"/>
      <c r="CYL21" s="27"/>
      <c r="CYM21" s="27"/>
      <c r="CYN21" s="27"/>
      <c r="CYO21" s="27"/>
      <c r="CYP21" s="27"/>
      <c r="CYQ21" s="27"/>
      <c r="CYR21" s="27"/>
      <c r="CYS21" s="27"/>
      <c r="CYT21" s="27"/>
      <c r="CYU21" s="27"/>
      <c r="CYV21" s="27"/>
      <c r="CYW21" s="27"/>
      <c r="CYX21" s="27"/>
      <c r="CYY21" s="27"/>
      <c r="CYZ21" s="27"/>
      <c r="CZA21" s="27"/>
      <c r="CZB21" s="27"/>
      <c r="CZC21" s="27"/>
      <c r="CZD21" s="27"/>
      <c r="CZE21" s="27"/>
      <c r="CZF21" s="27"/>
      <c r="CZG21" s="27"/>
      <c r="CZH21" s="27"/>
      <c r="CZI21" s="27"/>
      <c r="CZJ21" s="27"/>
      <c r="CZK21" s="27"/>
      <c r="CZL21" s="27"/>
      <c r="CZM21" s="27"/>
      <c r="CZN21" s="27"/>
      <c r="CZO21" s="27"/>
      <c r="CZP21" s="27"/>
      <c r="CZQ21" s="27"/>
      <c r="CZR21" s="27"/>
      <c r="CZS21" s="27"/>
      <c r="CZT21" s="27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  <c r="EDV21" s="27"/>
      <c r="EDW21" s="27"/>
      <c r="EDX21" s="27"/>
      <c r="EDY21" s="27"/>
      <c r="EDZ21" s="27"/>
      <c r="EEA21" s="27"/>
      <c r="EEB21" s="27"/>
      <c r="EEC21" s="27"/>
      <c r="EED21" s="27"/>
      <c r="EEE21" s="27"/>
      <c r="EEF21" s="27"/>
      <c r="EEG21" s="27"/>
      <c r="EEH21" s="27"/>
      <c r="EEI21" s="27"/>
      <c r="EEJ21" s="27"/>
      <c r="EEK21" s="27"/>
      <c r="EEL21" s="27"/>
      <c r="EEM21" s="27"/>
      <c r="EEN21" s="27"/>
      <c r="EEO21" s="27"/>
      <c r="EEP21" s="27"/>
      <c r="EEQ21" s="27"/>
      <c r="EER21" s="27"/>
      <c r="EES21" s="27"/>
      <c r="EET21" s="27"/>
      <c r="EEU21" s="27"/>
      <c r="EEV21" s="27"/>
      <c r="EEW21" s="27"/>
      <c r="EEX21" s="27"/>
      <c r="EEY21" s="27"/>
      <c r="EEZ21" s="27"/>
      <c r="EFA21" s="27"/>
      <c r="EFB21" s="27"/>
      <c r="EFC21" s="27"/>
      <c r="EFD21" s="27"/>
      <c r="EFE21" s="27"/>
      <c r="EFF21" s="27"/>
      <c r="EFG21" s="27"/>
      <c r="EFH21" s="27"/>
      <c r="EFI21" s="27"/>
      <c r="EFJ21" s="27"/>
      <c r="EFK21" s="27"/>
      <c r="EFL21" s="27"/>
      <c r="EFM21" s="27"/>
      <c r="EFN21" s="27"/>
      <c r="EFO21" s="27"/>
      <c r="EFP21" s="27"/>
      <c r="EFQ21" s="27"/>
      <c r="EFR21" s="27"/>
      <c r="EFS21" s="27"/>
      <c r="EFT21" s="27"/>
      <c r="EFU21" s="27"/>
      <c r="EFV21" s="27"/>
      <c r="EFW21" s="27"/>
      <c r="EFX21" s="27"/>
      <c r="EFY21" s="27"/>
      <c r="EFZ21" s="27"/>
      <c r="EGA21" s="27"/>
      <c r="EGB21" s="27"/>
      <c r="EGC21" s="27"/>
      <c r="EGD21" s="27"/>
      <c r="EGE21" s="27"/>
      <c r="EGF21" s="27"/>
      <c r="EGG21" s="27"/>
      <c r="EGH21" s="27"/>
      <c r="EGI21" s="27"/>
      <c r="EGJ21" s="27"/>
      <c r="EGK21" s="27"/>
      <c r="EGL21" s="27"/>
      <c r="EGM21" s="27"/>
      <c r="EGN21" s="27"/>
      <c r="EGO21" s="27"/>
      <c r="EGP21" s="27"/>
      <c r="EGQ21" s="27"/>
      <c r="EGR21" s="27"/>
      <c r="EGS21" s="27"/>
      <c r="EGT21" s="27"/>
      <c r="EGU21" s="27"/>
      <c r="EGV21" s="27"/>
      <c r="EGW21" s="27"/>
      <c r="EGX21" s="27"/>
      <c r="EGY21" s="27"/>
      <c r="EGZ21" s="27"/>
      <c r="EHA21" s="27"/>
      <c r="EHB21" s="27"/>
      <c r="EHC21" s="27"/>
      <c r="EHD21" s="27"/>
      <c r="EHE21" s="27"/>
      <c r="EHF21" s="27"/>
      <c r="EHG21" s="27"/>
      <c r="EHH21" s="27"/>
      <c r="EHI21" s="27"/>
      <c r="EHJ21" s="27"/>
      <c r="EHK21" s="27"/>
      <c r="EHL21" s="27"/>
      <c r="EHM21" s="27"/>
      <c r="EHN21" s="27"/>
      <c r="EHO21" s="27"/>
      <c r="EHP21" s="27"/>
      <c r="EHQ21" s="27"/>
      <c r="EHR21" s="27"/>
      <c r="EHS21" s="27"/>
      <c r="EHT21" s="27"/>
      <c r="EHU21" s="27"/>
      <c r="EHV21" s="27"/>
      <c r="EHW21" s="27"/>
      <c r="EHX21" s="27"/>
      <c r="EHY21" s="27"/>
      <c r="EHZ21" s="27"/>
      <c r="EIA21" s="27"/>
      <c r="EIB21" s="27"/>
      <c r="EIC21" s="27"/>
      <c r="EID21" s="27"/>
      <c r="EIE21" s="27"/>
      <c r="EIF21" s="27"/>
      <c r="EIG21" s="27"/>
      <c r="EIH21" s="27"/>
      <c r="EII21" s="27"/>
      <c r="EIJ21" s="27"/>
      <c r="EIK21" s="27"/>
      <c r="EIL21" s="27"/>
      <c r="EIM21" s="27"/>
      <c r="EIN21" s="27"/>
      <c r="EIO21" s="27"/>
      <c r="EIP21" s="27"/>
      <c r="EIQ21" s="27"/>
      <c r="EIR21" s="27"/>
      <c r="EIS21" s="27"/>
      <c r="EIT21" s="27"/>
      <c r="EIU21" s="27"/>
      <c r="EIV21" s="27"/>
      <c r="EIW21" s="27"/>
      <c r="EIX21" s="27"/>
      <c r="EIY21" s="27"/>
      <c r="EIZ21" s="27"/>
      <c r="EJA21" s="27"/>
      <c r="EJB21" s="27"/>
      <c r="EJC21" s="27"/>
      <c r="EJD21" s="27"/>
      <c r="EJE21" s="27"/>
      <c r="EJF21" s="27"/>
      <c r="EJG21" s="27"/>
      <c r="EJH21" s="27"/>
      <c r="EJI21" s="27"/>
      <c r="EJJ21" s="27"/>
      <c r="EJK21" s="27"/>
      <c r="EJL21" s="27"/>
      <c r="EJM21" s="27"/>
      <c r="EJN21" s="27"/>
      <c r="EJO21" s="27"/>
      <c r="EJP21" s="27"/>
      <c r="EJQ21" s="27"/>
      <c r="EJR21" s="27"/>
      <c r="EJS21" s="27"/>
      <c r="EJT21" s="27"/>
      <c r="EJU21" s="27"/>
      <c r="EJV21" s="27"/>
      <c r="EJW21" s="27"/>
      <c r="EJX21" s="27"/>
      <c r="EJY21" s="27"/>
      <c r="EJZ21" s="27"/>
      <c r="EKA21" s="27"/>
      <c r="EKB21" s="27"/>
      <c r="EKC21" s="27"/>
      <c r="EKD21" s="27"/>
      <c r="EKE21" s="27"/>
      <c r="EKF21" s="27"/>
      <c r="EKG21" s="27"/>
      <c r="EKH21" s="27"/>
      <c r="EKI21" s="27"/>
      <c r="EKJ21" s="27"/>
      <c r="EKK21" s="27"/>
      <c r="EKL21" s="27"/>
      <c r="EKM21" s="27"/>
      <c r="EKN21" s="27"/>
      <c r="EKO21" s="27"/>
      <c r="EKP21" s="27"/>
      <c r="EKQ21" s="27"/>
      <c r="EKR21" s="27"/>
      <c r="EKS21" s="27"/>
      <c r="EKT21" s="27"/>
      <c r="EKU21" s="27"/>
      <c r="EKV21" s="27"/>
      <c r="EKW21" s="27"/>
      <c r="EKX21" s="27"/>
      <c r="EKY21" s="27"/>
      <c r="EKZ21" s="27"/>
      <c r="ELA21" s="27"/>
      <c r="ELB21" s="27"/>
      <c r="ELC21" s="27"/>
      <c r="ELD21" s="27"/>
      <c r="ELE21" s="27"/>
      <c r="ELF21" s="27"/>
      <c r="ELG21" s="27"/>
      <c r="ELH21" s="27"/>
      <c r="ELI21" s="27"/>
      <c r="ELJ21" s="27"/>
      <c r="ELK21" s="27"/>
      <c r="ELL21" s="27"/>
      <c r="ELM21" s="27"/>
      <c r="ELN21" s="27"/>
      <c r="ELO21" s="27"/>
      <c r="ELP21" s="27"/>
      <c r="ELQ21" s="27"/>
      <c r="ELR21" s="27"/>
      <c r="ELS21" s="27"/>
      <c r="ELT21" s="27"/>
      <c r="ELU21" s="27"/>
      <c r="ELV21" s="27"/>
      <c r="ELW21" s="27"/>
      <c r="ELX21" s="27"/>
      <c r="ELY21" s="27"/>
      <c r="ELZ21" s="27"/>
      <c r="EMA21" s="27"/>
      <c r="EMB21" s="27"/>
      <c r="EMC21" s="27"/>
      <c r="EMD21" s="27"/>
      <c r="EME21" s="27"/>
      <c r="EMF21" s="27"/>
      <c r="EMG21" s="27"/>
      <c r="EMH21" s="27"/>
      <c r="EMI21" s="27"/>
      <c r="EMJ21" s="27"/>
      <c r="EMK21" s="27"/>
      <c r="EML21" s="27"/>
      <c r="EMM21" s="27"/>
      <c r="EMN21" s="27"/>
      <c r="EMO21" s="27"/>
      <c r="EMP21" s="27"/>
      <c r="EMQ21" s="27"/>
      <c r="EMR21" s="27"/>
      <c r="EMS21" s="27"/>
      <c r="EMT21" s="27"/>
      <c r="EMU21" s="27"/>
      <c r="EMV21" s="27"/>
      <c r="EMW21" s="27"/>
      <c r="EMX21" s="27"/>
      <c r="EMY21" s="27"/>
      <c r="EMZ21" s="27"/>
      <c r="ENA21" s="27"/>
      <c r="ENB21" s="27"/>
      <c r="ENC21" s="27"/>
      <c r="END21" s="27"/>
      <c r="ENE21" s="27"/>
      <c r="ENF21" s="27"/>
      <c r="ENG21" s="27"/>
      <c r="ENH21" s="27"/>
      <c r="ENI21" s="27"/>
      <c r="ENJ21" s="27"/>
      <c r="ENK21" s="27"/>
      <c r="ENL21" s="27"/>
      <c r="ENM21" s="27"/>
      <c r="ENN21" s="27"/>
      <c r="ENO21" s="27"/>
      <c r="ENP21" s="27"/>
      <c r="ENQ21" s="27"/>
      <c r="ENR21" s="27"/>
      <c r="ENS21" s="27"/>
      <c r="ENT21" s="27"/>
      <c r="ENU21" s="27"/>
      <c r="ENV21" s="27"/>
      <c r="ENW21" s="27"/>
      <c r="ENX21" s="27"/>
      <c r="ENY21" s="27"/>
      <c r="ENZ21" s="27"/>
      <c r="EOA21" s="27"/>
      <c r="EOB21" s="27"/>
      <c r="EOC21" s="27"/>
      <c r="EOD21" s="27"/>
      <c r="EOE21" s="27"/>
      <c r="EOF21" s="27"/>
      <c r="EOG21" s="27"/>
      <c r="EOH21" s="27"/>
      <c r="EOI21" s="27"/>
      <c r="EOJ21" s="27"/>
      <c r="EOK21" s="27"/>
      <c r="EOL21" s="27"/>
      <c r="EOM21" s="27"/>
      <c r="EON21" s="27"/>
      <c r="EOO21" s="27"/>
      <c r="EOP21" s="27"/>
      <c r="EOQ21" s="27"/>
      <c r="EOR21" s="27"/>
      <c r="EOS21" s="27"/>
      <c r="EOT21" s="27"/>
      <c r="EOU21" s="27"/>
      <c r="EOV21" s="27"/>
      <c r="EOW21" s="27"/>
      <c r="EOX21" s="27"/>
      <c r="EOY21" s="27"/>
      <c r="EOZ21" s="27"/>
      <c r="EPA21" s="27"/>
      <c r="EPB21" s="27"/>
      <c r="EPC21" s="27"/>
      <c r="EPD21" s="27"/>
      <c r="EPE21" s="27"/>
      <c r="EPF21" s="27"/>
      <c r="EPG21" s="27"/>
      <c r="EPH21" s="27"/>
      <c r="EPI21" s="27"/>
      <c r="EPJ21" s="27"/>
      <c r="EPK21" s="27"/>
      <c r="EPL21" s="27"/>
      <c r="EPM21" s="27"/>
      <c r="EPN21" s="27"/>
      <c r="EPO21" s="27"/>
      <c r="EPP21" s="27"/>
      <c r="EPQ21" s="27"/>
      <c r="EPR21" s="27"/>
      <c r="EPS21" s="27"/>
      <c r="EPT21" s="27"/>
      <c r="EPU21" s="27"/>
      <c r="EPV21" s="27"/>
      <c r="EPW21" s="27"/>
      <c r="EPX21" s="27"/>
      <c r="EPY21" s="27"/>
      <c r="EPZ21" s="27"/>
      <c r="EQA21" s="27"/>
      <c r="EQB21" s="27"/>
      <c r="EQC21" s="27"/>
      <c r="EQD21" s="27"/>
      <c r="EQE21" s="27"/>
      <c r="EQF21" s="27"/>
      <c r="EQG21" s="27"/>
      <c r="EQH21" s="27"/>
      <c r="EQI21" s="27"/>
      <c r="EQJ21" s="27"/>
      <c r="EQK21" s="27"/>
      <c r="EQL21" s="27"/>
      <c r="EQM21" s="27"/>
      <c r="EQN21" s="27"/>
      <c r="EQO21" s="27"/>
      <c r="EQP21" s="27"/>
      <c r="EQQ21" s="27"/>
      <c r="EQR21" s="27"/>
      <c r="EQS21" s="27"/>
      <c r="EQT21" s="27"/>
      <c r="EQU21" s="27"/>
      <c r="EQV21" s="27"/>
      <c r="EQW21" s="27"/>
      <c r="EQX21" s="27"/>
      <c r="EQY21" s="27"/>
      <c r="EQZ21" s="27"/>
      <c r="ERA21" s="27"/>
      <c r="ERB21" s="27"/>
      <c r="ERC21" s="27"/>
      <c r="ERD21" s="27"/>
      <c r="ERE21" s="27"/>
      <c r="ERF21" s="27"/>
      <c r="ERG21" s="27"/>
      <c r="ERH21" s="27"/>
      <c r="ERI21" s="27"/>
      <c r="ERJ21" s="27"/>
      <c r="ERK21" s="27"/>
      <c r="ERL21" s="27"/>
      <c r="ERM21" s="27"/>
      <c r="ERN21" s="27"/>
      <c r="ERO21" s="27"/>
      <c r="ERP21" s="27"/>
      <c r="ERQ21" s="27"/>
      <c r="ERR21" s="27"/>
      <c r="ERS21" s="27"/>
      <c r="ERT21" s="27"/>
      <c r="ERU21" s="27"/>
      <c r="ERV21" s="27"/>
      <c r="ERW21" s="27"/>
      <c r="ERX21" s="27"/>
      <c r="ERY21" s="27"/>
      <c r="ERZ21" s="27"/>
      <c r="ESA21" s="27"/>
      <c r="ESB21" s="27"/>
      <c r="ESC21" s="27"/>
      <c r="ESD21" s="27"/>
      <c r="ESE21" s="27"/>
      <c r="ESF21" s="27"/>
      <c r="ESG21" s="27"/>
      <c r="ESH21" s="27"/>
      <c r="ESI21" s="27"/>
      <c r="ESJ21" s="27"/>
      <c r="ESK21" s="27"/>
      <c r="ESL21" s="27"/>
      <c r="ESM21" s="27"/>
      <c r="ESN21" s="27"/>
      <c r="ESO21" s="27"/>
      <c r="ESP21" s="27"/>
      <c r="ESQ21" s="27"/>
      <c r="ESR21" s="27"/>
      <c r="ESS21" s="27"/>
      <c r="EST21" s="27"/>
      <c r="ESU21" s="27"/>
      <c r="ESV21" s="27"/>
      <c r="ESW21" s="27"/>
      <c r="ESX21" s="27"/>
      <c r="ESY21" s="27"/>
      <c r="ESZ21" s="27"/>
      <c r="ETA21" s="27"/>
      <c r="ETB21" s="27"/>
      <c r="ETC21" s="27"/>
      <c r="ETD21" s="27"/>
      <c r="ETE21" s="27"/>
      <c r="ETF21" s="27"/>
      <c r="ETG21" s="27"/>
      <c r="ETH21" s="27"/>
      <c r="ETI21" s="27"/>
      <c r="ETJ21" s="27"/>
      <c r="ETK21" s="27"/>
      <c r="ETL21" s="27"/>
      <c r="ETM21" s="27"/>
      <c r="ETN21" s="27"/>
      <c r="ETO21" s="27"/>
      <c r="ETP21" s="27"/>
      <c r="ETQ21" s="27"/>
      <c r="ETR21" s="27"/>
      <c r="ETS21" s="27"/>
      <c r="ETT21" s="27"/>
      <c r="ETU21" s="27"/>
      <c r="ETV21" s="27"/>
      <c r="ETW21" s="27"/>
      <c r="ETX21" s="27"/>
      <c r="ETY21" s="27"/>
      <c r="ETZ21" s="27"/>
      <c r="EUA21" s="27"/>
      <c r="EUB21" s="27"/>
      <c r="EUC21" s="27"/>
      <c r="EUD21" s="27"/>
      <c r="EUE21" s="27"/>
      <c r="EUF21" s="27"/>
      <c r="EUG21" s="27"/>
      <c r="EUH21" s="27"/>
      <c r="EUI21" s="27"/>
      <c r="EUJ21" s="27"/>
      <c r="EUK21" s="27"/>
      <c r="EUL21" s="27"/>
      <c r="EUM21" s="27"/>
      <c r="EUN21" s="27"/>
      <c r="EUO21" s="27"/>
      <c r="EUP21" s="27"/>
      <c r="EUQ21" s="27"/>
      <c r="EUR21" s="27"/>
      <c r="EUS21" s="27"/>
      <c r="EUT21" s="27"/>
      <c r="EUU21" s="27"/>
      <c r="EUV21" s="27"/>
      <c r="EUW21" s="27"/>
      <c r="EUX21" s="27"/>
      <c r="EUY21" s="27"/>
      <c r="EUZ21" s="27"/>
      <c r="EVA21" s="27"/>
      <c r="EVB21" s="27"/>
      <c r="EVC21" s="27"/>
      <c r="EVD21" s="27"/>
      <c r="EVE21" s="27"/>
      <c r="EVF21" s="27"/>
      <c r="EVG21" s="27"/>
      <c r="EVH21" s="27"/>
      <c r="EVI21" s="27"/>
      <c r="EVJ21" s="27"/>
      <c r="EVK21" s="27"/>
      <c r="EVL21" s="27"/>
      <c r="EVM21" s="27"/>
      <c r="EVN21" s="27"/>
      <c r="EVO21" s="27"/>
      <c r="EVP21" s="27"/>
      <c r="EVQ21" s="27"/>
      <c r="EVR21" s="27"/>
      <c r="EVS21" s="27"/>
      <c r="EVT21" s="27"/>
      <c r="EVU21" s="27"/>
      <c r="EVV21" s="27"/>
      <c r="EVW21" s="27"/>
      <c r="EVX21" s="27"/>
      <c r="EVY21" s="27"/>
      <c r="EVZ21" s="27"/>
      <c r="EWA21" s="27"/>
      <c r="EWB21" s="27"/>
      <c r="EWC21" s="27"/>
      <c r="EWD21" s="27"/>
      <c r="EWE21" s="27"/>
      <c r="EWF21" s="27"/>
      <c r="EWG21" s="27"/>
      <c r="EWH21" s="27"/>
      <c r="EWI21" s="27"/>
      <c r="EWJ21" s="27"/>
      <c r="EWK21" s="27"/>
      <c r="EWL21" s="27"/>
      <c r="EWM21" s="27"/>
      <c r="EWN21" s="27"/>
      <c r="EWO21" s="27"/>
      <c r="EWP21" s="27"/>
      <c r="EWQ21" s="27"/>
      <c r="EWR21" s="27"/>
      <c r="EWS21" s="27"/>
      <c r="EWT21" s="27"/>
      <c r="EWU21" s="27"/>
      <c r="EWV21" s="27"/>
      <c r="EWW21" s="27"/>
      <c r="EWX21" s="27"/>
      <c r="EWY21" s="27"/>
      <c r="EWZ21" s="27"/>
      <c r="EXA21" s="27"/>
      <c r="EXB21" s="27"/>
      <c r="EXC21" s="27"/>
      <c r="EXD21" s="27"/>
      <c r="EXE21" s="27"/>
      <c r="EXF21" s="27"/>
      <c r="EXG21" s="27"/>
      <c r="EXH21" s="27"/>
      <c r="EXI21" s="27"/>
      <c r="EXJ21" s="27"/>
      <c r="EXK21" s="27"/>
      <c r="EXL21" s="27"/>
      <c r="EXM21" s="27"/>
      <c r="EXN21" s="27"/>
      <c r="EXO21" s="27"/>
      <c r="EXP21" s="27"/>
      <c r="EXQ21" s="27"/>
      <c r="EXR21" s="27"/>
      <c r="EXS21" s="27"/>
      <c r="EXT21" s="27"/>
      <c r="EXU21" s="27"/>
      <c r="EXV21" s="27"/>
      <c r="EXW21" s="27"/>
      <c r="EXX21" s="27"/>
      <c r="EXY21" s="27"/>
      <c r="EXZ21" s="27"/>
      <c r="EYA21" s="27"/>
      <c r="EYB21" s="27"/>
      <c r="EYC21" s="27"/>
      <c r="EYD21" s="27"/>
      <c r="EYE21" s="27"/>
      <c r="EYF21" s="27"/>
      <c r="EYG21" s="27"/>
      <c r="EYH21" s="27"/>
      <c r="EYI21" s="27"/>
      <c r="EYJ21" s="27"/>
      <c r="EYK21" s="27"/>
      <c r="EYL21" s="27"/>
      <c r="EYM21" s="27"/>
      <c r="EYN21" s="27"/>
      <c r="EYO21" s="27"/>
      <c r="EYP21" s="27"/>
      <c r="EYQ21" s="27"/>
      <c r="EYR21" s="27"/>
      <c r="EYS21" s="27"/>
      <c r="EYT21" s="27"/>
      <c r="EYU21" s="27"/>
      <c r="EYV21" s="27"/>
      <c r="EYW21" s="27"/>
      <c r="EYX21" s="27"/>
      <c r="EYY21" s="27"/>
      <c r="EYZ21" s="27"/>
      <c r="EZA21" s="27"/>
      <c r="EZB21" s="27"/>
      <c r="EZC21" s="27"/>
      <c r="EZD21" s="27"/>
      <c r="EZE21" s="27"/>
      <c r="EZF21" s="27"/>
      <c r="EZG21" s="27"/>
      <c r="EZH21" s="27"/>
      <c r="EZI21" s="27"/>
      <c r="EZJ21" s="27"/>
      <c r="EZK21" s="27"/>
      <c r="EZL21" s="27"/>
      <c r="EZM21" s="27"/>
      <c r="EZN21" s="27"/>
      <c r="EZO21" s="27"/>
      <c r="EZP21" s="27"/>
      <c r="EZQ21" s="27"/>
      <c r="EZR21" s="27"/>
      <c r="EZS21" s="27"/>
      <c r="EZT21" s="27"/>
      <c r="EZU21" s="27"/>
      <c r="EZV21" s="27"/>
      <c r="EZW21" s="27"/>
      <c r="EZX21" s="27"/>
      <c r="EZY21" s="27"/>
      <c r="EZZ21" s="27"/>
      <c r="FAA21" s="27"/>
      <c r="FAB21" s="27"/>
      <c r="FAC21" s="27"/>
      <c r="FAD21" s="27"/>
      <c r="FAE21" s="27"/>
      <c r="FAF21" s="27"/>
      <c r="FAG21" s="27"/>
      <c r="FAH21" s="27"/>
      <c r="FAI21" s="27"/>
      <c r="FAJ21" s="27"/>
      <c r="FAK21" s="27"/>
      <c r="FAL21" s="27"/>
      <c r="FAM21" s="27"/>
      <c r="FAN21" s="27"/>
      <c r="FAO21" s="27"/>
      <c r="FAP21" s="27"/>
      <c r="FAQ21" s="27"/>
      <c r="FAR21" s="27"/>
      <c r="FAS21" s="27"/>
      <c r="FAT21" s="27"/>
      <c r="FAU21" s="27"/>
      <c r="FAV21" s="27"/>
      <c r="FAW21" s="27"/>
      <c r="FAX21" s="27"/>
      <c r="FAY21" s="27"/>
      <c r="FAZ21" s="27"/>
      <c r="FBA21" s="27"/>
      <c r="FBB21" s="27"/>
      <c r="FBC21" s="27"/>
      <c r="FBD21" s="27"/>
      <c r="FBE21" s="27"/>
      <c r="FBF21" s="27"/>
      <c r="FBG21" s="27"/>
      <c r="FBH21" s="27"/>
      <c r="FBI21" s="27"/>
      <c r="FBJ21" s="27"/>
      <c r="FBK21" s="27"/>
      <c r="FBL21" s="27"/>
      <c r="FBM21" s="27"/>
      <c r="FBN21" s="27"/>
      <c r="FBO21" s="27"/>
      <c r="FBP21" s="27"/>
      <c r="FBQ21" s="27"/>
      <c r="FBR21" s="27"/>
      <c r="FBS21" s="27"/>
      <c r="FBT21" s="27"/>
      <c r="FBU21" s="27"/>
      <c r="FBV21" s="27"/>
      <c r="FBW21" s="27"/>
      <c r="FBX21" s="27"/>
      <c r="FBY21" s="27"/>
      <c r="FBZ21" s="27"/>
      <c r="FCA21" s="27"/>
      <c r="FCB21" s="27"/>
      <c r="FCC21" s="27"/>
      <c r="FCD21" s="27"/>
      <c r="FCE21" s="27"/>
      <c r="FCF21" s="27"/>
      <c r="FCG21" s="27"/>
      <c r="FCH21" s="27"/>
      <c r="FCI21" s="27"/>
      <c r="FCJ21" s="27"/>
      <c r="FCK21" s="27"/>
      <c r="FCL21" s="27"/>
      <c r="FCM21" s="27"/>
      <c r="FCN21" s="27"/>
      <c r="FCO21" s="27"/>
      <c r="FCP21" s="27"/>
      <c r="FCQ21" s="27"/>
      <c r="FCR21" s="27"/>
      <c r="FCS21" s="27"/>
      <c r="FCT21" s="27"/>
      <c r="FCU21" s="27"/>
      <c r="FCV21" s="27"/>
      <c r="FCW21" s="27"/>
      <c r="FCX21" s="27"/>
      <c r="FCY21" s="27"/>
      <c r="FCZ21" s="27"/>
      <c r="FDA21" s="27"/>
      <c r="FDB21" s="27"/>
      <c r="FDC21" s="27"/>
      <c r="FDD21" s="27"/>
      <c r="FDE21" s="27"/>
      <c r="FDF21" s="27"/>
      <c r="FDG21" s="27"/>
      <c r="FDH21" s="27"/>
      <c r="FDI21" s="27"/>
      <c r="FDJ21" s="27"/>
      <c r="FDK21" s="27"/>
      <c r="FDL21" s="27"/>
      <c r="FDM21" s="27"/>
      <c r="FDN21" s="27"/>
      <c r="FDO21" s="27"/>
      <c r="FDP21" s="27"/>
      <c r="FDQ21" s="27"/>
      <c r="FDR21" s="27"/>
      <c r="FDS21" s="27"/>
      <c r="FDT21" s="27"/>
      <c r="FDU21" s="27"/>
      <c r="FDV21" s="27"/>
      <c r="FDW21" s="27"/>
      <c r="FDX21" s="27"/>
      <c r="FDY21" s="27"/>
      <c r="FDZ21" s="27"/>
      <c r="FEA21" s="27"/>
      <c r="FEB21" s="27"/>
      <c r="FEC21" s="27"/>
      <c r="FED21" s="27"/>
      <c r="FEE21" s="27"/>
      <c r="FEF21" s="27"/>
      <c r="FEG21" s="27"/>
      <c r="FEH21" s="27"/>
      <c r="FEI21" s="27"/>
      <c r="FEJ21" s="27"/>
      <c r="FEK21" s="27"/>
      <c r="FEL21" s="27"/>
      <c r="FEM21" s="27"/>
      <c r="FEN21" s="27"/>
      <c r="FEO21" s="27"/>
      <c r="FEP21" s="27"/>
      <c r="FEQ21" s="27"/>
      <c r="FER21" s="27"/>
      <c r="FES21" s="27"/>
      <c r="FET21" s="27"/>
      <c r="FEU21" s="27"/>
      <c r="FEV21" s="27"/>
      <c r="FEW21" s="27"/>
      <c r="FEX21" s="27"/>
      <c r="FEY21" s="27"/>
      <c r="FEZ21" s="27"/>
      <c r="FFA21" s="27"/>
      <c r="FFB21" s="27"/>
      <c r="FFC21" s="27"/>
      <c r="FFD21" s="27"/>
      <c r="FFE21" s="27"/>
      <c r="FFF21" s="27"/>
      <c r="FFG21" s="27"/>
      <c r="FFH21" s="27"/>
      <c r="FFI21" s="27"/>
      <c r="FFJ21" s="27"/>
      <c r="FFK21" s="27"/>
      <c r="FFL21" s="27"/>
      <c r="FFM21" s="27"/>
      <c r="FFN21" s="27"/>
      <c r="FFO21" s="27"/>
      <c r="FFP21" s="27"/>
      <c r="FFQ21" s="27"/>
      <c r="FFR21" s="27"/>
      <c r="FFS21" s="27"/>
      <c r="FFT21" s="27"/>
      <c r="FFU21" s="27"/>
      <c r="FFV21" s="27"/>
      <c r="FFW21" s="27"/>
      <c r="FFX21" s="27"/>
      <c r="FFY21" s="27"/>
      <c r="FFZ21" s="27"/>
      <c r="FGA21" s="27"/>
      <c r="FGB21" s="27"/>
      <c r="FGC21" s="27"/>
      <c r="FGD21" s="27"/>
      <c r="FGE21" s="27"/>
      <c r="FGF21" s="27"/>
      <c r="FGG21" s="27"/>
      <c r="FGH21" s="27"/>
      <c r="FGI21" s="27"/>
      <c r="FGJ21" s="27"/>
      <c r="FGK21" s="27"/>
      <c r="FGL21" s="27"/>
      <c r="FGM21" s="27"/>
      <c r="FGN21" s="27"/>
      <c r="FGO21" s="27"/>
      <c r="FGP21" s="27"/>
      <c r="FGQ21" s="27"/>
      <c r="FGR21" s="27"/>
      <c r="FGS21" s="27"/>
      <c r="FGT21" s="27"/>
      <c r="FGU21" s="27"/>
      <c r="FGV21" s="27"/>
      <c r="FGW21" s="27"/>
      <c r="FGX21" s="27"/>
      <c r="FGY21" s="27"/>
      <c r="FGZ21" s="27"/>
      <c r="FHA21" s="27"/>
      <c r="FHB21" s="27"/>
      <c r="FHC21" s="27"/>
      <c r="FHD21" s="27"/>
      <c r="FHE21" s="27"/>
      <c r="FHF21" s="27"/>
      <c r="FHG21" s="27"/>
      <c r="FHH21" s="27"/>
      <c r="FHI21" s="27"/>
      <c r="FHJ21" s="27"/>
      <c r="FHK21" s="27"/>
      <c r="FHL21" s="27"/>
      <c r="FHM21" s="27"/>
      <c r="FHN21" s="27"/>
      <c r="FHO21" s="27"/>
      <c r="FHP21" s="27"/>
      <c r="FHQ21" s="27"/>
      <c r="FHR21" s="27"/>
      <c r="FHS21" s="27"/>
      <c r="FHT21" s="27"/>
      <c r="FHU21" s="27"/>
      <c r="FHV21" s="27"/>
      <c r="FHW21" s="27"/>
      <c r="FHX21" s="27"/>
      <c r="FHY21" s="27"/>
      <c r="FHZ21" s="27"/>
      <c r="FIA21" s="27"/>
      <c r="FIB21" s="27"/>
      <c r="FIC21" s="27"/>
      <c r="FID21" s="27"/>
      <c r="FIE21" s="27"/>
      <c r="FIF21" s="27"/>
      <c r="FIG21" s="27"/>
      <c r="FIH21" s="27"/>
      <c r="FII21" s="27"/>
      <c r="FIJ21" s="27"/>
      <c r="FIK21" s="27"/>
      <c r="FIL21" s="27"/>
      <c r="FIM21" s="27"/>
      <c r="FIN21" s="27"/>
      <c r="FIO21" s="27"/>
      <c r="FIP21" s="27"/>
      <c r="FIQ21" s="27"/>
      <c r="FIR21" s="27"/>
      <c r="FIS21" s="27"/>
      <c r="FIT21" s="27"/>
      <c r="FIU21" s="27"/>
      <c r="FIV21" s="27"/>
      <c r="FIW21" s="27"/>
      <c r="FIX21" s="27"/>
      <c r="FIY21" s="27"/>
      <c r="FIZ21" s="27"/>
      <c r="FJA21" s="27"/>
      <c r="FJB21" s="27"/>
      <c r="FJC21" s="27"/>
      <c r="FJD21" s="27"/>
      <c r="FJE21" s="27"/>
      <c r="FJF21" s="27"/>
      <c r="FJG21" s="27"/>
      <c r="FJH21" s="27"/>
      <c r="FJI21" s="27"/>
      <c r="FJJ21" s="27"/>
      <c r="FJK21" s="27"/>
      <c r="FJL21" s="27"/>
      <c r="FJM21" s="27"/>
      <c r="FJN21" s="27"/>
      <c r="FJO21" s="27"/>
      <c r="FJP21" s="27"/>
      <c r="FJQ21" s="27"/>
      <c r="FJR21" s="27"/>
      <c r="FJS21" s="27"/>
      <c r="FJT21" s="27"/>
      <c r="FJU21" s="27"/>
      <c r="FJV21" s="27"/>
      <c r="FJW21" s="27"/>
      <c r="FJX21" s="27"/>
      <c r="FJY21" s="27"/>
      <c r="FJZ21" s="27"/>
      <c r="FKA21" s="27"/>
      <c r="FKB21" s="27"/>
      <c r="FKC21" s="27"/>
      <c r="FKD21" s="27"/>
      <c r="FKE21" s="27"/>
      <c r="FKF21" s="27"/>
      <c r="FKG21" s="27"/>
      <c r="FKH21" s="27"/>
      <c r="FKI21" s="27"/>
      <c r="FKJ21" s="27"/>
      <c r="FKK21" s="27"/>
      <c r="FKL21" s="27"/>
      <c r="FKM21" s="27"/>
      <c r="FKN21" s="27"/>
      <c r="FKO21" s="27"/>
      <c r="FKP21" s="27"/>
      <c r="FKQ21" s="27"/>
      <c r="FKR21" s="27"/>
      <c r="FKS21" s="27"/>
      <c r="FKT21" s="27"/>
      <c r="FKU21" s="27"/>
      <c r="FKV21" s="27"/>
      <c r="FKW21" s="27"/>
      <c r="FKX21" s="27"/>
      <c r="FKY21" s="27"/>
      <c r="FKZ21" s="27"/>
      <c r="FLA21" s="27"/>
      <c r="FLB21" s="27"/>
      <c r="FLC21" s="27"/>
      <c r="FLD21" s="27"/>
      <c r="FLE21" s="27"/>
      <c r="FLF21" s="27"/>
      <c r="FLG21" s="27"/>
      <c r="FLH21" s="27"/>
      <c r="FLI21" s="27"/>
      <c r="FLJ21" s="27"/>
      <c r="FLK21" s="27"/>
      <c r="FLL21" s="27"/>
      <c r="FLM21" s="27"/>
      <c r="FLN21" s="27"/>
      <c r="FLO21" s="27"/>
      <c r="FLP21" s="27"/>
      <c r="FLQ21" s="27"/>
      <c r="FLR21" s="27"/>
      <c r="FLS21" s="27"/>
      <c r="FLT21" s="27"/>
      <c r="FLU21" s="27"/>
      <c r="FLV21" s="27"/>
      <c r="FLW21" s="27"/>
      <c r="FLX21" s="27"/>
      <c r="FLY21" s="27"/>
      <c r="FLZ21" s="27"/>
      <c r="FMA21" s="27"/>
      <c r="FMB21" s="27"/>
      <c r="FMC21" s="27"/>
      <c r="FMD21" s="27"/>
      <c r="FME21" s="27"/>
      <c r="FMF21" s="27"/>
      <c r="FMG21" s="27"/>
      <c r="FMH21" s="27"/>
      <c r="FMI21" s="27"/>
      <c r="FMJ21" s="27"/>
      <c r="FMK21" s="27"/>
      <c r="FML21" s="27"/>
      <c r="FMM21" s="27"/>
      <c r="FMN21" s="27"/>
      <c r="FMO21" s="27"/>
      <c r="FMP21" s="27"/>
      <c r="FMQ21" s="27"/>
      <c r="FMR21" s="27"/>
      <c r="FMS21" s="27"/>
      <c r="FMT21" s="27"/>
      <c r="FMU21" s="27"/>
      <c r="FMV21" s="27"/>
      <c r="FMW21" s="27"/>
      <c r="FMX21" s="27"/>
      <c r="FMY21" s="27"/>
      <c r="FMZ21" s="27"/>
      <c r="FNA21" s="27"/>
      <c r="FNB21" s="27"/>
      <c r="FNC21" s="27"/>
      <c r="FND21" s="27"/>
      <c r="FNE21" s="27"/>
      <c r="FNF21" s="27"/>
      <c r="FNG21" s="27"/>
      <c r="FNH21" s="27"/>
      <c r="FNI21" s="27"/>
      <c r="FNJ21" s="27"/>
      <c r="FNK21" s="27"/>
      <c r="FNL21" s="27"/>
      <c r="FNM21" s="27"/>
      <c r="FNN21" s="27"/>
      <c r="FNO21" s="27"/>
      <c r="FNP21" s="27"/>
      <c r="FNQ21" s="27"/>
      <c r="FNR21" s="27"/>
      <c r="FNS21" s="27"/>
      <c r="FNT21" s="27"/>
      <c r="FNU21" s="27"/>
      <c r="FNV21" s="27"/>
      <c r="FNW21" s="27"/>
      <c r="FNX21" s="27"/>
      <c r="FNY21" s="27"/>
      <c r="FNZ21" s="27"/>
      <c r="FOA21" s="27"/>
      <c r="FOB21" s="27"/>
      <c r="FOC21" s="27"/>
      <c r="FOD21" s="27"/>
      <c r="FOE21" s="27"/>
      <c r="FOF21" s="27"/>
      <c r="FOG21" s="27"/>
      <c r="FOH21" s="27"/>
      <c r="FOI21" s="27"/>
      <c r="FOJ21" s="27"/>
      <c r="FOK21" s="27"/>
      <c r="FOL21" s="27"/>
      <c r="FOM21" s="27"/>
      <c r="FON21" s="27"/>
      <c r="FOO21" s="27"/>
      <c r="FOP21" s="27"/>
      <c r="FOQ21" s="27"/>
      <c r="FOR21" s="27"/>
      <c r="FOS21" s="27"/>
      <c r="FOT21" s="27"/>
      <c r="FOU21" s="27"/>
      <c r="FOV21" s="27"/>
      <c r="FOW21" s="27"/>
      <c r="FOX21" s="27"/>
      <c r="FOY21" s="27"/>
      <c r="FOZ21" s="27"/>
      <c r="FPA21" s="27"/>
      <c r="FPB21" s="27"/>
      <c r="FPC21" s="27"/>
      <c r="FPD21" s="27"/>
      <c r="FPE21" s="27"/>
      <c r="FPF21" s="27"/>
      <c r="FPG21" s="27"/>
      <c r="FPH21" s="27"/>
      <c r="FPI21" s="27"/>
      <c r="FPJ21" s="27"/>
      <c r="FPK21" s="27"/>
      <c r="FPL21" s="27"/>
      <c r="FPM21" s="27"/>
      <c r="FPN21" s="27"/>
      <c r="FPO21" s="27"/>
      <c r="FPP21" s="27"/>
      <c r="FPQ21" s="27"/>
      <c r="FPR21" s="27"/>
      <c r="FPS21" s="27"/>
      <c r="FPT21" s="27"/>
      <c r="FPU21" s="27"/>
      <c r="FPV21" s="27"/>
      <c r="FPW21" s="27"/>
      <c r="FPX21" s="27"/>
      <c r="FPY21" s="27"/>
      <c r="FPZ21" s="27"/>
      <c r="FQA21" s="27"/>
      <c r="FQB21" s="27"/>
      <c r="FQC21" s="27"/>
      <c r="FQD21" s="27"/>
      <c r="FQE21" s="27"/>
      <c r="FQF21" s="27"/>
      <c r="FQG21" s="27"/>
      <c r="FQH21" s="27"/>
      <c r="FQI21" s="27"/>
      <c r="FQJ21" s="27"/>
      <c r="FQK21" s="27"/>
      <c r="FQL21" s="27"/>
      <c r="FQM21" s="27"/>
      <c r="FQN21" s="27"/>
      <c r="FQO21" s="27"/>
      <c r="FQP21" s="27"/>
      <c r="FQQ21" s="27"/>
      <c r="FQR21" s="27"/>
      <c r="FQS21" s="27"/>
      <c r="FQT21" s="27"/>
      <c r="FQU21" s="27"/>
      <c r="FQV21" s="27"/>
      <c r="FQW21" s="27"/>
      <c r="FQX21" s="27"/>
      <c r="FQY21" s="27"/>
      <c r="FQZ21" s="27"/>
      <c r="FRA21" s="27"/>
      <c r="FRB21" s="27"/>
      <c r="FRC21" s="27"/>
      <c r="FRD21" s="27"/>
      <c r="FRE21" s="27"/>
      <c r="FRF21" s="27"/>
      <c r="FRG21" s="27"/>
      <c r="FRH21" s="27"/>
      <c r="FRI21" s="27"/>
      <c r="FRJ21" s="27"/>
      <c r="FRK21" s="27"/>
      <c r="FRL21" s="27"/>
      <c r="FRM21" s="27"/>
      <c r="FRN21" s="27"/>
      <c r="FRO21" s="27"/>
      <c r="FRP21" s="27"/>
      <c r="FRQ21" s="27"/>
      <c r="FRR21" s="27"/>
      <c r="FRS21" s="27"/>
      <c r="FRT21" s="27"/>
      <c r="FRU21" s="27"/>
      <c r="FRV21" s="27"/>
      <c r="FRW21" s="27"/>
      <c r="FRX21" s="27"/>
      <c r="FRY21" s="27"/>
      <c r="FRZ21" s="27"/>
      <c r="FSA21" s="27"/>
      <c r="FSB21" s="27"/>
      <c r="FSC21" s="27"/>
      <c r="FSD21" s="27"/>
      <c r="FSE21" s="27"/>
      <c r="FSF21" s="27"/>
      <c r="FSG21" s="27"/>
      <c r="FSH21" s="27"/>
      <c r="FSI21" s="27"/>
      <c r="FSJ21" s="27"/>
      <c r="FSK21" s="27"/>
      <c r="FSL21" s="27"/>
      <c r="FSM21" s="27"/>
      <c r="FSN21" s="27"/>
      <c r="FSO21" s="27"/>
      <c r="FSP21" s="27"/>
      <c r="FSQ21" s="27"/>
      <c r="FSR21" s="27"/>
      <c r="FSS21" s="27"/>
      <c r="FST21" s="27"/>
      <c r="FSU21" s="27"/>
      <c r="FSV21" s="27"/>
      <c r="FSW21" s="27"/>
      <c r="FSX21" s="27"/>
      <c r="FSY21" s="27"/>
      <c r="FSZ21" s="27"/>
      <c r="FTA21" s="27"/>
      <c r="FTB21" s="27"/>
      <c r="FTC21" s="27"/>
      <c r="FTD21" s="27"/>
      <c r="FTE21" s="27"/>
      <c r="FTF21" s="27"/>
      <c r="FTG21" s="27"/>
      <c r="FTH21" s="27"/>
      <c r="FTI21" s="27"/>
      <c r="FTJ21" s="27"/>
      <c r="FTK21" s="27"/>
      <c r="FTL21" s="27"/>
      <c r="FTM21" s="27"/>
      <c r="FTN21" s="27"/>
      <c r="FTO21" s="27"/>
      <c r="FTP21" s="27"/>
      <c r="FTQ21" s="27"/>
      <c r="FTR21" s="27"/>
      <c r="FTS21" s="27"/>
      <c r="FTT21" s="27"/>
      <c r="FTU21" s="27"/>
      <c r="FTV21" s="27"/>
      <c r="FTW21" s="27"/>
      <c r="FTX21" s="27"/>
      <c r="FTY21" s="27"/>
      <c r="FTZ21" s="27"/>
      <c r="FUA21" s="27"/>
      <c r="FUB21" s="27"/>
      <c r="FUC21" s="27"/>
      <c r="FUD21" s="27"/>
      <c r="FUE21" s="27"/>
      <c r="FUF21" s="27"/>
      <c r="FUG21" s="27"/>
      <c r="FUH21" s="27"/>
      <c r="FUI21" s="27"/>
      <c r="FUJ21" s="27"/>
      <c r="FUK21" s="27"/>
      <c r="FUL21" s="27"/>
      <c r="FUM21" s="27"/>
      <c r="FUN21" s="27"/>
      <c r="FUO21" s="27"/>
      <c r="FUP21" s="27"/>
      <c r="FUQ21" s="27"/>
      <c r="FUR21" s="27"/>
      <c r="FUS21" s="27"/>
      <c r="FUT21" s="27"/>
      <c r="FUU21" s="27"/>
      <c r="FUV21" s="27"/>
      <c r="FUW21" s="27"/>
      <c r="FUX21" s="27"/>
      <c r="FUY21" s="27"/>
      <c r="FUZ21" s="27"/>
      <c r="FVA21" s="27"/>
      <c r="FVB21" s="27"/>
      <c r="FVC21" s="27"/>
      <c r="FVD21" s="27"/>
      <c r="FVE21" s="27"/>
      <c r="FVF21" s="27"/>
      <c r="FVG21" s="27"/>
      <c r="FVH21" s="27"/>
      <c r="FVI21" s="27"/>
      <c r="FVJ21" s="27"/>
      <c r="FVK21" s="27"/>
      <c r="FVL21" s="27"/>
      <c r="FVM21" s="27"/>
      <c r="FVN21" s="27"/>
      <c r="FVO21" s="27"/>
      <c r="FVP21" s="27"/>
      <c r="FVQ21" s="27"/>
      <c r="FVR21" s="27"/>
      <c r="FVS21" s="27"/>
      <c r="FVT21" s="27"/>
      <c r="FVU21" s="27"/>
      <c r="FVV21" s="27"/>
      <c r="FVW21" s="27"/>
      <c r="FVX21" s="27"/>
      <c r="FVY21" s="27"/>
      <c r="FVZ21" s="27"/>
      <c r="FWA21" s="27"/>
      <c r="FWB21" s="27"/>
      <c r="FWC21" s="27"/>
      <c r="FWD21" s="27"/>
      <c r="FWE21" s="27"/>
      <c r="FWF21" s="27"/>
      <c r="FWG21" s="27"/>
      <c r="FWH21" s="27"/>
      <c r="FWI21" s="27"/>
      <c r="FWJ21" s="27"/>
      <c r="FWK21" s="27"/>
      <c r="FWL21" s="27"/>
      <c r="FWM21" s="27"/>
      <c r="FWN21" s="27"/>
      <c r="FWO21" s="27"/>
      <c r="FWP21" s="27"/>
      <c r="FWQ21" s="27"/>
      <c r="FWR21" s="27"/>
      <c r="FWS21" s="27"/>
      <c r="FWT21" s="27"/>
      <c r="FWU21" s="27"/>
      <c r="FWV21" s="27"/>
      <c r="FWW21" s="27"/>
      <c r="FWX21" s="27"/>
      <c r="FWY21" s="27"/>
      <c r="FWZ21" s="27"/>
      <c r="FXA21" s="27"/>
      <c r="FXB21" s="27"/>
      <c r="FXC21" s="27"/>
      <c r="FXD21" s="27"/>
      <c r="FXE21" s="27"/>
      <c r="FXF21" s="27"/>
      <c r="FXG21" s="27"/>
      <c r="FXH21" s="27"/>
      <c r="FXI21" s="27"/>
      <c r="FXJ21" s="27"/>
      <c r="FXK21" s="27"/>
      <c r="FXL21" s="27"/>
      <c r="FXM21" s="27"/>
      <c r="FXN21" s="27"/>
      <c r="FXO21" s="27"/>
      <c r="FXP21" s="27"/>
      <c r="FXQ21" s="27"/>
      <c r="FXR21" s="27"/>
      <c r="FXS21" s="27"/>
      <c r="FXT21" s="27"/>
      <c r="FXU21" s="27"/>
      <c r="FXV21" s="27"/>
      <c r="FXW21" s="27"/>
      <c r="FXX21" s="27"/>
      <c r="FXY21" s="27"/>
      <c r="FXZ21" s="27"/>
      <c r="FYA21" s="27"/>
      <c r="FYB21" s="27"/>
      <c r="FYC21" s="27"/>
      <c r="FYD21" s="27"/>
      <c r="FYE21" s="27"/>
      <c r="FYF21" s="27"/>
      <c r="FYG21" s="27"/>
      <c r="FYH21" s="27"/>
      <c r="FYI21" s="27"/>
      <c r="FYJ21" s="27"/>
      <c r="FYK21" s="27"/>
      <c r="FYL21" s="27"/>
      <c r="FYM21" s="27"/>
      <c r="FYN21" s="27"/>
      <c r="FYO21" s="27"/>
      <c r="FYP21" s="27"/>
      <c r="FYQ21" s="27"/>
      <c r="FYR21" s="27"/>
      <c r="FYS21" s="27"/>
      <c r="FYT21" s="27"/>
      <c r="FYU21" s="27"/>
      <c r="FYV21" s="27"/>
      <c r="FYW21" s="27"/>
      <c r="FYX21" s="27"/>
      <c r="FYY21" s="27"/>
      <c r="FYZ21" s="27"/>
      <c r="FZA21" s="27"/>
      <c r="FZB21" s="27"/>
      <c r="FZC21" s="27"/>
      <c r="FZD21" s="27"/>
      <c r="FZE21" s="27"/>
      <c r="FZF21" s="27"/>
      <c r="FZG21" s="27"/>
      <c r="FZH21" s="27"/>
      <c r="FZI21" s="27"/>
      <c r="FZJ21" s="27"/>
      <c r="FZK21" s="27"/>
      <c r="FZL21" s="27"/>
      <c r="FZM21" s="27"/>
      <c r="FZN21" s="27"/>
      <c r="FZO21" s="27"/>
      <c r="FZP21" s="27"/>
      <c r="FZQ21" s="27"/>
      <c r="FZR21" s="27"/>
      <c r="FZS21" s="27"/>
      <c r="FZT21" s="27"/>
      <c r="FZU21" s="27"/>
      <c r="FZV21" s="27"/>
      <c r="FZW21" s="27"/>
      <c r="FZX21" s="27"/>
      <c r="FZY21" s="27"/>
      <c r="FZZ21" s="27"/>
      <c r="GAA21" s="27"/>
      <c r="GAB21" s="27"/>
      <c r="GAC21" s="27"/>
      <c r="GAD21" s="27"/>
      <c r="GAE21" s="27"/>
      <c r="GAF21" s="27"/>
      <c r="GAG21" s="27"/>
      <c r="GAH21" s="27"/>
      <c r="GAI21" s="27"/>
      <c r="GAJ21" s="27"/>
      <c r="GAK21" s="27"/>
      <c r="GAL21" s="27"/>
      <c r="GAM21" s="27"/>
      <c r="GAN21" s="27"/>
      <c r="GAO21" s="27"/>
      <c r="GAP21" s="27"/>
      <c r="GAQ21" s="27"/>
      <c r="GAR21" s="27"/>
      <c r="GAS21" s="27"/>
      <c r="GAT21" s="27"/>
      <c r="GAU21" s="27"/>
      <c r="GAV21" s="27"/>
      <c r="GAW21" s="27"/>
      <c r="GAX21" s="27"/>
      <c r="GAY21" s="27"/>
      <c r="GAZ21" s="27"/>
      <c r="GBA21" s="27"/>
      <c r="GBB21" s="27"/>
      <c r="GBC21" s="27"/>
      <c r="GBD21" s="27"/>
      <c r="GBE21" s="27"/>
      <c r="GBF21" s="27"/>
      <c r="GBG21" s="27"/>
      <c r="GBH21" s="27"/>
      <c r="GBI21" s="27"/>
      <c r="GBJ21" s="27"/>
      <c r="GBK21" s="27"/>
      <c r="GBL21" s="27"/>
      <c r="GBM21" s="27"/>
      <c r="GBN21" s="27"/>
      <c r="GBO21" s="27"/>
      <c r="GBP21" s="27"/>
      <c r="GBQ21" s="27"/>
      <c r="GBR21" s="27"/>
      <c r="GBS21" s="27"/>
      <c r="GBT21" s="27"/>
      <c r="GBU21" s="27"/>
      <c r="GBV21" s="27"/>
      <c r="GBW21" s="27"/>
      <c r="GBX21" s="27"/>
      <c r="GBY21" s="27"/>
      <c r="GBZ21" s="27"/>
      <c r="GCA21" s="27"/>
      <c r="GCB21" s="27"/>
      <c r="GCC21" s="27"/>
      <c r="GCD21" s="27"/>
      <c r="GCE21" s="27"/>
      <c r="GCF21" s="27"/>
      <c r="GCG21" s="27"/>
      <c r="GCH21" s="27"/>
      <c r="GCI21" s="27"/>
      <c r="GCJ21" s="27"/>
      <c r="GCK21" s="27"/>
      <c r="GCL21" s="27"/>
      <c r="GCM21" s="27"/>
      <c r="GCN21" s="27"/>
      <c r="GCO21" s="27"/>
      <c r="GCP21" s="27"/>
      <c r="GCQ21" s="27"/>
      <c r="GCR21" s="27"/>
      <c r="GCS21" s="27"/>
      <c r="GCT21" s="27"/>
      <c r="GCU21" s="27"/>
      <c r="GCV21" s="27"/>
      <c r="GCW21" s="27"/>
      <c r="GCX21" s="27"/>
      <c r="GCY21" s="27"/>
      <c r="GCZ21" s="27"/>
      <c r="GDA21" s="27"/>
      <c r="GDB21" s="27"/>
      <c r="GDC21" s="27"/>
      <c r="GDD21" s="27"/>
      <c r="GDE21" s="27"/>
      <c r="GDF21" s="27"/>
      <c r="GDG21" s="27"/>
      <c r="GDH21" s="27"/>
      <c r="GDI21" s="27"/>
      <c r="GDJ21" s="27"/>
      <c r="GDK21" s="27"/>
      <c r="GDL21" s="27"/>
      <c r="GDM21" s="27"/>
      <c r="GDN21" s="27"/>
      <c r="GDO21" s="27"/>
      <c r="GDP21" s="27"/>
      <c r="GDQ21" s="27"/>
      <c r="GDR21" s="27"/>
      <c r="GDS21" s="27"/>
      <c r="GDT21" s="27"/>
      <c r="GDU21" s="27"/>
      <c r="GDV21" s="27"/>
      <c r="GDW21" s="27"/>
      <c r="GDX21" s="27"/>
      <c r="GDY21" s="27"/>
      <c r="GDZ21" s="27"/>
      <c r="GEA21" s="27"/>
      <c r="GEB21" s="27"/>
      <c r="GEC21" s="27"/>
      <c r="GED21" s="27"/>
      <c r="GEE21" s="27"/>
      <c r="GEF21" s="27"/>
      <c r="GEG21" s="27"/>
      <c r="GEH21" s="27"/>
      <c r="GEI21" s="27"/>
      <c r="GEJ21" s="27"/>
      <c r="GEK21" s="27"/>
      <c r="GEL21" s="27"/>
      <c r="GEM21" s="27"/>
      <c r="GEN21" s="27"/>
      <c r="GEO21" s="27"/>
      <c r="GEP21" s="27"/>
      <c r="GEQ21" s="27"/>
      <c r="GER21" s="27"/>
      <c r="GES21" s="27"/>
      <c r="GET21" s="27"/>
      <c r="GEU21" s="27"/>
      <c r="GEV21" s="27"/>
      <c r="GEW21" s="27"/>
      <c r="GEX21" s="27"/>
      <c r="GEY21" s="27"/>
      <c r="GEZ21" s="27"/>
      <c r="GFA21" s="27"/>
      <c r="GFB21" s="27"/>
      <c r="GFC21" s="27"/>
      <c r="GFD21" s="27"/>
      <c r="GFE21" s="27"/>
      <c r="GFF21" s="27"/>
      <c r="GFG21" s="27"/>
      <c r="GFH21" s="27"/>
      <c r="GFI21" s="27"/>
      <c r="GFJ21" s="27"/>
      <c r="GFK21" s="27"/>
      <c r="GFL21" s="27"/>
      <c r="GFM21" s="27"/>
      <c r="GFN21" s="27"/>
      <c r="GFO21" s="27"/>
      <c r="GFP21" s="27"/>
      <c r="GFQ21" s="27"/>
      <c r="GFR21" s="27"/>
      <c r="GFS21" s="27"/>
      <c r="GFT21" s="27"/>
      <c r="GFU21" s="27"/>
      <c r="GFV21" s="27"/>
      <c r="GFW21" s="27"/>
      <c r="GFX21" s="27"/>
      <c r="GFY21" s="27"/>
      <c r="GFZ21" s="27"/>
      <c r="GGA21" s="27"/>
      <c r="GGB21" s="27"/>
      <c r="GGC21" s="27"/>
      <c r="GGD21" s="27"/>
      <c r="GGE21" s="27"/>
      <c r="GGF21" s="27"/>
      <c r="GGG21" s="27"/>
      <c r="GGH21" s="27"/>
      <c r="GGI21" s="27"/>
      <c r="GGJ21" s="27"/>
      <c r="GGK21" s="27"/>
      <c r="GGL21" s="27"/>
      <c r="GGM21" s="27"/>
      <c r="GGN21" s="27"/>
      <c r="GGO21" s="27"/>
      <c r="GGP21" s="27"/>
      <c r="GGQ21" s="27"/>
      <c r="GGR21" s="27"/>
      <c r="GGS21" s="27"/>
      <c r="GGT21" s="27"/>
      <c r="GGU21" s="27"/>
      <c r="GGV21" s="27"/>
      <c r="GGW21" s="27"/>
      <c r="GGX21" s="27"/>
      <c r="GGY21" s="27"/>
      <c r="GGZ21" s="27"/>
      <c r="GHA21" s="27"/>
      <c r="GHB21" s="27"/>
      <c r="GHC21" s="27"/>
      <c r="GHD21" s="27"/>
      <c r="GHE21" s="27"/>
      <c r="GHF21" s="27"/>
      <c r="GHG21" s="27"/>
      <c r="GHH21" s="27"/>
      <c r="GHI21" s="27"/>
      <c r="GHJ21" s="27"/>
      <c r="GHK21" s="27"/>
      <c r="GHL21" s="27"/>
      <c r="GHM21" s="27"/>
      <c r="GHN21" s="27"/>
      <c r="GHO21" s="27"/>
      <c r="GHP21" s="27"/>
      <c r="GHQ21" s="27"/>
      <c r="GHR21" s="27"/>
      <c r="GHS21" s="27"/>
      <c r="GHT21" s="27"/>
      <c r="GHU21" s="27"/>
      <c r="GHV21" s="27"/>
      <c r="GHW21" s="27"/>
      <c r="GHX21" s="27"/>
      <c r="GHY21" s="27"/>
      <c r="GHZ21" s="27"/>
      <c r="GIA21" s="27"/>
      <c r="GIB21" s="27"/>
      <c r="GIC21" s="27"/>
      <c r="GID21" s="27"/>
      <c r="GIE21" s="27"/>
      <c r="GIF21" s="27"/>
      <c r="GIG21" s="27"/>
      <c r="GIH21" s="27"/>
      <c r="GII21" s="27"/>
      <c r="GIJ21" s="27"/>
      <c r="GIK21" s="27"/>
      <c r="GIL21" s="27"/>
      <c r="GIM21" s="27"/>
      <c r="GIN21" s="27"/>
      <c r="GIO21" s="27"/>
      <c r="GIP21" s="27"/>
      <c r="GIQ21" s="27"/>
      <c r="GIR21" s="27"/>
      <c r="GIS21" s="27"/>
      <c r="GIT21" s="27"/>
      <c r="GIU21" s="27"/>
      <c r="GIV21" s="27"/>
      <c r="GIW21" s="27"/>
      <c r="GIX21" s="27"/>
      <c r="GIY21" s="27"/>
      <c r="GIZ21" s="27"/>
      <c r="GJA21" s="27"/>
      <c r="GJB21" s="27"/>
      <c r="GJC21" s="27"/>
      <c r="GJD21" s="27"/>
      <c r="GJE21" s="27"/>
      <c r="GJF21" s="27"/>
      <c r="GJG21" s="27"/>
      <c r="GJH21" s="27"/>
      <c r="GJI21" s="27"/>
      <c r="GJJ21" s="27"/>
      <c r="GJK21" s="27"/>
      <c r="GJL21" s="27"/>
      <c r="GJM21" s="27"/>
      <c r="GJN21" s="27"/>
      <c r="GJO21" s="27"/>
      <c r="GJP21" s="27"/>
      <c r="GJQ21" s="27"/>
      <c r="GJR21" s="27"/>
      <c r="GJS21" s="27"/>
      <c r="GJT21" s="27"/>
      <c r="GJU21" s="27"/>
      <c r="GJV21" s="27"/>
      <c r="GJW21" s="27"/>
      <c r="GJX21" s="27"/>
      <c r="GJY21" s="27"/>
      <c r="GJZ21" s="27"/>
      <c r="GKA21" s="27"/>
      <c r="GKB21" s="27"/>
      <c r="GKC21" s="27"/>
      <c r="GKD21" s="27"/>
      <c r="GKE21" s="27"/>
      <c r="GKF21" s="27"/>
      <c r="GKG21" s="27"/>
      <c r="GKH21" s="27"/>
      <c r="GKI21" s="27"/>
      <c r="GKJ21" s="27"/>
      <c r="GKK21" s="27"/>
      <c r="GKL21" s="27"/>
      <c r="GKM21" s="27"/>
      <c r="GKN21" s="27"/>
      <c r="GKO21" s="27"/>
      <c r="GKP21" s="27"/>
      <c r="GKQ21" s="27"/>
      <c r="GKR21" s="27"/>
      <c r="GKS21" s="27"/>
      <c r="GKT21" s="27"/>
      <c r="GKU21" s="27"/>
      <c r="GKV21" s="27"/>
      <c r="GKW21" s="27"/>
      <c r="GKX21" s="27"/>
      <c r="GKY21" s="27"/>
      <c r="GKZ21" s="27"/>
      <c r="GLA21" s="27"/>
      <c r="GLB21" s="27"/>
      <c r="GLC21" s="27"/>
      <c r="GLD21" s="27"/>
      <c r="GLE21" s="27"/>
      <c r="GLF21" s="27"/>
      <c r="GLG21" s="27"/>
      <c r="GLH21" s="27"/>
      <c r="GLI21" s="27"/>
      <c r="GLJ21" s="27"/>
      <c r="GLK21" s="27"/>
      <c r="GLL21" s="27"/>
      <c r="GLM21" s="27"/>
      <c r="GLN21" s="27"/>
      <c r="GLO21" s="27"/>
      <c r="GLP21" s="27"/>
      <c r="GLQ21" s="27"/>
      <c r="GLR21" s="27"/>
      <c r="GLS21" s="27"/>
      <c r="GLT21" s="27"/>
      <c r="GLU21" s="27"/>
      <c r="GLV21" s="27"/>
      <c r="GLW21" s="27"/>
      <c r="GLX21" s="27"/>
      <c r="GLY21" s="27"/>
      <c r="GLZ21" s="27"/>
      <c r="GMA21" s="27"/>
      <c r="GMB21" s="27"/>
      <c r="GMC21" s="27"/>
      <c r="GMD21" s="27"/>
      <c r="GME21" s="27"/>
      <c r="GMF21" s="27"/>
      <c r="GMG21" s="27"/>
      <c r="GMH21" s="27"/>
      <c r="GMI21" s="27"/>
      <c r="GMJ21" s="27"/>
      <c r="GMK21" s="27"/>
      <c r="GML21" s="27"/>
      <c r="GMM21" s="27"/>
      <c r="GMN21" s="27"/>
      <c r="GMO21" s="27"/>
      <c r="GMP21" s="27"/>
      <c r="GMQ21" s="27"/>
      <c r="GMR21" s="27"/>
      <c r="GMS21" s="27"/>
      <c r="GMT21" s="27"/>
      <c r="GMU21" s="27"/>
      <c r="GMV21" s="27"/>
      <c r="GMW21" s="27"/>
      <c r="GMX21" s="27"/>
      <c r="GMY21" s="27"/>
      <c r="GMZ21" s="27"/>
      <c r="GNA21" s="27"/>
      <c r="GNB21" s="27"/>
      <c r="GNC21" s="27"/>
      <c r="GND21" s="27"/>
      <c r="GNE21" s="27"/>
      <c r="GNF21" s="27"/>
      <c r="GNG21" s="27"/>
      <c r="GNH21" s="27"/>
      <c r="GNI21" s="27"/>
      <c r="GNJ21" s="27"/>
      <c r="GNK21" s="27"/>
      <c r="GNL21" s="27"/>
      <c r="GNM21" s="27"/>
      <c r="GNN21" s="27"/>
      <c r="GNO21" s="27"/>
      <c r="GNP21" s="27"/>
      <c r="GNQ21" s="27"/>
      <c r="GNR21" s="27"/>
      <c r="GNS21" s="27"/>
      <c r="GNT21" s="27"/>
      <c r="GNU21" s="27"/>
      <c r="GNV21" s="27"/>
      <c r="GNW21" s="27"/>
      <c r="GNX21" s="27"/>
      <c r="GNY21" s="27"/>
      <c r="GNZ21" s="27"/>
      <c r="GOA21" s="27"/>
      <c r="GOB21" s="27"/>
      <c r="GOC21" s="27"/>
      <c r="GOD21" s="27"/>
      <c r="GOE21" s="27"/>
      <c r="GOF21" s="27"/>
      <c r="GOG21" s="27"/>
      <c r="GOH21" s="27"/>
      <c r="GOI21" s="27"/>
      <c r="GOJ21" s="27"/>
      <c r="GOK21" s="27"/>
      <c r="GOL21" s="27"/>
      <c r="GOM21" s="27"/>
      <c r="GON21" s="27"/>
      <c r="GOO21" s="27"/>
      <c r="GOP21" s="27"/>
      <c r="GOQ21" s="27"/>
      <c r="GOR21" s="27"/>
      <c r="GOS21" s="27"/>
      <c r="GOT21" s="27"/>
      <c r="GOU21" s="27"/>
      <c r="GOV21" s="27"/>
      <c r="GOW21" s="27"/>
      <c r="GOX21" s="27"/>
      <c r="GOY21" s="27"/>
      <c r="GOZ21" s="27"/>
      <c r="GPA21" s="27"/>
      <c r="GPB21" s="27"/>
      <c r="GPC21" s="27"/>
      <c r="GPD21" s="27"/>
      <c r="GPE21" s="27"/>
      <c r="GPF21" s="27"/>
      <c r="GPG21" s="27"/>
      <c r="GPH21" s="27"/>
      <c r="GPI21" s="27"/>
      <c r="GPJ21" s="27"/>
      <c r="GPK21" s="27"/>
      <c r="GPL21" s="27"/>
      <c r="GPM21" s="27"/>
      <c r="GPN21" s="27"/>
      <c r="GPO21" s="27"/>
      <c r="GPP21" s="27"/>
      <c r="GPQ21" s="27"/>
      <c r="GPR21" s="27"/>
      <c r="GPS21" s="27"/>
      <c r="GPT21" s="27"/>
      <c r="GPU21" s="27"/>
      <c r="GPV21" s="27"/>
      <c r="GPW21" s="27"/>
      <c r="GPX21" s="27"/>
      <c r="GPY21" s="27"/>
      <c r="GPZ21" s="27"/>
      <c r="GQA21" s="27"/>
      <c r="GQB21" s="27"/>
      <c r="GQC21" s="27"/>
      <c r="GQD21" s="27"/>
      <c r="GQE21" s="27"/>
      <c r="GQF21" s="27"/>
      <c r="GQG21" s="27"/>
      <c r="GQH21" s="27"/>
      <c r="GQI21" s="27"/>
      <c r="GQJ21" s="27"/>
      <c r="GQK21" s="27"/>
      <c r="GQL21" s="27"/>
      <c r="GQM21" s="27"/>
      <c r="GQN21" s="27"/>
      <c r="GQO21" s="27"/>
      <c r="GQP21" s="27"/>
      <c r="GQQ21" s="27"/>
      <c r="GQR21" s="27"/>
      <c r="GQS21" s="27"/>
      <c r="GQT21" s="27"/>
      <c r="GQU21" s="27"/>
      <c r="GQV21" s="27"/>
      <c r="GQW21" s="27"/>
      <c r="GQX21" s="27"/>
      <c r="GQY21" s="27"/>
      <c r="GQZ21" s="27"/>
      <c r="GRA21" s="27"/>
      <c r="GRB21" s="27"/>
      <c r="GRC21" s="27"/>
      <c r="GRD21" s="27"/>
      <c r="GRE21" s="27"/>
      <c r="GRF21" s="27"/>
      <c r="GRG21" s="27"/>
      <c r="GRH21" s="27"/>
      <c r="GRI21" s="27"/>
      <c r="GRJ21" s="27"/>
      <c r="GRK21" s="27"/>
      <c r="GRL21" s="27"/>
      <c r="GRM21" s="27"/>
      <c r="GRN21" s="27"/>
      <c r="GRO21" s="27"/>
      <c r="GRP21" s="27"/>
      <c r="GRQ21" s="27"/>
      <c r="GRR21" s="27"/>
      <c r="GRS21" s="27"/>
      <c r="GRT21" s="27"/>
      <c r="GRU21" s="27"/>
      <c r="GRV21" s="27"/>
      <c r="GRW21" s="27"/>
      <c r="GRX21" s="27"/>
      <c r="GRY21" s="27"/>
      <c r="GRZ21" s="27"/>
      <c r="GSA21" s="27"/>
      <c r="GSB21" s="27"/>
      <c r="GSC21" s="27"/>
      <c r="GSD21" s="27"/>
      <c r="GSE21" s="27"/>
      <c r="GSF21" s="27"/>
      <c r="GSG21" s="27"/>
      <c r="GSH21" s="27"/>
      <c r="GSI21" s="27"/>
      <c r="GSJ21" s="27"/>
      <c r="GSK21" s="27"/>
      <c r="GSL21" s="27"/>
      <c r="GSM21" s="27"/>
      <c r="GSN21" s="27"/>
      <c r="GSO21" s="27"/>
      <c r="GSP21" s="27"/>
      <c r="GSQ21" s="27"/>
      <c r="GSR21" s="27"/>
      <c r="GSS21" s="27"/>
      <c r="GST21" s="27"/>
      <c r="GSU21" s="27"/>
      <c r="GSV21" s="27"/>
      <c r="GSW21" s="27"/>
      <c r="GSX21" s="27"/>
      <c r="GSY21" s="27"/>
      <c r="GSZ21" s="27"/>
      <c r="GTA21" s="27"/>
      <c r="GTB21" s="27"/>
      <c r="GTC21" s="27"/>
      <c r="GTD21" s="27"/>
      <c r="GTE21" s="27"/>
      <c r="GTF21" s="27"/>
      <c r="GTG21" s="27"/>
      <c r="GTH21" s="27"/>
      <c r="GTI21" s="27"/>
      <c r="GTJ21" s="27"/>
      <c r="GTK21" s="27"/>
      <c r="GTL21" s="27"/>
      <c r="GTM21" s="27"/>
      <c r="GTN21" s="27"/>
      <c r="GTO21" s="27"/>
      <c r="GTP21" s="27"/>
      <c r="GTQ21" s="27"/>
      <c r="GTR21" s="27"/>
      <c r="GTS21" s="27"/>
      <c r="GTT21" s="27"/>
      <c r="GTU21" s="27"/>
      <c r="GTV21" s="27"/>
      <c r="GTW21" s="27"/>
      <c r="GTX21" s="27"/>
      <c r="GTY21" s="27"/>
      <c r="GTZ21" s="27"/>
      <c r="GUA21" s="27"/>
      <c r="GUB21" s="27"/>
      <c r="GUC21" s="27"/>
      <c r="GUD21" s="27"/>
      <c r="GUE21" s="27"/>
      <c r="GUF21" s="27"/>
      <c r="GUG21" s="27"/>
      <c r="GUH21" s="27"/>
      <c r="GUI21" s="27"/>
      <c r="GUJ21" s="27"/>
      <c r="GUK21" s="27"/>
      <c r="GUL21" s="27"/>
      <c r="GUM21" s="27"/>
      <c r="GUN21" s="27"/>
      <c r="GUO21" s="27"/>
      <c r="GUP21" s="27"/>
      <c r="GUQ21" s="27"/>
      <c r="GUR21" s="27"/>
      <c r="GUS21" s="27"/>
      <c r="GUT21" s="27"/>
      <c r="GUU21" s="27"/>
      <c r="GUV21" s="27"/>
      <c r="GUW21" s="27"/>
      <c r="GUX21" s="27"/>
      <c r="GUY21" s="27"/>
      <c r="GUZ21" s="27"/>
      <c r="GVA21" s="27"/>
      <c r="GVB21" s="27"/>
      <c r="GVC21" s="27"/>
      <c r="GVD21" s="27"/>
      <c r="GVE21" s="27"/>
      <c r="GVF21" s="27"/>
      <c r="GVG21" s="27"/>
      <c r="GVH21" s="27"/>
      <c r="GVI21" s="27"/>
      <c r="GVJ21" s="27"/>
      <c r="GVK21" s="27"/>
      <c r="GVL21" s="27"/>
      <c r="GVM21" s="27"/>
      <c r="GVN21" s="27"/>
      <c r="GVO21" s="27"/>
      <c r="GVP21" s="27"/>
      <c r="GVQ21" s="27"/>
      <c r="GVR21" s="27"/>
      <c r="GVS21" s="27"/>
      <c r="GVT21" s="27"/>
      <c r="GVU21" s="27"/>
      <c r="GVV21" s="27"/>
      <c r="GVW21" s="27"/>
      <c r="GVX21" s="27"/>
      <c r="GVY21" s="27"/>
      <c r="GVZ21" s="27"/>
      <c r="GWA21" s="27"/>
      <c r="GWB21" s="27"/>
      <c r="GWC21" s="27"/>
      <c r="GWD21" s="27"/>
      <c r="GWE21" s="27"/>
      <c r="GWF21" s="27"/>
      <c r="GWG21" s="27"/>
      <c r="GWH21" s="27"/>
      <c r="GWI21" s="27"/>
      <c r="GWJ21" s="27"/>
      <c r="GWK21" s="27"/>
      <c r="GWL21" s="27"/>
      <c r="GWM21" s="27"/>
      <c r="GWN21" s="27"/>
      <c r="GWO21" s="27"/>
      <c r="GWP21" s="27"/>
      <c r="GWQ21" s="27"/>
      <c r="GWR21" s="27"/>
      <c r="GWS21" s="27"/>
      <c r="GWT21" s="27"/>
      <c r="GWU21" s="27"/>
      <c r="GWV21" s="27"/>
      <c r="GWW21" s="27"/>
      <c r="GWX21" s="27"/>
      <c r="GWY21" s="27"/>
      <c r="GWZ21" s="27"/>
      <c r="GXA21" s="27"/>
      <c r="GXB21" s="27"/>
      <c r="GXC21" s="27"/>
      <c r="GXD21" s="27"/>
      <c r="GXE21" s="27"/>
      <c r="GXF21" s="27"/>
      <c r="GXG21" s="27"/>
      <c r="GXH21" s="27"/>
      <c r="GXI21" s="27"/>
      <c r="GXJ21" s="27"/>
      <c r="GXK21" s="27"/>
      <c r="GXL21" s="27"/>
      <c r="GXM21" s="27"/>
      <c r="GXN21" s="27"/>
      <c r="GXO21" s="27"/>
      <c r="GXP21" s="27"/>
      <c r="GXQ21" s="27"/>
      <c r="GXR21" s="27"/>
      <c r="GXS21" s="27"/>
      <c r="GXT21" s="27"/>
      <c r="GXU21" s="27"/>
      <c r="GXV21" s="27"/>
      <c r="GXW21" s="27"/>
      <c r="GXX21" s="27"/>
      <c r="GXY21" s="27"/>
      <c r="GXZ21" s="27"/>
      <c r="GYA21" s="27"/>
      <c r="GYB21" s="27"/>
      <c r="GYC21" s="27"/>
      <c r="GYD21" s="27"/>
      <c r="GYE21" s="27"/>
      <c r="GYF21" s="27"/>
      <c r="GYG21" s="27"/>
      <c r="GYH21" s="27"/>
      <c r="GYI21" s="27"/>
      <c r="GYJ21" s="27"/>
      <c r="GYK21" s="27"/>
      <c r="GYL21" s="27"/>
      <c r="GYM21" s="27"/>
      <c r="GYN21" s="27"/>
      <c r="GYO21" s="27"/>
      <c r="GYP21" s="27"/>
      <c r="GYQ21" s="27"/>
      <c r="GYR21" s="27"/>
      <c r="GYS21" s="27"/>
      <c r="GYT21" s="27"/>
      <c r="GYU21" s="27"/>
      <c r="GYV21" s="27"/>
      <c r="GYW21" s="27"/>
      <c r="GYX21" s="27"/>
      <c r="GYY21" s="27"/>
      <c r="GYZ21" s="27"/>
      <c r="GZA21" s="27"/>
      <c r="GZB21" s="27"/>
      <c r="GZC21" s="27"/>
      <c r="GZD21" s="27"/>
      <c r="GZE21" s="27"/>
      <c r="GZF21" s="27"/>
      <c r="GZG21" s="27"/>
      <c r="GZH21" s="27"/>
      <c r="GZI21" s="27"/>
      <c r="GZJ21" s="27"/>
      <c r="GZK21" s="27"/>
      <c r="GZL21" s="27"/>
      <c r="GZM21" s="27"/>
      <c r="GZN21" s="27"/>
      <c r="GZO21" s="27"/>
      <c r="GZP21" s="27"/>
      <c r="GZQ21" s="27"/>
      <c r="GZR21" s="27"/>
      <c r="GZS21" s="27"/>
      <c r="GZT21" s="27"/>
      <c r="GZU21" s="27"/>
      <c r="GZV21" s="27"/>
      <c r="GZW21" s="27"/>
      <c r="GZX21" s="27"/>
      <c r="GZY21" s="27"/>
      <c r="GZZ21" s="27"/>
      <c r="HAA21" s="27"/>
      <c r="HAB21" s="27"/>
      <c r="HAC21" s="27"/>
      <c r="HAD21" s="27"/>
      <c r="HAE21" s="27"/>
      <c r="HAF21" s="27"/>
      <c r="HAG21" s="27"/>
      <c r="HAH21" s="27"/>
      <c r="HAI21" s="27"/>
      <c r="HAJ21" s="27"/>
      <c r="HAK21" s="27"/>
      <c r="HAL21" s="27"/>
      <c r="HAM21" s="27"/>
      <c r="HAN21" s="27"/>
      <c r="HAO21" s="27"/>
      <c r="HAP21" s="27"/>
      <c r="HAQ21" s="27"/>
      <c r="HAR21" s="27"/>
      <c r="HAS21" s="27"/>
      <c r="HAT21" s="27"/>
      <c r="HAU21" s="27"/>
      <c r="HAV21" s="27"/>
      <c r="HAW21" s="27"/>
      <c r="HAX21" s="27"/>
      <c r="HAY21" s="27"/>
      <c r="HAZ21" s="27"/>
      <c r="HBA21" s="27"/>
      <c r="HBB21" s="27"/>
      <c r="HBC21" s="27"/>
      <c r="HBD21" s="27"/>
      <c r="HBE21" s="27"/>
      <c r="HBF21" s="27"/>
      <c r="HBG21" s="27"/>
      <c r="HBH21" s="27"/>
      <c r="HBI21" s="27"/>
      <c r="HBJ21" s="27"/>
      <c r="HBK21" s="27"/>
      <c r="HBL21" s="27"/>
      <c r="HBM21" s="27"/>
      <c r="HBN21" s="27"/>
      <c r="HBO21" s="27"/>
      <c r="HBP21" s="27"/>
      <c r="HBQ21" s="27"/>
      <c r="HBR21" s="27"/>
      <c r="HBS21" s="27"/>
      <c r="HBT21" s="27"/>
      <c r="HBU21" s="27"/>
      <c r="HBV21" s="27"/>
      <c r="HBW21" s="27"/>
      <c r="HBX21" s="27"/>
      <c r="HBY21" s="27"/>
      <c r="HBZ21" s="27"/>
      <c r="HCA21" s="27"/>
      <c r="HCB21" s="27"/>
      <c r="HCC21" s="27"/>
      <c r="HCD21" s="27"/>
      <c r="HCE21" s="27"/>
      <c r="HCF21" s="27"/>
      <c r="HCG21" s="27"/>
      <c r="HCH21" s="27"/>
      <c r="HCI21" s="27"/>
      <c r="HCJ21" s="27"/>
      <c r="HCK21" s="27"/>
      <c r="HCL21" s="27"/>
      <c r="HCM21" s="27"/>
      <c r="HCN21" s="27"/>
      <c r="HCO21" s="27"/>
      <c r="HCP21" s="27"/>
      <c r="HCQ21" s="27"/>
      <c r="HCR21" s="27"/>
      <c r="HCS21" s="27"/>
      <c r="HCT21" s="27"/>
      <c r="HCU21" s="27"/>
      <c r="HCV21" s="27"/>
      <c r="HCW21" s="27"/>
      <c r="HCX21" s="27"/>
      <c r="HCY21" s="27"/>
      <c r="HCZ21" s="27"/>
      <c r="HDA21" s="27"/>
      <c r="HDB21" s="27"/>
      <c r="HDC21" s="27"/>
      <c r="HDD21" s="27"/>
      <c r="HDE21" s="27"/>
      <c r="HDF21" s="27"/>
      <c r="HDG21" s="27"/>
      <c r="HDH21" s="27"/>
      <c r="HDI21" s="27"/>
      <c r="HDJ21" s="27"/>
      <c r="HDK21" s="27"/>
      <c r="HDL21" s="27"/>
      <c r="HDM21" s="27"/>
      <c r="HDN21" s="27"/>
      <c r="HDO21" s="27"/>
      <c r="HDP21" s="27"/>
      <c r="HDQ21" s="27"/>
      <c r="HDR21" s="27"/>
      <c r="HDS21" s="27"/>
      <c r="HDT21" s="27"/>
      <c r="HDU21" s="27"/>
      <c r="HDV21" s="27"/>
      <c r="HDW21" s="27"/>
      <c r="HDX21" s="27"/>
      <c r="HDY21" s="27"/>
      <c r="HDZ21" s="27"/>
      <c r="HEA21" s="27"/>
      <c r="HEB21" s="27"/>
      <c r="HEC21" s="27"/>
      <c r="HED21" s="27"/>
      <c r="HEE21" s="27"/>
      <c r="HEF21" s="27"/>
      <c r="HEG21" s="27"/>
      <c r="HEH21" s="27"/>
      <c r="HEI21" s="27"/>
      <c r="HEJ21" s="27"/>
      <c r="HEK21" s="27"/>
      <c r="HEL21" s="27"/>
      <c r="HEM21" s="27"/>
      <c r="HEN21" s="27"/>
      <c r="HEO21" s="27"/>
      <c r="HEP21" s="27"/>
      <c r="HEQ21" s="27"/>
      <c r="HER21" s="27"/>
      <c r="HES21" s="27"/>
      <c r="HET21" s="27"/>
      <c r="HEU21" s="27"/>
      <c r="HEV21" s="27"/>
      <c r="HEW21" s="27"/>
      <c r="HEX21" s="27"/>
      <c r="HEY21" s="27"/>
      <c r="HEZ21" s="27"/>
      <c r="HFA21" s="27"/>
      <c r="HFB21" s="27"/>
      <c r="HFC21" s="27"/>
      <c r="HFD21" s="27"/>
      <c r="HFE21" s="27"/>
      <c r="HFF21" s="27"/>
      <c r="HFG21" s="27"/>
      <c r="HFH21" s="27"/>
      <c r="HFI21" s="27"/>
      <c r="HFJ21" s="27"/>
      <c r="HFK21" s="27"/>
      <c r="HFL21" s="27"/>
      <c r="HFM21" s="27"/>
      <c r="HFN21" s="27"/>
      <c r="HFO21" s="27"/>
      <c r="HFP21" s="27"/>
      <c r="HFQ21" s="27"/>
      <c r="HFR21" s="27"/>
      <c r="HFS21" s="27"/>
      <c r="HFT21" s="27"/>
      <c r="HFU21" s="27"/>
      <c r="HFV21" s="27"/>
      <c r="HFW21" s="27"/>
      <c r="HFX21" s="27"/>
      <c r="HFY21" s="27"/>
      <c r="HFZ21" s="27"/>
      <c r="HGA21" s="27"/>
      <c r="HGB21" s="27"/>
      <c r="HGC21" s="27"/>
      <c r="HGD21" s="27"/>
      <c r="HGE21" s="27"/>
      <c r="HGF21" s="27"/>
      <c r="HGG21" s="27"/>
      <c r="HGH21" s="27"/>
      <c r="HGI21" s="27"/>
      <c r="HGJ21" s="27"/>
      <c r="HGK21" s="27"/>
      <c r="HGL21" s="27"/>
      <c r="HGM21" s="27"/>
      <c r="HGN21" s="27"/>
      <c r="HGO21" s="27"/>
      <c r="HGP21" s="27"/>
      <c r="HGQ21" s="27"/>
      <c r="HGR21" s="27"/>
      <c r="HGS21" s="27"/>
      <c r="HGT21" s="27"/>
      <c r="HGU21" s="27"/>
      <c r="HGV21" s="27"/>
      <c r="HGW21" s="27"/>
      <c r="HGX21" s="27"/>
      <c r="HGY21" s="27"/>
      <c r="HGZ21" s="27"/>
      <c r="HHA21" s="27"/>
      <c r="HHB21" s="27"/>
      <c r="HHC21" s="27"/>
      <c r="HHD21" s="27"/>
      <c r="HHE21" s="27"/>
      <c r="HHF21" s="27"/>
      <c r="HHG21" s="27"/>
      <c r="HHH21" s="27"/>
      <c r="HHI21" s="27"/>
      <c r="HHJ21" s="27"/>
      <c r="HHK21" s="27"/>
      <c r="HHL21" s="27"/>
      <c r="HHM21" s="27"/>
      <c r="HHN21" s="27"/>
      <c r="HHO21" s="27"/>
      <c r="HHP21" s="27"/>
      <c r="HHQ21" s="27"/>
      <c r="HHR21" s="27"/>
      <c r="HHS21" s="27"/>
      <c r="HHT21" s="27"/>
      <c r="HHU21" s="27"/>
      <c r="HHV21" s="27"/>
      <c r="HHW21" s="27"/>
      <c r="HHX21" s="27"/>
      <c r="HHY21" s="27"/>
      <c r="HHZ21" s="27"/>
      <c r="HIA21" s="27"/>
      <c r="HIB21" s="27"/>
      <c r="HIC21" s="27"/>
      <c r="HID21" s="27"/>
      <c r="HIE21" s="27"/>
      <c r="HIF21" s="27"/>
      <c r="HIG21" s="27"/>
      <c r="HIH21" s="27"/>
      <c r="HII21" s="27"/>
      <c r="HIJ21" s="27"/>
      <c r="HIK21" s="27"/>
      <c r="HIL21" s="27"/>
      <c r="HIM21" s="27"/>
      <c r="HIN21" s="27"/>
      <c r="HIO21" s="27"/>
      <c r="HIP21" s="27"/>
      <c r="HIQ21" s="27"/>
      <c r="HIR21" s="27"/>
      <c r="HIS21" s="27"/>
      <c r="HIT21" s="27"/>
      <c r="HIU21" s="27"/>
      <c r="HIV21" s="27"/>
      <c r="HIW21" s="27"/>
      <c r="HIX21" s="27"/>
      <c r="HIY21" s="27"/>
      <c r="HIZ21" s="27"/>
      <c r="HJA21" s="27"/>
      <c r="HJB21" s="27"/>
      <c r="HJC21" s="27"/>
      <c r="HJD21" s="27"/>
      <c r="HJE21" s="27"/>
      <c r="HJF21" s="27"/>
      <c r="HJG21" s="27"/>
      <c r="HJH21" s="27"/>
      <c r="HJI21" s="27"/>
      <c r="HJJ21" s="27"/>
      <c r="HJK21" s="27"/>
      <c r="HJL21" s="27"/>
      <c r="HJM21" s="27"/>
      <c r="HJN21" s="27"/>
      <c r="HJO21" s="27"/>
      <c r="HJP21" s="27"/>
      <c r="HJQ21" s="27"/>
      <c r="HJR21" s="27"/>
      <c r="HJS21" s="27"/>
      <c r="HJT21" s="27"/>
      <c r="HJU21" s="27"/>
      <c r="HJV21" s="27"/>
      <c r="HJW21" s="27"/>
      <c r="HJX21" s="27"/>
      <c r="HJY21" s="27"/>
      <c r="HJZ21" s="27"/>
      <c r="HKA21" s="27"/>
      <c r="HKB21" s="27"/>
      <c r="HKC21" s="27"/>
      <c r="HKD21" s="27"/>
      <c r="HKE21" s="27"/>
      <c r="HKF21" s="27"/>
      <c r="HKG21" s="27"/>
      <c r="HKH21" s="27"/>
      <c r="HKI21" s="27"/>
      <c r="HKJ21" s="27"/>
      <c r="HKK21" s="27"/>
      <c r="HKL21" s="27"/>
      <c r="HKM21" s="27"/>
      <c r="HKN21" s="27"/>
      <c r="HKO21" s="27"/>
      <c r="HKP21" s="27"/>
      <c r="HKQ21" s="27"/>
      <c r="HKR21" s="27"/>
      <c r="HKS21" s="27"/>
      <c r="HKT21" s="27"/>
      <c r="HKU21" s="27"/>
      <c r="HKV21" s="27"/>
      <c r="HKW21" s="27"/>
      <c r="HKX21" s="27"/>
      <c r="HKY21" s="27"/>
      <c r="HKZ21" s="27"/>
      <c r="HLA21" s="27"/>
      <c r="HLB21" s="27"/>
      <c r="HLC21" s="27"/>
      <c r="HLD21" s="27"/>
      <c r="HLE21" s="27"/>
      <c r="HLF21" s="27"/>
      <c r="HLG21" s="27"/>
      <c r="HLH21" s="27"/>
      <c r="HLI21" s="27"/>
      <c r="HLJ21" s="27"/>
      <c r="HLK21" s="27"/>
      <c r="HLL21" s="27"/>
      <c r="HLM21" s="27"/>
      <c r="HLN21" s="27"/>
      <c r="HLO21" s="27"/>
      <c r="HLP21" s="27"/>
      <c r="HLQ21" s="27"/>
      <c r="HLR21" s="27"/>
      <c r="HLS21" s="27"/>
      <c r="HLT21" s="27"/>
      <c r="HLU21" s="27"/>
      <c r="HLV21" s="27"/>
      <c r="HLW21" s="27"/>
      <c r="HLX21" s="27"/>
      <c r="HLY21" s="27"/>
      <c r="HLZ21" s="27"/>
      <c r="HMA21" s="27"/>
      <c r="HMB21" s="27"/>
      <c r="HMC21" s="27"/>
      <c r="HMD21" s="27"/>
      <c r="HME21" s="27"/>
      <c r="HMF21" s="27"/>
      <c r="HMG21" s="27"/>
      <c r="HMH21" s="27"/>
      <c r="HMI21" s="27"/>
      <c r="HMJ21" s="27"/>
      <c r="HMK21" s="27"/>
      <c r="HML21" s="27"/>
      <c r="HMM21" s="27"/>
      <c r="HMN21" s="27"/>
      <c r="HMO21" s="27"/>
      <c r="HMP21" s="27"/>
      <c r="HMQ21" s="27"/>
      <c r="HMR21" s="27"/>
      <c r="HMS21" s="27"/>
      <c r="HMT21" s="27"/>
      <c r="HMU21" s="27"/>
      <c r="HMV21" s="27"/>
      <c r="HMW21" s="27"/>
      <c r="HMX21" s="27"/>
      <c r="HMY21" s="27"/>
      <c r="HMZ21" s="27"/>
      <c r="HNA21" s="27"/>
      <c r="HNB21" s="27"/>
      <c r="HNC21" s="27"/>
      <c r="HND21" s="27"/>
      <c r="HNE21" s="27"/>
      <c r="HNF21" s="27"/>
      <c r="HNG21" s="27"/>
      <c r="HNH21" s="27"/>
      <c r="HNI21" s="27"/>
      <c r="HNJ21" s="27"/>
      <c r="HNK21" s="27"/>
      <c r="HNL21" s="27"/>
      <c r="HNM21" s="27"/>
      <c r="HNN21" s="27"/>
      <c r="HNO21" s="27"/>
      <c r="HNP21" s="27"/>
      <c r="HNQ21" s="27"/>
      <c r="HNR21" s="27"/>
      <c r="HNS21" s="27"/>
      <c r="HNT21" s="27"/>
      <c r="HNU21" s="27"/>
      <c r="HNV21" s="27"/>
      <c r="HNW21" s="27"/>
      <c r="HNX21" s="27"/>
      <c r="HNY21" s="27"/>
      <c r="HNZ21" s="27"/>
      <c r="HOA21" s="27"/>
      <c r="HOB21" s="27"/>
      <c r="HOC21" s="27"/>
      <c r="HOD21" s="27"/>
      <c r="HOE21" s="27"/>
      <c r="HOF21" s="27"/>
      <c r="HOG21" s="27"/>
      <c r="HOH21" s="27"/>
      <c r="HOI21" s="27"/>
      <c r="HOJ21" s="27"/>
      <c r="HOK21" s="27"/>
      <c r="HOL21" s="27"/>
      <c r="HOM21" s="27"/>
      <c r="HON21" s="27"/>
      <c r="HOO21" s="27"/>
      <c r="HOP21" s="27"/>
      <c r="HOQ21" s="27"/>
      <c r="HOR21" s="27"/>
      <c r="HOS21" s="27"/>
      <c r="HOT21" s="27"/>
      <c r="HOU21" s="27"/>
      <c r="HOV21" s="27"/>
      <c r="HOW21" s="27"/>
      <c r="HOX21" s="27"/>
      <c r="HOY21" s="27"/>
      <c r="HOZ21" s="27"/>
      <c r="HPA21" s="27"/>
      <c r="HPB21" s="27"/>
      <c r="HPC21" s="27"/>
      <c r="HPD21" s="27"/>
      <c r="HPE21" s="27"/>
      <c r="HPF21" s="27"/>
      <c r="HPG21" s="27"/>
      <c r="HPH21" s="27"/>
      <c r="HPI21" s="27"/>
      <c r="HPJ21" s="27"/>
      <c r="HPK21" s="27"/>
      <c r="HPL21" s="27"/>
      <c r="HPM21" s="27"/>
      <c r="HPN21" s="27"/>
      <c r="HPO21" s="27"/>
      <c r="HPP21" s="27"/>
      <c r="HPQ21" s="27"/>
      <c r="HPR21" s="27"/>
      <c r="HPS21" s="27"/>
      <c r="HPT21" s="27"/>
      <c r="HPU21" s="27"/>
      <c r="HPV21" s="27"/>
      <c r="HPW21" s="27"/>
      <c r="HPX21" s="27"/>
      <c r="HPY21" s="27"/>
      <c r="HPZ21" s="27"/>
      <c r="HQA21" s="27"/>
      <c r="HQB21" s="27"/>
      <c r="HQC21" s="27"/>
      <c r="HQD21" s="27"/>
      <c r="HQE21" s="27"/>
      <c r="HQF21" s="27"/>
      <c r="HQG21" s="27"/>
      <c r="HQH21" s="27"/>
      <c r="HQI21" s="27"/>
      <c r="HQJ21" s="27"/>
      <c r="HQK21" s="27"/>
      <c r="HQL21" s="27"/>
      <c r="HQM21" s="27"/>
      <c r="HQN21" s="27"/>
      <c r="HQO21" s="27"/>
      <c r="HQP21" s="27"/>
      <c r="HQQ21" s="27"/>
      <c r="HQR21" s="27"/>
      <c r="HQS21" s="27"/>
      <c r="HQT21" s="27"/>
      <c r="HQU21" s="27"/>
      <c r="HQV21" s="27"/>
      <c r="HQW21" s="27"/>
      <c r="HQX21" s="27"/>
      <c r="HQY21" s="27"/>
      <c r="HQZ21" s="27"/>
      <c r="HRA21" s="27"/>
      <c r="HRB21" s="27"/>
      <c r="HRC21" s="27"/>
      <c r="HRD21" s="27"/>
      <c r="HRE21" s="27"/>
      <c r="HRF21" s="27"/>
      <c r="HRG21" s="27"/>
      <c r="HRH21" s="27"/>
      <c r="HRI21" s="27"/>
      <c r="HRJ21" s="27"/>
      <c r="HRK21" s="27"/>
      <c r="HRL21" s="27"/>
      <c r="HRM21" s="27"/>
      <c r="HRN21" s="27"/>
      <c r="HRO21" s="27"/>
      <c r="HRP21" s="27"/>
      <c r="HRQ21" s="27"/>
      <c r="HRR21" s="27"/>
      <c r="HRS21" s="27"/>
      <c r="HRT21" s="27"/>
      <c r="HRU21" s="27"/>
      <c r="HRV21" s="27"/>
      <c r="HRW21" s="27"/>
      <c r="HRX21" s="27"/>
      <c r="HRY21" s="27"/>
      <c r="HRZ21" s="27"/>
      <c r="HSA21" s="27"/>
      <c r="HSB21" s="27"/>
      <c r="HSC21" s="27"/>
      <c r="HSD21" s="27"/>
      <c r="HSE21" s="27"/>
      <c r="HSF21" s="27"/>
      <c r="HSG21" s="27"/>
      <c r="HSH21" s="27"/>
      <c r="HSI21" s="27"/>
      <c r="HSJ21" s="27"/>
      <c r="HSK21" s="27"/>
      <c r="HSL21" s="27"/>
      <c r="HSM21" s="27"/>
      <c r="HSN21" s="27"/>
      <c r="HSO21" s="27"/>
      <c r="HSP21" s="27"/>
      <c r="HSQ21" s="27"/>
      <c r="HSR21" s="27"/>
      <c r="HSS21" s="27"/>
      <c r="HST21" s="27"/>
      <c r="HSU21" s="27"/>
      <c r="HSV21" s="27"/>
      <c r="HSW21" s="27"/>
      <c r="HSX21" s="27"/>
      <c r="HSY21" s="27"/>
      <c r="HSZ21" s="27"/>
      <c r="HTA21" s="27"/>
      <c r="HTB21" s="27"/>
      <c r="HTC21" s="27"/>
      <c r="HTD21" s="27"/>
      <c r="HTE21" s="27"/>
      <c r="HTF21" s="27"/>
      <c r="HTG21" s="27"/>
      <c r="HTH21" s="27"/>
      <c r="HTI21" s="27"/>
      <c r="HTJ21" s="27"/>
      <c r="HTK21" s="27"/>
      <c r="HTL21" s="27"/>
      <c r="HTM21" s="27"/>
      <c r="HTN21" s="27"/>
      <c r="HTO21" s="27"/>
      <c r="HTP21" s="27"/>
      <c r="HTQ21" s="27"/>
      <c r="HTR21" s="27"/>
      <c r="HTS21" s="27"/>
      <c r="HTT21" s="27"/>
      <c r="HTU21" s="27"/>
      <c r="HTV21" s="27"/>
      <c r="HTW21" s="27"/>
      <c r="HTX21" s="27"/>
      <c r="HTY21" s="27"/>
      <c r="HTZ21" s="27"/>
      <c r="HUA21" s="27"/>
      <c r="HUB21" s="27"/>
      <c r="HUC21" s="27"/>
      <c r="HUD21" s="27"/>
      <c r="HUE21" s="27"/>
      <c r="HUF21" s="27"/>
      <c r="HUG21" s="27"/>
      <c r="HUH21" s="27"/>
      <c r="HUI21" s="27"/>
      <c r="HUJ21" s="27"/>
      <c r="HUK21" s="27"/>
      <c r="HUL21" s="27"/>
      <c r="HUM21" s="27"/>
      <c r="HUN21" s="27"/>
      <c r="HUO21" s="27"/>
      <c r="HUP21" s="27"/>
      <c r="HUQ21" s="27"/>
      <c r="HUR21" s="27"/>
      <c r="HUS21" s="27"/>
      <c r="HUT21" s="27"/>
      <c r="HUU21" s="27"/>
      <c r="HUV21" s="27"/>
      <c r="HUW21" s="27"/>
      <c r="HUX21" s="27"/>
      <c r="HUY21" s="27"/>
      <c r="HUZ21" s="27"/>
      <c r="HVA21" s="27"/>
      <c r="HVB21" s="27"/>
      <c r="HVC21" s="27"/>
      <c r="HVD21" s="27"/>
      <c r="HVE21" s="27"/>
      <c r="HVF21" s="27"/>
      <c r="HVG21" s="27"/>
      <c r="HVH21" s="27"/>
      <c r="HVI21" s="27"/>
      <c r="HVJ21" s="27"/>
      <c r="HVK21" s="27"/>
      <c r="HVL21" s="27"/>
      <c r="HVM21" s="27"/>
      <c r="HVN21" s="27"/>
      <c r="HVO21" s="27"/>
      <c r="HVP21" s="27"/>
      <c r="HVQ21" s="27"/>
      <c r="HVR21" s="27"/>
      <c r="HVS21" s="27"/>
      <c r="HVT21" s="27"/>
      <c r="HVU21" s="27"/>
      <c r="HVV21" s="27"/>
      <c r="HVW21" s="27"/>
      <c r="HVX21" s="27"/>
      <c r="HVY21" s="27"/>
      <c r="HVZ21" s="27"/>
      <c r="HWA21" s="27"/>
      <c r="HWB21" s="27"/>
      <c r="HWC21" s="27"/>
      <c r="HWD21" s="27"/>
      <c r="HWE21" s="27"/>
      <c r="HWF21" s="27"/>
      <c r="HWG21" s="27"/>
      <c r="HWH21" s="27"/>
      <c r="HWI21" s="27"/>
      <c r="HWJ21" s="27"/>
      <c r="HWK21" s="27"/>
      <c r="HWL21" s="27"/>
      <c r="HWM21" s="27"/>
      <c r="HWN21" s="27"/>
      <c r="HWO21" s="27"/>
      <c r="HWP21" s="27"/>
      <c r="HWQ21" s="27"/>
      <c r="HWR21" s="27"/>
      <c r="HWS21" s="27"/>
      <c r="HWT21" s="27"/>
      <c r="HWU21" s="27"/>
      <c r="HWV21" s="27"/>
      <c r="HWW21" s="27"/>
      <c r="HWX21" s="27"/>
      <c r="HWY21" s="27"/>
      <c r="HWZ21" s="27"/>
      <c r="HXA21" s="27"/>
      <c r="HXB21" s="27"/>
      <c r="HXC21" s="27"/>
      <c r="HXD21" s="27"/>
      <c r="HXE21" s="27"/>
      <c r="HXF21" s="27"/>
      <c r="HXG21" s="27"/>
      <c r="HXH21" s="27"/>
      <c r="HXI21" s="27"/>
      <c r="HXJ21" s="27"/>
      <c r="HXK21" s="27"/>
      <c r="HXL21" s="27"/>
      <c r="HXM21" s="27"/>
      <c r="HXN21" s="27"/>
      <c r="HXO21" s="27"/>
      <c r="HXP21" s="27"/>
      <c r="HXQ21" s="27"/>
      <c r="HXR21" s="27"/>
      <c r="HXS21" s="27"/>
      <c r="HXT21" s="27"/>
      <c r="HXU21" s="27"/>
      <c r="HXV21" s="27"/>
      <c r="HXW21" s="27"/>
      <c r="HXX21" s="27"/>
      <c r="HXY21" s="27"/>
      <c r="HXZ21" s="27"/>
      <c r="HYA21" s="27"/>
      <c r="HYB21" s="27"/>
      <c r="HYC21" s="27"/>
      <c r="HYD21" s="27"/>
      <c r="HYE21" s="27"/>
      <c r="HYF21" s="27"/>
      <c r="HYG21" s="27"/>
      <c r="HYH21" s="27"/>
      <c r="HYI21" s="27"/>
      <c r="HYJ21" s="27"/>
      <c r="HYK21" s="27"/>
      <c r="HYL21" s="27"/>
      <c r="HYM21" s="27"/>
      <c r="HYN21" s="27"/>
      <c r="HYO21" s="27"/>
      <c r="HYP21" s="27"/>
      <c r="HYQ21" s="27"/>
      <c r="HYR21" s="27"/>
      <c r="HYS21" s="27"/>
      <c r="HYT21" s="27"/>
      <c r="HYU21" s="27"/>
      <c r="HYV21" s="27"/>
      <c r="HYW21" s="27"/>
      <c r="HYX21" s="27"/>
      <c r="HYY21" s="27"/>
      <c r="HYZ21" s="27"/>
      <c r="HZA21" s="27"/>
      <c r="HZB21" s="27"/>
      <c r="HZC21" s="27"/>
      <c r="HZD21" s="27"/>
      <c r="HZE21" s="27"/>
      <c r="HZF21" s="27"/>
      <c r="HZG21" s="27"/>
      <c r="HZH21" s="27"/>
      <c r="HZI21" s="27"/>
      <c r="HZJ21" s="27"/>
      <c r="HZK21" s="27"/>
      <c r="HZL21" s="27"/>
      <c r="HZM21" s="27"/>
      <c r="HZN21" s="27"/>
      <c r="HZO21" s="27"/>
      <c r="HZP21" s="27"/>
      <c r="HZQ21" s="27"/>
      <c r="HZR21" s="27"/>
      <c r="HZS21" s="27"/>
      <c r="HZT21" s="27"/>
      <c r="HZU21" s="27"/>
      <c r="HZV21" s="27"/>
      <c r="HZW21" s="27"/>
      <c r="HZX21" s="27"/>
      <c r="HZY21" s="27"/>
      <c r="HZZ21" s="27"/>
      <c r="IAA21" s="27"/>
      <c r="IAB21" s="27"/>
      <c r="IAC21" s="27"/>
      <c r="IAD21" s="27"/>
      <c r="IAE21" s="27"/>
      <c r="IAF21" s="27"/>
      <c r="IAG21" s="27"/>
      <c r="IAH21" s="27"/>
      <c r="IAI21" s="27"/>
      <c r="IAJ21" s="27"/>
      <c r="IAK21" s="27"/>
      <c r="IAL21" s="27"/>
      <c r="IAM21" s="27"/>
      <c r="IAN21" s="27"/>
      <c r="IAO21" s="27"/>
      <c r="IAP21" s="27"/>
      <c r="IAQ21" s="27"/>
      <c r="IAR21" s="27"/>
      <c r="IAS21" s="27"/>
      <c r="IAT21" s="27"/>
      <c r="IAU21" s="27"/>
      <c r="IAV21" s="27"/>
      <c r="IAW21" s="27"/>
      <c r="IAX21" s="27"/>
      <c r="IAY21" s="27"/>
      <c r="IAZ21" s="27"/>
      <c r="IBA21" s="27"/>
      <c r="IBB21" s="27"/>
      <c r="IBC21" s="27"/>
      <c r="IBD21" s="27"/>
      <c r="IBE21" s="27"/>
      <c r="IBF21" s="27"/>
      <c r="IBG21" s="27"/>
      <c r="IBH21" s="27"/>
      <c r="IBI21" s="27"/>
      <c r="IBJ21" s="27"/>
      <c r="IBK21" s="27"/>
      <c r="IBL21" s="27"/>
      <c r="IBM21" s="27"/>
      <c r="IBN21" s="27"/>
      <c r="IBO21" s="27"/>
      <c r="IBP21" s="27"/>
      <c r="IBQ21" s="27"/>
      <c r="IBR21" s="27"/>
      <c r="IBS21" s="27"/>
      <c r="IBT21" s="27"/>
      <c r="IBU21" s="27"/>
      <c r="IBV21" s="27"/>
      <c r="IBW21" s="27"/>
      <c r="IBX21" s="27"/>
      <c r="IBY21" s="27"/>
      <c r="IBZ21" s="27"/>
      <c r="ICA21" s="27"/>
      <c r="ICB21" s="27"/>
      <c r="ICC21" s="27"/>
      <c r="ICD21" s="27"/>
      <c r="ICE21" s="27"/>
      <c r="ICF21" s="27"/>
      <c r="ICG21" s="27"/>
      <c r="ICH21" s="27"/>
      <c r="ICI21" s="27"/>
      <c r="ICJ21" s="27"/>
      <c r="ICK21" s="27"/>
      <c r="ICL21" s="27"/>
      <c r="ICM21" s="27"/>
      <c r="ICN21" s="27"/>
      <c r="ICO21" s="27"/>
      <c r="ICP21" s="27"/>
      <c r="ICQ21" s="27"/>
      <c r="ICR21" s="27"/>
      <c r="ICS21" s="27"/>
      <c r="ICT21" s="27"/>
      <c r="ICU21" s="27"/>
      <c r="ICV21" s="27"/>
      <c r="ICW21" s="27"/>
      <c r="ICX21" s="27"/>
      <c r="ICY21" s="27"/>
      <c r="ICZ21" s="27"/>
      <c r="IDA21" s="27"/>
      <c r="IDB21" s="27"/>
      <c r="IDC21" s="27"/>
      <c r="IDD21" s="27"/>
      <c r="IDE21" s="27"/>
      <c r="IDF21" s="27"/>
      <c r="IDG21" s="27"/>
      <c r="IDH21" s="27"/>
      <c r="IDI21" s="27"/>
      <c r="IDJ21" s="27"/>
      <c r="IDK21" s="27"/>
      <c r="IDL21" s="27"/>
      <c r="IDM21" s="27"/>
      <c r="IDN21" s="27"/>
      <c r="IDO21" s="27"/>
      <c r="IDP21" s="27"/>
      <c r="IDQ21" s="27"/>
      <c r="IDR21" s="27"/>
      <c r="IDS21" s="27"/>
      <c r="IDT21" s="27"/>
      <c r="IDU21" s="27"/>
      <c r="IDV21" s="27"/>
      <c r="IDW21" s="27"/>
      <c r="IDX21" s="27"/>
      <c r="IDY21" s="27"/>
      <c r="IDZ21" s="27"/>
      <c r="IEA21" s="27"/>
      <c r="IEB21" s="27"/>
      <c r="IEC21" s="27"/>
      <c r="IED21" s="27"/>
      <c r="IEE21" s="27"/>
      <c r="IEF21" s="27"/>
      <c r="IEG21" s="27"/>
      <c r="IEH21" s="27"/>
      <c r="IEI21" s="27"/>
      <c r="IEJ21" s="27"/>
      <c r="IEK21" s="27"/>
      <c r="IEL21" s="27"/>
      <c r="IEM21" s="27"/>
      <c r="IEN21" s="27"/>
      <c r="IEO21" s="27"/>
      <c r="IEP21" s="27"/>
      <c r="IEQ21" s="27"/>
      <c r="IER21" s="27"/>
      <c r="IES21" s="27"/>
      <c r="IET21" s="27"/>
      <c r="IEU21" s="27"/>
      <c r="IEV21" s="27"/>
      <c r="IEW21" s="27"/>
      <c r="IEX21" s="27"/>
      <c r="IEY21" s="27"/>
      <c r="IEZ21" s="27"/>
      <c r="IFA21" s="27"/>
      <c r="IFB21" s="27"/>
      <c r="IFC21" s="27"/>
      <c r="IFD21" s="27"/>
      <c r="IFE21" s="27"/>
      <c r="IFF21" s="27"/>
      <c r="IFG21" s="27"/>
      <c r="IFH21" s="27"/>
      <c r="IFI21" s="27"/>
      <c r="IFJ21" s="27"/>
      <c r="IFK21" s="27"/>
      <c r="IFL21" s="27"/>
      <c r="IFM21" s="27"/>
      <c r="IFN21" s="27"/>
      <c r="IFO21" s="27"/>
      <c r="IFP21" s="27"/>
      <c r="IFQ21" s="27"/>
      <c r="IFR21" s="27"/>
      <c r="IFS21" s="27"/>
      <c r="IFT21" s="27"/>
      <c r="IFU21" s="27"/>
      <c r="IFV21" s="27"/>
      <c r="IFW21" s="27"/>
      <c r="IFX21" s="27"/>
      <c r="IFY21" s="27"/>
      <c r="IFZ21" s="27"/>
      <c r="IGA21" s="27"/>
      <c r="IGB21" s="27"/>
      <c r="IGC21" s="27"/>
      <c r="IGD21" s="27"/>
      <c r="IGE21" s="27"/>
      <c r="IGF21" s="27"/>
      <c r="IGG21" s="27"/>
      <c r="IGH21" s="27"/>
      <c r="IGI21" s="27"/>
      <c r="IGJ21" s="27"/>
      <c r="IGK21" s="27"/>
      <c r="IGL21" s="27"/>
      <c r="IGM21" s="27"/>
      <c r="IGN21" s="27"/>
      <c r="IGO21" s="27"/>
      <c r="IGP21" s="27"/>
      <c r="IGQ21" s="27"/>
      <c r="IGR21" s="27"/>
      <c r="IGS21" s="27"/>
      <c r="IGT21" s="27"/>
      <c r="IGU21" s="27"/>
      <c r="IGV21" s="27"/>
      <c r="IGW21" s="27"/>
      <c r="IGX21" s="27"/>
      <c r="IGY21" s="27"/>
      <c r="IGZ21" s="27"/>
      <c r="IHA21" s="27"/>
      <c r="IHB21" s="27"/>
      <c r="IHC21" s="27"/>
      <c r="IHD21" s="27"/>
      <c r="IHE21" s="27"/>
      <c r="IHF21" s="27"/>
      <c r="IHG21" s="27"/>
      <c r="IHH21" s="27"/>
      <c r="IHI21" s="27"/>
      <c r="IHJ21" s="27"/>
      <c r="IHK21" s="27"/>
      <c r="IHL21" s="27"/>
      <c r="IHM21" s="27"/>
      <c r="IHN21" s="27"/>
      <c r="IHO21" s="27"/>
      <c r="IHP21" s="27"/>
      <c r="IHQ21" s="27"/>
      <c r="IHR21" s="27"/>
      <c r="IHS21" s="27"/>
      <c r="IHT21" s="27"/>
      <c r="IHU21" s="27"/>
      <c r="IHV21" s="27"/>
      <c r="IHW21" s="27"/>
      <c r="IHX21" s="27"/>
      <c r="IHY21" s="27"/>
      <c r="IHZ21" s="27"/>
      <c r="IIA21" s="27"/>
      <c r="IIB21" s="27"/>
      <c r="IIC21" s="27"/>
      <c r="IID21" s="27"/>
      <c r="IIE21" s="27"/>
      <c r="IIF21" s="27"/>
      <c r="IIG21" s="27"/>
      <c r="IIH21" s="27"/>
      <c r="III21" s="27"/>
      <c r="IIJ21" s="27"/>
      <c r="IIK21" s="27"/>
      <c r="IIL21" s="27"/>
      <c r="IIM21" s="27"/>
      <c r="IIN21" s="27"/>
      <c r="IIO21" s="27"/>
      <c r="IIP21" s="27"/>
      <c r="IIQ21" s="27"/>
      <c r="IIR21" s="27"/>
      <c r="IIS21" s="27"/>
      <c r="IIT21" s="27"/>
      <c r="IIU21" s="27"/>
      <c r="IIV21" s="27"/>
      <c r="IIW21" s="27"/>
      <c r="IIX21" s="27"/>
      <c r="IIY21" s="27"/>
      <c r="IIZ21" s="27"/>
      <c r="IJA21" s="27"/>
      <c r="IJB21" s="27"/>
      <c r="IJC21" s="27"/>
      <c r="IJD21" s="27"/>
      <c r="IJE21" s="27"/>
      <c r="IJF21" s="27"/>
      <c r="IJG21" s="27"/>
      <c r="IJH21" s="27"/>
      <c r="IJI21" s="27"/>
      <c r="IJJ21" s="27"/>
      <c r="IJK21" s="27"/>
      <c r="IJL21" s="27"/>
      <c r="IJM21" s="27"/>
      <c r="IJN21" s="27"/>
      <c r="IJO21" s="27"/>
      <c r="IJP21" s="27"/>
      <c r="IJQ21" s="27"/>
      <c r="IJR21" s="27"/>
      <c r="IJS21" s="27"/>
      <c r="IJT21" s="27"/>
      <c r="IJU21" s="27"/>
      <c r="IJV21" s="27"/>
      <c r="IJW21" s="27"/>
      <c r="IJX21" s="27"/>
      <c r="IJY21" s="27"/>
      <c r="IJZ21" s="27"/>
      <c r="IKA21" s="27"/>
      <c r="IKB21" s="27"/>
      <c r="IKC21" s="27"/>
      <c r="IKD21" s="27"/>
      <c r="IKE21" s="27"/>
      <c r="IKF21" s="27"/>
      <c r="IKG21" s="27"/>
      <c r="IKH21" s="27"/>
      <c r="IKI21" s="27"/>
      <c r="IKJ21" s="27"/>
      <c r="IKK21" s="27"/>
      <c r="IKL21" s="27"/>
      <c r="IKM21" s="27"/>
      <c r="IKN21" s="27"/>
      <c r="IKO21" s="27"/>
      <c r="IKP21" s="27"/>
      <c r="IKQ21" s="27"/>
      <c r="IKR21" s="27"/>
      <c r="IKS21" s="27"/>
      <c r="IKT21" s="27"/>
      <c r="IKU21" s="27"/>
      <c r="IKV21" s="27"/>
      <c r="IKW21" s="27"/>
      <c r="IKX21" s="27"/>
      <c r="IKY21" s="27"/>
      <c r="IKZ21" s="27"/>
      <c r="ILA21" s="27"/>
      <c r="ILB21" s="27"/>
      <c r="ILC21" s="27"/>
      <c r="ILD21" s="27"/>
      <c r="ILE21" s="27"/>
      <c r="ILF21" s="27"/>
      <c r="ILG21" s="27"/>
      <c r="ILH21" s="27"/>
      <c r="ILI21" s="27"/>
      <c r="ILJ21" s="27"/>
      <c r="ILK21" s="27"/>
      <c r="ILL21" s="27"/>
      <c r="ILM21" s="27"/>
      <c r="ILN21" s="27"/>
      <c r="ILO21" s="27"/>
      <c r="ILP21" s="27"/>
      <c r="ILQ21" s="27"/>
      <c r="ILR21" s="27"/>
      <c r="ILS21" s="27"/>
      <c r="ILT21" s="27"/>
      <c r="ILU21" s="27"/>
      <c r="ILV21" s="27"/>
      <c r="ILW21" s="27"/>
      <c r="ILX21" s="27"/>
      <c r="ILY21" s="27"/>
      <c r="ILZ21" s="27"/>
      <c r="IMA21" s="27"/>
      <c r="IMB21" s="27"/>
      <c r="IMC21" s="27"/>
      <c r="IMD21" s="27"/>
      <c r="IME21" s="27"/>
      <c r="IMF21" s="27"/>
      <c r="IMG21" s="27"/>
      <c r="IMH21" s="27"/>
      <c r="IMI21" s="27"/>
      <c r="IMJ21" s="27"/>
      <c r="IMK21" s="27"/>
      <c r="IML21" s="27"/>
      <c r="IMM21" s="27"/>
      <c r="IMN21" s="27"/>
      <c r="IMO21" s="27"/>
      <c r="IMP21" s="27"/>
      <c r="IMQ21" s="27"/>
      <c r="IMR21" s="27"/>
      <c r="IMS21" s="27"/>
      <c r="IMT21" s="27"/>
      <c r="IMU21" s="27"/>
      <c r="IMV21" s="27"/>
      <c r="IMW21" s="27"/>
      <c r="IMX21" s="27"/>
      <c r="IMY21" s="27"/>
      <c r="IMZ21" s="27"/>
      <c r="INA21" s="27"/>
      <c r="INB21" s="27"/>
      <c r="INC21" s="27"/>
      <c r="IND21" s="27"/>
      <c r="INE21" s="27"/>
      <c r="INF21" s="27"/>
      <c r="ING21" s="27"/>
      <c r="INH21" s="27"/>
      <c r="INI21" s="27"/>
      <c r="INJ21" s="27"/>
      <c r="INK21" s="27"/>
      <c r="INL21" s="27"/>
      <c r="INM21" s="27"/>
      <c r="INN21" s="27"/>
      <c r="INO21" s="27"/>
      <c r="INP21" s="27"/>
      <c r="INQ21" s="27"/>
      <c r="INR21" s="27"/>
      <c r="INS21" s="27"/>
      <c r="INT21" s="27"/>
      <c r="INU21" s="27"/>
      <c r="INV21" s="27"/>
      <c r="INW21" s="27"/>
      <c r="INX21" s="27"/>
      <c r="INY21" s="27"/>
      <c r="INZ21" s="27"/>
      <c r="IOA21" s="27"/>
      <c r="IOB21" s="27"/>
      <c r="IOC21" s="27"/>
      <c r="IOD21" s="27"/>
      <c r="IOE21" s="27"/>
      <c r="IOF21" s="27"/>
      <c r="IOG21" s="27"/>
      <c r="IOH21" s="27"/>
      <c r="IOI21" s="27"/>
      <c r="IOJ21" s="27"/>
      <c r="IOK21" s="27"/>
      <c r="IOL21" s="27"/>
      <c r="IOM21" s="27"/>
      <c r="ION21" s="27"/>
      <c r="IOO21" s="27"/>
      <c r="IOP21" s="27"/>
      <c r="IOQ21" s="27"/>
      <c r="IOR21" s="27"/>
      <c r="IOS21" s="27"/>
      <c r="IOT21" s="27"/>
      <c r="IOU21" s="27"/>
      <c r="IOV21" s="27"/>
      <c r="IOW21" s="27"/>
      <c r="IOX21" s="27"/>
      <c r="IOY21" s="27"/>
      <c r="IOZ21" s="27"/>
      <c r="IPA21" s="27"/>
      <c r="IPB21" s="27"/>
      <c r="IPC21" s="27"/>
      <c r="IPD21" s="27"/>
      <c r="IPE21" s="27"/>
      <c r="IPF21" s="27"/>
      <c r="IPG21" s="27"/>
      <c r="IPH21" s="27"/>
      <c r="IPI21" s="27"/>
      <c r="IPJ21" s="27"/>
      <c r="IPK21" s="27"/>
      <c r="IPL21" s="27"/>
      <c r="IPM21" s="27"/>
      <c r="IPN21" s="27"/>
      <c r="IPO21" s="27"/>
      <c r="IPP21" s="27"/>
      <c r="IPQ21" s="27"/>
      <c r="IPR21" s="27"/>
      <c r="IPS21" s="27"/>
      <c r="IPT21" s="27"/>
      <c r="IPU21" s="27"/>
      <c r="IPV21" s="27"/>
      <c r="IPW21" s="27"/>
      <c r="IPX21" s="27"/>
      <c r="IPY21" s="27"/>
      <c r="IPZ21" s="27"/>
      <c r="IQA21" s="27"/>
      <c r="IQB21" s="27"/>
      <c r="IQC21" s="27"/>
      <c r="IQD21" s="27"/>
      <c r="IQE21" s="27"/>
      <c r="IQF21" s="27"/>
      <c r="IQG21" s="27"/>
      <c r="IQH21" s="27"/>
      <c r="IQI21" s="27"/>
      <c r="IQJ21" s="27"/>
      <c r="IQK21" s="27"/>
      <c r="IQL21" s="27"/>
      <c r="IQM21" s="27"/>
      <c r="IQN21" s="27"/>
      <c r="IQO21" s="27"/>
      <c r="IQP21" s="27"/>
      <c r="IQQ21" s="27"/>
      <c r="IQR21" s="27"/>
      <c r="IQS21" s="27"/>
      <c r="IQT21" s="27"/>
      <c r="IQU21" s="27"/>
      <c r="IQV21" s="27"/>
      <c r="IQW21" s="27"/>
      <c r="IQX21" s="27"/>
      <c r="IQY21" s="27"/>
      <c r="IQZ21" s="27"/>
      <c r="IRA21" s="27"/>
      <c r="IRB21" s="27"/>
      <c r="IRC21" s="27"/>
      <c r="IRD21" s="27"/>
      <c r="IRE21" s="27"/>
      <c r="IRF21" s="27"/>
      <c r="IRG21" s="27"/>
      <c r="IRH21" s="27"/>
      <c r="IRI21" s="27"/>
      <c r="IRJ21" s="27"/>
      <c r="IRK21" s="27"/>
      <c r="IRL21" s="27"/>
      <c r="IRM21" s="27"/>
      <c r="IRN21" s="27"/>
      <c r="IRO21" s="27"/>
      <c r="IRP21" s="27"/>
      <c r="IRQ21" s="27"/>
      <c r="IRR21" s="27"/>
      <c r="IRS21" s="27"/>
      <c r="IRT21" s="27"/>
      <c r="IRU21" s="27"/>
      <c r="IRV21" s="27"/>
      <c r="IRW21" s="27"/>
      <c r="IRX21" s="27"/>
      <c r="IRY21" s="27"/>
      <c r="IRZ21" s="27"/>
      <c r="ISA21" s="27"/>
      <c r="ISB21" s="27"/>
      <c r="ISC21" s="27"/>
      <c r="ISD21" s="27"/>
      <c r="ISE21" s="27"/>
      <c r="ISF21" s="27"/>
      <c r="ISG21" s="27"/>
      <c r="ISH21" s="27"/>
      <c r="ISI21" s="27"/>
      <c r="ISJ21" s="27"/>
      <c r="ISK21" s="27"/>
      <c r="ISL21" s="27"/>
      <c r="ISM21" s="27"/>
      <c r="ISN21" s="27"/>
      <c r="ISO21" s="27"/>
      <c r="ISP21" s="27"/>
      <c r="ISQ21" s="27"/>
      <c r="ISR21" s="27"/>
      <c r="ISS21" s="27"/>
      <c r="IST21" s="27"/>
      <c r="ISU21" s="27"/>
      <c r="ISV21" s="27"/>
      <c r="ISW21" s="27"/>
      <c r="ISX21" s="27"/>
      <c r="ISY21" s="27"/>
      <c r="ISZ21" s="27"/>
      <c r="ITA21" s="27"/>
      <c r="ITB21" s="27"/>
      <c r="ITC21" s="27"/>
      <c r="ITD21" s="27"/>
      <c r="ITE21" s="27"/>
      <c r="ITF21" s="27"/>
      <c r="ITG21" s="27"/>
      <c r="ITH21" s="27"/>
      <c r="ITI21" s="27"/>
      <c r="ITJ21" s="27"/>
      <c r="ITK21" s="27"/>
      <c r="ITL21" s="27"/>
      <c r="ITM21" s="27"/>
      <c r="ITN21" s="27"/>
      <c r="ITO21" s="27"/>
      <c r="ITP21" s="27"/>
      <c r="ITQ21" s="27"/>
      <c r="ITR21" s="27"/>
      <c r="ITS21" s="27"/>
      <c r="ITT21" s="27"/>
      <c r="ITU21" s="27"/>
      <c r="ITV21" s="27"/>
      <c r="ITW21" s="27"/>
      <c r="ITX21" s="27"/>
      <c r="ITY21" s="27"/>
      <c r="ITZ21" s="27"/>
      <c r="IUA21" s="27"/>
      <c r="IUB21" s="27"/>
      <c r="IUC21" s="27"/>
      <c r="IUD21" s="27"/>
      <c r="IUE21" s="27"/>
      <c r="IUF21" s="27"/>
      <c r="IUG21" s="27"/>
      <c r="IUH21" s="27"/>
      <c r="IUI21" s="27"/>
      <c r="IUJ21" s="27"/>
      <c r="IUK21" s="27"/>
      <c r="IUL21" s="27"/>
      <c r="IUM21" s="27"/>
      <c r="IUN21" s="27"/>
      <c r="IUO21" s="27"/>
      <c r="IUP21" s="27"/>
      <c r="IUQ21" s="27"/>
      <c r="IUR21" s="27"/>
      <c r="IUS21" s="27"/>
      <c r="IUT21" s="27"/>
      <c r="IUU21" s="27"/>
      <c r="IUV21" s="27"/>
      <c r="IUW21" s="27"/>
      <c r="IUX21" s="27"/>
      <c r="IUY21" s="27"/>
      <c r="IUZ21" s="27"/>
      <c r="IVA21" s="27"/>
      <c r="IVB21" s="27"/>
      <c r="IVC21" s="27"/>
      <c r="IVD21" s="27"/>
      <c r="IVE21" s="27"/>
      <c r="IVF21" s="27"/>
      <c r="IVG21" s="27"/>
      <c r="IVH21" s="27"/>
      <c r="IVI21" s="27"/>
      <c r="IVJ21" s="27"/>
      <c r="IVK21" s="27"/>
      <c r="IVL21" s="27"/>
      <c r="IVM21" s="27"/>
      <c r="IVN21" s="27"/>
      <c r="IVO21" s="27"/>
      <c r="IVP21" s="27"/>
      <c r="IVQ21" s="27"/>
      <c r="IVR21" s="27"/>
      <c r="IVS21" s="27"/>
      <c r="IVT21" s="27"/>
      <c r="IVU21" s="27"/>
      <c r="IVV21" s="27"/>
      <c r="IVW21" s="27"/>
      <c r="IVX21" s="27"/>
      <c r="IVY21" s="27"/>
      <c r="IVZ21" s="27"/>
      <c r="IWA21" s="27"/>
      <c r="IWB21" s="27"/>
      <c r="IWC21" s="27"/>
      <c r="IWD21" s="27"/>
      <c r="IWE21" s="27"/>
      <c r="IWF21" s="27"/>
      <c r="IWG21" s="27"/>
      <c r="IWH21" s="27"/>
      <c r="IWI21" s="27"/>
      <c r="IWJ21" s="27"/>
      <c r="IWK21" s="27"/>
      <c r="IWL21" s="27"/>
      <c r="IWM21" s="27"/>
      <c r="IWN21" s="27"/>
      <c r="IWO21" s="27"/>
      <c r="IWP21" s="27"/>
      <c r="IWQ21" s="27"/>
      <c r="IWR21" s="27"/>
      <c r="IWS21" s="27"/>
      <c r="IWT21" s="27"/>
      <c r="IWU21" s="27"/>
      <c r="IWV21" s="27"/>
      <c r="IWW21" s="27"/>
      <c r="IWX21" s="27"/>
      <c r="IWY21" s="27"/>
      <c r="IWZ21" s="27"/>
      <c r="IXA21" s="27"/>
      <c r="IXB21" s="27"/>
      <c r="IXC21" s="27"/>
      <c r="IXD21" s="27"/>
      <c r="IXE21" s="27"/>
      <c r="IXF21" s="27"/>
      <c r="IXG21" s="27"/>
      <c r="IXH21" s="27"/>
      <c r="IXI21" s="27"/>
      <c r="IXJ21" s="27"/>
      <c r="IXK21" s="27"/>
      <c r="IXL21" s="27"/>
      <c r="IXM21" s="27"/>
      <c r="IXN21" s="27"/>
      <c r="IXO21" s="27"/>
      <c r="IXP21" s="27"/>
      <c r="IXQ21" s="27"/>
      <c r="IXR21" s="27"/>
      <c r="IXS21" s="27"/>
      <c r="IXT21" s="27"/>
      <c r="IXU21" s="27"/>
      <c r="IXV21" s="27"/>
      <c r="IXW21" s="27"/>
      <c r="IXX21" s="27"/>
      <c r="IXY21" s="27"/>
      <c r="IXZ21" s="27"/>
      <c r="IYA21" s="27"/>
      <c r="IYB21" s="27"/>
      <c r="IYC21" s="27"/>
      <c r="IYD21" s="27"/>
      <c r="IYE21" s="27"/>
      <c r="IYF21" s="27"/>
      <c r="IYG21" s="27"/>
      <c r="IYH21" s="27"/>
      <c r="IYI21" s="27"/>
      <c r="IYJ21" s="27"/>
      <c r="IYK21" s="27"/>
      <c r="IYL21" s="27"/>
      <c r="IYM21" s="27"/>
      <c r="IYN21" s="27"/>
      <c r="IYO21" s="27"/>
      <c r="IYP21" s="27"/>
      <c r="IYQ21" s="27"/>
      <c r="IYR21" s="27"/>
      <c r="IYS21" s="27"/>
      <c r="IYT21" s="27"/>
      <c r="IYU21" s="27"/>
      <c r="IYV21" s="27"/>
      <c r="IYW21" s="27"/>
      <c r="IYX21" s="27"/>
      <c r="IYY21" s="27"/>
      <c r="IYZ21" s="27"/>
      <c r="IZA21" s="27"/>
      <c r="IZB21" s="27"/>
      <c r="IZC21" s="27"/>
      <c r="IZD21" s="27"/>
      <c r="IZE21" s="27"/>
      <c r="IZF21" s="27"/>
      <c r="IZG21" s="27"/>
      <c r="IZH21" s="27"/>
      <c r="IZI21" s="27"/>
      <c r="IZJ21" s="27"/>
      <c r="IZK21" s="27"/>
      <c r="IZL21" s="27"/>
      <c r="IZM21" s="27"/>
      <c r="IZN21" s="27"/>
      <c r="IZO21" s="27"/>
      <c r="IZP21" s="27"/>
      <c r="IZQ21" s="27"/>
      <c r="IZR21" s="27"/>
      <c r="IZS21" s="27"/>
      <c r="IZT21" s="27"/>
      <c r="IZU21" s="27"/>
      <c r="IZV21" s="27"/>
      <c r="IZW21" s="27"/>
      <c r="IZX21" s="27"/>
      <c r="IZY21" s="27"/>
      <c r="IZZ21" s="27"/>
      <c r="JAA21" s="27"/>
      <c r="JAB21" s="27"/>
      <c r="JAC21" s="27"/>
      <c r="JAD21" s="27"/>
      <c r="JAE21" s="27"/>
      <c r="JAF21" s="27"/>
      <c r="JAG21" s="27"/>
      <c r="JAH21" s="27"/>
      <c r="JAI21" s="27"/>
      <c r="JAJ21" s="27"/>
      <c r="JAK21" s="27"/>
      <c r="JAL21" s="27"/>
      <c r="JAM21" s="27"/>
      <c r="JAN21" s="27"/>
      <c r="JAO21" s="27"/>
      <c r="JAP21" s="27"/>
      <c r="JAQ21" s="27"/>
      <c r="JAR21" s="27"/>
      <c r="JAS21" s="27"/>
      <c r="JAT21" s="27"/>
      <c r="JAU21" s="27"/>
      <c r="JAV21" s="27"/>
      <c r="JAW21" s="27"/>
      <c r="JAX21" s="27"/>
      <c r="JAY21" s="27"/>
      <c r="JAZ21" s="27"/>
      <c r="JBA21" s="27"/>
      <c r="JBB21" s="27"/>
      <c r="JBC21" s="27"/>
      <c r="JBD21" s="27"/>
      <c r="JBE21" s="27"/>
      <c r="JBF21" s="27"/>
      <c r="JBG21" s="27"/>
      <c r="JBH21" s="27"/>
      <c r="JBI21" s="27"/>
      <c r="JBJ21" s="27"/>
      <c r="JBK21" s="27"/>
      <c r="JBL21" s="27"/>
      <c r="JBM21" s="27"/>
      <c r="JBN21" s="27"/>
      <c r="JBO21" s="27"/>
      <c r="JBP21" s="27"/>
      <c r="JBQ21" s="27"/>
      <c r="JBR21" s="27"/>
      <c r="JBS21" s="27"/>
      <c r="JBT21" s="27"/>
      <c r="JBU21" s="27"/>
      <c r="JBV21" s="27"/>
      <c r="JBW21" s="27"/>
      <c r="JBX21" s="27"/>
      <c r="JBY21" s="27"/>
      <c r="JBZ21" s="27"/>
      <c r="JCA21" s="27"/>
      <c r="JCB21" s="27"/>
      <c r="JCC21" s="27"/>
      <c r="JCD21" s="27"/>
      <c r="JCE21" s="27"/>
      <c r="JCF21" s="27"/>
      <c r="JCG21" s="27"/>
      <c r="JCH21" s="27"/>
      <c r="JCI21" s="27"/>
      <c r="JCJ21" s="27"/>
      <c r="JCK21" s="27"/>
      <c r="JCL21" s="27"/>
      <c r="JCM21" s="27"/>
      <c r="JCN21" s="27"/>
      <c r="JCO21" s="27"/>
      <c r="JCP21" s="27"/>
      <c r="JCQ21" s="27"/>
      <c r="JCR21" s="27"/>
      <c r="JCS21" s="27"/>
      <c r="JCT21" s="27"/>
      <c r="JCU21" s="27"/>
      <c r="JCV21" s="27"/>
      <c r="JCW21" s="27"/>
      <c r="JCX21" s="27"/>
      <c r="JCY21" s="27"/>
      <c r="JCZ21" s="27"/>
      <c r="JDA21" s="27"/>
      <c r="JDB21" s="27"/>
      <c r="JDC21" s="27"/>
      <c r="JDD21" s="27"/>
      <c r="JDE21" s="27"/>
      <c r="JDF21" s="27"/>
      <c r="JDG21" s="27"/>
      <c r="JDH21" s="27"/>
      <c r="JDI21" s="27"/>
      <c r="JDJ21" s="27"/>
      <c r="JDK21" s="27"/>
      <c r="JDL21" s="27"/>
      <c r="JDM21" s="27"/>
      <c r="JDN21" s="27"/>
      <c r="JDO21" s="27"/>
      <c r="JDP21" s="27"/>
      <c r="JDQ21" s="27"/>
      <c r="JDR21" s="27"/>
      <c r="JDS21" s="27"/>
      <c r="JDT21" s="27"/>
      <c r="JDU21" s="27"/>
      <c r="JDV21" s="27"/>
      <c r="JDW21" s="27"/>
      <c r="JDX21" s="27"/>
      <c r="JDY21" s="27"/>
      <c r="JDZ21" s="27"/>
      <c r="JEA21" s="27"/>
      <c r="JEB21" s="27"/>
      <c r="JEC21" s="27"/>
      <c r="JED21" s="27"/>
      <c r="JEE21" s="27"/>
      <c r="JEF21" s="27"/>
      <c r="JEG21" s="27"/>
      <c r="JEH21" s="27"/>
      <c r="JEI21" s="27"/>
      <c r="JEJ21" s="27"/>
      <c r="JEK21" s="27"/>
      <c r="JEL21" s="27"/>
      <c r="JEM21" s="27"/>
      <c r="JEN21" s="27"/>
      <c r="JEO21" s="27"/>
      <c r="JEP21" s="27"/>
      <c r="JEQ21" s="27"/>
      <c r="JER21" s="27"/>
      <c r="JES21" s="27"/>
      <c r="JET21" s="27"/>
      <c r="JEU21" s="27"/>
      <c r="JEV21" s="27"/>
      <c r="JEW21" s="27"/>
      <c r="JEX21" s="27"/>
      <c r="JEY21" s="27"/>
      <c r="JEZ21" s="27"/>
      <c r="JFA21" s="27"/>
      <c r="JFB21" s="27"/>
      <c r="JFC21" s="27"/>
      <c r="JFD21" s="27"/>
      <c r="JFE21" s="27"/>
      <c r="JFF21" s="27"/>
      <c r="JFG21" s="27"/>
      <c r="JFH21" s="27"/>
      <c r="JFI21" s="27"/>
      <c r="JFJ21" s="27"/>
      <c r="JFK21" s="27"/>
      <c r="JFL21" s="27"/>
      <c r="JFM21" s="27"/>
      <c r="JFN21" s="27"/>
      <c r="JFO21" s="27"/>
      <c r="JFP21" s="27"/>
      <c r="JFQ21" s="27"/>
      <c r="JFR21" s="27"/>
      <c r="JFS21" s="27"/>
      <c r="JFT21" s="27"/>
      <c r="JFU21" s="27"/>
      <c r="JFV21" s="27"/>
      <c r="JFW21" s="27"/>
      <c r="JFX21" s="27"/>
      <c r="JFY21" s="27"/>
      <c r="JFZ21" s="27"/>
      <c r="JGA21" s="27"/>
      <c r="JGB21" s="27"/>
      <c r="JGC21" s="27"/>
      <c r="JGD21" s="27"/>
      <c r="JGE21" s="27"/>
      <c r="JGF21" s="27"/>
      <c r="JGG21" s="27"/>
      <c r="JGH21" s="27"/>
      <c r="JGI21" s="27"/>
      <c r="JGJ21" s="27"/>
      <c r="JGK21" s="27"/>
      <c r="JGL21" s="27"/>
      <c r="JGM21" s="27"/>
      <c r="JGN21" s="27"/>
      <c r="JGO21" s="27"/>
      <c r="JGP21" s="27"/>
      <c r="JGQ21" s="27"/>
      <c r="JGR21" s="27"/>
      <c r="JGS21" s="27"/>
      <c r="JGT21" s="27"/>
      <c r="JGU21" s="27"/>
      <c r="JGV21" s="27"/>
      <c r="JGW21" s="27"/>
      <c r="JGX21" s="27"/>
      <c r="JGY21" s="27"/>
      <c r="JGZ21" s="27"/>
      <c r="JHA21" s="27"/>
      <c r="JHB21" s="27"/>
      <c r="JHC21" s="27"/>
      <c r="JHD21" s="27"/>
      <c r="JHE21" s="27"/>
      <c r="JHF21" s="27"/>
      <c r="JHG21" s="27"/>
      <c r="JHH21" s="27"/>
      <c r="JHI21" s="27"/>
      <c r="JHJ21" s="27"/>
      <c r="JHK21" s="27"/>
      <c r="JHL21" s="27"/>
      <c r="JHM21" s="27"/>
      <c r="JHN21" s="27"/>
      <c r="JHO21" s="27"/>
      <c r="JHP21" s="27"/>
      <c r="JHQ21" s="27"/>
      <c r="JHR21" s="27"/>
      <c r="JHS21" s="27"/>
      <c r="JHT21" s="27"/>
      <c r="JHU21" s="27"/>
      <c r="JHV21" s="27"/>
      <c r="JHW21" s="27"/>
      <c r="JHX21" s="27"/>
      <c r="JHY21" s="27"/>
      <c r="JHZ21" s="27"/>
      <c r="JIA21" s="27"/>
      <c r="JIB21" s="27"/>
      <c r="JIC21" s="27"/>
      <c r="JID21" s="27"/>
      <c r="JIE21" s="27"/>
      <c r="JIF21" s="27"/>
      <c r="JIG21" s="27"/>
      <c r="JIH21" s="27"/>
      <c r="JII21" s="27"/>
      <c r="JIJ21" s="27"/>
      <c r="JIK21" s="27"/>
      <c r="JIL21" s="27"/>
      <c r="JIM21" s="27"/>
      <c r="JIN21" s="27"/>
      <c r="JIO21" s="27"/>
      <c r="JIP21" s="27"/>
      <c r="JIQ21" s="27"/>
      <c r="JIR21" s="27"/>
      <c r="JIS21" s="27"/>
      <c r="JIT21" s="27"/>
      <c r="JIU21" s="27"/>
      <c r="JIV21" s="27"/>
      <c r="JIW21" s="27"/>
      <c r="JIX21" s="27"/>
      <c r="JIY21" s="27"/>
      <c r="JIZ21" s="27"/>
      <c r="JJA21" s="27"/>
      <c r="JJB21" s="27"/>
      <c r="JJC21" s="27"/>
      <c r="JJD21" s="27"/>
      <c r="JJE21" s="27"/>
      <c r="JJF21" s="27"/>
      <c r="JJG21" s="27"/>
      <c r="JJH21" s="27"/>
      <c r="JJI21" s="27"/>
      <c r="JJJ21" s="27"/>
      <c r="JJK21" s="27"/>
      <c r="JJL21" s="27"/>
      <c r="JJM21" s="27"/>
      <c r="JJN21" s="27"/>
      <c r="JJO21" s="27"/>
      <c r="JJP21" s="27"/>
      <c r="JJQ21" s="27"/>
      <c r="JJR21" s="27"/>
      <c r="JJS21" s="27"/>
      <c r="JJT21" s="27"/>
      <c r="JJU21" s="27"/>
      <c r="JJV21" s="27"/>
      <c r="JJW21" s="27"/>
      <c r="JJX21" s="27"/>
      <c r="JJY21" s="27"/>
      <c r="JJZ21" s="27"/>
      <c r="JKA21" s="27"/>
      <c r="JKB21" s="27"/>
      <c r="JKC21" s="27"/>
      <c r="JKD21" s="27"/>
      <c r="JKE21" s="27"/>
      <c r="JKF21" s="27"/>
      <c r="JKG21" s="27"/>
      <c r="JKH21" s="27"/>
      <c r="JKI21" s="27"/>
      <c r="JKJ21" s="27"/>
      <c r="JKK21" s="27"/>
      <c r="JKL21" s="27"/>
      <c r="JKM21" s="27"/>
      <c r="JKN21" s="27"/>
      <c r="JKO21" s="27"/>
      <c r="JKP21" s="27"/>
      <c r="JKQ21" s="27"/>
      <c r="JKR21" s="27"/>
      <c r="JKS21" s="27"/>
      <c r="JKT21" s="27"/>
      <c r="JKU21" s="27"/>
      <c r="JKV21" s="27"/>
      <c r="JKW21" s="27"/>
      <c r="JKX21" s="27"/>
      <c r="JKY21" s="27"/>
      <c r="JKZ21" s="27"/>
      <c r="JLA21" s="27"/>
      <c r="JLB21" s="27"/>
      <c r="JLC21" s="27"/>
      <c r="JLD21" s="27"/>
      <c r="JLE21" s="27"/>
      <c r="JLF21" s="27"/>
      <c r="JLG21" s="27"/>
      <c r="JLH21" s="27"/>
      <c r="JLI21" s="27"/>
      <c r="JLJ21" s="27"/>
      <c r="JLK21" s="27"/>
      <c r="JLL21" s="27"/>
      <c r="JLM21" s="27"/>
      <c r="JLN21" s="27"/>
      <c r="JLO21" s="27"/>
      <c r="JLP21" s="27"/>
      <c r="JLQ21" s="27"/>
      <c r="JLR21" s="27"/>
      <c r="JLS21" s="27"/>
      <c r="JLT21" s="27"/>
      <c r="JLU21" s="27"/>
      <c r="JLV21" s="27"/>
      <c r="JLW21" s="27"/>
      <c r="JLX21" s="27"/>
      <c r="JLY21" s="27"/>
      <c r="JLZ21" s="27"/>
      <c r="JMA21" s="27"/>
      <c r="JMB21" s="27"/>
      <c r="JMC21" s="27"/>
      <c r="JMD21" s="27"/>
      <c r="JME21" s="27"/>
      <c r="JMF21" s="27"/>
      <c r="JMG21" s="27"/>
      <c r="JMH21" s="27"/>
      <c r="JMI21" s="27"/>
      <c r="JMJ21" s="27"/>
      <c r="JMK21" s="27"/>
      <c r="JML21" s="27"/>
      <c r="JMM21" s="27"/>
      <c r="JMN21" s="27"/>
      <c r="JMO21" s="27"/>
      <c r="JMP21" s="27"/>
      <c r="JMQ21" s="27"/>
      <c r="JMR21" s="27"/>
      <c r="JMS21" s="27"/>
      <c r="JMT21" s="27"/>
      <c r="JMU21" s="27"/>
      <c r="JMV21" s="27"/>
      <c r="JMW21" s="27"/>
      <c r="JMX21" s="27"/>
      <c r="JMY21" s="27"/>
      <c r="JMZ21" s="27"/>
      <c r="JNA21" s="27"/>
      <c r="JNB21" s="27"/>
      <c r="JNC21" s="27"/>
      <c r="JND21" s="27"/>
      <c r="JNE21" s="27"/>
      <c r="JNF21" s="27"/>
      <c r="JNG21" s="27"/>
      <c r="JNH21" s="27"/>
      <c r="JNI21" s="27"/>
      <c r="JNJ21" s="27"/>
      <c r="JNK21" s="27"/>
      <c r="JNL21" s="27"/>
      <c r="JNM21" s="27"/>
      <c r="JNN21" s="27"/>
      <c r="JNO21" s="27"/>
      <c r="JNP21" s="27"/>
      <c r="JNQ21" s="27"/>
      <c r="JNR21" s="27"/>
      <c r="JNS21" s="27"/>
      <c r="JNT21" s="27"/>
      <c r="JNU21" s="27"/>
      <c r="JNV21" s="27"/>
      <c r="JNW21" s="27"/>
      <c r="JNX21" s="27"/>
      <c r="JNY21" s="27"/>
      <c r="JNZ21" s="27"/>
      <c r="JOA21" s="27"/>
      <c r="JOB21" s="27"/>
      <c r="JOC21" s="27"/>
      <c r="JOD21" s="27"/>
      <c r="JOE21" s="27"/>
      <c r="JOF21" s="27"/>
      <c r="JOG21" s="27"/>
      <c r="JOH21" s="27"/>
      <c r="JOI21" s="27"/>
      <c r="JOJ21" s="27"/>
      <c r="JOK21" s="27"/>
      <c r="JOL21" s="27"/>
      <c r="JOM21" s="27"/>
      <c r="JON21" s="27"/>
      <c r="JOO21" s="27"/>
      <c r="JOP21" s="27"/>
      <c r="JOQ21" s="27"/>
      <c r="JOR21" s="27"/>
      <c r="JOS21" s="27"/>
      <c r="JOT21" s="27"/>
      <c r="JOU21" s="27"/>
      <c r="JOV21" s="27"/>
      <c r="JOW21" s="27"/>
      <c r="JOX21" s="27"/>
      <c r="JOY21" s="27"/>
      <c r="JOZ21" s="27"/>
      <c r="JPA21" s="27"/>
      <c r="JPB21" s="27"/>
      <c r="JPC21" s="27"/>
      <c r="JPD21" s="27"/>
      <c r="JPE21" s="27"/>
      <c r="JPF21" s="27"/>
      <c r="JPG21" s="27"/>
      <c r="JPH21" s="27"/>
      <c r="JPI21" s="27"/>
      <c r="JPJ21" s="27"/>
      <c r="JPK21" s="27"/>
      <c r="JPL21" s="27"/>
      <c r="JPM21" s="27"/>
      <c r="JPN21" s="27"/>
      <c r="JPO21" s="27"/>
      <c r="JPP21" s="27"/>
      <c r="JPQ21" s="27"/>
      <c r="JPR21" s="27"/>
      <c r="JPS21" s="27"/>
      <c r="JPT21" s="27"/>
      <c r="JPU21" s="27"/>
      <c r="JPV21" s="27"/>
      <c r="JPW21" s="27"/>
      <c r="JPX21" s="27"/>
      <c r="JPY21" s="27"/>
      <c r="JPZ21" s="27"/>
      <c r="JQA21" s="27"/>
      <c r="JQB21" s="27"/>
      <c r="JQC21" s="27"/>
      <c r="JQD21" s="27"/>
      <c r="JQE21" s="27"/>
      <c r="JQF21" s="27"/>
      <c r="JQG21" s="27"/>
      <c r="JQH21" s="27"/>
      <c r="JQI21" s="27"/>
      <c r="JQJ21" s="27"/>
      <c r="JQK21" s="27"/>
      <c r="JQL21" s="27"/>
      <c r="JQM21" s="27"/>
      <c r="JQN21" s="27"/>
      <c r="JQO21" s="27"/>
      <c r="JQP21" s="27"/>
      <c r="JQQ21" s="27"/>
      <c r="JQR21" s="27"/>
      <c r="JQS21" s="27"/>
      <c r="JQT21" s="27"/>
      <c r="JQU21" s="27"/>
      <c r="JQV21" s="27"/>
      <c r="JQW21" s="27"/>
      <c r="JQX21" s="27"/>
      <c r="JQY21" s="27"/>
      <c r="JQZ21" s="27"/>
      <c r="JRA21" s="27"/>
      <c r="JRB21" s="27"/>
      <c r="JRC21" s="27"/>
      <c r="JRD21" s="27"/>
      <c r="JRE21" s="27"/>
      <c r="JRF21" s="27"/>
      <c r="JRG21" s="27"/>
      <c r="JRH21" s="27"/>
      <c r="JRI21" s="27"/>
      <c r="JRJ21" s="27"/>
      <c r="JRK21" s="27"/>
      <c r="JRL21" s="27"/>
      <c r="JRM21" s="27"/>
      <c r="JRN21" s="27"/>
      <c r="JRO21" s="27"/>
      <c r="JRP21" s="27"/>
      <c r="JRQ21" s="27"/>
      <c r="JRR21" s="27"/>
      <c r="JRS21" s="27"/>
      <c r="JRT21" s="27"/>
      <c r="JRU21" s="27"/>
      <c r="JRV21" s="27"/>
      <c r="JRW21" s="27"/>
      <c r="JRX21" s="27"/>
      <c r="JRY21" s="27"/>
      <c r="JRZ21" s="27"/>
      <c r="JSA21" s="27"/>
      <c r="JSB21" s="27"/>
      <c r="JSC21" s="27"/>
      <c r="JSD21" s="27"/>
      <c r="JSE21" s="27"/>
      <c r="JSF21" s="27"/>
      <c r="JSG21" s="27"/>
      <c r="JSH21" s="27"/>
      <c r="JSI21" s="27"/>
      <c r="JSJ21" s="27"/>
      <c r="JSK21" s="27"/>
      <c r="JSL21" s="27"/>
      <c r="JSM21" s="27"/>
      <c r="JSN21" s="27"/>
      <c r="JSO21" s="27"/>
      <c r="JSP21" s="27"/>
      <c r="JSQ21" s="27"/>
      <c r="JSR21" s="27"/>
      <c r="JSS21" s="27"/>
      <c r="JST21" s="27"/>
      <c r="JSU21" s="27"/>
      <c r="JSV21" s="27"/>
      <c r="JSW21" s="27"/>
      <c r="JSX21" s="27"/>
      <c r="JSY21" s="27"/>
      <c r="JSZ21" s="27"/>
      <c r="JTA21" s="27"/>
      <c r="JTB21" s="27"/>
      <c r="JTC21" s="27"/>
      <c r="JTD21" s="27"/>
      <c r="JTE21" s="27"/>
      <c r="JTF21" s="27"/>
      <c r="JTG21" s="27"/>
      <c r="JTH21" s="27"/>
      <c r="JTI21" s="27"/>
      <c r="JTJ21" s="27"/>
      <c r="JTK21" s="27"/>
      <c r="JTL21" s="27"/>
      <c r="JTM21" s="27"/>
      <c r="JTN21" s="27"/>
      <c r="JTO21" s="27"/>
      <c r="JTP21" s="27"/>
      <c r="JTQ21" s="27"/>
      <c r="JTR21" s="27"/>
      <c r="JTS21" s="27"/>
      <c r="JTT21" s="27"/>
      <c r="JTU21" s="27"/>
      <c r="JTV21" s="27"/>
      <c r="JTW21" s="27"/>
      <c r="JTX21" s="27"/>
      <c r="JTY21" s="27"/>
      <c r="JTZ21" s="27"/>
      <c r="JUA21" s="27"/>
      <c r="JUB21" s="27"/>
      <c r="JUC21" s="27"/>
      <c r="JUD21" s="27"/>
      <c r="JUE21" s="27"/>
      <c r="JUF21" s="27"/>
      <c r="JUG21" s="27"/>
      <c r="JUH21" s="27"/>
      <c r="JUI21" s="27"/>
      <c r="JUJ21" s="27"/>
      <c r="JUK21" s="27"/>
      <c r="JUL21" s="27"/>
      <c r="JUM21" s="27"/>
      <c r="JUN21" s="27"/>
      <c r="JUO21" s="27"/>
      <c r="JUP21" s="27"/>
      <c r="JUQ21" s="27"/>
      <c r="JUR21" s="27"/>
      <c r="JUS21" s="27"/>
      <c r="JUT21" s="27"/>
      <c r="JUU21" s="27"/>
      <c r="JUV21" s="27"/>
      <c r="JUW21" s="27"/>
      <c r="JUX21" s="27"/>
      <c r="JUY21" s="27"/>
      <c r="JUZ21" s="27"/>
      <c r="JVA21" s="27"/>
      <c r="JVB21" s="27"/>
      <c r="JVC21" s="27"/>
      <c r="JVD21" s="27"/>
      <c r="JVE21" s="27"/>
      <c r="JVF21" s="27"/>
      <c r="JVG21" s="27"/>
      <c r="JVH21" s="27"/>
      <c r="JVI21" s="27"/>
      <c r="JVJ21" s="27"/>
      <c r="JVK21" s="27"/>
      <c r="JVL21" s="27"/>
      <c r="JVM21" s="27"/>
      <c r="JVN21" s="27"/>
      <c r="JVO21" s="27"/>
      <c r="JVP21" s="27"/>
      <c r="JVQ21" s="27"/>
      <c r="JVR21" s="27"/>
      <c r="JVS21" s="27"/>
      <c r="JVT21" s="27"/>
      <c r="JVU21" s="27"/>
      <c r="JVV21" s="27"/>
      <c r="JVW21" s="27"/>
      <c r="JVX21" s="27"/>
      <c r="JVY21" s="27"/>
      <c r="JVZ21" s="27"/>
      <c r="JWA21" s="27"/>
      <c r="JWB21" s="27"/>
      <c r="JWC21" s="27"/>
      <c r="JWD21" s="27"/>
      <c r="JWE21" s="27"/>
      <c r="JWF21" s="27"/>
      <c r="JWG21" s="27"/>
      <c r="JWH21" s="27"/>
      <c r="JWI21" s="27"/>
      <c r="JWJ21" s="27"/>
      <c r="JWK21" s="27"/>
      <c r="JWL21" s="27"/>
      <c r="JWM21" s="27"/>
      <c r="JWN21" s="27"/>
      <c r="JWO21" s="27"/>
      <c r="JWP21" s="27"/>
      <c r="JWQ21" s="27"/>
      <c r="JWR21" s="27"/>
      <c r="JWS21" s="27"/>
      <c r="JWT21" s="27"/>
      <c r="JWU21" s="27"/>
      <c r="JWV21" s="27"/>
      <c r="JWW21" s="27"/>
      <c r="JWX21" s="27"/>
      <c r="JWY21" s="27"/>
      <c r="JWZ21" s="27"/>
      <c r="JXA21" s="27"/>
      <c r="JXB21" s="27"/>
      <c r="JXC21" s="27"/>
      <c r="JXD21" s="27"/>
      <c r="JXE21" s="27"/>
      <c r="JXF21" s="27"/>
      <c r="JXG21" s="27"/>
      <c r="JXH21" s="27"/>
      <c r="JXI21" s="27"/>
      <c r="JXJ21" s="27"/>
      <c r="JXK21" s="27"/>
      <c r="JXL21" s="27"/>
      <c r="JXM21" s="27"/>
      <c r="JXN21" s="27"/>
      <c r="JXO21" s="27"/>
      <c r="JXP21" s="27"/>
      <c r="JXQ21" s="27"/>
      <c r="JXR21" s="27"/>
      <c r="JXS21" s="27"/>
      <c r="JXT21" s="27"/>
      <c r="JXU21" s="27"/>
      <c r="JXV21" s="27"/>
      <c r="JXW21" s="27"/>
      <c r="JXX21" s="27"/>
      <c r="JXY21" s="27"/>
      <c r="JXZ21" s="27"/>
      <c r="JYA21" s="27"/>
      <c r="JYB21" s="27"/>
      <c r="JYC21" s="27"/>
      <c r="JYD21" s="27"/>
      <c r="JYE21" s="27"/>
      <c r="JYF21" s="27"/>
      <c r="JYG21" s="27"/>
      <c r="JYH21" s="27"/>
      <c r="JYI21" s="27"/>
      <c r="JYJ21" s="27"/>
      <c r="JYK21" s="27"/>
      <c r="JYL21" s="27"/>
      <c r="JYM21" s="27"/>
      <c r="JYN21" s="27"/>
      <c r="JYO21" s="27"/>
      <c r="JYP21" s="27"/>
      <c r="JYQ21" s="27"/>
      <c r="JYR21" s="27"/>
      <c r="JYS21" s="27"/>
      <c r="JYT21" s="27"/>
      <c r="JYU21" s="27"/>
      <c r="JYV21" s="27"/>
      <c r="JYW21" s="27"/>
      <c r="JYX21" s="27"/>
      <c r="JYY21" s="27"/>
      <c r="JYZ21" s="27"/>
      <c r="JZA21" s="27"/>
      <c r="JZB21" s="27"/>
      <c r="JZC21" s="27"/>
      <c r="JZD21" s="27"/>
      <c r="JZE21" s="27"/>
      <c r="JZF21" s="27"/>
      <c r="JZG21" s="27"/>
      <c r="JZH21" s="27"/>
      <c r="JZI21" s="27"/>
      <c r="JZJ21" s="27"/>
      <c r="JZK21" s="27"/>
      <c r="JZL21" s="27"/>
      <c r="JZM21" s="27"/>
      <c r="JZN21" s="27"/>
      <c r="JZO21" s="27"/>
      <c r="JZP21" s="27"/>
      <c r="JZQ21" s="27"/>
      <c r="JZR21" s="27"/>
      <c r="JZS21" s="27"/>
      <c r="JZT21" s="27"/>
      <c r="JZU21" s="27"/>
      <c r="JZV21" s="27"/>
      <c r="JZW21" s="27"/>
      <c r="JZX21" s="27"/>
      <c r="JZY21" s="27"/>
      <c r="JZZ21" s="27"/>
      <c r="KAA21" s="27"/>
      <c r="KAB21" s="27"/>
      <c r="KAC21" s="27"/>
      <c r="KAD21" s="27"/>
      <c r="KAE21" s="27"/>
      <c r="KAF21" s="27"/>
      <c r="KAG21" s="27"/>
      <c r="KAH21" s="27"/>
      <c r="KAI21" s="27"/>
      <c r="KAJ21" s="27"/>
      <c r="KAK21" s="27"/>
      <c r="KAL21" s="27"/>
      <c r="KAM21" s="27"/>
      <c r="KAN21" s="27"/>
      <c r="KAO21" s="27"/>
      <c r="KAP21" s="27"/>
      <c r="KAQ21" s="27"/>
      <c r="KAR21" s="27"/>
      <c r="KAS21" s="27"/>
      <c r="KAT21" s="27"/>
      <c r="KAU21" s="27"/>
      <c r="KAV21" s="27"/>
      <c r="KAW21" s="27"/>
      <c r="KAX21" s="27"/>
      <c r="KAY21" s="27"/>
      <c r="KAZ21" s="27"/>
      <c r="KBA21" s="27"/>
      <c r="KBB21" s="27"/>
      <c r="KBC21" s="27"/>
      <c r="KBD21" s="27"/>
      <c r="KBE21" s="27"/>
      <c r="KBF21" s="27"/>
      <c r="KBG21" s="27"/>
      <c r="KBH21" s="27"/>
      <c r="KBI21" s="27"/>
      <c r="KBJ21" s="27"/>
      <c r="KBK21" s="27"/>
      <c r="KBL21" s="27"/>
      <c r="KBM21" s="27"/>
      <c r="KBN21" s="27"/>
      <c r="KBO21" s="27"/>
      <c r="KBP21" s="27"/>
      <c r="KBQ21" s="27"/>
      <c r="KBR21" s="27"/>
      <c r="KBS21" s="27"/>
      <c r="KBT21" s="27"/>
      <c r="KBU21" s="27"/>
      <c r="KBV21" s="27"/>
      <c r="KBW21" s="27"/>
      <c r="KBX21" s="27"/>
      <c r="KBY21" s="27"/>
      <c r="KBZ21" s="27"/>
      <c r="KCA21" s="27"/>
      <c r="KCB21" s="27"/>
      <c r="KCC21" s="27"/>
      <c r="KCD21" s="27"/>
      <c r="KCE21" s="27"/>
      <c r="KCF21" s="27"/>
      <c r="KCG21" s="27"/>
      <c r="KCH21" s="27"/>
      <c r="KCI21" s="27"/>
      <c r="KCJ21" s="27"/>
      <c r="KCK21" s="27"/>
      <c r="KCL21" s="27"/>
      <c r="KCM21" s="27"/>
      <c r="KCN21" s="27"/>
      <c r="KCO21" s="27"/>
      <c r="KCP21" s="27"/>
      <c r="KCQ21" s="27"/>
      <c r="KCR21" s="27"/>
      <c r="KCS21" s="27"/>
      <c r="KCT21" s="27"/>
      <c r="KCU21" s="27"/>
      <c r="KCV21" s="27"/>
      <c r="KCW21" s="27"/>
      <c r="KCX21" s="27"/>
      <c r="KCY21" s="27"/>
      <c r="KCZ21" s="27"/>
      <c r="KDA21" s="27"/>
      <c r="KDB21" s="27"/>
      <c r="KDC21" s="27"/>
      <c r="KDD21" s="27"/>
      <c r="KDE21" s="27"/>
      <c r="KDF21" s="27"/>
      <c r="KDG21" s="27"/>
      <c r="KDH21" s="27"/>
      <c r="KDI21" s="27"/>
      <c r="KDJ21" s="27"/>
      <c r="KDK21" s="27"/>
      <c r="KDL21" s="27"/>
      <c r="KDM21" s="27"/>
      <c r="KDN21" s="27"/>
      <c r="KDO21" s="27"/>
      <c r="KDP21" s="27"/>
      <c r="KDQ21" s="27"/>
      <c r="KDR21" s="27"/>
      <c r="KDS21" s="27"/>
      <c r="KDT21" s="27"/>
      <c r="KDU21" s="27"/>
      <c r="KDV21" s="27"/>
      <c r="KDW21" s="27"/>
      <c r="KDX21" s="27"/>
      <c r="KDY21" s="27"/>
      <c r="KDZ21" s="27"/>
      <c r="KEA21" s="27"/>
      <c r="KEB21" s="27"/>
      <c r="KEC21" s="27"/>
      <c r="KED21" s="27"/>
      <c r="KEE21" s="27"/>
      <c r="KEF21" s="27"/>
      <c r="KEG21" s="27"/>
      <c r="KEH21" s="27"/>
      <c r="KEI21" s="27"/>
      <c r="KEJ21" s="27"/>
      <c r="KEK21" s="27"/>
      <c r="KEL21" s="27"/>
      <c r="KEM21" s="27"/>
      <c r="KEN21" s="27"/>
      <c r="KEO21" s="27"/>
      <c r="KEP21" s="27"/>
      <c r="KEQ21" s="27"/>
      <c r="KER21" s="27"/>
      <c r="KES21" s="27"/>
      <c r="KET21" s="27"/>
      <c r="KEU21" s="27"/>
      <c r="KEV21" s="27"/>
      <c r="KEW21" s="27"/>
      <c r="KEX21" s="27"/>
      <c r="KEY21" s="27"/>
      <c r="KEZ21" s="27"/>
      <c r="KFA21" s="27"/>
      <c r="KFB21" s="27"/>
      <c r="KFC21" s="27"/>
      <c r="KFD21" s="27"/>
      <c r="KFE21" s="27"/>
      <c r="KFF21" s="27"/>
      <c r="KFG21" s="27"/>
      <c r="KFH21" s="27"/>
      <c r="KFI21" s="27"/>
      <c r="KFJ21" s="27"/>
      <c r="KFK21" s="27"/>
      <c r="KFL21" s="27"/>
      <c r="KFM21" s="27"/>
      <c r="KFN21" s="27"/>
      <c r="KFO21" s="27"/>
      <c r="KFP21" s="27"/>
      <c r="KFQ21" s="27"/>
      <c r="KFR21" s="27"/>
      <c r="KFS21" s="27"/>
      <c r="KFT21" s="27"/>
      <c r="KFU21" s="27"/>
      <c r="KFV21" s="27"/>
      <c r="KFW21" s="27"/>
      <c r="KFX21" s="27"/>
      <c r="KFY21" s="27"/>
      <c r="KFZ21" s="27"/>
      <c r="KGA21" s="27"/>
      <c r="KGB21" s="27"/>
      <c r="KGC21" s="27"/>
      <c r="KGD21" s="27"/>
      <c r="KGE21" s="27"/>
      <c r="KGF21" s="27"/>
      <c r="KGG21" s="27"/>
      <c r="KGH21" s="27"/>
      <c r="KGI21" s="27"/>
      <c r="KGJ21" s="27"/>
      <c r="KGK21" s="27"/>
      <c r="KGL21" s="27"/>
      <c r="KGM21" s="27"/>
      <c r="KGN21" s="27"/>
      <c r="KGO21" s="27"/>
      <c r="KGP21" s="27"/>
      <c r="KGQ21" s="27"/>
      <c r="KGR21" s="27"/>
      <c r="KGS21" s="27"/>
      <c r="KGT21" s="27"/>
      <c r="KGU21" s="27"/>
      <c r="KGV21" s="27"/>
      <c r="KGW21" s="27"/>
      <c r="KGX21" s="27"/>
      <c r="KGY21" s="27"/>
      <c r="KGZ21" s="27"/>
      <c r="KHA21" s="27"/>
      <c r="KHB21" s="27"/>
      <c r="KHC21" s="27"/>
      <c r="KHD21" s="27"/>
      <c r="KHE21" s="27"/>
      <c r="KHF21" s="27"/>
      <c r="KHG21" s="27"/>
      <c r="KHH21" s="27"/>
      <c r="KHI21" s="27"/>
      <c r="KHJ21" s="27"/>
      <c r="KHK21" s="27"/>
      <c r="KHL21" s="27"/>
      <c r="KHM21" s="27"/>
      <c r="KHN21" s="27"/>
      <c r="KHO21" s="27"/>
      <c r="KHP21" s="27"/>
      <c r="KHQ21" s="27"/>
      <c r="KHR21" s="27"/>
      <c r="KHS21" s="27"/>
      <c r="KHT21" s="27"/>
      <c r="KHU21" s="27"/>
      <c r="KHV21" s="27"/>
      <c r="KHW21" s="27"/>
      <c r="KHX21" s="27"/>
      <c r="KHY21" s="27"/>
      <c r="KHZ21" s="27"/>
      <c r="KIA21" s="27"/>
      <c r="KIB21" s="27"/>
      <c r="KIC21" s="27"/>
      <c r="KID21" s="27"/>
      <c r="KIE21" s="27"/>
      <c r="KIF21" s="27"/>
      <c r="KIG21" s="27"/>
      <c r="KIH21" s="27"/>
      <c r="KII21" s="27"/>
      <c r="KIJ21" s="27"/>
      <c r="KIK21" s="27"/>
      <c r="KIL21" s="27"/>
      <c r="KIM21" s="27"/>
      <c r="KIN21" s="27"/>
      <c r="KIO21" s="27"/>
      <c r="KIP21" s="27"/>
      <c r="KIQ21" s="27"/>
      <c r="KIR21" s="27"/>
      <c r="KIS21" s="27"/>
      <c r="KIT21" s="27"/>
      <c r="KIU21" s="27"/>
      <c r="KIV21" s="27"/>
      <c r="KIW21" s="27"/>
      <c r="KIX21" s="27"/>
      <c r="KIY21" s="27"/>
      <c r="KIZ21" s="27"/>
      <c r="KJA21" s="27"/>
      <c r="KJB21" s="27"/>
      <c r="KJC21" s="27"/>
      <c r="KJD21" s="27"/>
      <c r="KJE21" s="27"/>
      <c r="KJF21" s="27"/>
      <c r="KJG21" s="27"/>
      <c r="KJH21" s="27"/>
      <c r="KJI21" s="27"/>
      <c r="KJJ21" s="27"/>
      <c r="KJK21" s="27"/>
      <c r="KJL21" s="27"/>
      <c r="KJM21" s="27"/>
      <c r="KJN21" s="27"/>
      <c r="KJO21" s="27"/>
      <c r="KJP21" s="27"/>
      <c r="KJQ21" s="27"/>
      <c r="KJR21" s="27"/>
      <c r="KJS21" s="27"/>
      <c r="KJT21" s="27"/>
      <c r="KJU21" s="27"/>
      <c r="KJV21" s="27"/>
      <c r="KJW21" s="27"/>
      <c r="KJX21" s="27"/>
      <c r="KJY21" s="27"/>
      <c r="KJZ21" s="27"/>
      <c r="KKA21" s="27"/>
      <c r="KKB21" s="27"/>
      <c r="KKC21" s="27"/>
      <c r="KKD21" s="27"/>
      <c r="KKE21" s="27"/>
      <c r="KKF21" s="27"/>
      <c r="KKG21" s="27"/>
      <c r="KKH21" s="27"/>
      <c r="KKI21" s="27"/>
      <c r="KKJ21" s="27"/>
      <c r="KKK21" s="27"/>
      <c r="KKL21" s="27"/>
      <c r="KKM21" s="27"/>
      <c r="KKN21" s="27"/>
      <c r="KKO21" s="27"/>
      <c r="KKP21" s="27"/>
      <c r="KKQ21" s="27"/>
      <c r="KKR21" s="27"/>
      <c r="KKS21" s="27"/>
      <c r="KKT21" s="27"/>
      <c r="KKU21" s="27"/>
      <c r="KKV21" s="27"/>
      <c r="KKW21" s="27"/>
      <c r="KKX21" s="27"/>
      <c r="KKY21" s="27"/>
      <c r="KKZ21" s="27"/>
      <c r="KLA21" s="27"/>
      <c r="KLB21" s="27"/>
      <c r="KLC21" s="27"/>
      <c r="KLD21" s="27"/>
      <c r="KLE21" s="27"/>
      <c r="KLF21" s="27"/>
      <c r="KLG21" s="27"/>
      <c r="KLH21" s="27"/>
      <c r="KLI21" s="27"/>
      <c r="KLJ21" s="27"/>
      <c r="KLK21" s="27"/>
      <c r="KLL21" s="27"/>
      <c r="KLM21" s="27"/>
      <c r="KLN21" s="27"/>
      <c r="KLO21" s="27"/>
      <c r="KLP21" s="27"/>
      <c r="KLQ21" s="27"/>
      <c r="KLR21" s="27"/>
      <c r="KLS21" s="27"/>
      <c r="KLT21" s="27"/>
      <c r="KLU21" s="27"/>
      <c r="KLV21" s="27"/>
      <c r="KLW21" s="27"/>
      <c r="KLX21" s="27"/>
      <c r="KLY21" s="27"/>
      <c r="KLZ21" s="27"/>
      <c r="KMA21" s="27"/>
      <c r="KMB21" s="27"/>
      <c r="KMC21" s="27"/>
      <c r="KMD21" s="27"/>
      <c r="KME21" s="27"/>
      <c r="KMF21" s="27"/>
      <c r="KMG21" s="27"/>
      <c r="KMH21" s="27"/>
      <c r="KMI21" s="27"/>
      <c r="KMJ21" s="27"/>
      <c r="KMK21" s="27"/>
      <c r="KML21" s="27"/>
      <c r="KMM21" s="27"/>
      <c r="KMN21" s="27"/>
      <c r="KMO21" s="27"/>
      <c r="KMP21" s="27"/>
      <c r="KMQ21" s="27"/>
      <c r="KMR21" s="27"/>
      <c r="KMS21" s="27"/>
      <c r="KMT21" s="27"/>
      <c r="KMU21" s="27"/>
      <c r="KMV21" s="27"/>
      <c r="KMW21" s="27"/>
      <c r="KMX21" s="27"/>
      <c r="KMY21" s="27"/>
      <c r="KMZ21" s="27"/>
      <c r="KNA21" s="27"/>
      <c r="KNB21" s="27"/>
      <c r="KNC21" s="27"/>
      <c r="KND21" s="27"/>
      <c r="KNE21" s="27"/>
      <c r="KNF21" s="27"/>
      <c r="KNG21" s="27"/>
      <c r="KNH21" s="27"/>
      <c r="KNI21" s="27"/>
      <c r="KNJ21" s="27"/>
      <c r="KNK21" s="27"/>
      <c r="KNL21" s="27"/>
      <c r="KNM21" s="27"/>
      <c r="KNN21" s="27"/>
      <c r="KNO21" s="27"/>
      <c r="KNP21" s="27"/>
      <c r="KNQ21" s="27"/>
      <c r="KNR21" s="27"/>
      <c r="KNS21" s="27"/>
      <c r="KNT21" s="27"/>
      <c r="KNU21" s="27"/>
      <c r="KNV21" s="27"/>
      <c r="KNW21" s="27"/>
      <c r="KNX21" s="27"/>
      <c r="KNY21" s="27"/>
      <c r="KNZ21" s="27"/>
      <c r="KOA21" s="27"/>
      <c r="KOB21" s="27"/>
      <c r="KOC21" s="27"/>
      <c r="KOD21" s="27"/>
      <c r="KOE21" s="27"/>
      <c r="KOF21" s="27"/>
      <c r="KOG21" s="27"/>
      <c r="KOH21" s="27"/>
      <c r="KOI21" s="27"/>
      <c r="KOJ21" s="27"/>
      <c r="KOK21" s="27"/>
      <c r="KOL21" s="27"/>
      <c r="KOM21" s="27"/>
      <c r="KON21" s="27"/>
      <c r="KOO21" s="27"/>
      <c r="KOP21" s="27"/>
      <c r="KOQ21" s="27"/>
      <c r="KOR21" s="27"/>
      <c r="KOS21" s="27"/>
      <c r="KOT21" s="27"/>
      <c r="KOU21" s="27"/>
      <c r="KOV21" s="27"/>
      <c r="KOW21" s="27"/>
      <c r="KOX21" s="27"/>
      <c r="KOY21" s="27"/>
      <c r="KOZ21" s="27"/>
      <c r="KPA21" s="27"/>
      <c r="KPB21" s="27"/>
      <c r="KPC21" s="27"/>
      <c r="KPD21" s="27"/>
      <c r="KPE21" s="27"/>
      <c r="KPF21" s="27"/>
      <c r="KPG21" s="27"/>
      <c r="KPH21" s="27"/>
      <c r="KPI21" s="27"/>
      <c r="KPJ21" s="27"/>
      <c r="KPK21" s="27"/>
      <c r="KPL21" s="27"/>
      <c r="KPM21" s="27"/>
      <c r="KPN21" s="27"/>
      <c r="KPO21" s="27"/>
      <c r="KPP21" s="27"/>
      <c r="KPQ21" s="27"/>
      <c r="KPR21" s="27"/>
      <c r="KPS21" s="27"/>
      <c r="KPT21" s="27"/>
      <c r="KPU21" s="27"/>
      <c r="KPV21" s="27"/>
      <c r="KPW21" s="27"/>
      <c r="KPX21" s="27"/>
      <c r="KPY21" s="27"/>
      <c r="KPZ21" s="27"/>
      <c r="KQA21" s="27"/>
      <c r="KQB21" s="27"/>
      <c r="KQC21" s="27"/>
      <c r="KQD21" s="27"/>
      <c r="KQE21" s="27"/>
      <c r="KQF21" s="27"/>
      <c r="KQG21" s="27"/>
      <c r="KQH21" s="27"/>
      <c r="KQI21" s="27"/>
      <c r="KQJ21" s="27"/>
      <c r="KQK21" s="27"/>
      <c r="KQL21" s="27"/>
      <c r="KQM21" s="27"/>
      <c r="KQN21" s="27"/>
      <c r="KQO21" s="27"/>
      <c r="KQP21" s="27"/>
      <c r="KQQ21" s="27"/>
      <c r="KQR21" s="27"/>
      <c r="KQS21" s="27"/>
      <c r="KQT21" s="27"/>
      <c r="KQU21" s="27"/>
      <c r="KQV21" s="27"/>
      <c r="KQW21" s="27"/>
      <c r="KQX21" s="27"/>
      <c r="KQY21" s="27"/>
      <c r="KQZ21" s="27"/>
      <c r="KRA21" s="27"/>
      <c r="KRB21" s="27"/>
      <c r="KRC21" s="27"/>
      <c r="KRD21" s="27"/>
      <c r="KRE21" s="27"/>
      <c r="KRF21" s="27"/>
      <c r="KRG21" s="27"/>
      <c r="KRH21" s="27"/>
      <c r="KRI21" s="27"/>
      <c r="KRJ21" s="27"/>
      <c r="KRK21" s="27"/>
      <c r="KRL21" s="27"/>
      <c r="KRM21" s="27"/>
      <c r="KRN21" s="27"/>
      <c r="KRO21" s="27"/>
      <c r="KRP21" s="27"/>
      <c r="KRQ21" s="27"/>
      <c r="KRR21" s="27"/>
      <c r="KRS21" s="27"/>
      <c r="KRT21" s="27"/>
      <c r="KRU21" s="27"/>
      <c r="KRV21" s="27"/>
      <c r="KRW21" s="27"/>
      <c r="KRX21" s="27"/>
      <c r="KRY21" s="27"/>
      <c r="KRZ21" s="27"/>
      <c r="KSA21" s="27"/>
      <c r="KSB21" s="27"/>
      <c r="KSC21" s="27"/>
      <c r="KSD21" s="27"/>
      <c r="KSE21" s="27"/>
      <c r="KSF21" s="27"/>
      <c r="KSG21" s="27"/>
      <c r="KSH21" s="27"/>
      <c r="KSI21" s="27"/>
      <c r="KSJ21" s="27"/>
      <c r="KSK21" s="27"/>
      <c r="KSL21" s="27"/>
      <c r="KSM21" s="27"/>
      <c r="KSN21" s="27"/>
      <c r="KSO21" s="27"/>
      <c r="KSP21" s="27"/>
      <c r="KSQ21" s="27"/>
      <c r="KSR21" s="27"/>
      <c r="KSS21" s="27"/>
      <c r="KST21" s="27"/>
      <c r="KSU21" s="27"/>
      <c r="KSV21" s="27"/>
      <c r="KSW21" s="27"/>
      <c r="KSX21" s="27"/>
      <c r="KSY21" s="27"/>
      <c r="KSZ21" s="27"/>
      <c r="KTA21" s="27"/>
      <c r="KTB21" s="27"/>
      <c r="KTC21" s="27"/>
      <c r="KTD21" s="27"/>
      <c r="KTE21" s="27"/>
      <c r="KTF21" s="27"/>
      <c r="KTG21" s="27"/>
      <c r="KTH21" s="27"/>
      <c r="KTI21" s="27"/>
      <c r="KTJ21" s="27"/>
      <c r="KTK21" s="27"/>
      <c r="KTL21" s="27"/>
      <c r="KTM21" s="27"/>
      <c r="KTN21" s="27"/>
      <c r="KTO21" s="27"/>
      <c r="KTP21" s="27"/>
      <c r="KTQ21" s="27"/>
      <c r="KTR21" s="27"/>
      <c r="KTS21" s="27"/>
      <c r="KTT21" s="27"/>
      <c r="KTU21" s="27"/>
      <c r="KTV21" s="27"/>
      <c r="KTW21" s="27"/>
      <c r="KTX21" s="27"/>
      <c r="KTY21" s="27"/>
      <c r="KTZ21" s="27"/>
      <c r="KUA21" s="27"/>
      <c r="KUB21" s="27"/>
      <c r="KUC21" s="27"/>
      <c r="KUD21" s="27"/>
      <c r="KUE21" s="27"/>
      <c r="KUF21" s="27"/>
      <c r="KUG21" s="27"/>
      <c r="KUH21" s="27"/>
      <c r="KUI21" s="27"/>
      <c r="KUJ21" s="27"/>
      <c r="KUK21" s="27"/>
      <c r="KUL21" s="27"/>
      <c r="KUM21" s="27"/>
      <c r="KUN21" s="27"/>
      <c r="KUO21" s="27"/>
      <c r="KUP21" s="27"/>
      <c r="KUQ21" s="27"/>
      <c r="KUR21" s="27"/>
      <c r="KUS21" s="27"/>
      <c r="KUT21" s="27"/>
      <c r="KUU21" s="27"/>
      <c r="KUV21" s="27"/>
      <c r="KUW21" s="27"/>
      <c r="KUX21" s="27"/>
      <c r="KUY21" s="27"/>
      <c r="KUZ21" s="27"/>
      <c r="KVA21" s="27"/>
      <c r="KVB21" s="27"/>
      <c r="KVC21" s="27"/>
      <c r="KVD21" s="27"/>
      <c r="KVE21" s="27"/>
      <c r="KVF21" s="27"/>
      <c r="KVG21" s="27"/>
      <c r="KVH21" s="27"/>
      <c r="KVI21" s="27"/>
      <c r="KVJ21" s="27"/>
      <c r="KVK21" s="27"/>
      <c r="KVL21" s="27"/>
      <c r="KVM21" s="27"/>
      <c r="KVN21" s="27"/>
      <c r="KVO21" s="27"/>
      <c r="KVP21" s="27"/>
      <c r="KVQ21" s="27"/>
      <c r="KVR21" s="27"/>
      <c r="KVS21" s="27"/>
      <c r="KVT21" s="27"/>
      <c r="KVU21" s="27"/>
      <c r="KVV21" s="27"/>
      <c r="KVW21" s="27"/>
      <c r="KVX21" s="27"/>
      <c r="KVY21" s="27"/>
      <c r="KVZ21" s="27"/>
      <c r="KWA21" s="27"/>
      <c r="KWB21" s="27"/>
      <c r="KWC21" s="27"/>
      <c r="KWD21" s="27"/>
      <c r="KWE21" s="27"/>
      <c r="KWF21" s="27"/>
      <c r="KWG21" s="27"/>
      <c r="KWH21" s="27"/>
      <c r="KWI21" s="27"/>
      <c r="KWJ21" s="27"/>
      <c r="KWK21" s="27"/>
      <c r="KWL21" s="27"/>
      <c r="KWM21" s="27"/>
      <c r="KWN21" s="27"/>
      <c r="KWO21" s="27"/>
      <c r="KWP21" s="27"/>
      <c r="KWQ21" s="27"/>
      <c r="KWR21" s="27"/>
      <c r="KWS21" s="27"/>
      <c r="KWT21" s="27"/>
      <c r="KWU21" s="27"/>
      <c r="KWV21" s="27"/>
      <c r="KWW21" s="27"/>
      <c r="KWX21" s="27"/>
      <c r="KWY21" s="27"/>
      <c r="KWZ21" s="27"/>
      <c r="KXA21" s="27"/>
      <c r="KXB21" s="27"/>
      <c r="KXC21" s="27"/>
      <c r="KXD21" s="27"/>
      <c r="KXE21" s="27"/>
      <c r="KXF21" s="27"/>
      <c r="KXG21" s="27"/>
      <c r="KXH21" s="27"/>
      <c r="KXI21" s="27"/>
      <c r="KXJ21" s="27"/>
      <c r="KXK21" s="27"/>
      <c r="KXL21" s="27"/>
      <c r="KXM21" s="27"/>
      <c r="KXN21" s="27"/>
      <c r="KXO21" s="27"/>
      <c r="KXP21" s="27"/>
      <c r="KXQ21" s="27"/>
      <c r="KXR21" s="27"/>
      <c r="KXS21" s="27"/>
      <c r="KXT21" s="27"/>
      <c r="KXU21" s="27"/>
      <c r="KXV21" s="27"/>
      <c r="KXW21" s="27"/>
      <c r="KXX21" s="27"/>
      <c r="KXY21" s="27"/>
      <c r="KXZ21" s="27"/>
      <c r="KYA21" s="27"/>
      <c r="KYB21" s="27"/>
      <c r="KYC21" s="27"/>
      <c r="KYD21" s="27"/>
      <c r="KYE21" s="27"/>
      <c r="KYF21" s="27"/>
      <c r="KYG21" s="27"/>
      <c r="KYH21" s="27"/>
      <c r="KYI21" s="27"/>
      <c r="KYJ21" s="27"/>
      <c r="KYK21" s="27"/>
      <c r="KYL21" s="27"/>
      <c r="KYM21" s="27"/>
      <c r="KYN21" s="27"/>
      <c r="KYO21" s="27"/>
      <c r="KYP21" s="27"/>
      <c r="KYQ21" s="27"/>
      <c r="KYR21" s="27"/>
      <c r="KYS21" s="27"/>
      <c r="KYT21" s="27"/>
      <c r="KYU21" s="27"/>
      <c r="KYV21" s="27"/>
      <c r="KYW21" s="27"/>
      <c r="KYX21" s="27"/>
      <c r="KYY21" s="27"/>
      <c r="KYZ21" s="27"/>
      <c r="KZA21" s="27"/>
      <c r="KZB21" s="27"/>
      <c r="KZC21" s="27"/>
      <c r="KZD21" s="27"/>
      <c r="KZE21" s="27"/>
      <c r="KZF21" s="27"/>
      <c r="KZG21" s="27"/>
      <c r="KZH21" s="27"/>
      <c r="KZI21" s="27"/>
      <c r="KZJ21" s="27"/>
      <c r="KZK21" s="27"/>
      <c r="KZL21" s="27"/>
      <c r="KZM21" s="27"/>
      <c r="KZN21" s="27"/>
      <c r="KZO21" s="27"/>
      <c r="KZP21" s="27"/>
      <c r="KZQ21" s="27"/>
      <c r="KZR21" s="27"/>
      <c r="KZS21" s="27"/>
      <c r="KZT21" s="27"/>
      <c r="KZU21" s="27"/>
      <c r="KZV21" s="27"/>
      <c r="KZW21" s="27"/>
      <c r="KZX21" s="27"/>
      <c r="KZY21" s="27"/>
      <c r="KZZ21" s="27"/>
      <c r="LAA21" s="27"/>
      <c r="LAB21" s="27"/>
      <c r="LAC21" s="27"/>
      <c r="LAD21" s="27"/>
      <c r="LAE21" s="27"/>
      <c r="LAF21" s="27"/>
      <c r="LAG21" s="27"/>
      <c r="LAH21" s="27"/>
      <c r="LAI21" s="27"/>
      <c r="LAJ21" s="27"/>
      <c r="LAK21" s="27"/>
      <c r="LAL21" s="27"/>
      <c r="LAM21" s="27"/>
      <c r="LAN21" s="27"/>
      <c r="LAO21" s="27"/>
      <c r="LAP21" s="27"/>
      <c r="LAQ21" s="27"/>
      <c r="LAR21" s="27"/>
      <c r="LAS21" s="27"/>
      <c r="LAT21" s="27"/>
      <c r="LAU21" s="27"/>
      <c r="LAV21" s="27"/>
      <c r="LAW21" s="27"/>
      <c r="LAX21" s="27"/>
      <c r="LAY21" s="27"/>
      <c r="LAZ21" s="27"/>
      <c r="LBA21" s="27"/>
      <c r="LBB21" s="27"/>
      <c r="LBC21" s="27"/>
      <c r="LBD21" s="27"/>
      <c r="LBE21" s="27"/>
      <c r="LBF21" s="27"/>
      <c r="LBG21" s="27"/>
      <c r="LBH21" s="27"/>
      <c r="LBI21" s="27"/>
      <c r="LBJ21" s="27"/>
      <c r="LBK21" s="27"/>
      <c r="LBL21" s="27"/>
      <c r="LBM21" s="27"/>
      <c r="LBN21" s="27"/>
      <c r="LBO21" s="27"/>
      <c r="LBP21" s="27"/>
      <c r="LBQ21" s="27"/>
      <c r="LBR21" s="27"/>
      <c r="LBS21" s="27"/>
      <c r="LBT21" s="27"/>
      <c r="LBU21" s="27"/>
      <c r="LBV21" s="27"/>
      <c r="LBW21" s="27"/>
      <c r="LBX21" s="27"/>
      <c r="LBY21" s="27"/>
      <c r="LBZ21" s="27"/>
      <c r="LCA21" s="27"/>
      <c r="LCB21" s="27"/>
      <c r="LCC21" s="27"/>
      <c r="LCD21" s="27"/>
      <c r="LCE21" s="27"/>
      <c r="LCF21" s="27"/>
      <c r="LCG21" s="27"/>
      <c r="LCH21" s="27"/>
      <c r="LCI21" s="27"/>
      <c r="LCJ21" s="27"/>
      <c r="LCK21" s="27"/>
      <c r="LCL21" s="27"/>
      <c r="LCM21" s="27"/>
      <c r="LCN21" s="27"/>
      <c r="LCO21" s="27"/>
      <c r="LCP21" s="27"/>
      <c r="LCQ21" s="27"/>
      <c r="LCR21" s="27"/>
      <c r="LCS21" s="27"/>
      <c r="LCT21" s="27"/>
      <c r="LCU21" s="27"/>
      <c r="LCV21" s="27"/>
      <c r="LCW21" s="27"/>
      <c r="LCX21" s="27"/>
      <c r="LCY21" s="27"/>
      <c r="LCZ21" s="27"/>
      <c r="LDA21" s="27"/>
      <c r="LDB21" s="27"/>
      <c r="LDC21" s="27"/>
      <c r="LDD21" s="27"/>
      <c r="LDE21" s="27"/>
      <c r="LDF21" s="27"/>
      <c r="LDG21" s="27"/>
      <c r="LDH21" s="27"/>
      <c r="LDI21" s="27"/>
      <c r="LDJ21" s="27"/>
      <c r="LDK21" s="27"/>
      <c r="LDL21" s="27"/>
      <c r="LDM21" s="27"/>
      <c r="LDN21" s="27"/>
      <c r="LDO21" s="27"/>
      <c r="LDP21" s="27"/>
      <c r="LDQ21" s="27"/>
      <c r="LDR21" s="27"/>
      <c r="LDS21" s="27"/>
      <c r="LDT21" s="27"/>
      <c r="LDU21" s="27"/>
      <c r="LDV21" s="27"/>
      <c r="LDW21" s="27"/>
      <c r="LDX21" s="27"/>
      <c r="LDY21" s="27"/>
      <c r="LDZ21" s="27"/>
      <c r="LEA21" s="27"/>
      <c r="LEB21" s="27"/>
      <c r="LEC21" s="27"/>
      <c r="LED21" s="27"/>
      <c r="LEE21" s="27"/>
      <c r="LEF21" s="27"/>
      <c r="LEG21" s="27"/>
      <c r="LEH21" s="27"/>
      <c r="LEI21" s="27"/>
      <c r="LEJ21" s="27"/>
      <c r="LEK21" s="27"/>
      <c r="LEL21" s="27"/>
      <c r="LEM21" s="27"/>
      <c r="LEN21" s="27"/>
      <c r="LEO21" s="27"/>
      <c r="LEP21" s="27"/>
      <c r="LEQ21" s="27"/>
      <c r="LER21" s="27"/>
      <c r="LES21" s="27"/>
      <c r="LET21" s="27"/>
      <c r="LEU21" s="27"/>
      <c r="LEV21" s="27"/>
      <c r="LEW21" s="27"/>
      <c r="LEX21" s="27"/>
      <c r="LEY21" s="27"/>
      <c r="LEZ21" s="27"/>
      <c r="LFA21" s="27"/>
      <c r="LFB21" s="27"/>
      <c r="LFC21" s="27"/>
      <c r="LFD21" s="27"/>
      <c r="LFE21" s="27"/>
      <c r="LFF21" s="27"/>
      <c r="LFG21" s="27"/>
      <c r="LFH21" s="27"/>
      <c r="LFI21" s="27"/>
      <c r="LFJ21" s="27"/>
      <c r="LFK21" s="27"/>
      <c r="LFL21" s="27"/>
      <c r="LFM21" s="27"/>
      <c r="LFN21" s="27"/>
      <c r="LFO21" s="27"/>
      <c r="LFP21" s="27"/>
      <c r="LFQ21" s="27"/>
      <c r="LFR21" s="27"/>
      <c r="LFS21" s="27"/>
      <c r="LFT21" s="27"/>
      <c r="LFU21" s="27"/>
      <c r="LFV21" s="27"/>
      <c r="LFW21" s="27"/>
      <c r="LFX21" s="27"/>
      <c r="LFY21" s="27"/>
      <c r="LFZ21" s="27"/>
      <c r="LGA21" s="27"/>
      <c r="LGB21" s="27"/>
      <c r="LGC21" s="27"/>
      <c r="LGD21" s="27"/>
      <c r="LGE21" s="27"/>
      <c r="LGF21" s="27"/>
      <c r="LGG21" s="27"/>
      <c r="LGH21" s="27"/>
      <c r="LGI21" s="27"/>
      <c r="LGJ21" s="27"/>
      <c r="LGK21" s="27"/>
      <c r="LGL21" s="27"/>
      <c r="LGM21" s="27"/>
      <c r="LGN21" s="27"/>
      <c r="LGO21" s="27"/>
      <c r="LGP21" s="27"/>
      <c r="LGQ21" s="27"/>
      <c r="LGR21" s="27"/>
      <c r="LGS21" s="27"/>
      <c r="LGT21" s="27"/>
      <c r="LGU21" s="27"/>
      <c r="LGV21" s="27"/>
      <c r="LGW21" s="27"/>
      <c r="LGX21" s="27"/>
      <c r="LGY21" s="27"/>
      <c r="LGZ21" s="27"/>
      <c r="LHA21" s="27"/>
      <c r="LHB21" s="27"/>
      <c r="LHC21" s="27"/>
      <c r="LHD21" s="27"/>
      <c r="LHE21" s="27"/>
      <c r="LHF21" s="27"/>
      <c r="LHG21" s="27"/>
      <c r="LHH21" s="27"/>
      <c r="LHI21" s="27"/>
      <c r="LHJ21" s="27"/>
      <c r="LHK21" s="27"/>
      <c r="LHL21" s="27"/>
      <c r="LHM21" s="27"/>
      <c r="LHN21" s="27"/>
      <c r="LHO21" s="27"/>
      <c r="LHP21" s="27"/>
      <c r="LHQ21" s="27"/>
      <c r="LHR21" s="27"/>
      <c r="LHS21" s="27"/>
      <c r="LHT21" s="27"/>
      <c r="LHU21" s="27"/>
      <c r="LHV21" s="27"/>
      <c r="LHW21" s="27"/>
      <c r="LHX21" s="27"/>
      <c r="LHY21" s="27"/>
      <c r="LHZ21" s="27"/>
      <c r="LIA21" s="27"/>
      <c r="LIB21" s="27"/>
      <c r="LIC21" s="27"/>
      <c r="LID21" s="27"/>
      <c r="LIE21" s="27"/>
      <c r="LIF21" s="27"/>
      <c r="LIG21" s="27"/>
      <c r="LIH21" s="27"/>
      <c r="LII21" s="27"/>
      <c r="LIJ21" s="27"/>
      <c r="LIK21" s="27"/>
      <c r="LIL21" s="27"/>
      <c r="LIM21" s="27"/>
      <c r="LIN21" s="27"/>
      <c r="LIO21" s="27"/>
      <c r="LIP21" s="27"/>
      <c r="LIQ21" s="27"/>
      <c r="LIR21" s="27"/>
      <c r="LIS21" s="27"/>
      <c r="LIT21" s="27"/>
      <c r="LIU21" s="27"/>
      <c r="LIV21" s="27"/>
      <c r="LIW21" s="27"/>
      <c r="LIX21" s="27"/>
      <c r="LIY21" s="27"/>
      <c r="LIZ21" s="27"/>
      <c r="LJA21" s="27"/>
      <c r="LJB21" s="27"/>
      <c r="LJC21" s="27"/>
      <c r="LJD21" s="27"/>
      <c r="LJE21" s="27"/>
      <c r="LJF21" s="27"/>
      <c r="LJG21" s="27"/>
      <c r="LJH21" s="27"/>
      <c r="LJI21" s="27"/>
      <c r="LJJ21" s="27"/>
      <c r="LJK21" s="27"/>
      <c r="LJL21" s="27"/>
      <c r="LJM21" s="27"/>
      <c r="LJN21" s="27"/>
      <c r="LJO21" s="27"/>
      <c r="LJP21" s="27"/>
      <c r="LJQ21" s="27"/>
      <c r="LJR21" s="27"/>
      <c r="LJS21" s="27"/>
      <c r="LJT21" s="27"/>
      <c r="LJU21" s="27"/>
      <c r="LJV21" s="27"/>
      <c r="LJW21" s="27"/>
      <c r="LJX21" s="27"/>
      <c r="LJY21" s="27"/>
      <c r="LJZ21" s="27"/>
      <c r="LKA21" s="27"/>
      <c r="LKB21" s="27"/>
      <c r="LKC21" s="27"/>
      <c r="LKD21" s="27"/>
      <c r="LKE21" s="27"/>
      <c r="LKF21" s="27"/>
      <c r="LKG21" s="27"/>
      <c r="LKH21" s="27"/>
      <c r="LKI21" s="27"/>
      <c r="LKJ21" s="27"/>
      <c r="LKK21" s="27"/>
      <c r="LKL21" s="27"/>
      <c r="LKM21" s="27"/>
      <c r="LKN21" s="27"/>
      <c r="LKO21" s="27"/>
      <c r="LKP21" s="27"/>
      <c r="LKQ21" s="27"/>
      <c r="LKR21" s="27"/>
      <c r="LKS21" s="27"/>
      <c r="LKT21" s="27"/>
      <c r="LKU21" s="27"/>
      <c r="LKV21" s="27"/>
      <c r="LKW21" s="27"/>
      <c r="LKX21" s="27"/>
      <c r="LKY21" s="27"/>
      <c r="LKZ21" s="27"/>
      <c r="LLA21" s="27"/>
      <c r="LLB21" s="27"/>
      <c r="LLC21" s="27"/>
      <c r="LLD21" s="27"/>
      <c r="LLE21" s="27"/>
      <c r="LLF21" s="27"/>
      <c r="LLG21" s="27"/>
      <c r="LLH21" s="27"/>
      <c r="LLI21" s="27"/>
      <c r="LLJ21" s="27"/>
      <c r="LLK21" s="27"/>
      <c r="LLL21" s="27"/>
      <c r="LLM21" s="27"/>
      <c r="LLN21" s="27"/>
      <c r="LLO21" s="27"/>
      <c r="LLP21" s="27"/>
      <c r="LLQ21" s="27"/>
      <c r="LLR21" s="27"/>
      <c r="LLS21" s="27"/>
      <c r="LLT21" s="27"/>
      <c r="LLU21" s="27"/>
      <c r="LLV21" s="27"/>
      <c r="LLW21" s="27"/>
      <c r="LLX21" s="27"/>
      <c r="LLY21" s="27"/>
      <c r="LLZ21" s="27"/>
      <c r="LMA21" s="27"/>
      <c r="LMB21" s="27"/>
      <c r="LMC21" s="27"/>
      <c r="LMD21" s="27"/>
      <c r="LME21" s="27"/>
      <c r="LMF21" s="27"/>
      <c r="LMG21" s="27"/>
      <c r="LMH21" s="27"/>
      <c r="LMI21" s="27"/>
      <c r="LMJ21" s="27"/>
      <c r="LMK21" s="27"/>
      <c r="LML21" s="27"/>
      <c r="LMM21" s="27"/>
      <c r="LMN21" s="27"/>
      <c r="LMO21" s="27"/>
      <c r="LMP21" s="27"/>
      <c r="LMQ21" s="27"/>
      <c r="LMR21" s="27"/>
      <c r="LMS21" s="27"/>
      <c r="LMT21" s="27"/>
      <c r="LMU21" s="27"/>
      <c r="LMV21" s="27"/>
      <c r="LMW21" s="27"/>
      <c r="LMX21" s="27"/>
      <c r="LMY21" s="27"/>
      <c r="LMZ21" s="27"/>
      <c r="LNA21" s="27"/>
      <c r="LNB21" s="27"/>
      <c r="LNC21" s="27"/>
      <c r="LND21" s="27"/>
      <c r="LNE21" s="27"/>
      <c r="LNF21" s="27"/>
      <c r="LNG21" s="27"/>
      <c r="LNH21" s="27"/>
      <c r="LNI21" s="27"/>
      <c r="LNJ21" s="27"/>
      <c r="LNK21" s="27"/>
      <c r="LNL21" s="27"/>
      <c r="LNM21" s="27"/>
      <c r="LNN21" s="27"/>
      <c r="LNO21" s="27"/>
      <c r="LNP21" s="27"/>
      <c r="LNQ21" s="27"/>
      <c r="LNR21" s="27"/>
      <c r="LNS21" s="27"/>
      <c r="LNT21" s="27"/>
      <c r="LNU21" s="27"/>
      <c r="LNV21" s="27"/>
      <c r="LNW21" s="27"/>
      <c r="LNX21" s="27"/>
      <c r="LNY21" s="27"/>
      <c r="LNZ21" s="27"/>
      <c r="LOA21" s="27"/>
      <c r="LOB21" s="27"/>
      <c r="LOC21" s="27"/>
      <c r="LOD21" s="27"/>
      <c r="LOE21" s="27"/>
      <c r="LOF21" s="27"/>
      <c r="LOG21" s="27"/>
      <c r="LOH21" s="27"/>
      <c r="LOI21" s="27"/>
      <c r="LOJ21" s="27"/>
      <c r="LOK21" s="27"/>
      <c r="LOL21" s="27"/>
      <c r="LOM21" s="27"/>
      <c r="LON21" s="27"/>
      <c r="LOO21" s="27"/>
      <c r="LOP21" s="27"/>
      <c r="LOQ21" s="27"/>
      <c r="LOR21" s="27"/>
      <c r="LOS21" s="27"/>
      <c r="LOT21" s="27"/>
      <c r="LOU21" s="27"/>
      <c r="LOV21" s="27"/>
      <c r="LOW21" s="27"/>
      <c r="LOX21" s="27"/>
      <c r="LOY21" s="27"/>
      <c r="LOZ21" s="27"/>
      <c r="LPA21" s="27"/>
      <c r="LPB21" s="27"/>
      <c r="LPC21" s="27"/>
      <c r="LPD21" s="27"/>
      <c r="LPE21" s="27"/>
      <c r="LPF21" s="27"/>
      <c r="LPG21" s="27"/>
      <c r="LPH21" s="27"/>
      <c r="LPI21" s="27"/>
      <c r="LPJ21" s="27"/>
      <c r="LPK21" s="27"/>
      <c r="LPL21" s="27"/>
      <c r="LPM21" s="27"/>
      <c r="LPN21" s="27"/>
      <c r="LPO21" s="27"/>
      <c r="LPP21" s="27"/>
      <c r="LPQ21" s="27"/>
      <c r="LPR21" s="27"/>
      <c r="LPS21" s="27"/>
      <c r="LPT21" s="27"/>
      <c r="LPU21" s="27"/>
      <c r="LPV21" s="27"/>
      <c r="LPW21" s="27"/>
      <c r="LPX21" s="27"/>
      <c r="LPY21" s="27"/>
      <c r="LPZ21" s="27"/>
      <c r="LQA21" s="27"/>
      <c r="LQB21" s="27"/>
      <c r="LQC21" s="27"/>
      <c r="LQD21" s="27"/>
      <c r="LQE21" s="27"/>
      <c r="LQF21" s="27"/>
      <c r="LQG21" s="27"/>
      <c r="LQH21" s="27"/>
      <c r="LQI21" s="27"/>
      <c r="LQJ21" s="27"/>
      <c r="LQK21" s="27"/>
      <c r="LQL21" s="27"/>
      <c r="LQM21" s="27"/>
      <c r="LQN21" s="27"/>
      <c r="LQO21" s="27"/>
      <c r="LQP21" s="27"/>
      <c r="LQQ21" s="27"/>
      <c r="LQR21" s="27"/>
      <c r="LQS21" s="27"/>
      <c r="LQT21" s="27"/>
      <c r="LQU21" s="27"/>
      <c r="LQV21" s="27"/>
      <c r="LQW21" s="27"/>
      <c r="LQX21" s="27"/>
      <c r="LQY21" s="27"/>
      <c r="LQZ21" s="27"/>
      <c r="LRA21" s="27"/>
      <c r="LRB21" s="27"/>
      <c r="LRC21" s="27"/>
      <c r="LRD21" s="27"/>
      <c r="LRE21" s="27"/>
      <c r="LRF21" s="27"/>
      <c r="LRG21" s="27"/>
      <c r="LRH21" s="27"/>
      <c r="LRI21" s="27"/>
      <c r="LRJ21" s="27"/>
      <c r="LRK21" s="27"/>
      <c r="LRL21" s="27"/>
      <c r="LRM21" s="27"/>
      <c r="LRN21" s="27"/>
      <c r="LRO21" s="27"/>
      <c r="LRP21" s="27"/>
      <c r="LRQ21" s="27"/>
      <c r="LRR21" s="27"/>
      <c r="LRS21" s="27"/>
      <c r="LRT21" s="27"/>
      <c r="LRU21" s="27"/>
      <c r="LRV21" s="27"/>
      <c r="LRW21" s="27"/>
      <c r="LRX21" s="27"/>
      <c r="LRY21" s="27"/>
      <c r="LRZ21" s="27"/>
      <c r="LSA21" s="27"/>
      <c r="LSB21" s="27"/>
      <c r="LSC21" s="27"/>
      <c r="LSD21" s="27"/>
      <c r="LSE21" s="27"/>
      <c r="LSF21" s="27"/>
      <c r="LSG21" s="27"/>
      <c r="LSH21" s="27"/>
      <c r="LSI21" s="27"/>
      <c r="LSJ21" s="27"/>
      <c r="LSK21" s="27"/>
      <c r="LSL21" s="27"/>
      <c r="LSM21" s="27"/>
      <c r="LSN21" s="27"/>
      <c r="LSO21" s="27"/>
      <c r="LSP21" s="27"/>
      <c r="LSQ21" s="27"/>
      <c r="LSR21" s="27"/>
      <c r="LSS21" s="27"/>
      <c r="LST21" s="27"/>
      <c r="LSU21" s="27"/>
      <c r="LSV21" s="27"/>
      <c r="LSW21" s="27"/>
      <c r="LSX21" s="27"/>
      <c r="LSY21" s="27"/>
      <c r="LSZ21" s="27"/>
      <c r="LTA21" s="27"/>
      <c r="LTB21" s="27"/>
      <c r="LTC21" s="27"/>
      <c r="LTD21" s="27"/>
      <c r="LTE21" s="27"/>
      <c r="LTF21" s="27"/>
      <c r="LTG21" s="27"/>
      <c r="LTH21" s="27"/>
      <c r="LTI21" s="27"/>
      <c r="LTJ21" s="27"/>
      <c r="LTK21" s="27"/>
      <c r="LTL21" s="27"/>
      <c r="LTM21" s="27"/>
      <c r="LTN21" s="27"/>
      <c r="LTO21" s="27"/>
      <c r="LTP21" s="27"/>
      <c r="LTQ21" s="27"/>
      <c r="LTR21" s="27"/>
      <c r="LTS21" s="27"/>
      <c r="LTT21" s="27"/>
      <c r="LTU21" s="27"/>
      <c r="LTV21" s="27"/>
      <c r="LTW21" s="27"/>
      <c r="LTX21" s="27"/>
      <c r="LTY21" s="27"/>
      <c r="LTZ21" s="27"/>
      <c r="LUA21" s="27"/>
      <c r="LUB21" s="27"/>
      <c r="LUC21" s="27"/>
      <c r="LUD21" s="27"/>
      <c r="LUE21" s="27"/>
      <c r="LUF21" s="27"/>
      <c r="LUG21" s="27"/>
      <c r="LUH21" s="27"/>
      <c r="LUI21" s="27"/>
      <c r="LUJ21" s="27"/>
      <c r="LUK21" s="27"/>
      <c r="LUL21" s="27"/>
      <c r="LUM21" s="27"/>
      <c r="LUN21" s="27"/>
      <c r="LUO21" s="27"/>
      <c r="LUP21" s="27"/>
      <c r="LUQ21" s="27"/>
      <c r="LUR21" s="27"/>
      <c r="LUS21" s="27"/>
      <c r="LUT21" s="27"/>
      <c r="LUU21" s="27"/>
      <c r="LUV21" s="27"/>
      <c r="LUW21" s="27"/>
      <c r="LUX21" s="27"/>
      <c r="LUY21" s="27"/>
      <c r="LUZ21" s="27"/>
      <c r="LVA21" s="27"/>
      <c r="LVB21" s="27"/>
      <c r="LVC21" s="27"/>
      <c r="LVD21" s="27"/>
      <c r="LVE21" s="27"/>
      <c r="LVF21" s="27"/>
      <c r="LVG21" s="27"/>
      <c r="LVH21" s="27"/>
      <c r="LVI21" s="27"/>
      <c r="LVJ21" s="27"/>
      <c r="LVK21" s="27"/>
      <c r="LVL21" s="27"/>
      <c r="LVM21" s="27"/>
      <c r="LVN21" s="27"/>
      <c r="LVO21" s="27"/>
      <c r="LVP21" s="27"/>
      <c r="LVQ21" s="27"/>
      <c r="LVR21" s="27"/>
      <c r="LVS21" s="27"/>
      <c r="LVT21" s="27"/>
      <c r="LVU21" s="27"/>
      <c r="LVV21" s="27"/>
      <c r="LVW21" s="27"/>
      <c r="LVX21" s="27"/>
      <c r="LVY21" s="27"/>
      <c r="LVZ21" s="27"/>
      <c r="LWA21" s="27"/>
      <c r="LWB21" s="27"/>
      <c r="LWC21" s="27"/>
      <c r="LWD21" s="27"/>
      <c r="LWE21" s="27"/>
      <c r="LWF21" s="27"/>
      <c r="LWG21" s="27"/>
      <c r="LWH21" s="27"/>
      <c r="LWI21" s="27"/>
      <c r="LWJ21" s="27"/>
      <c r="LWK21" s="27"/>
      <c r="LWL21" s="27"/>
      <c r="LWM21" s="27"/>
      <c r="LWN21" s="27"/>
      <c r="LWO21" s="27"/>
      <c r="LWP21" s="27"/>
      <c r="LWQ21" s="27"/>
      <c r="LWR21" s="27"/>
      <c r="LWS21" s="27"/>
      <c r="LWT21" s="27"/>
      <c r="LWU21" s="27"/>
      <c r="LWV21" s="27"/>
      <c r="LWW21" s="27"/>
      <c r="LWX21" s="27"/>
      <c r="LWY21" s="27"/>
      <c r="LWZ21" s="27"/>
      <c r="LXA21" s="27"/>
      <c r="LXB21" s="27"/>
      <c r="LXC21" s="27"/>
      <c r="LXD21" s="27"/>
      <c r="LXE21" s="27"/>
      <c r="LXF21" s="27"/>
      <c r="LXG21" s="27"/>
      <c r="LXH21" s="27"/>
      <c r="LXI21" s="27"/>
      <c r="LXJ21" s="27"/>
      <c r="LXK21" s="27"/>
      <c r="LXL21" s="27"/>
      <c r="LXM21" s="27"/>
      <c r="LXN21" s="27"/>
      <c r="LXO21" s="27"/>
      <c r="LXP21" s="27"/>
      <c r="LXQ21" s="27"/>
      <c r="LXR21" s="27"/>
      <c r="LXS21" s="27"/>
      <c r="LXT21" s="27"/>
      <c r="LXU21" s="27"/>
      <c r="LXV21" s="27"/>
      <c r="LXW21" s="27"/>
      <c r="LXX21" s="27"/>
      <c r="LXY21" s="27"/>
      <c r="LXZ21" s="27"/>
      <c r="LYA21" s="27"/>
      <c r="LYB21" s="27"/>
      <c r="LYC21" s="27"/>
      <c r="LYD21" s="27"/>
      <c r="LYE21" s="27"/>
      <c r="LYF21" s="27"/>
      <c r="LYG21" s="27"/>
      <c r="LYH21" s="27"/>
      <c r="LYI21" s="27"/>
      <c r="LYJ21" s="27"/>
      <c r="LYK21" s="27"/>
      <c r="LYL21" s="27"/>
      <c r="LYM21" s="27"/>
      <c r="LYN21" s="27"/>
      <c r="LYO21" s="27"/>
      <c r="LYP21" s="27"/>
      <c r="LYQ21" s="27"/>
      <c r="LYR21" s="27"/>
      <c r="LYS21" s="27"/>
      <c r="LYT21" s="27"/>
      <c r="LYU21" s="27"/>
      <c r="LYV21" s="27"/>
      <c r="LYW21" s="27"/>
      <c r="LYX21" s="27"/>
      <c r="LYY21" s="27"/>
      <c r="LYZ21" s="27"/>
      <c r="LZA21" s="27"/>
      <c r="LZB21" s="27"/>
      <c r="LZC21" s="27"/>
      <c r="LZD21" s="27"/>
      <c r="LZE21" s="27"/>
      <c r="LZF21" s="27"/>
      <c r="LZG21" s="27"/>
      <c r="LZH21" s="27"/>
      <c r="LZI21" s="27"/>
      <c r="LZJ21" s="27"/>
      <c r="LZK21" s="27"/>
      <c r="LZL21" s="27"/>
      <c r="LZM21" s="27"/>
      <c r="LZN21" s="27"/>
      <c r="LZO21" s="27"/>
      <c r="LZP21" s="27"/>
      <c r="LZQ21" s="27"/>
      <c r="LZR21" s="27"/>
      <c r="LZS21" s="27"/>
      <c r="LZT21" s="27"/>
      <c r="LZU21" s="27"/>
      <c r="LZV21" s="27"/>
      <c r="LZW21" s="27"/>
      <c r="LZX21" s="27"/>
      <c r="LZY21" s="27"/>
      <c r="LZZ21" s="27"/>
      <c r="MAA21" s="27"/>
      <c r="MAB21" s="27"/>
      <c r="MAC21" s="27"/>
      <c r="MAD21" s="27"/>
      <c r="MAE21" s="27"/>
      <c r="MAF21" s="27"/>
      <c r="MAG21" s="27"/>
      <c r="MAH21" s="27"/>
      <c r="MAI21" s="27"/>
      <c r="MAJ21" s="27"/>
      <c r="MAK21" s="27"/>
      <c r="MAL21" s="27"/>
      <c r="MAM21" s="27"/>
      <c r="MAN21" s="27"/>
      <c r="MAO21" s="27"/>
      <c r="MAP21" s="27"/>
      <c r="MAQ21" s="27"/>
      <c r="MAR21" s="27"/>
      <c r="MAS21" s="27"/>
      <c r="MAT21" s="27"/>
      <c r="MAU21" s="27"/>
      <c r="MAV21" s="27"/>
      <c r="MAW21" s="27"/>
      <c r="MAX21" s="27"/>
      <c r="MAY21" s="27"/>
      <c r="MAZ21" s="27"/>
      <c r="MBA21" s="27"/>
      <c r="MBB21" s="27"/>
      <c r="MBC21" s="27"/>
      <c r="MBD21" s="27"/>
      <c r="MBE21" s="27"/>
      <c r="MBF21" s="27"/>
      <c r="MBG21" s="27"/>
      <c r="MBH21" s="27"/>
      <c r="MBI21" s="27"/>
      <c r="MBJ21" s="27"/>
      <c r="MBK21" s="27"/>
      <c r="MBL21" s="27"/>
      <c r="MBM21" s="27"/>
      <c r="MBN21" s="27"/>
      <c r="MBO21" s="27"/>
      <c r="MBP21" s="27"/>
      <c r="MBQ21" s="27"/>
      <c r="MBR21" s="27"/>
      <c r="MBS21" s="27"/>
      <c r="MBT21" s="27"/>
      <c r="MBU21" s="27"/>
      <c r="MBV21" s="27"/>
      <c r="MBW21" s="27"/>
      <c r="MBX21" s="27"/>
      <c r="MBY21" s="27"/>
      <c r="MBZ21" s="27"/>
      <c r="MCA21" s="27"/>
      <c r="MCB21" s="27"/>
      <c r="MCC21" s="27"/>
      <c r="MCD21" s="27"/>
      <c r="MCE21" s="27"/>
      <c r="MCF21" s="27"/>
      <c r="MCG21" s="27"/>
      <c r="MCH21" s="27"/>
      <c r="MCI21" s="27"/>
      <c r="MCJ21" s="27"/>
      <c r="MCK21" s="27"/>
      <c r="MCL21" s="27"/>
      <c r="MCM21" s="27"/>
      <c r="MCN21" s="27"/>
      <c r="MCO21" s="27"/>
      <c r="MCP21" s="27"/>
      <c r="MCQ21" s="27"/>
      <c r="MCR21" s="27"/>
      <c r="MCS21" s="27"/>
      <c r="MCT21" s="27"/>
      <c r="MCU21" s="27"/>
      <c r="MCV21" s="27"/>
      <c r="MCW21" s="27"/>
      <c r="MCX21" s="27"/>
      <c r="MCY21" s="27"/>
      <c r="MCZ21" s="27"/>
      <c r="MDA21" s="27"/>
      <c r="MDB21" s="27"/>
      <c r="MDC21" s="27"/>
      <c r="MDD21" s="27"/>
      <c r="MDE21" s="27"/>
      <c r="MDF21" s="27"/>
      <c r="MDG21" s="27"/>
      <c r="MDH21" s="27"/>
      <c r="MDI21" s="27"/>
      <c r="MDJ21" s="27"/>
      <c r="MDK21" s="27"/>
      <c r="MDL21" s="27"/>
      <c r="MDM21" s="27"/>
      <c r="MDN21" s="27"/>
      <c r="MDO21" s="27"/>
      <c r="MDP21" s="27"/>
      <c r="MDQ21" s="27"/>
      <c r="MDR21" s="27"/>
      <c r="MDS21" s="27"/>
      <c r="MDT21" s="27"/>
      <c r="MDU21" s="27"/>
      <c r="MDV21" s="27"/>
      <c r="MDW21" s="27"/>
      <c r="MDX21" s="27"/>
      <c r="MDY21" s="27"/>
      <c r="MDZ21" s="27"/>
      <c r="MEA21" s="27"/>
      <c r="MEB21" s="27"/>
      <c r="MEC21" s="27"/>
      <c r="MED21" s="27"/>
      <c r="MEE21" s="27"/>
      <c r="MEF21" s="27"/>
      <c r="MEG21" s="27"/>
      <c r="MEH21" s="27"/>
      <c r="MEI21" s="27"/>
      <c r="MEJ21" s="27"/>
      <c r="MEK21" s="27"/>
      <c r="MEL21" s="27"/>
      <c r="MEM21" s="27"/>
      <c r="MEN21" s="27"/>
      <c r="MEO21" s="27"/>
      <c r="MEP21" s="27"/>
      <c r="MEQ21" s="27"/>
      <c r="MER21" s="27"/>
      <c r="MES21" s="27"/>
      <c r="MET21" s="27"/>
      <c r="MEU21" s="27"/>
      <c r="MEV21" s="27"/>
      <c r="MEW21" s="27"/>
      <c r="MEX21" s="27"/>
      <c r="MEY21" s="27"/>
      <c r="MEZ21" s="27"/>
      <c r="MFA21" s="27"/>
      <c r="MFB21" s="27"/>
      <c r="MFC21" s="27"/>
      <c r="MFD21" s="27"/>
      <c r="MFE21" s="27"/>
      <c r="MFF21" s="27"/>
      <c r="MFG21" s="27"/>
      <c r="MFH21" s="27"/>
      <c r="MFI21" s="27"/>
      <c r="MFJ21" s="27"/>
      <c r="MFK21" s="27"/>
      <c r="MFL21" s="27"/>
      <c r="MFM21" s="27"/>
      <c r="MFN21" s="27"/>
      <c r="MFO21" s="27"/>
      <c r="MFP21" s="27"/>
      <c r="MFQ21" s="27"/>
      <c r="MFR21" s="27"/>
      <c r="MFS21" s="27"/>
      <c r="MFT21" s="27"/>
      <c r="MFU21" s="27"/>
      <c r="MFV21" s="27"/>
      <c r="MFW21" s="27"/>
      <c r="MFX21" s="27"/>
      <c r="MFY21" s="27"/>
      <c r="MFZ21" s="27"/>
      <c r="MGA21" s="27"/>
      <c r="MGB21" s="27"/>
      <c r="MGC21" s="27"/>
      <c r="MGD21" s="27"/>
      <c r="MGE21" s="27"/>
      <c r="MGF21" s="27"/>
      <c r="MGG21" s="27"/>
      <c r="MGH21" s="27"/>
      <c r="MGI21" s="27"/>
      <c r="MGJ21" s="27"/>
      <c r="MGK21" s="27"/>
      <c r="MGL21" s="27"/>
      <c r="MGM21" s="27"/>
      <c r="MGN21" s="27"/>
      <c r="MGO21" s="27"/>
      <c r="MGP21" s="27"/>
      <c r="MGQ21" s="27"/>
      <c r="MGR21" s="27"/>
      <c r="MGS21" s="27"/>
      <c r="MGT21" s="27"/>
      <c r="MGU21" s="27"/>
      <c r="MGV21" s="27"/>
      <c r="MGW21" s="27"/>
      <c r="MGX21" s="27"/>
      <c r="MGY21" s="27"/>
      <c r="MGZ21" s="27"/>
      <c r="MHA21" s="27"/>
      <c r="MHB21" s="27"/>
      <c r="MHC21" s="27"/>
      <c r="MHD21" s="27"/>
      <c r="MHE21" s="27"/>
      <c r="MHF21" s="27"/>
      <c r="MHG21" s="27"/>
      <c r="MHH21" s="27"/>
      <c r="MHI21" s="27"/>
      <c r="MHJ21" s="27"/>
      <c r="MHK21" s="27"/>
      <c r="MHL21" s="27"/>
      <c r="MHM21" s="27"/>
      <c r="MHN21" s="27"/>
      <c r="MHO21" s="27"/>
      <c r="MHP21" s="27"/>
      <c r="MHQ21" s="27"/>
      <c r="MHR21" s="27"/>
      <c r="MHS21" s="27"/>
      <c r="MHT21" s="27"/>
      <c r="MHU21" s="27"/>
      <c r="MHV21" s="27"/>
      <c r="MHW21" s="27"/>
      <c r="MHX21" s="27"/>
      <c r="MHY21" s="27"/>
      <c r="MHZ21" s="27"/>
      <c r="MIA21" s="27"/>
      <c r="MIB21" s="27"/>
      <c r="MIC21" s="27"/>
      <c r="MID21" s="27"/>
      <c r="MIE21" s="27"/>
      <c r="MIF21" s="27"/>
      <c r="MIG21" s="27"/>
      <c r="MIH21" s="27"/>
      <c r="MII21" s="27"/>
      <c r="MIJ21" s="27"/>
      <c r="MIK21" s="27"/>
      <c r="MIL21" s="27"/>
      <c r="MIM21" s="27"/>
      <c r="MIN21" s="27"/>
      <c r="MIO21" s="27"/>
      <c r="MIP21" s="27"/>
      <c r="MIQ21" s="27"/>
      <c r="MIR21" s="27"/>
      <c r="MIS21" s="27"/>
      <c r="MIT21" s="27"/>
      <c r="MIU21" s="27"/>
      <c r="MIV21" s="27"/>
      <c r="MIW21" s="27"/>
      <c r="MIX21" s="27"/>
      <c r="MIY21" s="27"/>
      <c r="MIZ21" s="27"/>
      <c r="MJA21" s="27"/>
      <c r="MJB21" s="27"/>
      <c r="MJC21" s="27"/>
      <c r="MJD21" s="27"/>
      <c r="MJE21" s="27"/>
      <c r="MJF21" s="27"/>
      <c r="MJG21" s="27"/>
      <c r="MJH21" s="27"/>
      <c r="MJI21" s="27"/>
      <c r="MJJ21" s="27"/>
      <c r="MJK21" s="27"/>
      <c r="MJL21" s="27"/>
      <c r="MJM21" s="27"/>
      <c r="MJN21" s="27"/>
      <c r="MJO21" s="27"/>
      <c r="MJP21" s="27"/>
      <c r="MJQ21" s="27"/>
      <c r="MJR21" s="27"/>
      <c r="MJS21" s="27"/>
      <c r="MJT21" s="27"/>
      <c r="MJU21" s="27"/>
      <c r="MJV21" s="27"/>
      <c r="MJW21" s="27"/>
      <c r="MJX21" s="27"/>
      <c r="MJY21" s="27"/>
      <c r="MJZ21" s="27"/>
      <c r="MKA21" s="27"/>
      <c r="MKB21" s="27"/>
      <c r="MKC21" s="27"/>
      <c r="MKD21" s="27"/>
      <c r="MKE21" s="27"/>
      <c r="MKF21" s="27"/>
      <c r="MKG21" s="27"/>
      <c r="MKH21" s="27"/>
      <c r="MKI21" s="27"/>
      <c r="MKJ21" s="27"/>
      <c r="MKK21" s="27"/>
      <c r="MKL21" s="27"/>
      <c r="MKM21" s="27"/>
      <c r="MKN21" s="27"/>
      <c r="MKO21" s="27"/>
      <c r="MKP21" s="27"/>
      <c r="MKQ21" s="27"/>
      <c r="MKR21" s="27"/>
      <c r="MKS21" s="27"/>
      <c r="MKT21" s="27"/>
      <c r="MKU21" s="27"/>
      <c r="MKV21" s="27"/>
      <c r="MKW21" s="27"/>
      <c r="MKX21" s="27"/>
      <c r="MKY21" s="27"/>
      <c r="MKZ21" s="27"/>
      <c r="MLA21" s="27"/>
      <c r="MLB21" s="27"/>
      <c r="MLC21" s="27"/>
      <c r="MLD21" s="27"/>
      <c r="MLE21" s="27"/>
      <c r="MLF21" s="27"/>
      <c r="MLG21" s="27"/>
      <c r="MLH21" s="27"/>
      <c r="MLI21" s="27"/>
      <c r="MLJ21" s="27"/>
      <c r="MLK21" s="27"/>
      <c r="MLL21" s="27"/>
      <c r="MLM21" s="27"/>
      <c r="MLN21" s="27"/>
      <c r="MLO21" s="27"/>
      <c r="MLP21" s="27"/>
      <c r="MLQ21" s="27"/>
      <c r="MLR21" s="27"/>
      <c r="MLS21" s="27"/>
      <c r="MLT21" s="27"/>
      <c r="MLU21" s="27"/>
      <c r="MLV21" s="27"/>
      <c r="MLW21" s="27"/>
      <c r="MLX21" s="27"/>
      <c r="MLY21" s="27"/>
      <c r="MLZ21" s="27"/>
      <c r="MMA21" s="27"/>
      <c r="MMB21" s="27"/>
      <c r="MMC21" s="27"/>
      <c r="MMD21" s="27"/>
      <c r="MME21" s="27"/>
      <c r="MMF21" s="27"/>
      <c r="MMG21" s="27"/>
      <c r="MMH21" s="27"/>
      <c r="MMI21" s="27"/>
      <c r="MMJ21" s="27"/>
      <c r="MMK21" s="27"/>
      <c r="MML21" s="27"/>
      <c r="MMM21" s="27"/>
      <c r="MMN21" s="27"/>
      <c r="MMO21" s="27"/>
      <c r="MMP21" s="27"/>
      <c r="MMQ21" s="27"/>
      <c r="MMR21" s="27"/>
      <c r="MMS21" s="27"/>
      <c r="MMT21" s="27"/>
      <c r="MMU21" s="27"/>
      <c r="MMV21" s="27"/>
      <c r="MMW21" s="27"/>
      <c r="MMX21" s="27"/>
      <c r="MMY21" s="27"/>
      <c r="MMZ21" s="27"/>
      <c r="MNA21" s="27"/>
      <c r="MNB21" s="27"/>
      <c r="MNC21" s="27"/>
      <c r="MND21" s="27"/>
      <c r="MNE21" s="27"/>
      <c r="MNF21" s="27"/>
      <c r="MNG21" s="27"/>
      <c r="MNH21" s="27"/>
      <c r="MNI21" s="27"/>
      <c r="MNJ21" s="27"/>
      <c r="MNK21" s="27"/>
      <c r="MNL21" s="27"/>
      <c r="MNM21" s="27"/>
      <c r="MNN21" s="27"/>
      <c r="MNO21" s="27"/>
      <c r="MNP21" s="27"/>
      <c r="MNQ21" s="27"/>
      <c r="MNR21" s="27"/>
      <c r="MNS21" s="27"/>
      <c r="MNT21" s="27"/>
      <c r="MNU21" s="27"/>
      <c r="MNV21" s="27"/>
      <c r="MNW21" s="27"/>
      <c r="MNX21" s="27"/>
      <c r="MNY21" s="27"/>
      <c r="MNZ21" s="27"/>
      <c r="MOA21" s="27"/>
      <c r="MOB21" s="27"/>
      <c r="MOC21" s="27"/>
      <c r="MOD21" s="27"/>
      <c r="MOE21" s="27"/>
      <c r="MOF21" s="27"/>
      <c r="MOG21" s="27"/>
      <c r="MOH21" s="27"/>
      <c r="MOI21" s="27"/>
      <c r="MOJ21" s="27"/>
      <c r="MOK21" s="27"/>
      <c r="MOL21" s="27"/>
      <c r="MOM21" s="27"/>
      <c r="MON21" s="27"/>
      <c r="MOO21" s="27"/>
      <c r="MOP21" s="27"/>
      <c r="MOQ21" s="27"/>
      <c r="MOR21" s="27"/>
      <c r="MOS21" s="27"/>
      <c r="MOT21" s="27"/>
      <c r="MOU21" s="27"/>
      <c r="MOV21" s="27"/>
      <c r="MOW21" s="27"/>
      <c r="MOX21" s="27"/>
      <c r="MOY21" s="27"/>
      <c r="MOZ21" s="27"/>
      <c r="MPA21" s="27"/>
      <c r="MPB21" s="27"/>
      <c r="MPC21" s="27"/>
      <c r="MPD21" s="27"/>
      <c r="MPE21" s="27"/>
      <c r="MPF21" s="27"/>
      <c r="MPG21" s="27"/>
      <c r="MPH21" s="27"/>
      <c r="MPI21" s="27"/>
      <c r="MPJ21" s="27"/>
      <c r="MPK21" s="27"/>
      <c r="MPL21" s="27"/>
      <c r="MPM21" s="27"/>
      <c r="MPN21" s="27"/>
      <c r="MPO21" s="27"/>
      <c r="MPP21" s="27"/>
      <c r="MPQ21" s="27"/>
      <c r="MPR21" s="27"/>
      <c r="MPS21" s="27"/>
      <c r="MPT21" s="27"/>
      <c r="MPU21" s="27"/>
      <c r="MPV21" s="27"/>
      <c r="MPW21" s="27"/>
      <c r="MPX21" s="27"/>
      <c r="MPY21" s="27"/>
      <c r="MPZ21" s="27"/>
      <c r="MQA21" s="27"/>
      <c r="MQB21" s="27"/>
      <c r="MQC21" s="27"/>
      <c r="MQD21" s="27"/>
      <c r="MQE21" s="27"/>
      <c r="MQF21" s="27"/>
      <c r="MQG21" s="27"/>
      <c r="MQH21" s="27"/>
      <c r="MQI21" s="27"/>
      <c r="MQJ21" s="27"/>
      <c r="MQK21" s="27"/>
      <c r="MQL21" s="27"/>
      <c r="MQM21" s="27"/>
      <c r="MQN21" s="27"/>
      <c r="MQO21" s="27"/>
      <c r="MQP21" s="27"/>
      <c r="MQQ21" s="27"/>
      <c r="MQR21" s="27"/>
      <c r="MQS21" s="27"/>
      <c r="MQT21" s="27"/>
      <c r="MQU21" s="27"/>
      <c r="MQV21" s="27"/>
      <c r="MQW21" s="27"/>
      <c r="MQX21" s="27"/>
      <c r="MQY21" s="27"/>
      <c r="MQZ21" s="27"/>
      <c r="MRA21" s="27"/>
      <c r="MRB21" s="27"/>
      <c r="MRC21" s="27"/>
      <c r="MRD21" s="27"/>
      <c r="MRE21" s="27"/>
      <c r="MRF21" s="27"/>
      <c r="MRG21" s="27"/>
      <c r="MRH21" s="27"/>
      <c r="MRI21" s="27"/>
      <c r="MRJ21" s="27"/>
      <c r="MRK21" s="27"/>
      <c r="MRL21" s="27"/>
      <c r="MRM21" s="27"/>
      <c r="MRN21" s="27"/>
      <c r="MRO21" s="27"/>
      <c r="MRP21" s="27"/>
      <c r="MRQ21" s="27"/>
      <c r="MRR21" s="27"/>
      <c r="MRS21" s="27"/>
      <c r="MRT21" s="27"/>
      <c r="MRU21" s="27"/>
      <c r="MRV21" s="27"/>
      <c r="MRW21" s="27"/>
      <c r="MRX21" s="27"/>
      <c r="MRY21" s="27"/>
      <c r="MRZ21" s="27"/>
      <c r="MSA21" s="27"/>
      <c r="MSB21" s="27"/>
      <c r="MSC21" s="27"/>
      <c r="MSD21" s="27"/>
      <c r="MSE21" s="27"/>
      <c r="MSF21" s="27"/>
      <c r="MSG21" s="27"/>
      <c r="MSH21" s="27"/>
      <c r="MSI21" s="27"/>
      <c r="MSJ21" s="27"/>
      <c r="MSK21" s="27"/>
      <c r="MSL21" s="27"/>
      <c r="MSM21" s="27"/>
      <c r="MSN21" s="27"/>
      <c r="MSO21" s="27"/>
      <c r="MSP21" s="27"/>
      <c r="MSQ21" s="27"/>
      <c r="MSR21" s="27"/>
      <c r="MSS21" s="27"/>
      <c r="MST21" s="27"/>
      <c r="MSU21" s="27"/>
      <c r="MSV21" s="27"/>
      <c r="MSW21" s="27"/>
      <c r="MSX21" s="27"/>
      <c r="MSY21" s="27"/>
      <c r="MSZ21" s="27"/>
      <c r="MTA21" s="27"/>
      <c r="MTB21" s="27"/>
      <c r="MTC21" s="27"/>
      <c r="MTD21" s="27"/>
      <c r="MTE21" s="27"/>
      <c r="MTF21" s="27"/>
      <c r="MTG21" s="27"/>
      <c r="MTH21" s="27"/>
      <c r="MTI21" s="27"/>
      <c r="MTJ21" s="27"/>
      <c r="MTK21" s="27"/>
      <c r="MTL21" s="27"/>
      <c r="MTM21" s="27"/>
      <c r="MTN21" s="27"/>
      <c r="MTO21" s="27"/>
      <c r="MTP21" s="27"/>
      <c r="MTQ21" s="27"/>
      <c r="MTR21" s="27"/>
      <c r="MTS21" s="27"/>
      <c r="MTT21" s="27"/>
      <c r="MTU21" s="27"/>
      <c r="MTV21" s="27"/>
      <c r="MTW21" s="27"/>
      <c r="MTX21" s="27"/>
      <c r="MTY21" s="27"/>
      <c r="MTZ21" s="27"/>
      <c r="MUA21" s="27"/>
      <c r="MUB21" s="27"/>
      <c r="MUC21" s="27"/>
      <c r="MUD21" s="27"/>
      <c r="MUE21" s="27"/>
      <c r="MUF21" s="27"/>
      <c r="MUG21" s="27"/>
      <c r="MUH21" s="27"/>
      <c r="MUI21" s="27"/>
      <c r="MUJ21" s="27"/>
      <c r="MUK21" s="27"/>
      <c r="MUL21" s="27"/>
      <c r="MUM21" s="27"/>
      <c r="MUN21" s="27"/>
      <c r="MUO21" s="27"/>
      <c r="MUP21" s="27"/>
      <c r="MUQ21" s="27"/>
      <c r="MUR21" s="27"/>
      <c r="MUS21" s="27"/>
      <c r="MUT21" s="27"/>
      <c r="MUU21" s="27"/>
      <c r="MUV21" s="27"/>
      <c r="MUW21" s="27"/>
      <c r="MUX21" s="27"/>
      <c r="MUY21" s="27"/>
      <c r="MUZ21" s="27"/>
      <c r="MVA21" s="27"/>
      <c r="MVB21" s="27"/>
      <c r="MVC21" s="27"/>
      <c r="MVD21" s="27"/>
      <c r="MVE21" s="27"/>
      <c r="MVF21" s="27"/>
      <c r="MVG21" s="27"/>
      <c r="MVH21" s="27"/>
      <c r="MVI21" s="27"/>
      <c r="MVJ21" s="27"/>
      <c r="MVK21" s="27"/>
      <c r="MVL21" s="27"/>
      <c r="MVM21" s="27"/>
      <c r="MVN21" s="27"/>
      <c r="MVO21" s="27"/>
      <c r="MVP21" s="27"/>
      <c r="MVQ21" s="27"/>
      <c r="MVR21" s="27"/>
      <c r="MVS21" s="27"/>
      <c r="MVT21" s="27"/>
      <c r="MVU21" s="27"/>
      <c r="MVV21" s="27"/>
      <c r="MVW21" s="27"/>
      <c r="MVX21" s="27"/>
      <c r="MVY21" s="27"/>
      <c r="MVZ21" s="27"/>
      <c r="MWA21" s="27"/>
      <c r="MWB21" s="27"/>
      <c r="MWC21" s="27"/>
      <c r="MWD21" s="27"/>
      <c r="MWE21" s="27"/>
      <c r="MWF21" s="27"/>
      <c r="MWG21" s="27"/>
      <c r="MWH21" s="27"/>
      <c r="MWI21" s="27"/>
      <c r="MWJ21" s="27"/>
      <c r="MWK21" s="27"/>
      <c r="MWL21" s="27"/>
      <c r="MWM21" s="27"/>
      <c r="MWN21" s="27"/>
      <c r="MWO21" s="27"/>
      <c r="MWP21" s="27"/>
      <c r="MWQ21" s="27"/>
      <c r="MWR21" s="27"/>
      <c r="MWS21" s="27"/>
      <c r="MWT21" s="27"/>
      <c r="MWU21" s="27"/>
      <c r="MWV21" s="27"/>
      <c r="MWW21" s="27"/>
      <c r="MWX21" s="27"/>
      <c r="MWY21" s="27"/>
      <c r="MWZ21" s="27"/>
      <c r="MXA21" s="27"/>
      <c r="MXB21" s="27"/>
      <c r="MXC21" s="27"/>
      <c r="MXD21" s="27"/>
      <c r="MXE21" s="27"/>
      <c r="MXF21" s="27"/>
      <c r="MXG21" s="27"/>
      <c r="MXH21" s="27"/>
      <c r="MXI21" s="27"/>
      <c r="MXJ21" s="27"/>
      <c r="MXK21" s="27"/>
      <c r="MXL21" s="27"/>
      <c r="MXM21" s="27"/>
      <c r="MXN21" s="27"/>
      <c r="MXO21" s="27"/>
      <c r="MXP21" s="27"/>
      <c r="MXQ21" s="27"/>
      <c r="MXR21" s="27"/>
      <c r="MXS21" s="27"/>
      <c r="MXT21" s="27"/>
      <c r="MXU21" s="27"/>
      <c r="MXV21" s="27"/>
      <c r="MXW21" s="27"/>
      <c r="MXX21" s="27"/>
      <c r="MXY21" s="27"/>
      <c r="MXZ21" s="27"/>
      <c r="MYA21" s="27"/>
      <c r="MYB21" s="27"/>
      <c r="MYC21" s="27"/>
      <c r="MYD21" s="27"/>
      <c r="MYE21" s="27"/>
      <c r="MYF21" s="27"/>
      <c r="MYG21" s="27"/>
      <c r="MYH21" s="27"/>
      <c r="MYI21" s="27"/>
      <c r="MYJ21" s="27"/>
      <c r="MYK21" s="27"/>
      <c r="MYL21" s="27"/>
      <c r="MYM21" s="27"/>
      <c r="MYN21" s="27"/>
      <c r="MYO21" s="27"/>
      <c r="MYP21" s="27"/>
      <c r="MYQ21" s="27"/>
      <c r="MYR21" s="27"/>
      <c r="MYS21" s="27"/>
      <c r="MYT21" s="27"/>
      <c r="MYU21" s="27"/>
      <c r="MYV21" s="27"/>
      <c r="MYW21" s="27"/>
      <c r="MYX21" s="27"/>
      <c r="MYY21" s="27"/>
      <c r="MYZ21" s="27"/>
      <c r="MZA21" s="27"/>
      <c r="MZB21" s="27"/>
      <c r="MZC21" s="27"/>
      <c r="MZD21" s="27"/>
      <c r="MZE21" s="27"/>
      <c r="MZF21" s="27"/>
      <c r="MZG21" s="27"/>
      <c r="MZH21" s="27"/>
      <c r="MZI21" s="27"/>
      <c r="MZJ21" s="27"/>
      <c r="MZK21" s="27"/>
      <c r="MZL21" s="27"/>
      <c r="MZM21" s="27"/>
      <c r="MZN21" s="27"/>
      <c r="MZO21" s="27"/>
      <c r="MZP21" s="27"/>
      <c r="MZQ21" s="27"/>
      <c r="MZR21" s="27"/>
      <c r="MZS21" s="27"/>
      <c r="MZT21" s="27"/>
      <c r="MZU21" s="27"/>
      <c r="MZV21" s="27"/>
      <c r="MZW21" s="27"/>
      <c r="MZX21" s="27"/>
      <c r="MZY21" s="27"/>
      <c r="MZZ21" s="27"/>
      <c r="NAA21" s="27"/>
      <c r="NAB21" s="27"/>
      <c r="NAC21" s="27"/>
      <c r="NAD21" s="27"/>
      <c r="NAE21" s="27"/>
      <c r="NAF21" s="27"/>
      <c r="NAG21" s="27"/>
      <c r="NAH21" s="27"/>
      <c r="NAI21" s="27"/>
      <c r="NAJ21" s="27"/>
      <c r="NAK21" s="27"/>
      <c r="NAL21" s="27"/>
      <c r="NAM21" s="27"/>
      <c r="NAN21" s="27"/>
      <c r="NAO21" s="27"/>
      <c r="NAP21" s="27"/>
      <c r="NAQ21" s="27"/>
      <c r="NAR21" s="27"/>
      <c r="NAS21" s="27"/>
      <c r="NAT21" s="27"/>
      <c r="NAU21" s="27"/>
      <c r="NAV21" s="27"/>
      <c r="NAW21" s="27"/>
      <c r="NAX21" s="27"/>
      <c r="NAY21" s="27"/>
      <c r="NAZ21" s="27"/>
      <c r="NBA21" s="27"/>
      <c r="NBB21" s="27"/>
      <c r="NBC21" s="27"/>
      <c r="NBD21" s="27"/>
      <c r="NBE21" s="27"/>
      <c r="NBF21" s="27"/>
      <c r="NBG21" s="27"/>
      <c r="NBH21" s="27"/>
      <c r="NBI21" s="27"/>
      <c r="NBJ21" s="27"/>
      <c r="NBK21" s="27"/>
      <c r="NBL21" s="27"/>
      <c r="NBM21" s="27"/>
      <c r="NBN21" s="27"/>
      <c r="NBO21" s="27"/>
      <c r="NBP21" s="27"/>
      <c r="NBQ21" s="27"/>
      <c r="NBR21" s="27"/>
      <c r="NBS21" s="27"/>
      <c r="NBT21" s="27"/>
      <c r="NBU21" s="27"/>
      <c r="NBV21" s="27"/>
      <c r="NBW21" s="27"/>
      <c r="NBX21" s="27"/>
      <c r="NBY21" s="27"/>
      <c r="NBZ21" s="27"/>
      <c r="NCA21" s="27"/>
      <c r="NCB21" s="27"/>
      <c r="NCC21" s="27"/>
      <c r="NCD21" s="27"/>
      <c r="NCE21" s="27"/>
      <c r="NCF21" s="27"/>
      <c r="NCG21" s="27"/>
      <c r="NCH21" s="27"/>
      <c r="NCI21" s="27"/>
      <c r="NCJ21" s="27"/>
      <c r="NCK21" s="27"/>
      <c r="NCL21" s="27"/>
      <c r="NCM21" s="27"/>
      <c r="NCN21" s="27"/>
      <c r="NCO21" s="27"/>
      <c r="NCP21" s="27"/>
      <c r="NCQ21" s="27"/>
      <c r="NCR21" s="27"/>
      <c r="NCS21" s="27"/>
      <c r="NCT21" s="27"/>
      <c r="NCU21" s="27"/>
      <c r="NCV21" s="27"/>
      <c r="NCW21" s="27"/>
      <c r="NCX21" s="27"/>
      <c r="NCY21" s="27"/>
      <c r="NCZ21" s="27"/>
      <c r="NDA21" s="27"/>
      <c r="NDB21" s="27"/>
      <c r="NDC21" s="27"/>
      <c r="NDD21" s="27"/>
      <c r="NDE21" s="27"/>
      <c r="NDF21" s="27"/>
      <c r="NDG21" s="27"/>
      <c r="NDH21" s="27"/>
      <c r="NDI21" s="27"/>
      <c r="NDJ21" s="27"/>
      <c r="NDK21" s="27"/>
      <c r="NDL21" s="27"/>
      <c r="NDM21" s="27"/>
      <c r="NDN21" s="27"/>
      <c r="NDO21" s="27"/>
      <c r="NDP21" s="27"/>
      <c r="NDQ21" s="27"/>
      <c r="NDR21" s="27"/>
      <c r="NDS21" s="27"/>
      <c r="NDT21" s="27"/>
      <c r="NDU21" s="27"/>
      <c r="NDV21" s="27"/>
      <c r="NDW21" s="27"/>
      <c r="NDX21" s="27"/>
      <c r="NDY21" s="27"/>
      <c r="NDZ21" s="27"/>
      <c r="NEA21" s="27"/>
      <c r="NEB21" s="27"/>
      <c r="NEC21" s="27"/>
      <c r="NED21" s="27"/>
      <c r="NEE21" s="27"/>
      <c r="NEF21" s="27"/>
      <c r="NEG21" s="27"/>
      <c r="NEH21" s="27"/>
      <c r="NEI21" s="27"/>
      <c r="NEJ21" s="27"/>
      <c r="NEK21" s="27"/>
      <c r="NEL21" s="27"/>
      <c r="NEM21" s="27"/>
      <c r="NEN21" s="27"/>
      <c r="NEO21" s="27"/>
      <c r="NEP21" s="27"/>
      <c r="NEQ21" s="27"/>
      <c r="NER21" s="27"/>
      <c r="NES21" s="27"/>
      <c r="NET21" s="27"/>
      <c r="NEU21" s="27"/>
      <c r="NEV21" s="27"/>
      <c r="NEW21" s="27"/>
      <c r="NEX21" s="27"/>
      <c r="NEY21" s="27"/>
      <c r="NEZ21" s="27"/>
      <c r="NFA21" s="27"/>
      <c r="NFB21" s="27"/>
      <c r="NFC21" s="27"/>
      <c r="NFD21" s="27"/>
      <c r="NFE21" s="27"/>
      <c r="NFF21" s="27"/>
      <c r="NFG21" s="27"/>
      <c r="NFH21" s="27"/>
      <c r="NFI21" s="27"/>
      <c r="NFJ21" s="27"/>
      <c r="NFK21" s="27"/>
      <c r="NFL21" s="27"/>
      <c r="NFM21" s="27"/>
      <c r="NFN21" s="27"/>
      <c r="NFO21" s="27"/>
      <c r="NFP21" s="27"/>
      <c r="NFQ21" s="27"/>
      <c r="NFR21" s="27"/>
      <c r="NFS21" s="27"/>
      <c r="NFT21" s="27"/>
      <c r="NFU21" s="27"/>
      <c r="NFV21" s="27"/>
      <c r="NFW21" s="27"/>
      <c r="NFX21" s="27"/>
      <c r="NFY21" s="27"/>
      <c r="NFZ21" s="27"/>
      <c r="NGA21" s="27"/>
      <c r="NGB21" s="27"/>
      <c r="NGC21" s="27"/>
      <c r="NGD21" s="27"/>
      <c r="NGE21" s="27"/>
      <c r="NGF21" s="27"/>
      <c r="NGG21" s="27"/>
      <c r="NGH21" s="27"/>
      <c r="NGI21" s="27"/>
      <c r="NGJ21" s="27"/>
      <c r="NGK21" s="27"/>
      <c r="NGL21" s="27"/>
      <c r="NGM21" s="27"/>
      <c r="NGN21" s="27"/>
      <c r="NGO21" s="27"/>
      <c r="NGP21" s="27"/>
      <c r="NGQ21" s="27"/>
      <c r="NGR21" s="27"/>
      <c r="NGS21" s="27"/>
      <c r="NGT21" s="27"/>
      <c r="NGU21" s="27"/>
      <c r="NGV21" s="27"/>
      <c r="NGW21" s="27"/>
      <c r="NGX21" s="27"/>
      <c r="NGY21" s="27"/>
      <c r="NGZ21" s="27"/>
      <c r="NHA21" s="27"/>
      <c r="NHB21" s="27"/>
      <c r="NHC21" s="27"/>
      <c r="NHD21" s="27"/>
      <c r="NHE21" s="27"/>
      <c r="NHF21" s="27"/>
      <c r="NHG21" s="27"/>
      <c r="NHH21" s="27"/>
      <c r="NHI21" s="27"/>
      <c r="NHJ21" s="27"/>
      <c r="NHK21" s="27"/>
      <c r="NHL21" s="27"/>
      <c r="NHM21" s="27"/>
      <c r="NHN21" s="27"/>
      <c r="NHO21" s="27"/>
      <c r="NHP21" s="27"/>
      <c r="NHQ21" s="27"/>
      <c r="NHR21" s="27"/>
      <c r="NHS21" s="27"/>
      <c r="NHT21" s="27"/>
      <c r="NHU21" s="27"/>
      <c r="NHV21" s="27"/>
      <c r="NHW21" s="27"/>
      <c r="NHX21" s="27"/>
      <c r="NHY21" s="27"/>
      <c r="NHZ21" s="27"/>
      <c r="NIA21" s="27"/>
      <c r="NIB21" s="27"/>
      <c r="NIC21" s="27"/>
      <c r="NID21" s="27"/>
      <c r="NIE21" s="27"/>
      <c r="NIF21" s="27"/>
      <c r="NIG21" s="27"/>
      <c r="NIH21" s="27"/>
      <c r="NII21" s="27"/>
      <c r="NIJ21" s="27"/>
      <c r="NIK21" s="27"/>
      <c r="NIL21" s="27"/>
      <c r="NIM21" s="27"/>
      <c r="NIN21" s="27"/>
      <c r="NIO21" s="27"/>
      <c r="NIP21" s="27"/>
      <c r="NIQ21" s="27"/>
      <c r="NIR21" s="27"/>
      <c r="NIS21" s="27"/>
      <c r="NIT21" s="27"/>
      <c r="NIU21" s="27"/>
      <c r="NIV21" s="27"/>
      <c r="NIW21" s="27"/>
      <c r="NIX21" s="27"/>
      <c r="NIY21" s="27"/>
      <c r="NIZ21" s="27"/>
      <c r="NJA21" s="27"/>
      <c r="NJB21" s="27"/>
      <c r="NJC21" s="27"/>
      <c r="NJD21" s="27"/>
      <c r="NJE21" s="27"/>
      <c r="NJF21" s="27"/>
      <c r="NJG21" s="27"/>
      <c r="NJH21" s="27"/>
      <c r="NJI21" s="27"/>
      <c r="NJJ21" s="27"/>
      <c r="NJK21" s="27"/>
      <c r="NJL21" s="27"/>
      <c r="NJM21" s="27"/>
      <c r="NJN21" s="27"/>
      <c r="NJO21" s="27"/>
      <c r="NJP21" s="27"/>
      <c r="NJQ21" s="27"/>
      <c r="NJR21" s="27"/>
      <c r="NJS21" s="27"/>
      <c r="NJT21" s="27"/>
      <c r="NJU21" s="27"/>
      <c r="NJV21" s="27"/>
      <c r="NJW21" s="27"/>
      <c r="NJX21" s="27"/>
      <c r="NJY21" s="27"/>
      <c r="NJZ21" s="27"/>
      <c r="NKA21" s="27"/>
      <c r="NKB21" s="27"/>
      <c r="NKC21" s="27"/>
      <c r="NKD21" s="27"/>
      <c r="NKE21" s="27"/>
      <c r="NKF21" s="27"/>
      <c r="NKG21" s="27"/>
      <c r="NKH21" s="27"/>
      <c r="NKI21" s="27"/>
      <c r="NKJ21" s="27"/>
      <c r="NKK21" s="27"/>
      <c r="NKL21" s="27"/>
      <c r="NKM21" s="27"/>
      <c r="NKN21" s="27"/>
      <c r="NKO21" s="27"/>
      <c r="NKP21" s="27"/>
      <c r="NKQ21" s="27"/>
      <c r="NKR21" s="27"/>
      <c r="NKS21" s="27"/>
      <c r="NKT21" s="27"/>
      <c r="NKU21" s="27"/>
      <c r="NKV21" s="27"/>
      <c r="NKW21" s="27"/>
      <c r="NKX21" s="27"/>
      <c r="NKY21" s="27"/>
      <c r="NKZ21" s="27"/>
      <c r="NLA21" s="27"/>
      <c r="NLB21" s="27"/>
      <c r="NLC21" s="27"/>
      <c r="NLD21" s="27"/>
      <c r="NLE21" s="27"/>
      <c r="NLF21" s="27"/>
      <c r="NLG21" s="27"/>
      <c r="NLH21" s="27"/>
      <c r="NLI21" s="27"/>
      <c r="NLJ21" s="27"/>
      <c r="NLK21" s="27"/>
      <c r="NLL21" s="27"/>
      <c r="NLM21" s="27"/>
      <c r="NLN21" s="27"/>
      <c r="NLO21" s="27"/>
      <c r="NLP21" s="27"/>
      <c r="NLQ21" s="27"/>
      <c r="NLR21" s="27"/>
      <c r="NLS21" s="27"/>
      <c r="NLT21" s="27"/>
      <c r="NLU21" s="27"/>
      <c r="NLV21" s="27"/>
      <c r="NLW21" s="27"/>
      <c r="NLX21" s="27"/>
      <c r="NLY21" s="27"/>
      <c r="NLZ21" s="27"/>
      <c r="NMA21" s="27"/>
      <c r="NMB21" s="27"/>
      <c r="NMC21" s="27"/>
      <c r="NMD21" s="27"/>
      <c r="NME21" s="27"/>
      <c r="NMF21" s="27"/>
      <c r="NMG21" s="27"/>
      <c r="NMH21" s="27"/>
      <c r="NMI21" s="27"/>
      <c r="NMJ21" s="27"/>
      <c r="NMK21" s="27"/>
      <c r="NML21" s="27"/>
      <c r="NMM21" s="27"/>
      <c r="NMN21" s="27"/>
      <c r="NMO21" s="27"/>
      <c r="NMP21" s="27"/>
      <c r="NMQ21" s="27"/>
      <c r="NMR21" s="27"/>
      <c r="NMS21" s="27"/>
      <c r="NMT21" s="27"/>
      <c r="NMU21" s="27"/>
      <c r="NMV21" s="27"/>
      <c r="NMW21" s="27"/>
      <c r="NMX21" s="27"/>
      <c r="NMY21" s="27"/>
      <c r="NMZ21" s="27"/>
      <c r="NNA21" s="27"/>
      <c r="NNB21" s="27"/>
      <c r="NNC21" s="27"/>
      <c r="NND21" s="27"/>
      <c r="NNE21" s="27"/>
      <c r="NNF21" s="27"/>
      <c r="NNG21" s="27"/>
      <c r="NNH21" s="27"/>
      <c r="NNI21" s="27"/>
      <c r="NNJ21" s="27"/>
      <c r="NNK21" s="27"/>
      <c r="NNL21" s="27"/>
      <c r="NNM21" s="27"/>
      <c r="NNN21" s="27"/>
      <c r="NNO21" s="27"/>
      <c r="NNP21" s="27"/>
      <c r="NNQ21" s="27"/>
      <c r="NNR21" s="27"/>
      <c r="NNS21" s="27"/>
      <c r="NNT21" s="27"/>
      <c r="NNU21" s="27"/>
      <c r="NNV21" s="27"/>
      <c r="NNW21" s="27"/>
      <c r="NNX21" s="27"/>
      <c r="NNY21" s="27"/>
      <c r="NNZ21" s="27"/>
      <c r="NOA21" s="27"/>
      <c r="NOB21" s="27"/>
      <c r="NOC21" s="27"/>
      <c r="NOD21" s="27"/>
      <c r="NOE21" s="27"/>
      <c r="NOF21" s="27"/>
      <c r="NOG21" s="27"/>
      <c r="NOH21" s="27"/>
      <c r="NOI21" s="27"/>
      <c r="NOJ21" s="27"/>
      <c r="NOK21" s="27"/>
      <c r="NOL21" s="27"/>
      <c r="NOM21" s="27"/>
      <c r="NON21" s="27"/>
      <c r="NOO21" s="27"/>
      <c r="NOP21" s="27"/>
      <c r="NOQ21" s="27"/>
      <c r="NOR21" s="27"/>
      <c r="NOS21" s="27"/>
      <c r="NOT21" s="27"/>
      <c r="NOU21" s="27"/>
      <c r="NOV21" s="27"/>
      <c r="NOW21" s="27"/>
      <c r="NOX21" s="27"/>
      <c r="NOY21" s="27"/>
      <c r="NOZ21" s="27"/>
      <c r="NPA21" s="27"/>
      <c r="NPB21" s="27"/>
      <c r="NPC21" s="27"/>
      <c r="NPD21" s="27"/>
      <c r="NPE21" s="27"/>
      <c r="NPF21" s="27"/>
      <c r="NPG21" s="27"/>
      <c r="NPH21" s="27"/>
      <c r="NPI21" s="27"/>
      <c r="NPJ21" s="27"/>
      <c r="NPK21" s="27"/>
      <c r="NPL21" s="27"/>
      <c r="NPM21" s="27"/>
      <c r="NPN21" s="27"/>
      <c r="NPO21" s="27"/>
      <c r="NPP21" s="27"/>
      <c r="NPQ21" s="27"/>
      <c r="NPR21" s="27"/>
      <c r="NPS21" s="27"/>
      <c r="NPT21" s="27"/>
      <c r="NPU21" s="27"/>
      <c r="NPV21" s="27"/>
      <c r="NPW21" s="27"/>
      <c r="NPX21" s="27"/>
      <c r="NPY21" s="27"/>
      <c r="NPZ21" s="27"/>
      <c r="NQA21" s="27"/>
      <c r="NQB21" s="27"/>
      <c r="NQC21" s="27"/>
      <c r="NQD21" s="27"/>
      <c r="NQE21" s="27"/>
      <c r="NQF21" s="27"/>
      <c r="NQG21" s="27"/>
      <c r="NQH21" s="27"/>
      <c r="NQI21" s="27"/>
      <c r="NQJ21" s="27"/>
      <c r="NQK21" s="27"/>
      <c r="NQL21" s="27"/>
      <c r="NQM21" s="27"/>
      <c r="NQN21" s="27"/>
      <c r="NQO21" s="27"/>
      <c r="NQP21" s="27"/>
      <c r="NQQ21" s="27"/>
      <c r="NQR21" s="27"/>
      <c r="NQS21" s="27"/>
      <c r="NQT21" s="27"/>
      <c r="NQU21" s="27"/>
      <c r="NQV21" s="27"/>
      <c r="NQW21" s="27"/>
      <c r="NQX21" s="27"/>
      <c r="NQY21" s="27"/>
      <c r="NQZ21" s="27"/>
      <c r="NRA21" s="27"/>
      <c r="NRB21" s="27"/>
      <c r="NRC21" s="27"/>
      <c r="NRD21" s="27"/>
      <c r="NRE21" s="27"/>
      <c r="NRF21" s="27"/>
      <c r="NRG21" s="27"/>
      <c r="NRH21" s="27"/>
      <c r="NRI21" s="27"/>
      <c r="NRJ21" s="27"/>
      <c r="NRK21" s="27"/>
      <c r="NRL21" s="27"/>
      <c r="NRM21" s="27"/>
      <c r="NRN21" s="27"/>
      <c r="NRO21" s="27"/>
      <c r="NRP21" s="27"/>
      <c r="NRQ21" s="27"/>
      <c r="NRR21" s="27"/>
      <c r="NRS21" s="27"/>
      <c r="NRT21" s="27"/>
      <c r="NRU21" s="27"/>
      <c r="NRV21" s="27"/>
      <c r="NRW21" s="27"/>
      <c r="NRX21" s="27"/>
      <c r="NRY21" s="27"/>
      <c r="NRZ21" s="27"/>
      <c r="NSA21" s="27"/>
      <c r="NSB21" s="27"/>
      <c r="NSC21" s="27"/>
      <c r="NSD21" s="27"/>
      <c r="NSE21" s="27"/>
      <c r="NSF21" s="27"/>
      <c r="NSG21" s="27"/>
      <c r="NSH21" s="27"/>
      <c r="NSI21" s="27"/>
      <c r="NSJ21" s="27"/>
      <c r="NSK21" s="27"/>
      <c r="NSL21" s="27"/>
      <c r="NSM21" s="27"/>
      <c r="NSN21" s="27"/>
      <c r="NSO21" s="27"/>
      <c r="NSP21" s="27"/>
      <c r="NSQ21" s="27"/>
      <c r="NSR21" s="27"/>
      <c r="NSS21" s="27"/>
      <c r="NST21" s="27"/>
      <c r="NSU21" s="27"/>
      <c r="NSV21" s="27"/>
      <c r="NSW21" s="27"/>
      <c r="NSX21" s="27"/>
      <c r="NSY21" s="27"/>
      <c r="NSZ21" s="27"/>
      <c r="NTA21" s="27"/>
      <c r="NTB21" s="27"/>
      <c r="NTC21" s="27"/>
      <c r="NTD21" s="27"/>
      <c r="NTE21" s="27"/>
      <c r="NTF21" s="27"/>
      <c r="NTG21" s="27"/>
      <c r="NTH21" s="27"/>
      <c r="NTI21" s="27"/>
      <c r="NTJ21" s="27"/>
      <c r="NTK21" s="27"/>
      <c r="NTL21" s="27"/>
      <c r="NTM21" s="27"/>
      <c r="NTN21" s="27"/>
      <c r="NTO21" s="27"/>
      <c r="NTP21" s="27"/>
      <c r="NTQ21" s="27"/>
      <c r="NTR21" s="27"/>
      <c r="NTS21" s="27"/>
      <c r="NTT21" s="27"/>
      <c r="NTU21" s="27"/>
      <c r="NTV21" s="27"/>
      <c r="NTW21" s="27"/>
      <c r="NTX21" s="27"/>
      <c r="NTY21" s="27"/>
      <c r="NTZ21" s="27"/>
      <c r="NUA21" s="27"/>
      <c r="NUB21" s="27"/>
      <c r="NUC21" s="27"/>
      <c r="NUD21" s="27"/>
      <c r="NUE21" s="27"/>
      <c r="NUF21" s="27"/>
      <c r="NUG21" s="27"/>
      <c r="NUH21" s="27"/>
      <c r="NUI21" s="27"/>
      <c r="NUJ21" s="27"/>
      <c r="NUK21" s="27"/>
      <c r="NUL21" s="27"/>
      <c r="NUM21" s="27"/>
      <c r="NUN21" s="27"/>
      <c r="NUO21" s="27"/>
      <c r="NUP21" s="27"/>
      <c r="NUQ21" s="27"/>
      <c r="NUR21" s="27"/>
      <c r="NUS21" s="27"/>
      <c r="NUT21" s="27"/>
      <c r="NUU21" s="27"/>
      <c r="NUV21" s="27"/>
      <c r="NUW21" s="27"/>
      <c r="NUX21" s="27"/>
      <c r="NUY21" s="27"/>
      <c r="NUZ21" s="27"/>
      <c r="NVA21" s="27"/>
      <c r="NVB21" s="27"/>
      <c r="NVC21" s="27"/>
      <c r="NVD21" s="27"/>
      <c r="NVE21" s="27"/>
      <c r="NVF21" s="27"/>
      <c r="NVG21" s="27"/>
      <c r="NVH21" s="27"/>
      <c r="NVI21" s="27"/>
      <c r="NVJ21" s="27"/>
      <c r="NVK21" s="27"/>
      <c r="NVL21" s="27"/>
      <c r="NVM21" s="27"/>
      <c r="NVN21" s="27"/>
      <c r="NVO21" s="27"/>
      <c r="NVP21" s="27"/>
      <c r="NVQ21" s="27"/>
      <c r="NVR21" s="27"/>
      <c r="NVS21" s="27"/>
      <c r="NVT21" s="27"/>
      <c r="NVU21" s="27"/>
      <c r="NVV21" s="27"/>
      <c r="NVW21" s="27"/>
      <c r="NVX21" s="27"/>
      <c r="NVY21" s="27"/>
      <c r="NVZ21" s="27"/>
      <c r="NWA21" s="27"/>
      <c r="NWB21" s="27"/>
      <c r="NWC21" s="27"/>
      <c r="NWD21" s="27"/>
      <c r="NWE21" s="27"/>
      <c r="NWF21" s="27"/>
      <c r="NWG21" s="27"/>
      <c r="NWH21" s="27"/>
      <c r="NWI21" s="27"/>
      <c r="NWJ21" s="27"/>
      <c r="NWK21" s="27"/>
      <c r="NWL21" s="27"/>
      <c r="NWM21" s="27"/>
      <c r="NWN21" s="27"/>
      <c r="NWO21" s="27"/>
      <c r="NWP21" s="27"/>
      <c r="NWQ21" s="27"/>
      <c r="NWR21" s="27"/>
      <c r="NWS21" s="27"/>
      <c r="NWT21" s="27"/>
      <c r="NWU21" s="27"/>
      <c r="NWV21" s="27"/>
      <c r="NWW21" s="27"/>
      <c r="NWX21" s="27"/>
      <c r="NWY21" s="27"/>
      <c r="NWZ21" s="27"/>
      <c r="NXA21" s="27"/>
      <c r="NXB21" s="27"/>
      <c r="NXC21" s="27"/>
      <c r="NXD21" s="27"/>
      <c r="NXE21" s="27"/>
      <c r="NXF21" s="27"/>
      <c r="NXG21" s="27"/>
      <c r="NXH21" s="27"/>
      <c r="NXI21" s="27"/>
      <c r="NXJ21" s="27"/>
      <c r="NXK21" s="27"/>
      <c r="NXL21" s="27"/>
      <c r="NXM21" s="27"/>
      <c r="NXN21" s="27"/>
      <c r="NXO21" s="27"/>
      <c r="NXP21" s="27"/>
      <c r="NXQ21" s="27"/>
      <c r="NXR21" s="27"/>
      <c r="NXS21" s="27"/>
      <c r="NXT21" s="27"/>
      <c r="NXU21" s="27"/>
      <c r="NXV21" s="27"/>
      <c r="NXW21" s="27"/>
      <c r="NXX21" s="27"/>
      <c r="NXY21" s="27"/>
      <c r="NXZ21" s="27"/>
      <c r="NYA21" s="27"/>
      <c r="NYB21" s="27"/>
      <c r="NYC21" s="27"/>
      <c r="NYD21" s="27"/>
      <c r="NYE21" s="27"/>
      <c r="NYF21" s="27"/>
      <c r="NYG21" s="27"/>
      <c r="NYH21" s="27"/>
      <c r="NYI21" s="27"/>
      <c r="NYJ21" s="27"/>
      <c r="NYK21" s="27"/>
      <c r="NYL21" s="27"/>
      <c r="NYM21" s="27"/>
      <c r="NYN21" s="27"/>
      <c r="NYO21" s="27"/>
      <c r="NYP21" s="27"/>
      <c r="NYQ21" s="27"/>
      <c r="NYR21" s="27"/>
      <c r="NYS21" s="27"/>
      <c r="NYT21" s="27"/>
      <c r="NYU21" s="27"/>
      <c r="NYV21" s="27"/>
      <c r="NYW21" s="27"/>
      <c r="NYX21" s="27"/>
      <c r="NYY21" s="27"/>
      <c r="NYZ21" s="27"/>
      <c r="NZA21" s="27"/>
      <c r="NZB21" s="27"/>
      <c r="NZC21" s="27"/>
      <c r="NZD21" s="27"/>
      <c r="NZE21" s="27"/>
      <c r="NZF21" s="27"/>
      <c r="NZG21" s="27"/>
      <c r="NZH21" s="27"/>
      <c r="NZI21" s="27"/>
      <c r="NZJ21" s="27"/>
      <c r="NZK21" s="27"/>
      <c r="NZL21" s="27"/>
      <c r="NZM21" s="27"/>
      <c r="NZN21" s="27"/>
      <c r="NZO21" s="27"/>
      <c r="NZP21" s="27"/>
      <c r="NZQ21" s="27"/>
      <c r="NZR21" s="27"/>
      <c r="NZS21" s="27"/>
      <c r="NZT21" s="27"/>
      <c r="NZU21" s="27"/>
      <c r="NZV21" s="27"/>
      <c r="NZW21" s="27"/>
      <c r="NZX21" s="27"/>
      <c r="NZY21" s="27"/>
      <c r="NZZ21" s="27"/>
      <c r="OAA21" s="27"/>
      <c r="OAB21" s="27"/>
      <c r="OAC21" s="27"/>
      <c r="OAD21" s="27"/>
      <c r="OAE21" s="27"/>
      <c r="OAF21" s="27"/>
      <c r="OAG21" s="27"/>
      <c r="OAH21" s="27"/>
      <c r="OAI21" s="27"/>
      <c r="OAJ21" s="27"/>
      <c r="OAK21" s="27"/>
      <c r="OAL21" s="27"/>
      <c r="OAM21" s="27"/>
      <c r="OAN21" s="27"/>
      <c r="OAO21" s="27"/>
      <c r="OAP21" s="27"/>
      <c r="OAQ21" s="27"/>
      <c r="OAR21" s="27"/>
      <c r="OAS21" s="27"/>
      <c r="OAT21" s="27"/>
      <c r="OAU21" s="27"/>
      <c r="OAV21" s="27"/>
      <c r="OAW21" s="27"/>
      <c r="OAX21" s="27"/>
      <c r="OAY21" s="27"/>
      <c r="OAZ21" s="27"/>
      <c r="OBA21" s="27"/>
      <c r="OBB21" s="27"/>
      <c r="OBC21" s="27"/>
      <c r="OBD21" s="27"/>
      <c r="OBE21" s="27"/>
      <c r="OBF21" s="27"/>
      <c r="OBG21" s="27"/>
      <c r="OBH21" s="27"/>
      <c r="OBI21" s="27"/>
      <c r="OBJ21" s="27"/>
      <c r="OBK21" s="27"/>
      <c r="OBL21" s="27"/>
      <c r="OBM21" s="27"/>
      <c r="OBN21" s="27"/>
      <c r="OBO21" s="27"/>
      <c r="OBP21" s="27"/>
      <c r="OBQ21" s="27"/>
      <c r="OBR21" s="27"/>
      <c r="OBS21" s="27"/>
      <c r="OBT21" s="27"/>
      <c r="OBU21" s="27"/>
      <c r="OBV21" s="27"/>
      <c r="OBW21" s="27"/>
      <c r="OBX21" s="27"/>
      <c r="OBY21" s="27"/>
      <c r="OBZ21" s="27"/>
      <c r="OCA21" s="27"/>
      <c r="OCB21" s="27"/>
      <c r="OCC21" s="27"/>
      <c r="OCD21" s="27"/>
      <c r="OCE21" s="27"/>
      <c r="OCF21" s="27"/>
      <c r="OCG21" s="27"/>
      <c r="OCH21" s="27"/>
      <c r="OCI21" s="27"/>
      <c r="OCJ21" s="27"/>
      <c r="OCK21" s="27"/>
      <c r="OCL21" s="27"/>
      <c r="OCM21" s="27"/>
      <c r="OCN21" s="27"/>
      <c r="OCO21" s="27"/>
      <c r="OCP21" s="27"/>
      <c r="OCQ21" s="27"/>
      <c r="OCR21" s="27"/>
      <c r="OCS21" s="27"/>
      <c r="OCT21" s="27"/>
      <c r="OCU21" s="27"/>
      <c r="OCV21" s="27"/>
      <c r="OCW21" s="27"/>
      <c r="OCX21" s="27"/>
      <c r="OCY21" s="27"/>
      <c r="OCZ21" s="27"/>
      <c r="ODA21" s="27"/>
      <c r="ODB21" s="27"/>
      <c r="ODC21" s="27"/>
      <c r="ODD21" s="27"/>
      <c r="ODE21" s="27"/>
      <c r="ODF21" s="27"/>
      <c r="ODG21" s="27"/>
      <c r="ODH21" s="27"/>
      <c r="ODI21" s="27"/>
      <c r="ODJ21" s="27"/>
      <c r="ODK21" s="27"/>
      <c r="ODL21" s="27"/>
      <c r="ODM21" s="27"/>
      <c r="ODN21" s="27"/>
      <c r="ODO21" s="27"/>
      <c r="ODP21" s="27"/>
      <c r="ODQ21" s="27"/>
      <c r="ODR21" s="27"/>
      <c r="ODS21" s="27"/>
      <c r="ODT21" s="27"/>
      <c r="ODU21" s="27"/>
      <c r="ODV21" s="27"/>
      <c r="ODW21" s="27"/>
      <c r="ODX21" s="27"/>
      <c r="ODY21" s="27"/>
      <c r="ODZ21" s="27"/>
      <c r="OEA21" s="27"/>
      <c r="OEB21" s="27"/>
      <c r="OEC21" s="27"/>
      <c r="OED21" s="27"/>
      <c r="OEE21" s="27"/>
      <c r="OEF21" s="27"/>
      <c r="OEG21" s="27"/>
      <c r="OEH21" s="27"/>
      <c r="OEI21" s="27"/>
      <c r="OEJ21" s="27"/>
      <c r="OEK21" s="27"/>
      <c r="OEL21" s="27"/>
      <c r="OEM21" s="27"/>
      <c r="OEN21" s="27"/>
      <c r="OEO21" s="27"/>
      <c r="OEP21" s="27"/>
      <c r="OEQ21" s="27"/>
      <c r="OER21" s="27"/>
      <c r="OES21" s="27"/>
      <c r="OET21" s="27"/>
      <c r="OEU21" s="27"/>
      <c r="OEV21" s="27"/>
      <c r="OEW21" s="27"/>
      <c r="OEX21" s="27"/>
      <c r="OEY21" s="27"/>
      <c r="OEZ21" s="27"/>
      <c r="OFA21" s="27"/>
      <c r="OFB21" s="27"/>
      <c r="OFC21" s="27"/>
      <c r="OFD21" s="27"/>
      <c r="OFE21" s="27"/>
      <c r="OFF21" s="27"/>
      <c r="OFG21" s="27"/>
      <c r="OFH21" s="27"/>
      <c r="OFI21" s="27"/>
      <c r="OFJ21" s="27"/>
      <c r="OFK21" s="27"/>
      <c r="OFL21" s="27"/>
      <c r="OFM21" s="27"/>
      <c r="OFN21" s="27"/>
      <c r="OFO21" s="27"/>
      <c r="OFP21" s="27"/>
      <c r="OFQ21" s="27"/>
      <c r="OFR21" s="27"/>
      <c r="OFS21" s="27"/>
      <c r="OFT21" s="27"/>
      <c r="OFU21" s="27"/>
      <c r="OFV21" s="27"/>
      <c r="OFW21" s="27"/>
      <c r="OFX21" s="27"/>
      <c r="OFY21" s="27"/>
      <c r="OFZ21" s="27"/>
      <c r="OGA21" s="27"/>
      <c r="OGB21" s="27"/>
      <c r="OGC21" s="27"/>
      <c r="OGD21" s="27"/>
      <c r="OGE21" s="27"/>
      <c r="OGF21" s="27"/>
      <c r="OGG21" s="27"/>
      <c r="OGH21" s="27"/>
      <c r="OGI21" s="27"/>
      <c r="OGJ21" s="27"/>
      <c r="OGK21" s="27"/>
      <c r="OGL21" s="27"/>
      <c r="OGM21" s="27"/>
      <c r="OGN21" s="27"/>
      <c r="OGO21" s="27"/>
      <c r="OGP21" s="27"/>
      <c r="OGQ21" s="27"/>
      <c r="OGR21" s="27"/>
      <c r="OGS21" s="27"/>
      <c r="OGT21" s="27"/>
      <c r="OGU21" s="27"/>
      <c r="OGV21" s="27"/>
      <c r="OGW21" s="27"/>
      <c r="OGX21" s="27"/>
      <c r="OGY21" s="27"/>
      <c r="OGZ21" s="27"/>
      <c r="OHA21" s="27"/>
      <c r="OHB21" s="27"/>
      <c r="OHC21" s="27"/>
      <c r="OHD21" s="27"/>
      <c r="OHE21" s="27"/>
      <c r="OHF21" s="27"/>
      <c r="OHG21" s="27"/>
      <c r="OHH21" s="27"/>
      <c r="OHI21" s="27"/>
      <c r="OHJ21" s="27"/>
      <c r="OHK21" s="27"/>
      <c r="OHL21" s="27"/>
      <c r="OHM21" s="27"/>
      <c r="OHN21" s="27"/>
      <c r="OHO21" s="27"/>
      <c r="OHP21" s="27"/>
      <c r="OHQ21" s="27"/>
      <c r="OHR21" s="27"/>
      <c r="OHS21" s="27"/>
      <c r="OHT21" s="27"/>
      <c r="OHU21" s="27"/>
      <c r="OHV21" s="27"/>
      <c r="OHW21" s="27"/>
      <c r="OHX21" s="27"/>
      <c r="OHY21" s="27"/>
      <c r="OHZ21" s="27"/>
      <c r="OIA21" s="27"/>
      <c r="OIB21" s="27"/>
      <c r="OIC21" s="27"/>
      <c r="OID21" s="27"/>
      <c r="OIE21" s="27"/>
      <c r="OIF21" s="27"/>
      <c r="OIG21" s="27"/>
      <c r="OIH21" s="27"/>
      <c r="OII21" s="27"/>
      <c r="OIJ21" s="27"/>
      <c r="OIK21" s="27"/>
      <c r="OIL21" s="27"/>
      <c r="OIM21" s="27"/>
      <c r="OIN21" s="27"/>
      <c r="OIO21" s="27"/>
      <c r="OIP21" s="27"/>
      <c r="OIQ21" s="27"/>
      <c r="OIR21" s="27"/>
      <c r="OIS21" s="27"/>
      <c r="OIT21" s="27"/>
      <c r="OIU21" s="27"/>
      <c r="OIV21" s="27"/>
      <c r="OIW21" s="27"/>
      <c r="OIX21" s="27"/>
      <c r="OIY21" s="27"/>
      <c r="OIZ21" s="27"/>
      <c r="OJA21" s="27"/>
      <c r="OJB21" s="27"/>
      <c r="OJC21" s="27"/>
      <c r="OJD21" s="27"/>
      <c r="OJE21" s="27"/>
      <c r="OJF21" s="27"/>
      <c r="OJG21" s="27"/>
      <c r="OJH21" s="27"/>
      <c r="OJI21" s="27"/>
      <c r="OJJ21" s="27"/>
      <c r="OJK21" s="27"/>
      <c r="OJL21" s="27"/>
      <c r="OJM21" s="27"/>
      <c r="OJN21" s="27"/>
      <c r="OJO21" s="27"/>
      <c r="OJP21" s="27"/>
      <c r="OJQ21" s="27"/>
      <c r="OJR21" s="27"/>
      <c r="OJS21" s="27"/>
      <c r="OJT21" s="27"/>
      <c r="OJU21" s="27"/>
      <c r="OJV21" s="27"/>
      <c r="OJW21" s="27"/>
      <c r="OJX21" s="27"/>
      <c r="OJY21" s="27"/>
      <c r="OJZ21" s="27"/>
      <c r="OKA21" s="27"/>
      <c r="OKB21" s="27"/>
      <c r="OKC21" s="27"/>
      <c r="OKD21" s="27"/>
      <c r="OKE21" s="27"/>
      <c r="OKF21" s="27"/>
      <c r="OKG21" s="27"/>
      <c r="OKH21" s="27"/>
      <c r="OKI21" s="27"/>
      <c r="OKJ21" s="27"/>
      <c r="OKK21" s="27"/>
      <c r="OKL21" s="27"/>
      <c r="OKM21" s="27"/>
      <c r="OKN21" s="27"/>
      <c r="OKO21" s="27"/>
      <c r="OKP21" s="27"/>
      <c r="OKQ21" s="27"/>
      <c r="OKR21" s="27"/>
      <c r="OKS21" s="27"/>
      <c r="OKT21" s="27"/>
      <c r="OKU21" s="27"/>
      <c r="OKV21" s="27"/>
      <c r="OKW21" s="27"/>
      <c r="OKX21" s="27"/>
      <c r="OKY21" s="27"/>
      <c r="OKZ21" s="27"/>
      <c r="OLA21" s="27"/>
      <c r="OLB21" s="27"/>
      <c r="OLC21" s="27"/>
      <c r="OLD21" s="27"/>
      <c r="OLE21" s="27"/>
      <c r="OLF21" s="27"/>
      <c r="OLG21" s="27"/>
      <c r="OLH21" s="27"/>
      <c r="OLI21" s="27"/>
      <c r="OLJ21" s="27"/>
      <c r="OLK21" s="27"/>
      <c r="OLL21" s="27"/>
      <c r="OLM21" s="27"/>
      <c r="OLN21" s="27"/>
      <c r="OLO21" s="27"/>
      <c r="OLP21" s="27"/>
      <c r="OLQ21" s="27"/>
      <c r="OLR21" s="27"/>
      <c r="OLS21" s="27"/>
      <c r="OLT21" s="27"/>
      <c r="OLU21" s="27"/>
      <c r="OLV21" s="27"/>
      <c r="OLW21" s="27"/>
      <c r="OLX21" s="27"/>
      <c r="OLY21" s="27"/>
      <c r="OLZ21" s="27"/>
      <c r="OMA21" s="27"/>
      <c r="OMB21" s="27"/>
      <c r="OMC21" s="27"/>
      <c r="OMD21" s="27"/>
      <c r="OME21" s="27"/>
      <c r="OMF21" s="27"/>
      <c r="OMG21" s="27"/>
      <c r="OMH21" s="27"/>
      <c r="OMI21" s="27"/>
      <c r="OMJ21" s="27"/>
      <c r="OMK21" s="27"/>
      <c r="OML21" s="27"/>
      <c r="OMM21" s="27"/>
      <c r="OMN21" s="27"/>
      <c r="OMO21" s="27"/>
      <c r="OMP21" s="27"/>
      <c r="OMQ21" s="27"/>
      <c r="OMR21" s="27"/>
      <c r="OMS21" s="27"/>
      <c r="OMT21" s="27"/>
      <c r="OMU21" s="27"/>
      <c r="OMV21" s="27"/>
      <c r="OMW21" s="27"/>
      <c r="OMX21" s="27"/>
      <c r="OMY21" s="27"/>
      <c r="OMZ21" s="27"/>
      <c r="ONA21" s="27"/>
      <c r="ONB21" s="27"/>
      <c r="ONC21" s="27"/>
      <c r="OND21" s="27"/>
      <c r="ONE21" s="27"/>
      <c r="ONF21" s="27"/>
      <c r="ONG21" s="27"/>
      <c r="ONH21" s="27"/>
      <c r="ONI21" s="27"/>
      <c r="ONJ21" s="27"/>
      <c r="ONK21" s="27"/>
      <c r="ONL21" s="27"/>
      <c r="ONM21" s="27"/>
      <c r="ONN21" s="27"/>
      <c r="ONO21" s="27"/>
      <c r="ONP21" s="27"/>
      <c r="ONQ21" s="27"/>
      <c r="ONR21" s="27"/>
      <c r="ONS21" s="27"/>
      <c r="ONT21" s="27"/>
      <c r="ONU21" s="27"/>
      <c r="ONV21" s="27"/>
      <c r="ONW21" s="27"/>
      <c r="ONX21" s="27"/>
      <c r="ONY21" s="27"/>
      <c r="ONZ21" s="27"/>
      <c r="OOA21" s="27"/>
      <c r="OOB21" s="27"/>
      <c r="OOC21" s="27"/>
      <c r="OOD21" s="27"/>
      <c r="OOE21" s="27"/>
      <c r="OOF21" s="27"/>
      <c r="OOG21" s="27"/>
      <c r="OOH21" s="27"/>
      <c r="OOI21" s="27"/>
      <c r="OOJ21" s="27"/>
      <c r="OOK21" s="27"/>
      <c r="OOL21" s="27"/>
      <c r="OOM21" s="27"/>
      <c r="OON21" s="27"/>
      <c r="OOO21" s="27"/>
      <c r="OOP21" s="27"/>
      <c r="OOQ21" s="27"/>
      <c r="OOR21" s="27"/>
      <c r="OOS21" s="27"/>
      <c r="OOT21" s="27"/>
      <c r="OOU21" s="27"/>
      <c r="OOV21" s="27"/>
      <c r="OOW21" s="27"/>
      <c r="OOX21" s="27"/>
      <c r="OOY21" s="27"/>
      <c r="OOZ21" s="27"/>
      <c r="OPA21" s="27"/>
      <c r="OPB21" s="27"/>
      <c r="OPC21" s="27"/>
      <c r="OPD21" s="27"/>
      <c r="OPE21" s="27"/>
      <c r="OPF21" s="27"/>
      <c r="OPG21" s="27"/>
      <c r="OPH21" s="27"/>
      <c r="OPI21" s="27"/>
      <c r="OPJ21" s="27"/>
      <c r="OPK21" s="27"/>
      <c r="OPL21" s="27"/>
      <c r="OPM21" s="27"/>
      <c r="OPN21" s="27"/>
      <c r="OPO21" s="27"/>
      <c r="OPP21" s="27"/>
      <c r="OPQ21" s="27"/>
      <c r="OPR21" s="27"/>
      <c r="OPS21" s="27"/>
      <c r="OPT21" s="27"/>
      <c r="OPU21" s="27"/>
      <c r="OPV21" s="27"/>
      <c r="OPW21" s="27"/>
      <c r="OPX21" s="27"/>
      <c r="OPY21" s="27"/>
      <c r="OPZ21" s="27"/>
      <c r="OQA21" s="27"/>
      <c r="OQB21" s="27"/>
      <c r="OQC21" s="27"/>
      <c r="OQD21" s="27"/>
      <c r="OQE21" s="27"/>
      <c r="OQF21" s="27"/>
      <c r="OQG21" s="27"/>
      <c r="OQH21" s="27"/>
      <c r="OQI21" s="27"/>
      <c r="OQJ21" s="27"/>
      <c r="OQK21" s="27"/>
      <c r="OQL21" s="27"/>
      <c r="OQM21" s="27"/>
      <c r="OQN21" s="27"/>
      <c r="OQO21" s="27"/>
      <c r="OQP21" s="27"/>
      <c r="OQQ21" s="27"/>
      <c r="OQR21" s="27"/>
      <c r="OQS21" s="27"/>
      <c r="OQT21" s="27"/>
      <c r="OQU21" s="27"/>
      <c r="OQV21" s="27"/>
      <c r="OQW21" s="27"/>
      <c r="OQX21" s="27"/>
      <c r="OQY21" s="27"/>
      <c r="OQZ21" s="27"/>
      <c r="ORA21" s="27"/>
      <c r="ORB21" s="27"/>
      <c r="ORC21" s="27"/>
      <c r="ORD21" s="27"/>
      <c r="ORE21" s="27"/>
      <c r="ORF21" s="27"/>
      <c r="ORG21" s="27"/>
      <c r="ORH21" s="27"/>
      <c r="ORI21" s="27"/>
      <c r="ORJ21" s="27"/>
      <c r="ORK21" s="27"/>
      <c r="ORL21" s="27"/>
      <c r="ORM21" s="27"/>
      <c r="ORN21" s="27"/>
      <c r="ORO21" s="27"/>
      <c r="ORP21" s="27"/>
      <c r="ORQ21" s="27"/>
      <c r="ORR21" s="27"/>
      <c r="ORS21" s="27"/>
      <c r="ORT21" s="27"/>
      <c r="ORU21" s="27"/>
      <c r="ORV21" s="27"/>
      <c r="ORW21" s="27"/>
      <c r="ORX21" s="27"/>
      <c r="ORY21" s="27"/>
      <c r="ORZ21" s="27"/>
      <c r="OSA21" s="27"/>
      <c r="OSB21" s="27"/>
      <c r="OSC21" s="27"/>
      <c r="OSD21" s="27"/>
      <c r="OSE21" s="27"/>
      <c r="OSF21" s="27"/>
      <c r="OSG21" s="27"/>
      <c r="OSH21" s="27"/>
      <c r="OSI21" s="27"/>
      <c r="OSJ21" s="27"/>
      <c r="OSK21" s="27"/>
      <c r="OSL21" s="27"/>
      <c r="OSM21" s="27"/>
      <c r="OSN21" s="27"/>
      <c r="OSO21" s="27"/>
      <c r="OSP21" s="27"/>
      <c r="OSQ21" s="27"/>
      <c r="OSR21" s="27"/>
      <c r="OSS21" s="27"/>
      <c r="OST21" s="27"/>
      <c r="OSU21" s="27"/>
      <c r="OSV21" s="27"/>
      <c r="OSW21" s="27"/>
      <c r="OSX21" s="27"/>
      <c r="OSY21" s="27"/>
      <c r="OSZ21" s="27"/>
      <c r="OTA21" s="27"/>
      <c r="OTB21" s="27"/>
      <c r="OTC21" s="27"/>
      <c r="OTD21" s="27"/>
      <c r="OTE21" s="27"/>
      <c r="OTF21" s="27"/>
      <c r="OTG21" s="27"/>
      <c r="OTH21" s="27"/>
      <c r="OTI21" s="27"/>
      <c r="OTJ21" s="27"/>
      <c r="OTK21" s="27"/>
      <c r="OTL21" s="27"/>
      <c r="OTM21" s="27"/>
      <c r="OTN21" s="27"/>
      <c r="OTO21" s="27"/>
      <c r="OTP21" s="27"/>
      <c r="OTQ21" s="27"/>
      <c r="OTR21" s="27"/>
      <c r="OTS21" s="27"/>
      <c r="OTT21" s="27"/>
      <c r="OTU21" s="27"/>
      <c r="OTV21" s="27"/>
      <c r="OTW21" s="27"/>
      <c r="OTX21" s="27"/>
      <c r="OTY21" s="27"/>
      <c r="OTZ21" s="27"/>
      <c r="OUA21" s="27"/>
      <c r="OUB21" s="27"/>
      <c r="OUC21" s="27"/>
      <c r="OUD21" s="27"/>
      <c r="OUE21" s="27"/>
      <c r="OUF21" s="27"/>
      <c r="OUG21" s="27"/>
      <c r="OUH21" s="27"/>
      <c r="OUI21" s="27"/>
      <c r="OUJ21" s="27"/>
      <c r="OUK21" s="27"/>
      <c r="OUL21" s="27"/>
      <c r="OUM21" s="27"/>
      <c r="OUN21" s="27"/>
      <c r="OUO21" s="27"/>
      <c r="OUP21" s="27"/>
      <c r="OUQ21" s="27"/>
      <c r="OUR21" s="27"/>
      <c r="OUS21" s="27"/>
      <c r="OUT21" s="27"/>
      <c r="OUU21" s="27"/>
      <c r="OUV21" s="27"/>
      <c r="OUW21" s="27"/>
      <c r="OUX21" s="27"/>
      <c r="OUY21" s="27"/>
      <c r="OUZ21" s="27"/>
      <c r="OVA21" s="27"/>
      <c r="OVB21" s="27"/>
      <c r="OVC21" s="27"/>
      <c r="OVD21" s="27"/>
      <c r="OVE21" s="27"/>
      <c r="OVF21" s="27"/>
      <c r="OVG21" s="27"/>
      <c r="OVH21" s="27"/>
      <c r="OVI21" s="27"/>
      <c r="OVJ21" s="27"/>
      <c r="OVK21" s="27"/>
      <c r="OVL21" s="27"/>
      <c r="OVM21" s="27"/>
      <c r="OVN21" s="27"/>
      <c r="OVO21" s="27"/>
      <c r="OVP21" s="27"/>
      <c r="OVQ21" s="27"/>
      <c r="OVR21" s="27"/>
      <c r="OVS21" s="27"/>
      <c r="OVT21" s="27"/>
      <c r="OVU21" s="27"/>
      <c r="OVV21" s="27"/>
      <c r="OVW21" s="27"/>
      <c r="OVX21" s="27"/>
      <c r="OVY21" s="27"/>
      <c r="OVZ21" s="27"/>
      <c r="OWA21" s="27"/>
      <c r="OWB21" s="27"/>
      <c r="OWC21" s="27"/>
      <c r="OWD21" s="27"/>
      <c r="OWE21" s="27"/>
      <c r="OWF21" s="27"/>
      <c r="OWG21" s="27"/>
      <c r="OWH21" s="27"/>
      <c r="OWI21" s="27"/>
      <c r="OWJ21" s="27"/>
      <c r="OWK21" s="27"/>
      <c r="OWL21" s="27"/>
      <c r="OWM21" s="27"/>
      <c r="OWN21" s="27"/>
      <c r="OWO21" s="27"/>
      <c r="OWP21" s="27"/>
      <c r="OWQ21" s="27"/>
      <c r="OWR21" s="27"/>
      <c r="OWS21" s="27"/>
      <c r="OWT21" s="27"/>
      <c r="OWU21" s="27"/>
      <c r="OWV21" s="27"/>
      <c r="OWW21" s="27"/>
      <c r="OWX21" s="27"/>
      <c r="OWY21" s="27"/>
      <c r="OWZ21" s="27"/>
      <c r="OXA21" s="27"/>
      <c r="OXB21" s="27"/>
      <c r="OXC21" s="27"/>
      <c r="OXD21" s="27"/>
      <c r="OXE21" s="27"/>
      <c r="OXF21" s="27"/>
      <c r="OXG21" s="27"/>
      <c r="OXH21" s="27"/>
      <c r="OXI21" s="27"/>
      <c r="OXJ21" s="27"/>
      <c r="OXK21" s="27"/>
      <c r="OXL21" s="27"/>
      <c r="OXM21" s="27"/>
      <c r="OXN21" s="27"/>
      <c r="OXO21" s="27"/>
      <c r="OXP21" s="27"/>
      <c r="OXQ21" s="27"/>
      <c r="OXR21" s="27"/>
      <c r="OXS21" s="27"/>
      <c r="OXT21" s="27"/>
      <c r="OXU21" s="27"/>
      <c r="OXV21" s="27"/>
      <c r="OXW21" s="27"/>
      <c r="OXX21" s="27"/>
      <c r="OXY21" s="27"/>
      <c r="OXZ21" s="27"/>
      <c r="OYA21" s="27"/>
      <c r="OYB21" s="27"/>
      <c r="OYC21" s="27"/>
      <c r="OYD21" s="27"/>
      <c r="OYE21" s="27"/>
      <c r="OYF21" s="27"/>
      <c r="OYG21" s="27"/>
      <c r="OYH21" s="27"/>
      <c r="OYI21" s="27"/>
      <c r="OYJ21" s="27"/>
      <c r="OYK21" s="27"/>
      <c r="OYL21" s="27"/>
      <c r="OYM21" s="27"/>
      <c r="OYN21" s="27"/>
      <c r="OYO21" s="27"/>
      <c r="OYP21" s="27"/>
      <c r="OYQ21" s="27"/>
      <c r="OYR21" s="27"/>
      <c r="OYS21" s="27"/>
      <c r="OYT21" s="27"/>
      <c r="OYU21" s="27"/>
      <c r="OYV21" s="27"/>
      <c r="OYW21" s="27"/>
      <c r="OYX21" s="27"/>
      <c r="OYY21" s="27"/>
      <c r="OYZ21" s="27"/>
      <c r="OZA21" s="27"/>
      <c r="OZB21" s="27"/>
      <c r="OZC21" s="27"/>
      <c r="OZD21" s="27"/>
      <c r="OZE21" s="27"/>
      <c r="OZF21" s="27"/>
      <c r="OZG21" s="27"/>
      <c r="OZH21" s="27"/>
      <c r="OZI21" s="27"/>
      <c r="OZJ21" s="27"/>
      <c r="OZK21" s="27"/>
      <c r="OZL21" s="27"/>
      <c r="OZM21" s="27"/>
      <c r="OZN21" s="27"/>
      <c r="OZO21" s="27"/>
      <c r="OZP21" s="27"/>
      <c r="OZQ21" s="27"/>
      <c r="OZR21" s="27"/>
      <c r="OZS21" s="27"/>
      <c r="OZT21" s="27"/>
      <c r="OZU21" s="27"/>
      <c r="OZV21" s="27"/>
      <c r="OZW21" s="27"/>
      <c r="OZX21" s="27"/>
      <c r="OZY21" s="27"/>
      <c r="OZZ21" s="27"/>
      <c r="PAA21" s="27"/>
      <c r="PAB21" s="27"/>
      <c r="PAC21" s="27"/>
      <c r="PAD21" s="27"/>
      <c r="PAE21" s="27"/>
      <c r="PAF21" s="27"/>
      <c r="PAG21" s="27"/>
      <c r="PAH21" s="27"/>
      <c r="PAI21" s="27"/>
      <c r="PAJ21" s="27"/>
      <c r="PAK21" s="27"/>
      <c r="PAL21" s="27"/>
      <c r="PAM21" s="27"/>
      <c r="PAN21" s="27"/>
      <c r="PAO21" s="27"/>
      <c r="PAP21" s="27"/>
      <c r="PAQ21" s="27"/>
      <c r="PAR21" s="27"/>
      <c r="PAS21" s="27"/>
      <c r="PAT21" s="27"/>
      <c r="PAU21" s="27"/>
      <c r="PAV21" s="27"/>
      <c r="PAW21" s="27"/>
      <c r="PAX21" s="27"/>
      <c r="PAY21" s="27"/>
      <c r="PAZ21" s="27"/>
      <c r="PBA21" s="27"/>
      <c r="PBB21" s="27"/>
      <c r="PBC21" s="27"/>
      <c r="PBD21" s="27"/>
      <c r="PBE21" s="27"/>
      <c r="PBF21" s="27"/>
      <c r="PBG21" s="27"/>
      <c r="PBH21" s="27"/>
      <c r="PBI21" s="27"/>
      <c r="PBJ21" s="27"/>
      <c r="PBK21" s="27"/>
      <c r="PBL21" s="27"/>
      <c r="PBM21" s="27"/>
      <c r="PBN21" s="27"/>
      <c r="PBO21" s="27"/>
      <c r="PBP21" s="27"/>
      <c r="PBQ21" s="27"/>
      <c r="PBR21" s="27"/>
      <c r="PBS21" s="27"/>
      <c r="PBT21" s="27"/>
      <c r="PBU21" s="27"/>
      <c r="PBV21" s="27"/>
      <c r="PBW21" s="27"/>
      <c r="PBX21" s="27"/>
      <c r="PBY21" s="27"/>
      <c r="PBZ21" s="27"/>
      <c r="PCA21" s="27"/>
      <c r="PCB21" s="27"/>
      <c r="PCC21" s="27"/>
      <c r="PCD21" s="27"/>
      <c r="PCE21" s="27"/>
      <c r="PCF21" s="27"/>
      <c r="PCG21" s="27"/>
      <c r="PCH21" s="27"/>
      <c r="PCI21" s="27"/>
      <c r="PCJ21" s="27"/>
      <c r="PCK21" s="27"/>
      <c r="PCL21" s="27"/>
      <c r="PCM21" s="27"/>
      <c r="PCN21" s="27"/>
      <c r="PCO21" s="27"/>
      <c r="PCP21" s="27"/>
      <c r="PCQ21" s="27"/>
      <c r="PCR21" s="27"/>
      <c r="PCS21" s="27"/>
      <c r="PCT21" s="27"/>
      <c r="PCU21" s="27"/>
      <c r="PCV21" s="27"/>
      <c r="PCW21" s="27"/>
      <c r="PCX21" s="27"/>
      <c r="PCY21" s="27"/>
      <c r="PCZ21" s="27"/>
      <c r="PDA21" s="27"/>
      <c r="PDB21" s="27"/>
      <c r="PDC21" s="27"/>
      <c r="PDD21" s="27"/>
      <c r="PDE21" s="27"/>
      <c r="PDF21" s="27"/>
      <c r="PDG21" s="27"/>
      <c r="PDH21" s="27"/>
      <c r="PDI21" s="27"/>
      <c r="PDJ21" s="27"/>
      <c r="PDK21" s="27"/>
      <c r="PDL21" s="27"/>
      <c r="PDM21" s="27"/>
      <c r="PDN21" s="27"/>
      <c r="PDO21" s="27"/>
      <c r="PDP21" s="27"/>
      <c r="PDQ21" s="27"/>
      <c r="PDR21" s="27"/>
      <c r="PDS21" s="27"/>
      <c r="PDT21" s="27"/>
      <c r="PDU21" s="27"/>
      <c r="PDV21" s="27"/>
      <c r="PDW21" s="27"/>
      <c r="PDX21" s="27"/>
      <c r="PDY21" s="27"/>
      <c r="PDZ21" s="27"/>
      <c r="PEA21" s="27"/>
      <c r="PEB21" s="27"/>
      <c r="PEC21" s="27"/>
      <c r="PED21" s="27"/>
      <c r="PEE21" s="27"/>
      <c r="PEF21" s="27"/>
      <c r="PEG21" s="27"/>
      <c r="PEH21" s="27"/>
      <c r="PEI21" s="27"/>
      <c r="PEJ21" s="27"/>
      <c r="PEK21" s="27"/>
      <c r="PEL21" s="27"/>
      <c r="PEM21" s="27"/>
      <c r="PEN21" s="27"/>
      <c r="PEO21" s="27"/>
      <c r="PEP21" s="27"/>
      <c r="PEQ21" s="27"/>
      <c r="PER21" s="27"/>
      <c r="PES21" s="27"/>
      <c r="PET21" s="27"/>
      <c r="PEU21" s="27"/>
      <c r="PEV21" s="27"/>
      <c r="PEW21" s="27"/>
      <c r="PEX21" s="27"/>
      <c r="PEY21" s="27"/>
      <c r="PEZ21" s="27"/>
      <c r="PFA21" s="27"/>
      <c r="PFB21" s="27"/>
      <c r="PFC21" s="27"/>
      <c r="PFD21" s="27"/>
      <c r="PFE21" s="27"/>
      <c r="PFF21" s="27"/>
      <c r="PFG21" s="27"/>
      <c r="PFH21" s="27"/>
      <c r="PFI21" s="27"/>
      <c r="PFJ21" s="27"/>
      <c r="PFK21" s="27"/>
      <c r="PFL21" s="27"/>
      <c r="PFM21" s="27"/>
      <c r="PFN21" s="27"/>
      <c r="PFO21" s="27"/>
      <c r="PFP21" s="27"/>
      <c r="PFQ21" s="27"/>
      <c r="PFR21" s="27"/>
      <c r="PFS21" s="27"/>
      <c r="PFT21" s="27"/>
      <c r="PFU21" s="27"/>
      <c r="PFV21" s="27"/>
      <c r="PFW21" s="27"/>
      <c r="PFX21" s="27"/>
      <c r="PFY21" s="27"/>
      <c r="PFZ21" s="27"/>
      <c r="PGA21" s="27"/>
      <c r="PGB21" s="27"/>
      <c r="PGC21" s="27"/>
      <c r="PGD21" s="27"/>
      <c r="PGE21" s="27"/>
      <c r="PGF21" s="27"/>
      <c r="PGG21" s="27"/>
      <c r="PGH21" s="27"/>
      <c r="PGI21" s="27"/>
      <c r="PGJ21" s="27"/>
      <c r="PGK21" s="27"/>
      <c r="PGL21" s="27"/>
      <c r="PGM21" s="27"/>
      <c r="PGN21" s="27"/>
      <c r="PGO21" s="27"/>
      <c r="PGP21" s="27"/>
      <c r="PGQ21" s="27"/>
      <c r="PGR21" s="27"/>
      <c r="PGS21" s="27"/>
      <c r="PGT21" s="27"/>
      <c r="PGU21" s="27"/>
      <c r="PGV21" s="27"/>
      <c r="PGW21" s="27"/>
      <c r="PGX21" s="27"/>
      <c r="PGY21" s="27"/>
      <c r="PGZ21" s="27"/>
      <c r="PHA21" s="27"/>
      <c r="PHB21" s="27"/>
      <c r="PHC21" s="27"/>
      <c r="PHD21" s="27"/>
      <c r="PHE21" s="27"/>
      <c r="PHF21" s="27"/>
      <c r="PHG21" s="27"/>
      <c r="PHH21" s="27"/>
      <c r="PHI21" s="27"/>
      <c r="PHJ21" s="27"/>
      <c r="PHK21" s="27"/>
      <c r="PHL21" s="27"/>
      <c r="PHM21" s="27"/>
      <c r="PHN21" s="27"/>
      <c r="PHO21" s="27"/>
      <c r="PHP21" s="27"/>
      <c r="PHQ21" s="27"/>
      <c r="PHR21" s="27"/>
      <c r="PHS21" s="27"/>
      <c r="PHT21" s="27"/>
      <c r="PHU21" s="27"/>
      <c r="PHV21" s="27"/>
      <c r="PHW21" s="27"/>
      <c r="PHX21" s="27"/>
      <c r="PHY21" s="27"/>
      <c r="PHZ21" s="27"/>
      <c r="PIA21" s="27"/>
      <c r="PIB21" s="27"/>
      <c r="PIC21" s="27"/>
      <c r="PID21" s="27"/>
      <c r="PIE21" s="27"/>
      <c r="PIF21" s="27"/>
      <c r="PIG21" s="27"/>
      <c r="PIH21" s="27"/>
      <c r="PII21" s="27"/>
      <c r="PIJ21" s="27"/>
      <c r="PIK21" s="27"/>
      <c r="PIL21" s="27"/>
      <c r="PIM21" s="27"/>
      <c r="PIN21" s="27"/>
      <c r="PIO21" s="27"/>
      <c r="PIP21" s="27"/>
      <c r="PIQ21" s="27"/>
      <c r="PIR21" s="27"/>
      <c r="PIS21" s="27"/>
      <c r="PIT21" s="27"/>
      <c r="PIU21" s="27"/>
      <c r="PIV21" s="27"/>
      <c r="PIW21" s="27"/>
      <c r="PIX21" s="27"/>
      <c r="PIY21" s="27"/>
      <c r="PIZ21" s="27"/>
      <c r="PJA21" s="27"/>
      <c r="PJB21" s="27"/>
      <c r="PJC21" s="27"/>
      <c r="PJD21" s="27"/>
      <c r="PJE21" s="27"/>
      <c r="PJF21" s="27"/>
      <c r="PJG21" s="27"/>
      <c r="PJH21" s="27"/>
      <c r="PJI21" s="27"/>
      <c r="PJJ21" s="27"/>
      <c r="PJK21" s="27"/>
      <c r="PJL21" s="27"/>
      <c r="PJM21" s="27"/>
      <c r="PJN21" s="27"/>
      <c r="PJO21" s="27"/>
      <c r="PJP21" s="27"/>
      <c r="PJQ21" s="27"/>
      <c r="PJR21" s="27"/>
      <c r="PJS21" s="27"/>
      <c r="PJT21" s="27"/>
      <c r="PJU21" s="27"/>
      <c r="PJV21" s="27"/>
      <c r="PJW21" s="27"/>
      <c r="PJX21" s="27"/>
      <c r="PJY21" s="27"/>
      <c r="PJZ21" s="27"/>
      <c r="PKA21" s="27"/>
      <c r="PKB21" s="27"/>
      <c r="PKC21" s="27"/>
      <c r="PKD21" s="27"/>
      <c r="PKE21" s="27"/>
      <c r="PKF21" s="27"/>
      <c r="PKG21" s="27"/>
      <c r="PKH21" s="27"/>
      <c r="PKI21" s="27"/>
      <c r="PKJ21" s="27"/>
      <c r="PKK21" s="27"/>
      <c r="PKL21" s="27"/>
      <c r="PKM21" s="27"/>
      <c r="PKN21" s="27"/>
      <c r="PKO21" s="27"/>
      <c r="PKP21" s="27"/>
      <c r="PKQ21" s="27"/>
      <c r="PKR21" s="27"/>
      <c r="PKS21" s="27"/>
      <c r="PKT21" s="27"/>
      <c r="PKU21" s="27"/>
      <c r="PKV21" s="27"/>
      <c r="PKW21" s="27"/>
      <c r="PKX21" s="27"/>
      <c r="PKY21" s="27"/>
      <c r="PKZ21" s="27"/>
      <c r="PLA21" s="27"/>
      <c r="PLB21" s="27"/>
      <c r="PLC21" s="27"/>
      <c r="PLD21" s="27"/>
      <c r="PLE21" s="27"/>
      <c r="PLF21" s="27"/>
      <c r="PLG21" s="27"/>
      <c r="PLH21" s="27"/>
      <c r="PLI21" s="27"/>
      <c r="PLJ21" s="27"/>
      <c r="PLK21" s="27"/>
      <c r="PLL21" s="27"/>
      <c r="PLM21" s="27"/>
      <c r="PLN21" s="27"/>
      <c r="PLO21" s="27"/>
      <c r="PLP21" s="27"/>
      <c r="PLQ21" s="27"/>
      <c r="PLR21" s="27"/>
      <c r="PLS21" s="27"/>
      <c r="PLT21" s="27"/>
      <c r="PLU21" s="27"/>
      <c r="PLV21" s="27"/>
      <c r="PLW21" s="27"/>
      <c r="PLX21" s="27"/>
      <c r="PLY21" s="27"/>
      <c r="PLZ21" s="27"/>
      <c r="PMA21" s="27"/>
      <c r="PMB21" s="27"/>
      <c r="PMC21" s="27"/>
      <c r="PMD21" s="27"/>
      <c r="PME21" s="27"/>
      <c r="PMF21" s="27"/>
      <c r="PMG21" s="27"/>
      <c r="PMH21" s="27"/>
      <c r="PMI21" s="27"/>
      <c r="PMJ21" s="27"/>
      <c r="PMK21" s="27"/>
      <c r="PML21" s="27"/>
      <c r="PMM21" s="27"/>
      <c r="PMN21" s="27"/>
      <c r="PMO21" s="27"/>
      <c r="PMP21" s="27"/>
      <c r="PMQ21" s="27"/>
      <c r="PMR21" s="27"/>
      <c r="PMS21" s="27"/>
      <c r="PMT21" s="27"/>
      <c r="PMU21" s="27"/>
      <c r="PMV21" s="27"/>
      <c r="PMW21" s="27"/>
      <c r="PMX21" s="27"/>
      <c r="PMY21" s="27"/>
      <c r="PMZ21" s="27"/>
      <c r="PNA21" s="27"/>
      <c r="PNB21" s="27"/>
      <c r="PNC21" s="27"/>
      <c r="PND21" s="27"/>
      <c r="PNE21" s="27"/>
      <c r="PNF21" s="27"/>
      <c r="PNG21" s="27"/>
      <c r="PNH21" s="27"/>
      <c r="PNI21" s="27"/>
      <c r="PNJ21" s="27"/>
      <c r="PNK21" s="27"/>
      <c r="PNL21" s="27"/>
      <c r="PNM21" s="27"/>
      <c r="PNN21" s="27"/>
      <c r="PNO21" s="27"/>
      <c r="PNP21" s="27"/>
      <c r="PNQ21" s="27"/>
      <c r="PNR21" s="27"/>
      <c r="PNS21" s="27"/>
      <c r="PNT21" s="27"/>
      <c r="PNU21" s="27"/>
      <c r="PNV21" s="27"/>
      <c r="PNW21" s="27"/>
      <c r="PNX21" s="27"/>
      <c r="PNY21" s="27"/>
      <c r="PNZ21" s="27"/>
      <c r="POA21" s="27"/>
      <c r="POB21" s="27"/>
      <c r="POC21" s="27"/>
      <c r="POD21" s="27"/>
      <c r="POE21" s="27"/>
      <c r="POF21" s="27"/>
      <c r="POG21" s="27"/>
      <c r="POH21" s="27"/>
      <c r="POI21" s="27"/>
      <c r="POJ21" s="27"/>
      <c r="POK21" s="27"/>
      <c r="POL21" s="27"/>
      <c r="POM21" s="27"/>
      <c r="PON21" s="27"/>
      <c r="POO21" s="27"/>
      <c r="POP21" s="27"/>
      <c r="POQ21" s="27"/>
      <c r="POR21" s="27"/>
      <c r="POS21" s="27"/>
      <c r="POT21" s="27"/>
      <c r="POU21" s="27"/>
      <c r="POV21" s="27"/>
      <c r="POW21" s="27"/>
      <c r="POX21" s="27"/>
      <c r="POY21" s="27"/>
      <c r="POZ21" s="27"/>
      <c r="PPA21" s="27"/>
      <c r="PPB21" s="27"/>
      <c r="PPC21" s="27"/>
      <c r="PPD21" s="27"/>
      <c r="PPE21" s="27"/>
      <c r="PPF21" s="27"/>
      <c r="PPG21" s="27"/>
      <c r="PPH21" s="27"/>
      <c r="PPI21" s="27"/>
      <c r="PPJ21" s="27"/>
      <c r="PPK21" s="27"/>
      <c r="PPL21" s="27"/>
      <c r="PPM21" s="27"/>
      <c r="PPN21" s="27"/>
      <c r="PPO21" s="27"/>
      <c r="PPP21" s="27"/>
      <c r="PPQ21" s="27"/>
      <c r="PPR21" s="27"/>
      <c r="PPS21" s="27"/>
      <c r="PPT21" s="27"/>
      <c r="PPU21" s="27"/>
      <c r="PPV21" s="27"/>
      <c r="PPW21" s="27"/>
      <c r="PPX21" s="27"/>
      <c r="PPY21" s="27"/>
      <c r="PPZ21" s="27"/>
      <c r="PQA21" s="27"/>
      <c r="PQB21" s="27"/>
      <c r="PQC21" s="27"/>
      <c r="PQD21" s="27"/>
      <c r="PQE21" s="27"/>
      <c r="PQF21" s="27"/>
      <c r="PQG21" s="27"/>
      <c r="PQH21" s="27"/>
      <c r="PQI21" s="27"/>
      <c r="PQJ21" s="27"/>
      <c r="PQK21" s="27"/>
      <c r="PQL21" s="27"/>
      <c r="PQM21" s="27"/>
      <c r="PQN21" s="27"/>
      <c r="PQO21" s="27"/>
      <c r="PQP21" s="27"/>
      <c r="PQQ21" s="27"/>
      <c r="PQR21" s="27"/>
      <c r="PQS21" s="27"/>
      <c r="PQT21" s="27"/>
      <c r="PQU21" s="27"/>
      <c r="PQV21" s="27"/>
      <c r="PQW21" s="27"/>
      <c r="PQX21" s="27"/>
      <c r="PQY21" s="27"/>
      <c r="PQZ21" s="27"/>
      <c r="PRA21" s="27"/>
      <c r="PRB21" s="27"/>
      <c r="PRC21" s="27"/>
      <c r="PRD21" s="27"/>
      <c r="PRE21" s="27"/>
      <c r="PRF21" s="27"/>
      <c r="PRG21" s="27"/>
      <c r="PRH21" s="27"/>
      <c r="PRI21" s="27"/>
      <c r="PRJ21" s="27"/>
      <c r="PRK21" s="27"/>
      <c r="PRL21" s="27"/>
      <c r="PRM21" s="27"/>
      <c r="PRN21" s="27"/>
      <c r="PRO21" s="27"/>
      <c r="PRP21" s="27"/>
      <c r="PRQ21" s="27"/>
      <c r="PRR21" s="27"/>
      <c r="PRS21" s="27"/>
      <c r="PRT21" s="27"/>
      <c r="PRU21" s="27"/>
      <c r="PRV21" s="27"/>
      <c r="PRW21" s="27"/>
      <c r="PRX21" s="27"/>
      <c r="PRY21" s="27"/>
      <c r="PRZ21" s="27"/>
      <c r="PSA21" s="27"/>
      <c r="PSB21" s="27"/>
      <c r="PSC21" s="27"/>
      <c r="PSD21" s="27"/>
      <c r="PSE21" s="27"/>
      <c r="PSF21" s="27"/>
      <c r="PSG21" s="27"/>
      <c r="PSH21" s="27"/>
      <c r="PSI21" s="27"/>
      <c r="PSJ21" s="27"/>
      <c r="PSK21" s="27"/>
      <c r="PSL21" s="27"/>
      <c r="PSM21" s="27"/>
      <c r="PSN21" s="27"/>
      <c r="PSO21" s="27"/>
      <c r="PSP21" s="27"/>
      <c r="PSQ21" s="27"/>
      <c r="PSR21" s="27"/>
      <c r="PSS21" s="27"/>
      <c r="PST21" s="27"/>
      <c r="PSU21" s="27"/>
      <c r="PSV21" s="27"/>
      <c r="PSW21" s="27"/>
      <c r="PSX21" s="27"/>
      <c r="PSY21" s="27"/>
      <c r="PSZ21" s="27"/>
      <c r="PTA21" s="27"/>
      <c r="PTB21" s="27"/>
      <c r="PTC21" s="27"/>
      <c r="PTD21" s="27"/>
      <c r="PTE21" s="27"/>
      <c r="PTF21" s="27"/>
      <c r="PTG21" s="27"/>
      <c r="PTH21" s="27"/>
      <c r="PTI21" s="27"/>
      <c r="PTJ21" s="27"/>
      <c r="PTK21" s="27"/>
      <c r="PTL21" s="27"/>
      <c r="PTM21" s="27"/>
      <c r="PTN21" s="27"/>
      <c r="PTO21" s="27"/>
      <c r="PTP21" s="27"/>
      <c r="PTQ21" s="27"/>
      <c r="PTR21" s="27"/>
      <c r="PTS21" s="27"/>
      <c r="PTT21" s="27"/>
      <c r="PTU21" s="27"/>
      <c r="PTV21" s="27"/>
      <c r="PTW21" s="27"/>
      <c r="PTX21" s="27"/>
      <c r="PTY21" s="27"/>
      <c r="PTZ21" s="27"/>
      <c r="PUA21" s="27"/>
      <c r="PUB21" s="27"/>
      <c r="PUC21" s="27"/>
      <c r="PUD21" s="27"/>
      <c r="PUE21" s="27"/>
      <c r="PUF21" s="27"/>
      <c r="PUG21" s="27"/>
      <c r="PUH21" s="27"/>
      <c r="PUI21" s="27"/>
      <c r="PUJ21" s="27"/>
      <c r="PUK21" s="27"/>
      <c r="PUL21" s="27"/>
      <c r="PUM21" s="27"/>
      <c r="PUN21" s="27"/>
      <c r="PUO21" s="27"/>
      <c r="PUP21" s="27"/>
      <c r="PUQ21" s="27"/>
      <c r="PUR21" s="27"/>
      <c r="PUS21" s="27"/>
      <c r="PUT21" s="27"/>
      <c r="PUU21" s="27"/>
      <c r="PUV21" s="27"/>
      <c r="PUW21" s="27"/>
      <c r="PUX21" s="27"/>
      <c r="PUY21" s="27"/>
      <c r="PUZ21" s="27"/>
      <c r="PVA21" s="27"/>
      <c r="PVB21" s="27"/>
      <c r="PVC21" s="27"/>
      <c r="PVD21" s="27"/>
      <c r="PVE21" s="27"/>
      <c r="PVF21" s="27"/>
      <c r="PVG21" s="27"/>
      <c r="PVH21" s="27"/>
      <c r="PVI21" s="27"/>
      <c r="PVJ21" s="27"/>
      <c r="PVK21" s="27"/>
      <c r="PVL21" s="27"/>
      <c r="PVM21" s="27"/>
      <c r="PVN21" s="27"/>
      <c r="PVO21" s="27"/>
      <c r="PVP21" s="27"/>
      <c r="PVQ21" s="27"/>
      <c r="PVR21" s="27"/>
      <c r="PVS21" s="27"/>
      <c r="PVT21" s="27"/>
      <c r="PVU21" s="27"/>
      <c r="PVV21" s="27"/>
      <c r="PVW21" s="27"/>
      <c r="PVX21" s="27"/>
      <c r="PVY21" s="27"/>
      <c r="PVZ21" s="27"/>
      <c r="PWA21" s="27"/>
      <c r="PWB21" s="27"/>
      <c r="PWC21" s="27"/>
      <c r="PWD21" s="27"/>
      <c r="PWE21" s="27"/>
      <c r="PWF21" s="27"/>
      <c r="PWG21" s="27"/>
      <c r="PWH21" s="27"/>
      <c r="PWI21" s="27"/>
      <c r="PWJ21" s="27"/>
      <c r="PWK21" s="27"/>
      <c r="PWL21" s="27"/>
      <c r="PWM21" s="27"/>
      <c r="PWN21" s="27"/>
      <c r="PWO21" s="27"/>
      <c r="PWP21" s="27"/>
      <c r="PWQ21" s="27"/>
      <c r="PWR21" s="27"/>
      <c r="PWS21" s="27"/>
      <c r="PWT21" s="27"/>
      <c r="PWU21" s="27"/>
      <c r="PWV21" s="27"/>
      <c r="PWW21" s="27"/>
      <c r="PWX21" s="27"/>
      <c r="PWY21" s="27"/>
      <c r="PWZ21" s="27"/>
      <c r="PXA21" s="27"/>
      <c r="PXB21" s="27"/>
      <c r="PXC21" s="27"/>
      <c r="PXD21" s="27"/>
      <c r="PXE21" s="27"/>
      <c r="PXF21" s="27"/>
      <c r="PXG21" s="27"/>
      <c r="PXH21" s="27"/>
      <c r="PXI21" s="27"/>
      <c r="PXJ21" s="27"/>
      <c r="PXK21" s="27"/>
      <c r="PXL21" s="27"/>
      <c r="PXM21" s="27"/>
      <c r="PXN21" s="27"/>
      <c r="PXO21" s="27"/>
      <c r="PXP21" s="27"/>
      <c r="PXQ21" s="27"/>
      <c r="PXR21" s="27"/>
      <c r="PXS21" s="27"/>
      <c r="PXT21" s="27"/>
      <c r="PXU21" s="27"/>
      <c r="PXV21" s="27"/>
      <c r="PXW21" s="27"/>
      <c r="PXX21" s="27"/>
      <c r="PXY21" s="27"/>
      <c r="PXZ21" s="27"/>
      <c r="PYA21" s="27"/>
      <c r="PYB21" s="27"/>
      <c r="PYC21" s="27"/>
      <c r="PYD21" s="27"/>
      <c r="PYE21" s="27"/>
      <c r="PYF21" s="27"/>
      <c r="PYG21" s="27"/>
      <c r="PYH21" s="27"/>
      <c r="PYI21" s="27"/>
      <c r="PYJ21" s="27"/>
      <c r="PYK21" s="27"/>
      <c r="PYL21" s="27"/>
      <c r="PYM21" s="27"/>
      <c r="PYN21" s="27"/>
      <c r="PYO21" s="27"/>
      <c r="PYP21" s="27"/>
      <c r="PYQ21" s="27"/>
      <c r="PYR21" s="27"/>
      <c r="PYS21" s="27"/>
      <c r="PYT21" s="27"/>
      <c r="PYU21" s="27"/>
      <c r="PYV21" s="27"/>
      <c r="PYW21" s="27"/>
      <c r="PYX21" s="27"/>
      <c r="PYY21" s="27"/>
      <c r="PYZ21" s="27"/>
      <c r="PZA21" s="27"/>
      <c r="PZB21" s="27"/>
      <c r="PZC21" s="27"/>
      <c r="PZD21" s="27"/>
      <c r="PZE21" s="27"/>
      <c r="PZF21" s="27"/>
      <c r="PZG21" s="27"/>
      <c r="PZH21" s="27"/>
      <c r="PZI21" s="27"/>
      <c r="PZJ21" s="27"/>
      <c r="PZK21" s="27"/>
      <c r="PZL21" s="27"/>
      <c r="PZM21" s="27"/>
      <c r="PZN21" s="27"/>
      <c r="PZO21" s="27"/>
      <c r="PZP21" s="27"/>
      <c r="PZQ21" s="27"/>
      <c r="PZR21" s="27"/>
      <c r="PZS21" s="27"/>
      <c r="PZT21" s="27"/>
      <c r="PZU21" s="27"/>
      <c r="PZV21" s="27"/>
      <c r="PZW21" s="27"/>
      <c r="PZX21" s="27"/>
      <c r="PZY21" s="27"/>
      <c r="PZZ21" s="27"/>
      <c r="QAA21" s="27"/>
      <c r="QAB21" s="27"/>
      <c r="QAC21" s="27"/>
      <c r="QAD21" s="27"/>
      <c r="QAE21" s="27"/>
      <c r="QAF21" s="27"/>
      <c r="QAG21" s="27"/>
      <c r="QAH21" s="27"/>
      <c r="QAI21" s="27"/>
      <c r="QAJ21" s="27"/>
      <c r="QAK21" s="27"/>
      <c r="QAL21" s="27"/>
      <c r="QAM21" s="27"/>
      <c r="QAN21" s="27"/>
      <c r="QAO21" s="27"/>
      <c r="QAP21" s="27"/>
      <c r="QAQ21" s="27"/>
      <c r="QAR21" s="27"/>
      <c r="QAS21" s="27"/>
      <c r="QAT21" s="27"/>
      <c r="QAU21" s="27"/>
      <c r="QAV21" s="27"/>
      <c r="QAW21" s="27"/>
      <c r="QAX21" s="27"/>
      <c r="QAY21" s="27"/>
      <c r="QAZ21" s="27"/>
      <c r="QBA21" s="27"/>
      <c r="QBB21" s="27"/>
      <c r="QBC21" s="27"/>
      <c r="QBD21" s="27"/>
      <c r="QBE21" s="27"/>
      <c r="QBF21" s="27"/>
      <c r="QBG21" s="27"/>
      <c r="QBH21" s="27"/>
      <c r="QBI21" s="27"/>
      <c r="QBJ21" s="27"/>
      <c r="QBK21" s="27"/>
      <c r="QBL21" s="27"/>
      <c r="QBM21" s="27"/>
      <c r="QBN21" s="27"/>
      <c r="QBO21" s="27"/>
      <c r="QBP21" s="27"/>
      <c r="QBQ21" s="27"/>
      <c r="QBR21" s="27"/>
      <c r="QBS21" s="27"/>
      <c r="QBT21" s="27"/>
      <c r="QBU21" s="27"/>
      <c r="QBV21" s="27"/>
      <c r="QBW21" s="27"/>
      <c r="QBX21" s="27"/>
      <c r="QBY21" s="27"/>
      <c r="QBZ21" s="27"/>
      <c r="QCA21" s="27"/>
      <c r="QCB21" s="27"/>
      <c r="QCC21" s="27"/>
      <c r="QCD21" s="27"/>
      <c r="QCE21" s="27"/>
      <c r="QCF21" s="27"/>
      <c r="QCG21" s="27"/>
      <c r="QCH21" s="27"/>
      <c r="QCI21" s="27"/>
      <c r="QCJ21" s="27"/>
      <c r="QCK21" s="27"/>
      <c r="QCL21" s="27"/>
      <c r="QCM21" s="27"/>
      <c r="QCN21" s="27"/>
      <c r="QCO21" s="27"/>
      <c r="QCP21" s="27"/>
      <c r="QCQ21" s="27"/>
      <c r="QCR21" s="27"/>
      <c r="QCS21" s="27"/>
      <c r="QCT21" s="27"/>
      <c r="QCU21" s="27"/>
      <c r="QCV21" s="27"/>
      <c r="QCW21" s="27"/>
      <c r="QCX21" s="27"/>
      <c r="QCY21" s="27"/>
      <c r="QCZ21" s="27"/>
      <c r="QDA21" s="27"/>
      <c r="QDB21" s="27"/>
      <c r="QDC21" s="27"/>
      <c r="QDD21" s="27"/>
      <c r="QDE21" s="27"/>
      <c r="QDF21" s="27"/>
      <c r="QDG21" s="27"/>
      <c r="QDH21" s="27"/>
      <c r="QDI21" s="27"/>
      <c r="QDJ21" s="27"/>
      <c r="QDK21" s="27"/>
      <c r="QDL21" s="27"/>
      <c r="QDM21" s="27"/>
      <c r="QDN21" s="27"/>
      <c r="QDO21" s="27"/>
      <c r="QDP21" s="27"/>
      <c r="QDQ21" s="27"/>
      <c r="QDR21" s="27"/>
      <c r="QDS21" s="27"/>
      <c r="QDT21" s="27"/>
      <c r="QDU21" s="27"/>
      <c r="QDV21" s="27"/>
      <c r="QDW21" s="27"/>
      <c r="QDX21" s="27"/>
      <c r="QDY21" s="27"/>
      <c r="QDZ21" s="27"/>
      <c r="QEA21" s="27"/>
      <c r="QEB21" s="27"/>
      <c r="QEC21" s="27"/>
      <c r="QED21" s="27"/>
      <c r="QEE21" s="27"/>
      <c r="QEF21" s="27"/>
      <c r="QEG21" s="27"/>
      <c r="QEH21" s="27"/>
      <c r="QEI21" s="27"/>
      <c r="QEJ21" s="27"/>
      <c r="QEK21" s="27"/>
      <c r="QEL21" s="27"/>
      <c r="QEM21" s="27"/>
      <c r="QEN21" s="27"/>
      <c r="QEO21" s="27"/>
      <c r="QEP21" s="27"/>
      <c r="QEQ21" s="27"/>
      <c r="QER21" s="27"/>
      <c r="QES21" s="27"/>
      <c r="QET21" s="27"/>
      <c r="QEU21" s="27"/>
      <c r="QEV21" s="27"/>
      <c r="QEW21" s="27"/>
      <c r="QEX21" s="27"/>
      <c r="QEY21" s="27"/>
      <c r="QEZ21" s="27"/>
      <c r="QFA21" s="27"/>
      <c r="QFB21" s="27"/>
      <c r="QFC21" s="27"/>
      <c r="QFD21" s="27"/>
      <c r="QFE21" s="27"/>
      <c r="QFF21" s="27"/>
      <c r="QFG21" s="27"/>
      <c r="QFH21" s="27"/>
      <c r="QFI21" s="27"/>
      <c r="QFJ21" s="27"/>
      <c r="QFK21" s="27"/>
      <c r="QFL21" s="27"/>
      <c r="QFM21" s="27"/>
      <c r="QFN21" s="27"/>
      <c r="QFO21" s="27"/>
      <c r="QFP21" s="27"/>
      <c r="QFQ21" s="27"/>
      <c r="QFR21" s="27"/>
      <c r="QFS21" s="27"/>
      <c r="QFT21" s="27"/>
      <c r="QFU21" s="27"/>
      <c r="QFV21" s="27"/>
      <c r="QFW21" s="27"/>
      <c r="QFX21" s="27"/>
      <c r="QFY21" s="27"/>
      <c r="QFZ21" s="27"/>
      <c r="QGA21" s="27"/>
      <c r="QGB21" s="27"/>
      <c r="QGC21" s="27"/>
      <c r="QGD21" s="27"/>
      <c r="QGE21" s="27"/>
      <c r="QGF21" s="27"/>
      <c r="QGG21" s="27"/>
      <c r="QGH21" s="27"/>
      <c r="QGI21" s="27"/>
      <c r="QGJ21" s="27"/>
      <c r="QGK21" s="27"/>
      <c r="QGL21" s="27"/>
      <c r="QGM21" s="27"/>
      <c r="QGN21" s="27"/>
      <c r="QGO21" s="27"/>
      <c r="QGP21" s="27"/>
      <c r="QGQ21" s="27"/>
      <c r="QGR21" s="27"/>
      <c r="QGS21" s="27"/>
      <c r="QGT21" s="27"/>
      <c r="QGU21" s="27"/>
      <c r="QGV21" s="27"/>
      <c r="QGW21" s="27"/>
      <c r="QGX21" s="27"/>
      <c r="QGY21" s="27"/>
      <c r="QGZ21" s="27"/>
      <c r="QHA21" s="27"/>
      <c r="QHB21" s="27"/>
      <c r="QHC21" s="27"/>
      <c r="QHD21" s="27"/>
      <c r="QHE21" s="27"/>
      <c r="QHF21" s="27"/>
      <c r="QHG21" s="27"/>
      <c r="QHH21" s="27"/>
      <c r="QHI21" s="27"/>
      <c r="QHJ21" s="27"/>
      <c r="QHK21" s="27"/>
      <c r="QHL21" s="27"/>
      <c r="QHM21" s="27"/>
      <c r="QHN21" s="27"/>
      <c r="QHO21" s="27"/>
      <c r="QHP21" s="27"/>
      <c r="QHQ21" s="27"/>
      <c r="QHR21" s="27"/>
      <c r="QHS21" s="27"/>
      <c r="QHT21" s="27"/>
      <c r="QHU21" s="27"/>
      <c r="QHV21" s="27"/>
      <c r="QHW21" s="27"/>
      <c r="QHX21" s="27"/>
      <c r="QHY21" s="27"/>
      <c r="QHZ21" s="27"/>
      <c r="QIA21" s="27"/>
      <c r="QIB21" s="27"/>
      <c r="QIC21" s="27"/>
      <c r="QID21" s="27"/>
      <c r="QIE21" s="27"/>
      <c r="QIF21" s="27"/>
      <c r="QIG21" s="27"/>
      <c r="QIH21" s="27"/>
      <c r="QII21" s="27"/>
      <c r="QIJ21" s="27"/>
      <c r="QIK21" s="27"/>
      <c r="QIL21" s="27"/>
      <c r="QIM21" s="27"/>
      <c r="QIN21" s="27"/>
      <c r="QIO21" s="27"/>
      <c r="QIP21" s="27"/>
      <c r="QIQ21" s="27"/>
      <c r="QIR21" s="27"/>
      <c r="QIS21" s="27"/>
      <c r="QIT21" s="27"/>
      <c r="QIU21" s="27"/>
      <c r="QIV21" s="27"/>
      <c r="QIW21" s="27"/>
      <c r="QIX21" s="27"/>
      <c r="QIY21" s="27"/>
      <c r="QIZ21" s="27"/>
      <c r="QJA21" s="27"/>
      <c r="QJB21" s="27"/>
      <c r="QJC21" s="27"/>
      <c r="QJD21" s="27"/>
      <c r="QJE21" s="27"/>
      <c r="QJF21" s="27"/>
      <c r="QJG21" s="27"/>
      <c r="QJH21" s="27"/>
      <c r="QJI21" s="27"/>
      <c r="QJJ21" s="27"/>
      <c r="QJK21" s="27"/>
      <c r="QJL21" s="27"/>
      <c r="QJM21" s="27"/>
      <c r="QJN21" s="27"/>
      <c r="QJO21" s="27"/>
      <c r="QJP21" s="27"/>
      <c r="QJQ21" s="27"/>
      <c r="QJR21" s="27"/>
      <c r="QJS21" s="27"/>
      <c r="QJT21" s="27"/>
      <c r="QJU21" s="27"/>
      <c r="QJV21" s="27"/>
      <c r="QJW21" s="27"/>
      <c r="QJX21" s="27"/>
      <c r="QJY21" s="27"/>
      <c r="QJZ21" s="27"/>
      <c r="QKA21" s="27"/>
      <c r="QKB21" s="27"/>
      <c r="QKC21" s="27"/>
      <c r="QKD21" s="27"/>
      <c r="QKE21" s="27"/>
      <c r="QKF21" s="27"/>
      <c r="QKG21" s="27"/>
      <c r="QKH21" s="27"/>
      <c r="QKI21" s="27"/>
      <c r="QKJ21" s="27"/>
      <c r="QKK21" s="27"/>
      <c r="QKL21" s="27"/>
      <c r="QKM21" s="27"/>
      <c r="QKN21" s="27"/>
      <c r="QKO21" s="27"/>
      <c r="QKP21" s="27"/>
      <c r="QKQ21" s="27"/>
      <c r="QKR21" s="27"/>
      <c r="QKS21" s="27"/>
      <c r="QKT21" s="27"/>
      <c r="QKU21" s="27"/>
      <c r="QKV21" s="27"/>
      <c r="QKW21" s="27"/>
      <c r="QKX21" s="27"/>
      <c r="QKY21" s="27"/>
      <c r="QKZ21" s="27"/>
      <c r="QLA21" s="27"/>
      <c r="QLB21" s="27"/>
      <c r="QLC21" s="27"/>
      <c r="QLD21" s="27"/>
      <c r="QLE21" s="27"/>
      <c r="QLF21" s="27"/>
      <c r="QLG21" s="27"/>
      <c r="QLH21" s="27"/>
      <c r="QLI21" s="27"/>
      <c r="QLJ21" s="27"/>
      <c r="QLK21" s="27"/>
      <c r="QLL21" s="27"/>
      <c r="QLM21" s="27"/>
      <c r="QLN21" s="27"/>
      <c r="QLO21" s="27"/>
      <c r="QLP21" s="27"/>
      <c r="QLQ21" s="27"/>
      <c r="QLR21" s="27"/>
      <c r="QLS21" s="27"/>
      <c r="QLT21" s="27"/>
      <c r="QLU21" s="27"/>
      <c r="QLV21" s="27"/>
      <c r="QLW21" s="27"/>
      <c r="QLX21" s="27"/>
      <c r="QLY21" s="27"/>
      <c r="QLZ21" s="27"/>
      <c r="QMA21" s="27"/>
      <c r="QMB21" s="27"/>
      <c r="QMC21" s="27"/>
      <c r="QMD21" s="27"/>
      <c r="QME21" s="27"/>
      <c r="QMF21" s="27"/>
      <c r="QMG21" s="27"/>
      <c r="QMH21" s="27"/>
      <c r="QMI21" s="27"/>
      <c r="QMJ21" s="27"/>
      <c r="QMK21" s="27"/>
      <c r="QML21" s="27"/>
      <c r="QMM21" s="27"/>
      <c r="QMN21" s="27"/>
      <c r="QMO21" s="27"/>
      <c r="QMP21" s="27"/>
      <c r="QMQ21" s="27"/>
      <c r="QMR21" s="27"/>
      <c r="QMS21" s="27"/>
      <c r="QMT21" s="27"/>
      <c r="QMU21" s="27"/>
      <c r="QMV21" s="27"/>
      <c r="QMW21" s="27"/>
      <c r="QMX21" s="27"/>
      <c r="QMY21" s="27"/>
      <c r="QMZ21" s="27"/>
      <c r="QNA21" s="27"/>
      <c r="QNB21" s="27"/>
      <c r="QNC21" s="27"/>
      <c r="QND21" s="27"/>
      <c r="QNE21" s="27"/>
      <c r="QNF21" s="27"/>
      <c r="QNG21" s="27"/>
      <c r="QNH21" s="27"/>
      <c r="QNI21" s="27"/>
      <c r="QNJ21" s="27"/>
      <c r="QNK21" s="27"/>
      <c r="QNL21" s="27"/>
      <c r="QNM21" s="27"/>
      <c r="QNN21" s="27"/>
      <c r="QNO21" s="27"/>
      <c r="QNP21" s="27"/>
      <c r="QNQ21" s="27"/>
      <c r="QNR21" s="27"/>
      <c r="QNS21" s="27"/>
      <c r="QNT21" s="27"/>
      <c r="QNU21" s="27"/>
      <c r="QNV21" s="27"/>
      <c r="QNW21" s="27"/>
      <c r="QNX21" s="27"/>
      <c r="QNY21" s="27"/>
      <c r="QNZ21" s="27"/>
      <c r="QOA21" s="27"/>
      <c r="QOB21" s="27"/>
      <c r="QOC21" s="27"/>
      <c r="QOD21" s="27"/>
      <c r="QOE21" s="27"/>
      <c r="QOF21" s="27"/>
      <c r="QOG21" s="27"/>
      <c r="QOH21" s="27"/>
      <c r="QOI21" s="27"/>
      <c r="QOJ21" s="27"/>
      <c r="QOK21" s="27"/>
      <c r="QOL21" s="27"/>
      <c r="QOM21" s="27"/>
      <c r="QON21" s="27"/>
      <c r="QOO21" s="27"/>
      <c r="QOP21" s="27"/>
      <c r="QOQ21" s="27"/>
      <c r="QOR21" s="27"/>
      <c r="QOS21" s="27"/>
      <c r="QOT21" s="27"/>
      <c r="QOU21" s="27"/>
      <c r="QOV21" s="27"/>
      <c r="QOW21" s="27"/>
      <c r="QOX21" s="27"/>
      <c r="QOY21" s="27"/>
      <c r="QOZ21" s="27"/>
      <c r="QPA21" s="27"/>
      <c r="QPB21" s="27"/>
      <c r="QPC21" s="27"/>
      <c r="QPD21" s="27"/>
      <c r="QPE21" s="27"/>
      <c r="QPF21" s="27"/>
      <c r="QPG21" s="27"/>
      <c r="QPH21" s="27"/>
      <c r="QPI21" s="27"/>
      <c r="QPJ21" s="27"/>
      <c r="QPK21" s="27"/>
      <c r="QPL21" s="27"/>
      <c r="QPM21" s="27"/>
      <c r="QPN21" s="27"/>
      <c r="QPO21" s="27"/>
      <c r="QPP21" s="27"/>
      <c r="QPQ21" s="27"/>
      <c r="QPR21" s="27"/>
      <c r="QPS21" s="27"/>
      <c r="QPT21" s="27"/>
      <c r="QPU21" s="27"/>
      <c r="QPV21" s="27"/>
      <c r="QPW21" s="27"/>
      <c r="QPX21" s="27"/>
      <c r="QPY21" s="27"/>
      <c r="QPZ21" s="27"/>
      <c r="QQA21" s="27"/>
      <c r="QQB21" s="27"/>
      <c r="QQC21" s="27"/>
      <c r="QQD21" s="27"/>
      <c r="QQE21" s="27"/>
      <c r="QQF21" s="27"/>
      <c r="QQG21" s="27"/>
      <c r="QQH21" s="27"/>
      <c r="QQI21" s="27"/>
      <c r="QQJ21" s="27"/>
      <c r="QQK21" s="27"/>
      <c r="QQL21" s="27"/>
      <c r="QQM21" s="27"/>
      <c r="QQN21" s="27"/>
      <c r="QQO21" s="27"/>
      <c r="QQP21" s="27"/>
      <c r="QQQ21" s="27"/>
      <c r="QQR21" s="27"/>
      <c r="QQS21" s="27"/>
      <c r="QQT21" s="27"/>
      <c r="QQU21" s="27"/>
      <c r="QQV21" s="27"/>
      <c r="QQW21" s="27"/>
      <c r="QQX21" s="27"/>
      <c r="QQY21" s="27"/>
      <c r="QQZ21" s="27"/>
      <c r="QRA21" s="27"/>
      <c r="QRB21" s="27"/>
      <c r="QRC21" s="27"/>
      <c r="QRD21" s="27"/>
      <c r="QRE21" s="27"/>
      <c r="QRF21" s="27"/>
      <c r="QRG21" s="27"/>
      <c r="QRH21" s="27"/>
      <c r="QRI21" s="27"/>
      <c r="QRJ21" s="27"/>
      <c r="QRK21" s="27"/>
      <c r="QRL21" s="27"/>
      <c r="QRM21" s="27"/>
      <c r="QRN21" s="27"/>
      <c r="QRO21" s="27"/>
      <c r="QRP21" s="27"/>
      <c r="QRQ21" s="27"/>
      <c r="QRR21" s="27"/>
      <c r="QRS21" s="27"/>
      <c r="QRT21" s="27"/>
      <c r="QRU21" s="27"/>
      <c r="QRV21" s="27"/>
      <c r="QRW21" s="27"/>
      <c r="QRX21" s="27"/>
      <c r="QRY21" s="27"/>
      <c r="QRZ21" s="27"/>
      <c r="QSA21" s="27"/>
      <c r="QSB21" s="27"/>
      <c r="QSC21" s="27"/>
      <c r="QSD21" s="27"/>
      <c r="QSE21" s="27"/>
      <c r="QSF21" s="27"/>
      <c r="QSG21" s="27"/>
      <c r="QSH21" s="27"/>
      <c r="QSI21" s="27"/>
      <c r="QSJ21" s="27"/>
      <c r="QSK21" s="27"/>
      <c r="QSL21" s="27"/>
      <c r="QSM21" s="27"/>
      <c r="QSN21" s="27"/>
      <c r="QSO21" s="27"/>
      <c r="QSP21" s="27"/>
      <c r="QSQ21" s="27"/>
      <c r="QSR21" s="27"/>
      <c r="QSS21" s="27"/>
      <c r="QST21" s="27"/>
      <c r="QSU21" s="27"/>
      <c r="QSV21" s="27"/>
      <c r="QSW21" s="27"/>
      <c r="QSX21" s="27"/>
      <c r="QSY21" s="27"/>
      <c r="QSZ21" s="27"/>
      <c r="QTA21" s="27"/>
      <c r="QTB21" s="27"/>
      <c r="QTC21" s="27"/>
      <c r="QTD21" s="27"/>
      <c r="QTE21" s="27"/>
      <c r="QTF21" s="27"/>
      <c r="QTG21" s="27"/>
      <c r="QTH21" s="27"/>
      <c r="QTI21" s="27"/>
      <c r="QTJ21" s="27"/>
      <c r="QTK21" s="27"/>
      <c r="QTL21" s="27"/>
      <c r="QTM21" s="27"/>
      <c r="QTN21" s="27"/>
      <c r="QTO21" s="27"/>
      <c r="QTP21" s="27"/>
      <c r="QTQ21" s="27"/>
      <c r="QTR21" s="27"/>
      <c r="QTS21" s="27"/>
      <c r="QTT21" s="27"/>
      <c r="QTU21" s="27"/>
      <c r="QTV21" s="27"/>
      <c r="QTW21" s="27"/>
      <c r="QTX21" s="27"/>
      <c r="QTY21" s="27"/>
      <c r="QTZ21" s="27"/>
      <c r="QUA21" s="27"/>
      <c r="QUB21" s="27"/>
      <c r="QUC21" s="27"/>
      <c r="QUD21" s="27"/>
      <c r="QUE21" s="27"/>
      <c r="QUF21" s="27"/>
      <c r="QUG21" s="27"/>
      <c r="QUH21" s="27"/>
      <c r="QUI21" s="27"/>
      <c r="QUJ21" s="27"/>
      <c r="QUK21" s="27"/>
      <c r="QUL21" s="27"/>
      <c r="QUM21" s="27"/>
      <c r="QUN21" s="27"/>
      <c r="QUO21" s="27"/>
      <c r="QUP21" s="27"/>
      <c r="QUQ21" s="27"/>
      <c r="QUR21" s="27"/>
      <c r="QUS21" s="27"/>
      <c r="QUT21" s="27"/>
      <c r="QUU21" s="27"/>
      <c r="QUV21" s="27"/>
      <c r="QUW21" s="27"/>
      <c r="QUX21" s="27"/>
      <c r="QUY21" s="27"/>
      <c r="QUZ21" s="27"/>
      <c r="QVA21" s="27"/>
      <c r="QVB21" s="27"/>
      <c r="QVC21" s="27"/>
      <c r="QVD21" s="27"/>
      <c r="QVE21" s="27"/>
      <c r="QVF21" s="27"/>
      <c r="QVG21" s="27"/>
      <c r="QVH21" s="27"/>
      <c r="QVI21" s="27"/>
      <c r="QVJ21" s="27"/>
      <c r="QVK21" s="27"/>
      <c r="QVL21" s="27"/>
      <c r="QVM21" s="27"/>
      <c r="QVN21" s="27"/>
      <c r="QVO21" s="27"/>
      <c r="QVP21" s="27"/>
      <c r="QVQ21" s="27"/>
      <c r="QVR21" s="27"/>
      <c r="QVS21" s="27"/>
      <c r="QVT21" s="27"/>
      <c r="QVU21" s="27"/>
      <c r="QVV21" s="27"/>
      <c r="QVW21" s="27"/>
      <c r="QVX21" s="27"/>
      <c r="QVY21" s="27"/>
      <c r="QVZ21" s="27"/>
      <c r="QWA21" s="27"/>
      <c r="QWB21" s="27"/>
      <c r="QWC21" s="27"/>
      <c r="QWD21" s="27"/>
      <c r="QWE21" s="27"/>
      <c r="QWF21" s="27"/>
      <c r="QWG21" s="27"/>
      <c r="QWH21" s="27"/>
      <c r="QWI21" s="27"/>
      <c r="QWJ21" s="27"/>
      <c r="QWK21" s="27"/>
      <c r="QWL21" s="27"/>
      <c r="QWM21" s="27"/>
      <c r="QWN21" s="27"/>
      <c r="QWO21" s="27"/>
      <c r="QWP21" s="27"/>
      <c r="QWQ21" s="27"/>
      <c r="QWR21" s="27"/>
      <c r="QWS21" s="27"/>
      <c r="QWT21" s="27"/>
      <c r="QWU21" s="27"/>
      <c r="QWV21" s="27"/>
      <c r="QWW21" s="27"/>
      <c r="QWX21" s="27"/>
      <c r="QWY21" s="27"/>
      <c r="QWZ21" s="27"/>
      <c r="QXA21" s="27"/>
      <c r="QXB21" s="27"/>
      <c r="QXC21" s="27"/>
      <c r="QXD21" s="27"/>
      <c r="QXE21" s="27"/>
      <c r="QXF21" s="27"/>
      <c r="QXG21" s="27"/>
      <c r="QXH21" s="27"/>
      <c r="QXI21" s="27"/>
      <c r="QXJ21" s="27"/>
      <c r="QXK21" s="27"/>
      <c r="QXL21" s="27"/>
      <c r="QXM21" s="27"/>
      <c r="QXN21" s="27"/>
      <c r="QXO21" s="27"/>
      <c r="QXP21" s="27"/>
      <c r="QXQ21" s="27"/>
      <c r="QXR21" s="27"/>
      <c r="QXS21" s="27"/>
      <c r="QXT21" s="27"/>
      <c r="QXU21" s="27"/>
      <c r="QXV21" s="27"/>
      <c r="QXW21" s="27"/>
      <c r="QXX21" s="27"/>
      <c r="QXY21" s="27"/>
      <c r="QXZ21" s="27"/>
      <c r="QYA21" s="27"/>
      <c r="QYB21" s="27"/>
      <c r="QYC21" s="27"/>
      <c r="QYD21" s="27"/>
      <c r="QYE21" s="27"/>
      <c r="QYF21" s="27"/>
      <c r="QYG21" s="27"/>
      <c r="QYH21" s="27"/>
      <c r="QYI21" s="27"/>
      <c r="QYJ21" s="27"/>
      <c r="QYK21" s="27"/>
      <c r="QYL21" s="27"/>
      <c r="QYM21" s="27"/>
      <c r="QYN21" s="27"/>
      <c r="QYO21" s="27"/>
      <c r="QYP21" s="27"/>
      <c r="QYQ21" s="27"/>
      <c r="QYR21" s="27"/>
      <c r="QYS21" s="27"/>
      <c r="QYT21" s="27"/>
      <c r="QYU21" s="27"/>
      <c r="QYV21" s="27"/>
      <c r="QYW21" s="27"/>
      <c r="QYX21" s="27"/>
      <c r="QYY21" s="27"/>
      <c r="QYZ21" s="27"/>
      <c r="QZA21" s="27"/>
      <c r="QZB21" s="27"/>
      <c r="QZC21" s="27"/>
      <c r="QZD21" s="27"/>
      <c r="QZE21" s="27"/>
      <c r="QZF21" s="27"/>
      <c r="QZG21" s="27"/>
      <c r="QZH21" s="27"/>
      <c r="QZI21" s="27"/>
      <c r="QZJ21" s="27"/>
      <c r="QZK21" s="27"/>
      <c r="QZL21" s="27"/>
      <c r="QZM21" s="27"/>
      <c r="QZN21" s="27"/>
      <c r="QZO21" s="27"/>
      <c r="QZP21" s="27"/>
      <c r="QZQ21" s="27"/>
      <c r="QZR21" s="27"/>
      <c r="QZS21" s="27"/>
      <c r="QZT21" s="27"/>
      <c r="QZU21" s="27"/>
      <c r="QZV21" s="27"/>
      <c r="QZW21" s="27"/>
      <c r="QZX21" s="27"/>
      <c r="QZY21" s="27"/>
      <c r="QZZ21" s="27"/>
      <c r="RAA21" s="27"/>
      <c r="RAB21" s="27"/>
      <c r="RAC21" s="27"/>
      <c r="RAD21" s="27"/>
      <c r="RAE21" s="27"/>
      <c r="RAF21" s="27"/>
      <c r="RAG21" s="27"/>
      <c r="RAH21" s="27"/>
      <c r="RAI21" s="27"/>
      <c r="RAJ21" s="27"/>
      <c r="RAK21" s="27"/>
      <c r="RAL21" s="27"/>
      <c r="RAM21" s="27"/>
      <c r="RAN21" s="27"/>
      <c r="RAO21" s="27"/>
      <c r="RAP21" s="27"/>
      <c r="RAQ21" s="27"/>
      <c r="RAR21" s="27"/>
      <c r="RAS21" s="27"/>
      <c r="RAT21" s="27"/>
      <c r="RAU21" s="27"/>
      <c r="RAV21" s="27"/>
      <c r="RAW21" s="27"/>
      <c r="RAX21" s="27"/>
      <c r="RAY21" s="27"/>
      <c r="RAZ21" s="27"/>
      <c r="RBA21" s="27"/>
      <c r="RBB21" s="27"/>
      <c r="RBC21" s="27"/>
      <c r="RBD21" s="27"/>
      <c r="RBE21" s="27"/>
      <c r="RBF21" s="27"/>
      <c r="RBG21" s="27"/>
      <c r="RBH21" s="27"/>
      <c r="RBI21" s="27"/>
      <c r="RBJ21" s="27"/>
      <c r="RBK21" s="27"/>
      <c r="RBL21" s="27"/>
      <c r="RBM21" s="27"/>
      <c r="RBN21" s="27"/>
      <c r="RBO21" s="27"/>
      <c r="RBP21" s="27"/>
      <c r="RBQ21" s="27"/>
      <c r="RBR21" s="27"/>
      <c r="RBS21" s="27"/>
      <c r="RBT21" s="27"/>
      <c r="RBU21" s="27"/>
      <c r="RBV21" s="27"/>
      <c r="RBW21" s="27"/>
      <c r="RBX21" s="27"/>
      <c r="RBY21" s="27"/>
      <c r="RBZ21" s="27"/>
      <c r="RCA21" s="27"/>
      <c r="RCB21" s="27"/>
      <c r="RCC21" s="27"/>
      <c r="RCD21" s="27"/>
      <c r="RCE21" s="27"/>
      <c r="RCF21" s="27"/>
      <c r="RCG21" s="27"/>
      <c r="RCH21" s="27"/>
      <c r="RCI21" s="27"/>
      <c r="RCJ21" s="27"/>
      <c r="RCK21" s="27"/>
      <c r="RCL21" s="27"/>
      <c r="RCM21" s="27"/>
      <c r="RCN21" s="27"/>
      <c r="RCO21" s="27"/>
      <c r="RCP21" s="27"/>
      <c r="RCQ21" s="27"/>
      <c r="RCR21" s="27"/>
      <c r="RCS21" s="27"/>
      <c r="RCT21" s="27"/>
      <c r="RCU21" s="27"/>
      <c r="RCV21" s="27"/>
      <c r="RCW21" s="27"/>
      <c r="RCX21" s="27"/>
      <c r="RCY21" s="27"/>
      <c r="RCZ21" s="27"/>
      <c r="RDA21" s="27"/>
      <c r="RDB21" s="27"/>
      <c r="RDC21" s="27"/>
      <c r="RDD21" s="27"/>
      <c r="RDE21" s="27"/>
      <c r="RDF21" s="27"/>
      <c r="RDG21" s="27"/>
      <c r="RDH21" s="27"/>
      <c r="RDI21" s="27"/>
      <c r="RDJ21" s="27"/>
      <c r="RDK21" s="27"/>
      <c r="RDL21" s="27"/>
      <c r="RDM21" s="27"/>
      <c r="RDN21" s="27"/>
      <c r="RDO21" s="27"/>
      <c r="RDP21" s="27"/>
      <c r="RDQ21" s="27"/>
      <c r="RDR21" s="27"/>
      <c r="RDS21" s="27"/>
      <c r="RDT21" s="27"/>
      <c r="RDU21" s="27"/>
      <c r="RDV21" s="27"/>
      <c r="RDW21" s="27"/>
      <c r="RDX21" s="27"/>
      <c r="RDY21" s="27"/>
      <c r="RDZ21" s="27"/>
      <c r="REA21" s="27"/>
      <c r="REB21" s="27"/>
      <c r="REC21" s="27"/>
      <c r="RED21" s="27"/>
      <c r="REE21" s="27"/>
      <c r="REF21" s="27"/>
      <c r="REG21" s="27"/>
      <c r="REH21" s="27"/>
      <c r="REI21" s="27"/>
      <c r="REJ21" s="27"/>
      <c r="REK21" s="27"/>
      <c r="REL21" s="27"/>
      <c r="REM21" s="27"/>
      <c r="REN21" s="27"/>
      <c r="REO21" s="27"/>
      <c r="REP21" s="27"/>
      <c r="REQ21" s="27"/>
      <c r="RER21" s="27"/>
      <c r="RES21" s="27"/>
      <c r="RET21" s="27"/>
      <c r="REU21" s="27"/>
      <c r="REV21" s="27"/>
      <c r="REW21" s="27"/>
      <c r="REX21" s="27"/>
      <c r="REY21" s="27"/>
      <c r="REZ21" s="27"/>
      <c r="RFA21" s="27"/>
      <c r="RFB21" s="27"/>
      <c r="RFC21" s="27"/>
      <c r="RFD21" s="27"/>
      <c r="RFE21" s="27"/>
      <c r="RFF21" s="27"/>
      <c r="RFG21" s="27"/>
      <c r="RFH21" s="27"/>
      <c r="RFI21" s="27"/>
      <c r="RFJ21" s="27"/>
      <c r="RFK21" s="27"/>
      <c r="RFL21" s="27"/>
      <c r="RFM21" s="27"/>
      <c r="RFN21" s="27"/>
      <c r="RFO21" s="27"/>
      <c r="RFP21" s="27"/>
      <c r="RFQ21" s="27"/>
      <c r="RFR21" s="27"/>
      <c r="RFS21" s="27"/>
      <c r="RFT21" s="27"/>
      <c r="RFU21" s="27"/>
      <c r="RFV21" s="27"/>
      <c r="RFW21" s="27"/>
      <c r="RFX21" s="27"/>
      <c r="RFY21" s="27"/>
      <c r="RFZ21" s="27"/>
      <c r="RGA21" s="27"/>
      <c r="RGB21" s="27"/>
      <c r="RGC21" s="27"/>
      <c r="RGD21" s="27"/>
      <c r="RGE21" s="27"/>
      <c r="RGF21" s="27"/>
      <c r="RGG21" s="27"/>
      <c r="RGH21" s="27"/>
      <c r="RGI21" s="27"/>
      <c r="RGJ21" s="27"/>
      <c r="RGK21" s="27"/>
      <c r="RGL21" s="27"/>
      <c r="RGM21" s="27"/>
      <c r="RGN21" s="27"/>
      <c r="RGO21" s="27"/>
      <c r="RGP21" s="27"/>
      <c r="RGQ21" s="27"/>
      <c r="RGR21" s="27"/>
      <c r="RGS21" s="27"/>
      <c r="RGT21" s="27"/>
      <c r="RGU21" s="27"/>
      <c r="RGV21" s="27"/>
      <c r="RGW21" s="27"/>
      <c r="RGX21" s="27"/>
      <c r="RGY21" s="27"/>
      <c r="RGZ21" s="27"/>
      <c r="RHA21" s="27"/>
      <c r="RHB21" s="27"/>
      <c r="RHC21" s="27"/>
      <c r="RHD21" s="27"/>
      <c r="RHE21" s="27"/>
      <c r="RHF21" s="27"/>
      <c r="RHG21" s="27"/>
      <c r="RHH21" s="27"/>
      <c r="RHI21" s="27"/>
      <c r="RHJ21" s="27"/>
      <c r="RHK21" s="27"/>
      <c r="RHL21" s="27"/>
      <c r="RHM21" s="27"/>
      <c r="RHN21" s="27"/>
      <c r="RHO21" s="27"/>
      <c r="RHP21" s="27"/>
      <c r="RHQ21" s="27"/>
      <c r="RHR21" s="27"/>
      <c r="RHS21" s="27"/>
      <c r="RHT21" s="27"/>
      <c r="RHU21" s="27"/>
      <c r="RHV21" s="27"/>
      <c r="RHW21" s="27"/>
      <c r="RHX21" s="27"/>
      <c r="RHY21" s="27"/>
      <c r="RHZ21" s="27"/>
      <c r="RIA21" s="27"/>
      <c r="RIB21" s="27"/>
      <c r="RIC21" s="27"/>
      <c r="RID21" s="27"/>
      <c r="RIE21" s="27"/>
      <c r="RIF21" s="27"/>
      <c r="RIG21" s="27"/>
      <c r="RIH21" s="27"/>
      <c r="RII21" s="27"/>
      <c r="RIJ21" s="27"/>
      <c r="RIK21" s="27"/>
      <c r="RIL21" s="27"/>
      <c r="RIM21" s="27"/>
      <c r="RIN21" s="27"/>
      <c r="RIO21" s="27"/>
      <c r="RIP21" s="27"/>
      <c r="RIQ21" s="27"/>
      <c r="RIR21" s="27"/>
      <c r="RIS21" s="27"/>
      <c r="RIT21" s="27"/>
      <c r="RIU21" s="27"/>
      <c r="RIV21" s="27"/>
      <c r="RIW21" s="27"/>
      <c r="RIX21" s="27"/>
      <c r="RIY21" s="27"/>
      <c r="RIZ21" s="27"/>
      <c r="RJA21" s="27"/>
      <c r="RJB21" s="27"/>
      <c r="RJC21" s="27"/>
      <c r="RJD21" s="27"/>
      <c r="RJE21" s="27"/>
      <c r="RJF21" s="27"/>
      <c r="RJG21" s="27"/>
      <c r="RJH21" s="27"/>
      <c r="RJI21" s="27"/>
      <c r="RJJ21" s="27"/>
      <c r="RJK21" s="27"/>
      <c r="RJL21" s="27"/>
      <c r="RJM21" s="27"/>
      <c r="RJN21" s="27"/>
      <c r="RJO21" s="27"/>
      <c r="RJP21" s="27"/>
      <c r="RJQ21" s="27"/>
      <c r="RJR21" s="27"/>
      <c r="RJS21" s="27"/>
      <c r="RJT21" s="27"/>
      <c r="RJU21" s="27"/>
      <c r="RJV21" s="27"/>
      <c r="RJW21" s="27"/>
      <c r="RJX21" s="27"/>
      <c r="RJY21" s="27"/>
      <c r="RJZ21" s="27"/>
      <c r="RKA21" s="27"/>
      <c r="RKB21" s="27"/>
      <c r="RKC21" s="27"/>
      <c r="RKD21" s="27"/>
      <c r="RKE21" s="27"/>
      <c r="RKF21" s="27"/>
      <c r="RKG21" s="27"/>
      <c r="RKH21" s="27"/>
      <c r="RKI21" s="27"/>
      <c r="RKJ21" s="27"/>
      <c r="RKK21" s="27"/>
      <c r="RKL21" s="27"/>
      <c r="RKM21" s="27"/>
      <c r="RKN21" s="27"/>
      <c r="RKO21" s="27"/>
      <c r="RKP21" s="27"/>
      <c r="RKQ21" s="27"/>
      <c r="RKR21" s="27"/>
      <c r="RKS21" s="27"/>
      <c r="RKT21" s="27"/>
      <c r="RKU21" s="27"/>
      <c r="RKV21" s="27"/>
      <c r="RKW21" s="27"/>
      <c r="RKX21" s="27"/>
      <c r="RKY21" s="27"/>
      <c r="RKZ21" s="27"/>
      <c r="RLA21" s="27"/>
      <c r="RLB21" s="27"/>
      <c r="RLC21" s="27"/>
      <c r="RLD21" s="27"/>
      <c r="RLE21" s="27"/>
      <c r="RLF21" s="27"/>
      <c r="RLG21" s="27"/>
      <c r="RLH21" s="27"/>
      <c r="RLI21" s="27"/>
      <c r="RLJ21" s="27"/>
      <c r="RLK21" s="27"/>
      <c r="RLL21" s="27"/>
      <c r="RLM21" s="27"/>
      <c r="RLN21" s="27"/>
      <c r="RLO21" s="27"/>
      <c r="RLP21" s="27"/>
      <c r="RLQ21" s="27"/>
      <c r="RLR21" s="27"/>
      <c r="RLS21" s="27"/>
      <c r="RLT21" s="27"/>
      <c r="RLU21" s="27"/>
      <c r="RLV21" s="27"/>
      <c r="RLW21" s="27"/>
      <c r="RLX21" s="27"/>
      <c r="RLY21" s="27"/>
      <c r="RLZ21" s="27"/>
      <c r="RMA21" s="27"/>
      <c r="RMB21" s="27"/>
      <c r="RMC21" s="27"/>
      <c r="RMD21" s="27"/>
      <c r="RME21" s="27"/>
      <c r="RMF21" s="27"/>
      <c r="RMG21" s="27"/>
      <c r="RMH21" s="27"/>
      <c r="RMI21" s="27"/>
      <c r="RMJ21" s="27"/>
      <c r="RMK21" s="27"/>
      <c r="RML21" s="27"/>
      <c r="RMM21" s="27"/>
      <c r="RMN21" s="27"/>
      <c r="RMO21" s="27"/>
      <c r="RMP21" s="27"/>
      <c r="RMQ21" s="27"/>
      <c r="RMR21" s="27"/>
      <c r="RMS21" s="27"/>
      <c r="RMT21" s="27"/>
      <c r="RMU21" s="27"/>
      <c r="RMV21" s="27"/>
      <c r="RMW21" s="27"/>
      <c r="RMX21" s="27"/>
      <c r="RMY21" s="27"/>
      <c r="RMZ21" s="27"/>
      <c r="RNA21" s="27"/>
      <c r="RNB21" s="27"/>
      <c r="RNC21" s="27"/>
      <c r="RND21" s="27"/>
      <c r="RNE21" s="27"/>
      <c r="RNF21" s="27"/>
      <c r="RNG21" s="27"/>
      <c r="RNH21" s="27"/>
      <c r="RNI21" s="27"/>
      <c r="RNJ21" s="27"/>
      <c r="RNK21" s="27"/>
      <c r="RNL21" s="27"/>
      <c r="RNM21" s="27"/>
      <c r="RNN21" s="27"/>
      <c r="RNO21" s="27"/>
      <c r="RNP21" s="27"/>
      <c r="RNQ21" s="27"/>
      <c r="RNR21" s="27"/>
      <c r="RNS21" s="27"/>
      <c r="RNT21" s="27"/>
      <c r="RNU21" s="27"/>
      <c r="RNV21" s="27"/>
      <c r="RNW21" s="27"/>
      <c r="RNX21" s="27"/>
      <c r="RNY21" s="27"/>
      <c r="RNZ21" s="27"/>
      <c r="ROA21" s="27"/>
      <c r="ROB21" s="27"/>
      <c r="ROC21" s="27"/>
      <c r="ROD21" s="27"/>
      <c r="ROE21" s="27"/>
      <c r="ROF21" s="27"/>
      <c r="ROG21" s="27"/>
      <c r="ROH21" s="27"/>
      <c r="ROI21" s="27"/>
      <c r="ROJ21" s="27"/>
      <c r="ROK21" s="27"/>
      <c r="ROL21" s="27"/>
      <c r="ROM21" s="27"/>
      <c r="RON21" s="27"/>
      <c r="ROO21" s="27"/>
      <c r="ROP21" s="27"/>
      <c r="ROQ21" s="27"/>
      <c r="ROR21" s="27"/>
      <c r="ROS21" s="27"/>
      <c r="ROT21" s="27"/>
      <c r="ROU21" s="27"/>
      <c r="ROV21" s="27"/>
      <c r="ROW21" s="27"/>
      <c r="ROX21" s="27"/>
      <c r="ROY21" s="27"/>
      <c r="ROZ21" s="27"/>
      <c r="RPA21" s="27"/>
      <c r="RPB21" s="27"/>
      <c r="RPC21" s="27"/>
      <c r="RPD21" s="27"/>
      <c r="RPE21" s="27"/>
      <c r="RPF21" s="27"/>
      <c r="RPG21" s="27"/>
      <c r="RPH21" s="27"/>
      <c r="RPI21" s="27"/>
      <c r="RPJ21" s="27"/>
      <c r="RPK21" s="27"/>
      <c r="RPL21" s="27"/>
      <c r="RPM21" s="27"/>
      <c r="RPN21" s="27"/>
      <c r="RPO21" s="27"/>
      <c r="RPP21" s="27"/>
      <c r="RPQ21" s="27"/>
      <c r="RPR21" s="27"/>
      <c r="RPS21" s="27"/>
      <c r="RPT21" s="27"/>
      <c r="RPU21" s="27"/>
      <c r="RPV21" s="27"/>
      <c r="RPW21" s="27"/>
      <c r="RPX21" s="27"/>
      <c r="RPY21" s="27"/>
      <c r="RPZ21" s="27"/>
      <c r="RQA21" s="27"/>
      <c r="RQB21" s="27"/>
      <c r="RQC21" s="27"/>
      <c r="RQD21" s="27"/>
      <c r="RQE21" s="27"/>
      <c r="RQF21" s="27"/>
      <c r="RQG21" s="27"/>
      <c r="RQH21" s="27"/>
      <c r="RQI21" s="27"/>
      <c r="RQJ21" s="27"/>
      <c r="RQK21" s="27"/>
      <c r="RQL21" s="27"/>
      <c r="RQM21" s="27"/>
      <c r="RQN21" s="27"/>
      <c r="RQO21" s="27"/>
      <c r="RQP21" s="27"/>
      <c r="RQQ21" s="27"/>
      <c r="RQR21" s="27"/>
      <c r="RQS21" s="27"/>
      <c r="RQT21" s="27"/>
      <c r="RQU21" s="27"/>
      <c r="RQV21" s="27"/>
      <c r="RQW21" s="27"/>
      <c r="RQX21" s="27"/>
      <c r="RQY21" s="27"/>
      <c r="RQZ21" s="27"/>
      <c r="RRA21" s="27"/>
      <c r="RRB21" s="27"/>
      <c r="RRC21" s="27"/>
      <c r="RRD21" s="27"/>
      <c r="RRE21" s="27"/>
      <c r="RRF21" s="27"/>
      <c r="RRG21" s="27"/>
      <c r="RRH21" s="27"/>
      <c r="RRI21" s="27"/>
      <c r="RRJ21" s="27"/>
      <c r="RRK21" s="27"/>
      <c r="RRL21" s="27"/>
      <c r="RRM21" s="27"/>
      <c r="RRN21" s="27"/>
      <c r="RRO21" s="27"/>
      <c r="RRP21" s="27"/>
      <c r="RRQ21" s="27"/>
      <c r="RRR21" s="27"/>
      <c r="RRS21" s="27"/>
      <c r="RRT21" s="27"/>
      <c r="RRU21" s="27"/>
      <c r="RRV21" s="27"/>
      <c r="RRW21" s="27"/>
      <c r="RRX21" s="27"/>
      <c r="RRY21" s="27"/>
      <c r="RRZ21" s="27"/>
      <c r="RSA21" s="27"/>
      <c r="RSB21" s="27"/>
      <c r="RSC21" s="27"/>
      <c r="RSD21" s="27"/>
      <c r="RSE21" s="27"/>
      <c r="RSF21" s="27"/>
      <c r="RSG21" s="27"/>
      <c r="RSH21" s="27"/>
      <c r="RSI21" s="27"/>
      <c r="RSJ21" s="27"/>
      <c r="RSK21" s="27"/>
      <c r="RSL21" s="27"/>
      <c r="RSM21" s="27"/>
      <c r="RSN21" s="27"/>
      <c r="RSO21" s="27"/>
      <c r="RSP21" s="27"/>
      <c r="RSQ21" s="27"/>
      <c r="RSR21" s="27"/>
      <c r="RSS21" s="27"/>
      <c r="RST21" s="27"/>
      <c r="RSU21" s="27"/>
      <c r="RSV21" s="27"/>
      <c r="RSW21" s="27"/>
      <c r="RSX21" s="27"/>
      <c r="RSY21" s="27"/>
      <c r="RSZ21" s="27"/>
      <c r="RTA21" s="27"/>
      <c r="RTB21" s="27"/>
      <c r="RTC21" s="27"/>
      <c r="RTD21" s="27"/>
      <c r="RTE21" s="27"/>
      <c r="RTF21" s="27"/>
      <c r="RTG21" s="27"/>
      <c r="RTH21" s="27"/>
      <c r="RTI21" s="27"/>
      <c r="RTJ21" s="27"/>
      <c r="RTK21" s="27"/>
      <c r="RTL21" s="27"/>
      <c r="RTM21" s="27"/>
      <c r="RTN21" s="27"/>
      <c r="RTO21" s="27"/>
      <c r="RTP21" s="27"/>
      <c r="RTQ21" s="27"/>
      <c r="RTR21" s="27"/>
      <c r="RTS21" s="27"/>
      <c r="RTT21" s="27"/>
      <c r="RTU21" s="27"/>
      <c r="RTV21" s="27"/>
      <c r="RTW21" s="27"/>
      <c r="RTX21" s="27"/>
      <c r="RTY21" s="27"/>
      <c r="RTZ21" s="27"/>
      <c r="RUA21" s="27"/>
      <c r="RUB21" s="27"/>
      <c r="RUC21" s="27"/>
      <c r="RUD21" s="27"/>
      <c r="RUE21" s="27"/>
      <c r="RUF21" s="27"/>
      <c r="RUG21" s="27"/>
      <c r="RUH21" s="27"/>
      <c r="RUI21" s="27"/>
      <c r="RUJ21" s="27"/>
      <c r="RUK21" s="27"/>
      <c r="RUL21" s="27"/>
      <c r="RUM21" s="27"/>
      <c r="RUN21" s="27"/>
      <c r="RUO21" s="27"/>
      <c r="RUP21" s="27"/>
      <c r="RUQ21" s="27"/>
      <c r="RUR21" s="27"/>
      <c r="RUS21" s="27"/>
      <c r="RUT21" s="27"/>
      <c r="RUU21" s="27"/>
      <c r="RUV21" s="27"/>
      <c r="RUW21" s="27"/>
      <c r="RUX21" s="27"/>
      <c r="RUY21" s="27"/>
      <c r="RUZ21" s="27"/>
      <c r="RVA21" s="27"/>
      <c r="RVB21" s="27"/>
      <c r="RVC21" s="27"/>
      <c r="RVD21" s="27"/>
      <c r="RVE21" s="27"/>
      <c r="RVF21" s="27"/>
      <c r="RVG21" s="27"/>
      <c r="RVH21" s="27"/>
      <c r="RVI21" s="27"/>
      <c r="RVJ21" s="27"/>
      <c r="RVK21" s="27"/>
      <c r="RVL21" s="27"/>
      <c r="RVM21" s="27"/>
      <c r="RVN21" s="27"/>
      <c r="RVO21" s="27"/>
      <c r="RVP21" s="27"/>
      <c r="RVQ21" s="27"/>
      <c r="RVR21" s="27"/>
      <c r="RVS21" s="27"/>
      <c r="RVT21" s="27"/>
      <c r="RVU21" s="27"/>
      <c r="RVV21" s="27"/>
      <c r="RVW21" s="27"/>
      <c r="RVX21" s="27"/>
      <c r="RVY21" s="27"/>
      <c r="RVZ21" s="27"/>
      <c r="RWA21" s="27"/>
      <c r="RWB21" s="27"/>
      <c r="RWC21" s="27"/>
      <c r="RWD21" s="27"/>
      <c r="RWE21" s="27"/>
      <c r="RWF21" s="27"/>
      <c r="RWG21" s="27"/>
      <c r="RWH21" s="27"/>
      <c r="RWI21" s="27"/>
      <c r="RWJ21" s="27"/>
      <c r="RWK21" s="27"/>
      <c r="RWL21" s="27"/>
      <c r="RWM21" s="27"/>
      <c r="RWN21" s="27"/>
      <c r="RWO21" s="27"/>
      <c r="RWP21" s="27"/>
      <c r="RWQ21" s="27"/>
      <c r="RWR21" s="27"/>
      <c r="RWS21" s="27"/>
      <c r="RWT21" s="27"/>
      <c r="RWU21" s="27"/>
      <c r="RWV21" s="27"/>
      <c r="RWW21" s="27"/>
      <c r="RWX21" s="27"/>
      <c r="RWY21" s="27"/>
      <c r="RWZ21" s="27"/>
      <c r="RXA21" s="27"/>
      <c r="RXB21" s="27"/>
      <c r="RXC21" s="27"/>
      <c r="RXD21" s="27"/>
      <c r="RXE21" s="27"/>
      <c r="RXF21" s="27"/>
      <c r="RXG21" s="27"/>
      <c r="RXH21" s="27"/>
      <c r="RXI21" s="27"/>
      <c r="RXJ21" s="27"/>
      <c r="RXK21" s="27"/>
      <c r="RXL21" s="27"/>
      <c r="RXM21" s="27"/>
      <c r="RXN21" s="27"/>
      <c r="RXO21" s="27"/>
      <c r="RXP21" s="27"/>
      <c r="RXQ21" s="27"/>
      <c r="RXR21" s="27"/>
      <c r="RXS21" s="27"/>
      <c r="RXT21" s="27"/>
      <c r="RXU21" s="27"/>
      <c r="RXV21" s="27"/>
      <c r="RXW21" s="27"/>
      <c r="RXX21" s="27"/>
      <c r="RXY21" s="27"/>
      <c r="RXZ21" s="27"/>
      <c r="RYA21" s="27"/>
      <c r="RYB21" s="27"/>
      <c r="RYC21" s="27"/>
      <c r="RYD21" s="27"/>
      <c r="RYE21" s="27"/>
      <c r="RYF21" s="27"/>
      <c r="RYG21" s="27"/>
      <c r="RYH21" s="27"/>
      <c r="RYI21" s="27"/>
      <c r="RYJ21" s="27"/>
      <c r="RYK21" s="27"/>
      <c r="RYL21" s="27"/>
      <c r="RYM21" s="27"/>
      <c r="RYN21" s="27"/>
      <c r="RYO21" s="27"/>
      <c r="RYP21" s="27"/>
      <c r="RYQ21" s="27"/>
      <c r="RYR21" s="27"/>
      <c r="RYS21" s="27"/>
      <c r="RYT21" s="27"/>
      <c r="RYU21" s="27"/>
      <c r="RYV21" s="27"/>
      <c r="RYW21" s="27"/>
      <c r="RYX21" s="27"/>
      <c r="RYY21" s="27"/>
      <c r="RYZ21" s="27"/>
      <c r="RZA21" s="27"/>
      <c r="RZB21" s="27"/>
      <c r="RZC21" s="27"/>
      <c r="RZD21" s="27"/>
      <c r="RZE21" s="27"/>
      <c r="RZF21" s="27"/>
      <c r="RZG21" s="27"/>
      <c r="RZH21" s="27"/>
      <c r="RZI21" s="27"/>
      <c r="RZJ21" s="27"/>
      <c r="RZK21" s="27"/>
      <c r="RZL21" s="27"/>
      <c r="RZM21" s="27"/>
      <c r="RZN21" s="27"/>
      <c r="RZO21" s="27"/>
      <c r="RZP21" s="27"/>
      <c r="RZQ21" s="27"/>
      <c r="RZR21" s="27"/>
      <c r="RZS21" s="27"/>
      <c r="RZT21" s="27"/>
      <c r="RZU21" s="27"/>
      <c r="RZV21" s="27"/>
      <c r="RZW21" s="27"/>
      <c r="RZX21" s="27"/>
      <c r="RZY21" s="27"/>
      <c r="RZZ21" s="27"/>
      <c r="SAA21" s="27"/>
      <c r="SAB21" s="27"/>
      <c r="SAC21" s="27"/>
      <c r="SAD21" s="27"/>
      <c r="SAE21" s="27"/>
      <c r="SAF21" s="27"/>
      <c r="SAG21" s="27"/>
      <c r="SAH21" s="27"/>
      <c r="SAI21" s="27"/>
      <c r="SAJ21" s="27"/>
      <c r="SAK21" s="27"/>
      <c r="SAL21" s="27"/>
      <c r="SAM21" s="27"/>
      <c r="SAN21" s="27"/>
      <c r="SAO21" s="27"/>
      <c r="SAP21" s="27"/>
      <c r="SAQ21" s="27"/>
      <c r="SAR21" s="27"/>
      <c r="SAS21" s="27"/>
      <c r="SAT21" s="27"/>
      <c r="SAU21" s="27"/>
      <c r="SAV21" s="27"/>
      <c r="SAW21" s="27"/>
      <c r="SAX21" s="27"/>
      <c r="SAY21" s="27"/>
      <c r="SAZ21" s="27"/>
      <c r="SBA21" s="27"/>
      <c r="SBB21" s="27"/>
      <c r="SBC21" s="27"/>
      <c r="SBD21" s="27"/>
      <c r="SBE21" s="27"/>
      <c r="SBF21" s="27"/>
      <c r="SBG21" s="27"/>
      <c r="SBH21" s="27"/>
      <c r="SBI21" s="27"/>
      <c r="SBJ21" s="27"/>
      <c r="SBK21" s="27"/>
      <c r="SBL21" s="27"/>
      <c r="SBM21" s="27"/>
      <c r="SBN21" s="27"/>
      <c r="SBO21" s="27"/>
      <c r="SBP21" s="27"/>
      <c r="SBQ21" s="27"/>
      <c r="SBR21" s="27"/>
      <c r="SBS21" s="27"/>
      <c r="SBT21" s="27"/>
      <c r="SBU21" s="27"/>
      <c r="SBV21" s="27"/>
      <c r="SBW21" s="27"/>
      <c r="SBX21" s="27"/>
      <c r="SBY21" s="27"/>
      <c r="SBZ21" s="27"/>
      <c r="SCA21" s="27"/>
      <c r="SCB21" s="27"/>
      <c r="SCC21" s="27"/>
      <c r="SCD21" s="27"/>
      <c r="SCE21" s="27"/>
      <c r="SCF21" s="27"/>
      <c r="SCG21" s="27"/>
      <c r="SCH21" s="27"/>
      <c r="SCI21" s="27"/>
      <c r="SCJ21" s="27"/>
      <c r="SCK21" s="27"/>
      <c r="SCL21" s="27"/>
      <c r="SCM21" s="27"/>
      <c r="SCN21" s="27"/>
      <c r="SCO21" s="27"/>
      <c r="SCP21" s="27"/>
      <c r="SCQ21" s="27"/>
      <c r="SCR21" s="27"/>
      <c r="SCS21" s="27"/>
      <c r="SCT21" s="27"/>
      <c r="SCU21" s="27"/>
      <c r="SCV21" s="27"/>
      <c r="SCW21" s="27"/>
      <c r="SCX21" s="27"/>
      <c r="SCY21" s="27"/>
      <c r="SCZ21" s="27"/>
      <c r="SDA21" s="27"/>
      <c r="SDB21" s="27"/>
      <c r="SDC21" s="27"/>
      <c r="SDD21" s="27"/>
      <c r="SDE21" s="27"/>
      <c r="SDF21" s="27"/>
      <c r="SDG21" s="27"/>
      <c r="SDH21" s="27"/>
      <c r="SDI21" s="27"/>
      <c r="SDJ21" s="27"/>
      <c r="SDK21" s="27"/>
      <c r="SDL21" s="27"/>
      <c r="SDM21" s="27"/>
      <c r="SDN21" s="27"/>
      <c r="SDO21" s="27"/>
      <c r="SDP21" s="27"/>
      <c r="SDQ21" s="27"/>
      <c r="SDR21" s="27"/>
      <c r="SDS21" s="27"/>
      <c r="SDT21" s="27"/>
      <c r="SDU21" s="27"/>
      <c r="SDV21" s="27"/>
      <c r="SDW21" s="27"/>
      <c r="SDX21" s="27"/>
      <c r="SDY21" s="27"/>
      <c r="SDZ21" s="27"/>
      <c r="SEA21" s="27"/>
      <c r="SEB21" s="27"/>
      <c r="SEC21" s="27"/>
      <c r="SED21" s="27"/>
      <c r="SEE21" s="27"/>
      <c r="SEF21" s="27"/>
      <c r="SEG21" s="27"/>
      <c r="SEH21" s="27"/>
      <c r="SEI21" s="27"/>
      <c r="SEJ21" s="27"/>
      <c r="SEK21" s="27"/>
      <c r="SEL21" s="27"/>
      <c r="SEM21" s="27"/>
      <c r="SEN21" s="27"/>
      <c r="SEO21" s="27"/>
      <c r="SEP21" s="27"/>
      <c r="SEQ21" s="27"/>
      <c r="SER21" s="27"/>
      <c r="SES21" s="27"/>
      <c r="SET21" s="27"/>
      <c r="SEU21" s="27"/>
      <c r="SEV21" s="27"/>
      <c r="SEW21" s="27"/>
      <c r="SEX21" s="27"/>
      <c r="SEY21" s="27"/>
      <c r="SEZ21" s="27"/>
      <c r="SFA21" s="27"/>
      <c r="SFB21" s="27"/>
      <c r="SFC21" s="27"/>
      <c r="SFD21" s="27"/>
      <c r="SFE21" s="27"/>
      <c r="SFF21" s="27"/>
      <c r="SFG21" s="27"/>
      <c r="SFH21" s="27"/>
      <c r="SFI21" s="27"/>
      <c r="SFJ21" s="27"/>
      <c r="SFK21" s="27"/>
      <c r="SFL21" s="27"/>
      <c r="SFM21" s="27"/>
      <c r="SFN21" s="27"/>
      <c r="SFO21" s="27"/>
      <c r="SFP21" s="27"/>
      <c r="SFQ21" s="27"/>
      <c r="SFR21" s="27"/>
      <c r="SFS21" s="27"/>
      <c r="SFT21" s="27"/>
      <c r="SFU21" s="27"/>
      <c r="SFV21" s="27"/>
      <c r="SFW21" s="27"/>
      <c r="SFX21" s="27"/>
      <c r="SFY21" s="27"/>
      <c r="SFZ21" s="27"/>
      <c r="SGA21" s="27"/>
      <c r="SGB21" s="27"/>
      <c r="SGC21" s="27"/>
      <c r="SGD21" s="27"/>
      <c r="SGE21" s="27"/>
      <c r="SGF21" s="27"/>
      <c r="SGG21" s="27"/>
      <c r="SGH21" s="27"/>
      <c r="SGI21" s="27"/>
      <c r="SGJ21" s="27"/>
      <c r="SGK21" s="27"/>
      <c r="SGL21" s="27"/>
      <c r="SGM21" s="27"/>
      <c r="SGN21" s="27"/>
      <c r="SGO21" s="27"/>
      <c r="SGP21" s="27"/>
      <c r="SGQ21" s="27"/>
      <c r="SGR21" s="27"/>
      <c r="SGS21" s="27"/>
      <c r="SGT21" s="27"/>
      <c r="SGU21" s="27"/>
      <c r="SGV21" s="27"/>
      <c r="SGW21" s="27"/>
      <c r="SGX21" s="27"/>
      <c r="SGY21" s="27"/>
      <c r="SGZ21" s="27"/>
      <c r="SHA21" s="27"/>
      <c r="SHB21" s="27"/>
      <c r="SHC21" s="27"/>
      <c r="SHD21" s="27"/>
      <c r="SHE21" s="27"/>
      <c r="SHF21" s="27"/>
      <c r="SHG21" s="27"/>
      <c r="SHH21" s="27"/>
      <c r="SHI21" s="27"/>
      <c r="SHJ21" s="27"/>
      <c r="SHK21" s="27"/>
      <c r="SHL21" s="27"/>
      <c r="SHM21" s="27"/>
      <c r="SHN21" s="27"/>
      <c r="SHO21" s="27"/>
      <c r="SHP21" s="27"/>
      <c r="SHQ21" s="27"/>
      <c r="SHR21" s="27"/>
      <c r="SHS21" s="27"/>
      <c r="SHT21" s="27"/>
      <c r="SHU21" s="27"/>
      <c r="SHV21" s="27"/>
      <c r="SHW21" s="27"/>
      <c r="SHX21" s="27"/>
      <c r="SHY21" s="27"/>
      <c r="SHZ21" s="27"/>
      <c r="SIA21" s="27"/>
      <c r="SIB21" s="27"/>
      <c r="SIC21" s="27"/>
      <c r="SID21" s="27"/>
      <c r="SIE21" s="27"/>
      <c r="SIF21" s="27"/>
      <c r="SIG21" s="27"/>
      <c r="SIH21" s="27"/>
      <c r="SII21" s="27"/>
      <c r="SIJ21" s="27"/>
      <c r="SIK21" s="27"/>
      <c r="SIL21" s="27"/>
      <c r="SIM21" s="27"/>
      <c r="SIN21" s="27"/>
      <c r="SIO21" s="27"/>
      <c r="SIP21" s="27"/>
      <c r="SIQ21" s="27"/>
      <c r="SIR21" s="27"/>
      <c r="SIS21" s="27"/>
      <c r="SIT21" s="27"/>
      <c r="SIU21" s="27"/>
      <c r="SIV21" s="27"/>
      <c r="SIW21" s="27"/>
      <c r="SIX21" s="27"/>
      <c r="SIY21" s="27"/>
      <c r="SIZ21" s="27"/>
      <c r="SJA21" s="27"/>
      <c r="SJB21" s="27"/>
      <c r="SJC21" s="27"/>
      <c r="SJD21" s="27"/>
      <c r="SJE21" s="27"/>
      <c r="SJF21" s="27"/>
      <c r="SJG21" s="27"/>
      <c r="SJH21" s="27"/>
      <c r="SJI21" s="27"/>
      <c r="SJJ21" s="27"/>
      <c r="SJK21" s="27"/>
      <c r="SJL21" s="27"/>
      <c r="SJM21" s="27"/>
      <c r="SJN21" s="27"/>
      <c r="SJO21" s="27"/>
      <c r="SJP21" s="27"/>
      <c r="SJQ21" s="27"/>
      <c r="SJR21" s="27"/>
      <c r="SJS21" s="27"/>
      <c r="SJT21" s="27"/>
      <c r="SJU21" s="27"/>
      <c r="SJV21" s="27"/>
      <c r="SJW21" s="27"/>
      <c r="SJX21" s="27"/>
      <c r="SJY21" s="27"/>
      <c r="SJZ21" s="27"/>
      <c r="SKA21" s="27"/>
      <c r="SKB21" s="27"/>
      <c r="SKC21" s="27"/>
      <c r="SKD21" s="27"/>
      <c r="SKE21" s="27"/>
      <c r="SKF21" s="27"/>
      <c r="SKG21" s="27"/>
      <c r="SKH21" s="27"/>
      <c r="SKI21" s="27"/>
      <c r="SKJ21" s="27"/>
      <c r="SKK21" s="27"/>
      <c r="SKL21" s="27"/>
      <c r="SKM21" s="27"/>
      <c r="SKN21" s="27"/>
      <c r="SKO21" s="27"/>
      <c r="SKP21" s="27"/>
      <c r="SKQ21" s="27"/>
      <c r="SKR21" s="27"/>
      <c r="SKS21" s="27"/>
      <c r="SKT21" s="27"/>
      <c r="SKU21" s="27"/>
      <c r="SKV21" s="27"/>
      <c r="SKW21" s="27"/>
      <c r="SKX21" s="27"/>
      <c r="SKY21" s="27"/>
      <c r="SKZ21" s="27"/>
      <c r="SLA21" s="27"/>
      <c r="SLB21" s="27"/>
      <c r="SLC21" s="27"/>
      <c r="SLD21" s="27"/>
      <c r="SLE21" s="27"/>
      <c r="SLF21" s="27"/>
      <c r="SLG21" s="27"/>
      <c r="SLH21" s="27"/>
      <c r="SLI21" s="27"/>
      <c r="SLJ21" s="27"/>
      <c r="SLK21" s="27"/>
      <c r="SLL21" s="27"/>
      <c r="SLM21" s="27"/>
      <c r="SLN21" s="27"/>
      <c r="SLO21" s="27"/>
      <c r="SLP21" s="27"/>
      <c r="SLQ21" s="27"/>
      <c r="SLR21" s="27"/>
      <c r="SLS21" s="27"/>
      <c r="SLT21" s="27"/>
      <c r="SLU21" s="27"/>
      <c r="SLV21" s="27"/>
      <c r="SLW21" s="27"/>
      <c r="SLX21" s="27"/>
      <c r="SLY21" s="27"/>
      <c r="SLZ21" s="27"/>
      <c r="SMA21" s="27"/>
      <c r="SMB21" s="27"/>
      <c r="SMC21" s="27"/>
      <c r="SMD21" s="27"/>
      <c r="SME21" s="27"/>
      <c r="SMF21" s="27"/>
      <c r="SMG21" s="27"/>
      <c r="SMH21" s="27"/>
      <c r="SMI21" s="27"/>
      <c r="SMJ21" s="27"/>
      <c r="SMK21" s="27"/>
      <c r="SML21" s="27"/>
      <c r="SMM21" s="27"/>
      <c r="SMN21" s="27"/>
      <c r="SMO21" s="27"/>
      <c r="SMP21" s="27"/>
      <c r="SMQ21" s="27"/>
      <c r="SMR21" s="27"/>
      <c r="SMS21" s="27"/>
      <c r="SMT21" s="27"/>
      <c r="SMU21" s="27"/>
      <c r="SMV21" s="27"/>
      <c r="SMW21" s="27"/>
      <c r="SMX21" s="27"/>
      <c r="SMY21" s="27"/>
      <c r="SMZ21" s="27"/>
      <c r="SNA21" s="27"/>
      <c r="SNB21" s="27"/>
      <c r="SNC21" s="27"/>
      <c r="SND21" s="27"/>
      <c r="SNE21" s="27"/>
      <c r="SNF21" s="27"/>
      <c r="SNG21" s="27"/>
      <c r="SNH21" s="27"/>
      <c r="SNI21" s="27"/>
      <c r="SNJ21" s="27"/>
      <c r="SNK21" s="27"/>
      <c r="SNL21" s="27"/>
      <c r="SNM21" s="27"/>
      <c r="SNN21" s="27"/>
      <c r="SNO21" s="27"/>
      <c r="SNP21" s="27"/>
      <c r="SNQ21" s="27"/>
      <c r="SNR21" s="27"/>
      <c r="SNS21" s="27"/>
      <c r="SNT21" s="27"/>
      <c r="SNU21" s="27"/>
      <c r="SNV21" s="27"/>
      <c r="SNW21" s="27"/>
      <c r="SNX21" s="27"/>
      <c r="SNY21" s="27"/>
      <c r="SNZ21" s="27"/>
      <c r="SOA21" s="27"/>
      <c r="SOB21" s="27"/>
      <c r="SOC21" s="27"/>
      <c r="SOD21" s="27"/>
      <c r="SOE21" s="27"/>
      <c r="SOF21" s="27"/>
      <c r="SOG21" s="27"/>
      <c r="SOH21" s="27"/>
      <c r="SOI21" s="27"/>
      <c r="SOJ21" s="27"/>
      <c r="SOK21" s="27"/>
      <c r="SOL21" s="27"/>
      <c r="SOM21" s="27"/>
      <c r="SON21" s="27"/>
      <c r="SOO21" s="27"/>
      <c r="SOP21" s="27"/>
      <c r="SOQ21" s="27"/>
      <c r="SOR21" s="27"/>
      <c r="SOS21" s="27"/>
      <c r="SOT21" s="27"/>
      <c r="SOU21" s="27"/>
      <c r="SOV21" s="27"/>
      <c r="SOW21" s="27"/>
      <c r="SOX21" s="27"/>
      <c r="SOY21" s="27"/>
      <c r="SOZ21" s="27"/>
      <c r="SPA21" s="27"/>
      <c r="SPB21" s="27"/>
      <c r="SPC21" s="27"/>
      <c r="SPD21" s="27"/>
      <c r="SPE21" s="27"/>
      <c r="SPF21" s="27"/>
      <c r="SPG21" s="27"/>
      <c r="SPH21" s="27"/>
      <c r="SPI21" s="27"/>
      <c r="SPJ21" s="27"/>
      <c r="SPK21" s="27"/>
      <c r="SPL21" s="27"/>
      <c r="SPM21" s="27"/>
      <c r="SPN21" s="27"/>
      <c r="SPO21" s="27"/>
      <c r="SPP21" s="27"/>
      <c r="SPQ21" s="27"/>
      <c r="SPR21" s="27"/>
      <c r="SPS21" s="27"/>
      <c r="SPT21" s="27"/>
      <c r="SPU21" s="27"/>
      <c r="SPV21" s="27"/>
      <c r="SPW21" s="27"/>
      <c r="SPX21" s="27"/>
      <c r="SPY21" s="27"/>
      <c r="SPZ21" s="27"/>
      <c r="SQA21" s="27"/>
      <c r="SQB21" s="27"/>
      <c r="SQC21" s="27"/>
      <c r="SQD21" s="27"/>
      <c r="SQE21" s="27"/>
      <c r="SQF21" s="27"/>
      <c r="SQG21" s="27"/>
      <c r="SQH21" s="27"/>
      <c r="SQI21" s="27"/>
      <c r="SQJ21" s="27"/>
      <c r="SQK21" s="27"/>
      <c r="SQL21" s="27"/>
      <c r="SQM21" s="27"/>
      <c r="SQN21" s="27"/>
      <c r="SQO21" s="27"/>
      <c r="SQP21" s="27"/>
      <c r="SQQ21" s="27"/>
      <c r="SQR21" s="27"/>
      <c r="SQS21" s="27"/>
      <c r="SQT21" s="27"/>
      <c r="SQU21" s="27"/>
      <c r="SQV21" s="27"/>
      <c r="SQW21" s="27"/>
      <c r="SQX21" s="27"/>
      <c r="SQY21" s="27"/>
      <c r="SQZ21" s="27"/>
      <c r="SRA21" s="27"/>
      <c r="SRB21" s="27"/>
      <c r="SRC21" s="27"/>
      <c r="SRD21" s="27"/>
      <c r="SRE21" s="27"/>
      <c r="SRF21" s="27"/>
      <c r="SRG21" s="27"/>
      <c r="SRH21" s="27"/>
      <c r="SRI21" s="27"/>
      <c r="SRJ21" s="27"/>
      <c r="SRK21" s="27"/>
      <c r="SRL21" s="27"/>
      <c r="SRM21" s="27"/>
      <c r="SRN21" s="27"/>
      <c r="SRO21" s="27"/>
      <c r="SRP21" s="27"/>
      <c r="SRQ21" s="27"/>
      <c r="SRR21" s="27"/>
      <c r="SRS21" s="27"/>
      <c r="SRT21" s="27"/>
      <c r="SRU21" s="27"/>
      <c r="SRV21" s="27"/>
      <c r="SRW21" s="27"/>
      <c r="SRX21" s="27"/>
      <c r="SRY21" s="27"/>
      <c r="SRZ21" s="27"/>
      <c r="SSA21" s="27"/>
      <c r="SSB21" s="27"/>
      <c r="SSC21" s="27"/>
      <c r="SSD21" s="27"/>
      <c r="SSE21" s="27"/>
      <c r="SSF21" s="27"/>
      <c r="SSG21" s="27"/>
      <c r="SSH21" s="27"/>
      <c r="SSI21" s="27"/>
      <c r="SSJ21" s="27"/>
      <c r="SSK21" s="27"/>
      <c r="SSL21" s="27"/>
      <c r="SSM21" s="27"/>
      <c r="SSN21" s="27"/>
      <c r="SSO21" s="27"/>
      <c r="SSP21" s="27"/>
      <c r="SSQ21" s="27"/>
      <c r="SSR21" s="27"/>
      <c r="SSS21" s="27"/>
      <c r="SST21" s="27"/>
      <c r="SSU21" s="27"/>
      <c r="SSV21" s="27"/>
      <c r="SSW21" s="27"/>
      <c r="SSX21" s="27"/>
      <c r="SSY21" s="27"/>
      <c r="SSZ21" s="27"/>
      <c r="STA21" s="27"/>
      <c r="STB21" s="27"/>
      <c r="STC21" s="27"/>
      <c r="STD21" s="27"/>
      <c r="STE21" s="27"/>
      <c r="STF21" s="27"/>
      <c r="STG21" s="27"/>
      <c r="STH21" s="27"/>
      <c r="STI21" s="27"/>
      <c r="STJ21" s="27"/>
      <c r="STK21" s="27"/>
      <c r="STL21" s="27"/>
      <c r="STM21" s="27"/>
      <c r="STN21" s="27"/>
      <c r="STO21" s="27"/>
      <c r="STP21" s="27"/>
      <c r="STQ21" s="27"/>
      <c r="STR21" s="27"/>
      <c r="STS21" s="27"/>
      <c r="STT21" s="27"/>
      <c r="STU21" s="27"/>
      <c r="STV21" s="27"/>
      <c r="STW21" s="27"/>
      <c r="STX21" s="27"/>
      <c r="STY21" s="27"/>
      <c r="STZ21" s="27"/>
      <c r="SUA21" s="27"/>
      <c r="SUB21" s="27"/>
      <c r="SUC21" s="27"/>
      <c r="SUD21" s="27"/>
      <c r="SUE21" s="27"/>
      <c r="SUF21" s="27"/>
      <c r="SUG21" s="27"/>
      <c r="SUH21" s="27"/>
      <c r="SUI21" s="27"/>
      <c r="SUJ21" s="27"/>
      <c r="SUK21" s="27"/>
      <c r="SUL21" s="27"/>
      <c r="SUM21" s="27"/>
      <c r="SUN21" s="27"/>
      <c r="SUO21" s="27"/>
      <c r="SUP21" s="27"/>
      <c r="SUQ21" s="27"/>
      <c r="SUR21" s="27"/>
      <c r="SUS21" s="27"/>
      <c r="SUT21" s="27"/>
      <c r="SUU21" s="27"/>
      <c r="SUV21" s="27"/>
      <c r="SUW21" s="27"/>
      <c r="SUX21" s="27"/>
      <c r="SUY21" s="27"/>
      <c r="SUZ21" s="27"/>
      <c r="SVA21" s="27"/>
      <c r="SVB21" s="27"/>
      <c r="SVC21" s="27"/>
      <c r="SVD21" s="27"/>
      <c r="SVE21" s="27"/>
      <c r="SVF21" s="27"/>
      <c r="SVG21" s="27"/>
      <c r="SVH21" s="27"/>
      <c r="SVI21" s="27"/>
      <c r="SVJ21" s="27"/>
      <c r="SVK21" s="27"/>
      <c r="SVL21" s="27"/>
      <c r="SVM21" s="27"/>
      <c r="SVN21" s="27"/>
      <c r="SVO21" s="27"/>
      <c r="SVP21" s="27"/>
      <c r="SVQ21" s="27"/>
      <c r="SVR21" s="27"/>
      <c r="SVS21" s="27"/>
      <c r="SVT21" s="27"/>
      <c r="SVU21" s="27"/>
      <c r="SVV21" s="27"/>
      <c r="SVW21" s="27"/>
      <c r="SVX21" s="27"/>
      <c r="SVY21" s="27"/>
      <c r="SVZ21" s="27"/>
      <c r="SWA21" s="27"/>
      <c r="SWB21" s="27"/>
      <c r="SWC21" s="27"/>
      <c r="SWD21" s="27"/>
      <c r="SWE21" s="27"/>
      <c r="SWF21" s="27"/>
      <c r="SWG21" s="27"/>
      <c r="SWH21" s="27"/>
      <c r="SWI21" s="27"/>
      <c r="SWJ21" s="27"/>
      <c r="SWK21" s="27"/>
      <c r="SWL21" s="27"/>
      <c r="SWM21" s="27"/>
      <c r="SWN21" s="27"/>
      <c r="SWO21" s="27"/>
      <c r="SWP21" s="27"/>
      <c r="SWQ21" s="27"/>
      <c r="SWR21" s="27"/>
      <c r="SWS21" s="27"/>
      <c r="SWT21" s="27"/>
      <c r="SWU21" s="27"/>
      <c r="SWV21" s="27"/>
      <c r="SWW21" s="27"/>
      <c r="SWX21" s="27"/>
      <c r="SWY21" s="27"/>
      <c r="SWZ21" s="27"/>
      <c r="SXA21" s="27"/>
      <c r="SXB21" s="27"/>
      <c r="SXC21" s="27"/>
      <c r="SXD21" s="27"/>
      <c r="SXE21" s="27"/>
      <c r="SXF21" s="27"/>
      <c r="SXG21" s="27"/>
      <c r="SXH21" s="27"/>
      <c r="SXI21" s="27"/>
      <c r="SXJ21" s="27"/>
      <c r="SXK21" s="27"/>
      <c r="SXL21" s="27"/>
      <c r="SXM21" s="27"/>
      <c r="SXN21" s="27"/>
      <c r="SXO21" s="27"/>
      <c r="SXP21" s="27"/>
      <c r="SXQ21" s="27"/>
      <c r="SXR21" s="27"/>
      <c r="SXS21" s="27"/>
      <c r="SXT21" s="27"/>
      <c r="SXU21" s="27"/>
      <c r="SXV21" s="27"/>
      <c r="SXW21" s="27"/>
      <c r="SXX21" s="27"/>
      <c r="SXY21" s="27"/>
      <c r="SXZ21" s="27"/>
      <c r="SYA21" s="27"/>
      <c r="SYB21" s="27"/>
      <c r="SYC21" s="27"/>
      <c r="SYD21" s="27"/>
      <c r="SYE21" s="27"/>
      <c r="SYF21" s="27"/>
      <c r="SYG21" s="27"/>
      <c r="SYH21" s="27"/>
      <c r="SYI21" s="27"/>
      <c r="SYJ21" s="27"/>
      <c r="SYK21" s="27"/>
      <c r="SYL21" s="27"/>
      <c r="SYM21" s="27"/>
      <c r="SYN21" s="27"/>
      <c r="SYO21" s="27"/>
      <c r="SYP21" s="27"/>
      <c r="SYQ21" s="27"/>
      <c r="SYR21" s="27"/>
      <c r="SYS21" s="27"/>
      <c r="SYT21" s="27"/>
      <c r="SYU21" s="27"/>
      <c r="SYV21" s="27"/>
      <c r="SYW21" s="27"/>
      <c r="SYX21" s="27"/>
      <c r="SYY21" s="27"/>
      <c r="SYZ21" s="27"/>
      <c r="SZA21" s="27"/>
      <c r="SZB21" s="27"/>
      <c r="SZC21" s="27"/>
      <c r="SZD21" s="27"/>
      <c r="SZE21" s="27"/>
      <c r="SZF21" s="27"/>
      <c r="SZG21" s="27"/>
      <c r="SZH21" s="27"/>
      <c r="SZI21" s="27"/>
      <c r="SZJ21" s="27"/>
      <c r="SZK21" s="27"/>
      <c r="SZL21" s="27"/>
      <c r="SZM21" s="27"/>
      <c r="SZN21" s="27"/>
      <c r="SZO21" s="27"/>
      <c r="SZP21" s="27"/>
      <c r="SZQ21" s="27"/>
      <c r="SZR21" s="27"/>
      <c r="SZS21" s="27"/>
      <c r="SZT21" s="27"/>
      <c r="SZU21" s="27"/>
      <c r="SZV21" s="27"/>
      <c r="SZW21" s="27"/>
      <c r="SZX21" s="27"/>
      <c r="SZY21" s="27"/>
      <c r="SZZ21" s="27"/>
      <c r="TAA21" s="27"/>
      <c r="TAB21" s="27"/>
      <c r="TAC21" s="27"/>
      <c r="TAD21" s="27"/>
      <c r="TAE21" s="27"/>
      <c r="TAF21" s="27"/>
      <c r="TAG21" s="27"/>
      <c r="TAH21" s="27"/>
      <c r="TAI21" s="27"/>
      <c r="TAJ21" s="27"/>
      <c r="TAK21" s="27"/>
      <c r="TAL21" s="27"/>
      <c r="TAM21" s="27"/>
      <c r="TAN21" s="27"/>
      <c r="TAO21" s="27"/>
      <c r="TAP21" s="27"/>
      <c r="TAQ21" s="27"/>
      <c r="TAR21" s="27"/>
      <c r="TAS21" s="27"/>
      <c r="TAT21" s="27"/>
      <c r="TAU21" s="27"/>
      <c r="TAV21" s="27"/>
      <c r="TAW21" s="27"/>
      <c r="TAX21" s="27"/>
      <c r="TAY21" s="27"/>
      <c r="TAZ21" s="27"/>
      <c r="TBA21" s="27"/>
      <c r="TBB21" s="27"/>
      <c r="TBC21" s="27"/>
      <c r="TBD21" s="27"/>
      <c r="TBE21" s="27"/>
      <c r="TBF21" s="27"/>
      <c r="TBG21" s="27"/>
      <c r="TBH21" s="27"/>
      <c r="TBI21" s="27"/>
      <c r="TBJ21" s="27"/>
      <c r="TBK21" s="27"/>
      <c r="TBL21" s="27"/>
      <c r="TBM21" s="27"/>
      <c r="TBN21" s="27"/>
      <c r="TBO21" s="27"/>
      <c r="TBP21" s="27"/>
      <c r="TBQ21" s="27"/>
      <c r="TBR21" s="27"/>
      <c r="TBS21" s="27"/>
      <c r="TBT21" s="27"/>
      <c r="TBU21" s="27"/>
      <c r="TBV21" s="27"/>
      <c r="TBW21" s="27"/>
      <c r="TBX21" s="27"/>
      <c r="TBY21" s="27"/>
      <c r="TBZ21" s="27"/>
      <c r="TCA21" s="27"/>
      <c r="TCB21" s="27"/>
      <c r="TCC21" s="27"/>
      <c r="TCD21" s="27"/>
      <c r="TCE21" s="27"/>
      <c r="TCF21" s="27"/>
      <c r="TCG21" s="27"/>
      <c r="TCH21" s="27"/>
      <c r="TCI21" s="27"/>
      <c r="TCJ21" s="27"/>
      <c r="TCK21" s="27"/>
      <c r="TCL21" s="27"/>
      <c r="TCM21" s="27"/>
      <c r="TCN21" s="27"/>
      <c r="TCO21" s="27"/>
      <c r="TCP21" s="27"/>
      <c r="TCQ21" s="27"/>
      <c r="TCR21" s="27"/>
      <c r="TCS21" s="27"/>
      <c r="TCT21" s="27"/>
      <c r="TCU21" s="27"/>
      <c r="TCV21" s="27"/>
      <c r="TCW21" s="27"/>
      <c r="TCX21" s="27"/>
      <c r="TCY21" s="27"/>
      <c r="TCZ21" s="27"/>
      <c r="TDA21" s="27"/>
      <c r="TDB21" s="27"/>
      <c r="TDC21" s="27"/>
      <c r="TDD21" s="27"/>
      <c r="TDE21" s="27"/>
      <c r="TDF21" s="27"/>
      <c r="TDG21" s="27"/>
      <c r="TDH21" s="27"/>
      <c r="TDI21" s="27"/>
      <c r="TDJ21" s="27"/>
      <c r="TDK21" s="27"/>
      <c r="TDL21" s="27"/>
      <c r="TDM21" s="27"/>
      <c r="TDN21" s="27"/>
      <c r="TDO21" s="27"/>
      <c r="TDP21" s="27"/>
      <c r="TDQ21" s="27"/>
      <c r="TDR21" s="27"/>
      <c r="TDS21" s="27"/>
      <c r="TDT21" s="27"/>
      <c r="TDU21" s="27"/>
      <c r="TDV21" s="27"/>
      <c r="TDW21" s="27"/>
      <c r="TDX21" s="27"/>
      <c r="TDY21" s="27"/>
      <c r="TDZ21" s="27"/>
      <c r="TEA21" s="27"/>
      <c r="TEB21" s="27"/>
      <c r="TEC21" s="27"/>
      <c r="TED21" s="27"/>
      <c r="TEE21" s="27"/>
      <c r="TEF21" s="27"/>
      <c r="TEG21" s="27"/>
      <c r="TEH21" s="27"/>
      <c r="TEI21" s="27"/>
      <c r="TEJ21" s="27"/>
      <c r="TEK21" s="27"/>
      <c r="TEL21" s="27"/>
      <c r="TEM21" s="27"/>
      <c r="TEN21" s="27"/>
      <c r="TEO21" s="27"/>
      <c r="TEP21" s="27"/>
      <c r="TEQ21" s="27"/>
      <c r="TER21" s="27"/>
      <c r="TES21" s="27"/>
      <c r="TET21" s="27"/>
      <c r="TEU21" s="27"/>
      <c r="TEV21" s="27"/>
      <c r="TEW21" s="27"/>
      <c r="TEX21" s="27"/>
      <c r="TEY21" s="27"/>
      <c r="TEZ21" s="27"/>
      <c r="TFA21" s="27"/>
      <c r="TFB21" s="27"/>
      <c r="TFC21" s="27"/>
      <c r="TFD21" s="27"/>
      <c r="TFE21" s="27"/>
      <c r="TFF21" s="27"/>
      <c r="TFG21" s="27"/>
      <c r="TFH21" s="27"/>
      <c r="TFI21" s="27"/>
      <c r="TFJ21" s="27"/>
      <c r="TFK21" s="27"/>
      <c r="TFL21" s="27"/>
      <c r="TFM21" s="27"/>
      <c r="TFN21" s="27"/>
      <c r="TFO21" s="27"/>
      <c r="TFP21" s="27"/>
      <c r="TFQ21" s="27"/>
      <c r="TFR21" s="27"/>
      <c r="TFS21" s="27"/>
      <c r="TFT21" s="27"/>
      <c r="TFU21" s="27"/>
      <c r="TFV21" s="27"/>
      <c r="TFW21" s="27"/>
      <c r="TFX21" s="27"/>
      <c r="TFY21" s="27"/>
      <c r="TFZ21" s="27"/>
      <c r="TGA21" s="27"/>
      <c r="TGB21" s="27"/>
      <c r="TGC21" s="27"/>
      <c r="TGD21" s="27"/>
      <c r="TGE21" s="27"/>
      <c r="TGF21" s="27"/>
      <c r="TGG21" s="27"/>
      <c r="TGH21" s="27"/>
      <c r="TGI21" s="27"/>
      <c r="TGJ21" s="27"/>
      <c r="TGK21" s="27"/>
      <c r="TGL21" s="27"/>
      <c r="TGM21" s="27"/>
      <c r="TGN21" s="27"/>
      <c r="TGO21" s="27"/>
      <c r="TGP21" s="27"/>
      <c r="TGQ21" s="27"/>
      <c r="TGR21" s="27"/>
      <c r="TGS21" s="27"/>
      <c r="TGT21" s="27"/>
      <c r="TGU21" s="27"/>
      <c r="TGV21" s="27"/>
      <c r="TGW21" s="27"/>
      <c r="TGX21" s="27"/>
      <c r="TGY21" s="27"/>
      <c r="TGZ21" s="27"/>
      <c r="THA21" s="27"/>
      <c r="THB21" s="27"/>
      <c r="THC21" s="27"/>
      <c r="THD21" s="27"/>
      <c r="THE21" s="27"/>
      <c r="THF21" s="27"/>
      <c r="THG21" s="27"/>
      <c r="THH21" s="27"/>
      <c r="THI21" s="27"/>
      <c r="THJ21" s="27"/>
      <c r="THK21" s="27"/>
      <c r="THL21" s="27"/>
      <c r="THM21" s="27"/>
      <c r="THN21" s="27"/>
      <c r="THO21" s="27"/>
      <c r="THP21" s="27"/>
      <c r="THQ21" s="27"/>
      <c r="THR21" s="27"/>
      <c r="THS21" s="27"/>
      <c r="THT21" s="27"/>
      <c r="THU21" s="27"/>
      <c r="THV21" s="27"/>
      <c r="THW21" s="27"/>
      <c r="THX21" s="27"/>
      <c r="THY21" s="27"/>
      <c r="THZ21" s="27"/>
      <c r="TIA21" s="27"/>
      <c r="TIB21" s="27"/>
      <c r="TIC21" s="27"/>
      <c r="TID21" s="27"/>
      <c r="TIE21" s="27"/>
      <c r="TIF21" s="27"/>
      <c r="TIG21" s="27"/>
      <c r="TIH21" s="27"/>
      <c r="TII21" s="27"/>
      <c r="TIJ21" s="27"/>
      <c r="TIK21" s="27"/>
      <c r="TIL21" s="27"/>
      <c r="TIM21" s="27"/>
      <c r="TIN21" s="27"/>
      <c r="TIO21" s="27"/>
      <c r="TIP21" s="27"/>
      <c r="TIQ21" s="27"/>
      <c r="TIR21" s="27"/>
      <c r="TIS21" s="27"/>
      <c r="TIT21" s="27"/>
      <c r="TIU21" s="27"/>
      <c r="TIV21" s="27"/>
      <c r="TIW21" s="27"/>
      <c r="TIX21" s="27"/>
      <c r="TIY21" s="27"/>
      <c r="TIZ21" s="27"/>
      <c r="TJA21" s="27"/>
      <c r="TJB21" s="27"/>
      <c r="TJC21" s="27"/>
      <c r="TJD21" s="27"/>
      <c r="TJE21" s="27"/>
      <c r="TJF21" s="27"/>
      <c r="TJG21" s="27"/>
      <c r="TJH21" s="27"/>
      <c r="TJI21" s="27"/>
      <c r="TJJ21" s="27"/>
      <c r="TJK21" s="27"/>
      <c r="TJL21" s="27"/>
      <c r="TJM21" s="27"/>
      <c r="TJN21" s="27"/>
      <c r="TJO21" s="27"/>
      <c r="TJP21" s="27"/>
      <c r="TJQ21" s="27"/>
      <c r="TJR21" s="27"/>
      <c r="TJS21" s="27"/>
      <c r="TJT21" s="27"/>
      <c r="TJU21" s="27"/>
      <c r="TJV21" s="27"/>
      <c r="TJW21" s="27"/>
      <c r="TJX21" s="27"/>
      <c r="TJY21" s="27"/>
      <c r="TJZ21" s="27"/>
      <c r="TKA21" s="27"/>
      <c r="TKB21" s="27"/>
      <c r="TKC21" s="27"/>
      <c r="TKD21" s="27"/>
      <c r="TKE21" s="27"/>
      <c r="TKF21" s="27"/>
      <c r="TKG21" s="27"/>
      <c r="TKH21" s="27"/>
      <c r="TKI21" s="27"/>
      <c r="TKJ21" s="27"/>
      <c r="TKK21" s="27"/>
      <c r="TKL21" s="27"/>
      <c r="TKM21" s="27"/>
      <c r="TKN21" s="27"/>
      <c r="TKO21" s="27"/>
      <c r="TKP21" s="27"/>
      <c r="TKQ21" s="27"/>
      <c r="TKR21" s="27"/>
      <c r="TKS21" s="27"/>
      <c r="TKT21" s="27"/>
      <c r="TKU21" s="27"/>
      <c r="TKV21" s="27"/>
      <c r="TKW21" s="27"/>
      <c r="TKX21" s="27"/>
      <c r="TKY21" s="27"/>
      <c r="TKZ21" s="27"/>
      <c r="TLA21" s="27"/>
      <c r="TLB21" s="27"/>
      <c r="TLC21" s="27"/>
      <c r="TLD21" s="27"/>
      <c r="TLE21" s="27"/>
      <c r="TLF21" s="27"/>
      <c r="TLG21" s="27"/>
      <c r="TLH21" s="27"/>
      <c r="TLI21" s="27"/>
      <c r="TLJ21" s="27"/>
      <c r="TLK21" s="27"/>
      <c r="TLL21" s="27"/>
      <c r="TLM21" s="27"/>
      <c r="TLN21" s="27"/>
      <c r="TLO21" s="27"/>
      <c r="TLP21" s="27"/>
      <c r="TLQ21" s="27"/>
      <c r="TLR21" s="27"/>
      <c r="TLS21" s="27"/>
      <c r="TLT21" s="27"/>
      <c r="TLU21" s="27"/>
      <c r="TLV21" s="27"/>
      <c r="TLW21" s="27"/>
      <c r="TLX21" s="27"/>
      <c r="TLY21" s="27"/>
      <c r="TLZ21" s="27"/>
      <c r="TMA21" s="27"/>
      <c r="TMB21" s="27"/>
      <c r="TMC21" s="27"/>
      <c r="TMD21" s="27"/>
      <c r="TME21" s="27"/>
      <c r="TMF21" s="27"/>
      <c r="TMG21" s="27"/>
      <c r="TMH21" s="27"/>
      <c r="TMI21" s="27"/>
      <c r="TMJ21" s="27"/>
      <c r="TMK21" s="27"/>
      <c r="TML21" s="27"/>
      <c r="TMM21" s="27"/>
      <c r="TMN21" s="27"/>
      <c r="TMO21" s="27"/>
      <c r="TMP21" s="27"/>
      <c r="TMQ21" s="27"/>
      <c r="TMR21" s="27"/>
      <c r="TMS21" s="27"/>
      <c r="TMT21" s="27"/>
      <c r="TMU21" s="27"/>
      <c r="TMV21" s="27"/>
      <c r="TMW21" s="27"/>
      <c r="TMX21" s="27"/>
      <c r="TMY21" s="27"/>
      <c r="TMZ21" s="27"/>
      <c r="TNA21" s="27"/>
      <c r="TNB21" s="27"/>
      <c r="TNC21" s="27"/>
      <c r="TND21" s="27"/>
      <c r="TNE21" s="27"/>
      <c r="TNF21" s="27"/>
      <c r="TNG21" s="27"/>
      <c r="TNH21" s="27"/>
      <c r="TNI21" s="27"/>
      <c r="TNJ21" s="27"/>
      <c r="TNK21" s="27"/>
      <c r="TNL21" s="27"/>
      <c r="TNM21" s="27"/>
      <c r="TNN21" s="27"/>
      <c r="TNO21" s="27"/>
      <c r="TNP21" s="27"/>
      <c r="TNQ21" s="27"/>
      <c r="TNR21" s="27"/>
      <c r="TNS21" s="27"/>
      <c r="TNT21" s="27"/>
      <c r="TNU21" s="27"/>
      <c r="TNV21" s="27"/>
      <c r="TNW21" s="27"/>
      <c r="TNX21" s="27"/>
      <c r="TNY21" s="27"/>
      <c r="TNZ21" s="27"/>
      <c r="TOA21" s="27"/>
      <c r="TOB21" s="27"/>
      <c r="TOC21" s="27"/>
      <c r="TOD21" s="27"/>
      <c r="TOE21" s="27"/>
      <c r="TOF21" s="27"/>
      <c r="TOG21" s="27"/>
      <c r="TOH21" s="27"/>
      <c r="TOI21" s="27"/>
      <c r="TOJ21" s="27"/>
      <c r="TOK21" s="27"/>
      <c r="TOL21" s="27"/>
      <c r="TOM21" s="27"/>
      <c r="TON21" s="27"/>
      <c r="TOO21" s="27"/>
      <c r="TOP21" s="27"/>
      <c r="TOQ21" s="27"/>
      <c r="TOR21" s="27"/>
      <c r="TOS21" s="27"/>
      <c r="TOT21" s="27"/>
      <c r="TOU21" s="27"/>
      <c r="TOV21" s="27"/>
      <c r="TOW21" s="27"/>
      <c r="TOX21" s="27"/>
      <c r="TOY21" s="27"/>
      <c r="TOZ21" s="27"/>
      <c r="TPA21" s="27"/>
      <c r="TPB21" s="27"/>
      <c r="TPC21" s="27"/>
      <c r="TPD21" s="27"/>
      <c r="TPE21" s="27"/>
      <c r="TPF21" s="27"/>
      <c r="TPG21" s="27"/>
      <c r="TPH21" s="27"/>
      <c r="TPI21" s="27"/>
      <c r="TPJ21" s="27"/>
      <c r="TPK21" s="27"/>
      <c r="TPL21" s="27"/>
      <c r="TPM21" s="27"/>
      <c r="TPN21" s="27"/>
      <c r="TPO21" s="27"/>
      <c r="TPP21" s="27"/>
      <c r="TPQ21" s="27"/>
      <c r="TPR21" s="27"/>
      <c r="TPS21" s="27"/>
      <c r="TPT21" s="27"/>
      <c r="TPU21" s="27"/>
      <c r="TPV21" s="27"/>
      <c r="TPW21" s="27"/>
      <c r="TPX21" s="27"/>
      <c r="TPY21" s="27"/>
      <c r="TPZ21" s="27"/>
      <c r="TQA21" s="27"/>
      <c r="TQB21" s="27"/>
      <c r="TQC21" s="27"/>
      <c r="TQD21" s="27"/>
      <c r="TQE21" s="27"/>
      <c r="TQF21" s="27"/>
      <c r="TQG21" s="27"/>
      <c r="TQH21" s="27"/>
      <c r="TQI21" s="27"/>
      <c r="TQJ21" s="27"/>
      <c r="TQK21" s="27"/>
      <c r="TQL21" s="27"/>
      <c r="TQM21" s="27"/>
      <c r="TQN21" s="27"/>
      <c r="TQO21" s="27"/>
      <c r="TQP21" s="27"/>
      <c r="TQQ21" s="27"/>
      <c r="TQR21" s="27"/>
      <c r="TQS21" s="27"/>
      <c r="TQT21" s="27"/>
      <c r="TQU21" s="27"/>
      <c r="TQV21" s="27"/>
      <c r="TQW21" s="27"/>
      <c r="TQX21" s="27"/>
      <c r="TQY21" s="27"/>
      <c r="TQZ21" s="27"/>
      <c r="TRA21" s="27"/>
      <c r="TRB21" s="27"/>
      <c r="TRC21" s="27"/>
      <c r="TRD21" s="27"/>
      <c r="TRE21" s="27"/>
      <c r="TRF21" s="27"/>
      <c r="TRG21" s="27"/>
      <c r="TRH21" s="27"/>
      <c r="TRI21" s="27"/>
      <c r="TRJ21" s="27"/>
      <c r="TRK21" s="27"/>
      <c r="TRL21" s="27"/>
      <c r="TRM21" s="27"/>
      <c r="TRN21" s="27"/>
      <c r="TRO21" s="27"/>
      <c r="TRP21" s="27"/>
      <c r="TRQ21" s="27"/>
      <c r="TRR21" s="27"/>
      <c r="TRS21" s="27"/>
      <c r="TRT21" s="27"/>
      <c r="TRU21" s="27"/>
      <c r="TRV21" s="27"/>
      <c r="TRW21" s="27"/>
      <c r="TRX21" s="27"/>
      <c r="TRY21" s="27"/>
      <c r="TRZ21" s="27"/>
      <c r="TSA21" s="27"/>
      <c r="TSB21" s="27"/>
      <c r="TSC21" s="27"/>
      <c r="TSD21" s="27"/>
      <c r="TSE21" s="27"/>
      <c r="TSF21" s="27"/>
      <c r="TSG21" s="27"/>
      <c r="TSH21" s="27"/>
      <c r="TSI21" s="27"/>
      <c r="TSJ21" s="27"/>
      <c r="TSK21" s="27"/>
      <c r="TSL21" s="27"/>
      <c r="TSM21" s="27"/>
      <c r="TSN21" s="27"/>
      <c r="TSO21" s="27"/>
      <c r="TSP21" s="27"/>
      <c r="TSQ21" s="27"/>
      <c r="TSR21" s="27"/>
      <c r="TSS21" s="27"/>
      <c r="TST21" s="27"/>
      <c r="TSU21" s="27"/>
      <c r="TSV21" s="27"/>
      <c r="TSW21" s="27"/>
      <c r="TSX21" s="27"/>
      <c r="TSY21" s="27"/>
      <c r="TSZ21" s="27"/>
      <c r="TTA21" s="27"/>
      <c r="TTB21" s="27"/>
      <c r="TTC21" s="27"/>
      <c r="TTD21" s="27"/>
      <c r="TTE21" s="27"/>
      <c r="TTF21" s="27"/>
      <c r="TTG21" s="27"/>
      <c r="TTH21" s="27"/>
      <c r="TTI21" s="27"/>
      <c r="TTJ21" s="27"/>
      <c r="TTK21" s="27"/>
      <c r="TTL21" s="27"/>
      <c r="TTM21" s="27"/>
      <c r="TTN21" s="27"/>
      <c r="TTO21" s="27"/>
      <c r="TTP21" s="27"/>
      <c r="TTQ21" s="27"/>
      <c r="TTR21" s="27"/>
      <c r="TTS21" s="27"/>
      <c r="TTT21" s="27"/>
      <c r="TTU21" s="27"/>
      <c r="TTV21" s="27"/>
      <c r="TTW21" s="27"/>
      <c r="TTX21" s="27"/>
      <c r="TTY21" s="27"/>
      <c r="TTZ21" s="27"/>
      <c r="TUA21" s="27"/>
      <c r="TUB21" s="27"/>
      <c r="TUC21" s="27"/>
      <c r="TUD21" s="27"/>
      <c r="TUE21" s="27"/>
      <c r="TUF21" s="27"/>
      <c r="TUG21" s="27"/>
      <c r="TUH21" s="27"/>
      <c r="TUI21" s="27"/>
      <c r="TUJ21" s="27"/>
      <c r="TUK21" s="27"/>
      <c r="TUL21" s="27"/>
      <c r="TUM21" s="27"/>
      <c r="TUN21" s="27"/>
      <c r="TUO21" s="27"/>
      <c r="TUP21" s="27"/>
      <c r="TUQ21" s="27"/>
      <c r="TUR21" s="27"/>
      <c r="TUS21" s="27"/>
      <c r="TUT21" s="27"/>
      <c r="TUU21" s="27"/>
      <c r="TUV21" s="27"/>
      <c r="TUW21" s="27"/>
      <c r="TUX21" s="27"/>
      <c r="TUY21" s="27"/>
      <c r="TUZ21" s="27"/>
      <c r="TVA21" s="27"/>
      <c r="TVB21" s="27"/>
      <c r="TVC21" s="27"/>
      <c r="TVD21" s="27"/>
      <c r="TVE21" s="27"/>
      <c r="TVF21" s="27"/>
      <c r="TVG21" s="27"/>
      <c r="TVH21" s="27"/>
      <c r="TVI21" s="27"/>
      <c r="TVJ21" s="27"/>
      <c r="TVK21" s="27"/>
      <c r="TVL21" s="27"/>
      <c r="TVM21" s="27"/>
      <c r="TVN21" s="27"/>
      <c r="TVO21" s="27"/>
      <c r="TVP21" s="27"/>
      <c r="TVQ21" s="27"/>
      <c r="TVR21" s="27"/>
      <c r="TVS21" s="27"/>
      <c r="TVT21" s="27"/>
      <c r="TVU21" s="27"/>
      <c r="TVV21" s="27"/>
      <c r="TVW21" s="27"/>
      <c r="TVX21" s="27"/>
      <c r="TVY21" s="27"/>
      <c r="TVZ21" s="27"/>
      <c r="TWA21" s="27"/>
      <c r="TWB21" s="27"/>
      <c r="TWC21" s="27"/>
      <c r="TWD21" s="27"/>
      <c r="TWE21" s="27"/>
      <c r="TWF21" s="27"/>
      <c r="TWG21" s="27"/>
      <c r="TWH21" s="27"/>
      <c r="TWI21" s="27"/>
      <c r="TWJ21" s="27"/>
      <c r="TWK21" s="27"/>
      <c r="TWL21" s="27"/>
      <c r="TWM21" s="27"/>
      <c r="TWN21" s="27"/>
      <c r="TWO21" s="27"/>
      <c r="TWP21" s="27"/>
      <c r="TWQ21" s="27"/>
      <c r="TWR21" s="27"/>
      <c r="TWS21" s="27"/>
      <c r="TWT21" s="27"/>
      <c r="TWU21" s="27"/>
      <c r="TWV21" s="27"/>
      <c r="TWW21" s="27"/>
      <c r="TWX21" s="27"/>
      <c r="TWY21" s="27"/>
      <c r="TWZ21" s="27"/>
      <c r="TXA21" s="27"/>
      <c r="TXB21" s="27"/>
      <c r="TXC21" s="27"/>
      <c r="TXD21" s="27"/>
      <c r="TXE21" s="27"/>
      <c r="TXF21" s="27"/>
      <c r="TXG21" s="27"/>
      <c r="TXH21" s="27"/>
      <c r="TXI21" s="27"/>
      <c r="TXJ21" s="27"/>
      <c r="TXK21" s="27"/>
      <c r="TXL21" s="27"/>
      <c r="TXM21" s="27"/>
      <c r="TXN21" s="27"/>
      <c r="TXO21" s="27"/>
      <c r="TXP21" s="27"/>
      <c r="TXQ21" s="27"/>
      <c r="TXR21" s="27"/>
      <c r="TXS21" s="27"/>
      <c r="TXT21" s="27"/>
      <c r="TXU21" s="27"/>
      <c r="TXV21" s="27"/>
      <c r="TXW21" s="27"/>
      <c r="TXX21" s="27"/>
      <c r="TXY21" s="27"/>
      <c r="TXZ21" s="27"/>
      <c r="TYA21" s="27"/>
      <c r="TYB21" s="27"/>
      <c r="TYC21" s="27"/>
      <c r="TYD21" s="27"/>
      <c r="TYE21" s="27"/>
      <c r="TYF21" s="27"/>
      <c r="TYG21" s="27"/>
      <c r="TYH21" s="27"/>
      <c r="TYI21" s="27"/>
      <c r="TYJ21" s="27"/>
      <c r="TYK21" s="27"/>
      <c r="TYL21" s="27"/>
      <c r="TYM21" s="27"/>
      <c r="TYN21" s="27"/>
      <c r="TYO21" s="27"/>
      <c r="TYP21" s="27"/>
      <c r="TYQ21" s="27"/>
      <c r="TYR21" s="27"/>
      <c r="TYS21" s="27"/>
      <c r="TYT21" s="27"/>
      <c r="TYU21" s="27"/>
      <c r="TYV21" s="27"/>
      <c r="TYW21" s="27"/>
      <c r="TYX21" s="27"/>
      <c r="TYY21" s="27"/>
      <c r="TYZ21" s="27"/>
      <c r="TZA21" s="27"/>
      <c r="TZB21" s="27"/>
      <c r="TZC21" s="27"/>
      <c r="TZD21" s="27"/>
      <c r="TZE21" s="27"/>
      <c r="TZF21" s="27"/>
      <c r="TZG21" s="27"/>
      <c r="TZH21" s="27"/>
      <c r="TZI21" s="27"/>
      <c r="TZJ21" s="27"/>
      <c r="TZK21" s="27"/>
      <c r="TZL21" s="27"/>
      <c r="TZM21" s="27"/>
      <c r="TZN21" s="27"/>
      <c r="TZO21" s="27"/>
      <c r="TZP21" s="27"/>
      <c r="TZQ21" s="27"/>
      <c r="TZR21" s="27"/>
      <c r="TZS21" s="27"/>
      <c r="TZT21" s="27"/>
      <c r="TZU21" s="27"/>
      <c r="TZV21" s="27"/>
      <c r="TZW21" s="27"/>
      <c r="TZX21" s="27"/>
      <c r="TZY21" s="27"/>
      <c r="TZZ21" s="27"/>
      <c r="UAA21" s="27"/>
      <c r="UAB21" s="27"/>
      <c r="UAC21" s="27"/>
      <c r="UAD21" s="27"/>
      <c r="UAE21" s="27"/>
      <c r="UAF21" s="27"/>
      <c r="UAG21" s="27"/>
      <c r="UAH21" s="27"/>
      <c r="UAI21" s="27"/>
      <c r="UAJ21" s="27"/>
      <c r="UAK21" s="27"/>
      <c r="UAL21" s="27"/>
      <c r="UAM21" s="27"/>
      <c r="UAN21" s="27"/>
      <c r="UAO21" s="27"/>
      <c r="UAP21" s="27"/>
      <c r="UAQ21" s="27"/>
      <c r="UAR21" s="27"/>
      <c r="UAS21" s="27"/>
      <c r="UAT21" s="27"/>
      <c r="UAU21" s="27"/>
      <c r="UAV21" s="27"/>
      <c r="UAW21" s="27"/>
      <c r="UAX21" s="27"/>
      <c r="UAY21" s="27"/>
      <c r="UAZ21" s="27"/>
      <c r="UBA21" s="27"/>
      <c r="UBB21" s="27"/>
      <c r="UBC21" s="27"/>
      <c r="UBD21" s="27"/>
      <c r="UBE21" s="27"/>
      <c r="UBF21" s="27"/>
      <c r="UBG21" s="27"/>
      <c r="UBH21" s="27"/>
      <c r="UBI21" s="27"/>
      <c r="UBJ21" s="27"/>
      <c r="UBK21" s="27"/>
      <c r="UBL21" s="27"/>
      <c r="UBM21" s="27"/>
      <c r="UBN21" s="27"/>
      <c r="UBO21" s="27"/>
      <c r="UBP21" s="27"/>
      <c r="UBQ21" s="27"/>
      <c r="UBR21" s="27"/>
      <c r="UBS21" s="27"/>
      <c r="UBT21" s="27"/>
      <c r="UBU21" s="27"/>
      <c r="UBV21" s="27"/>
      <c r="UBW21" s="27"/>
      <c r="UBX21" s="27"/>
      <c r="UBY21" s="27"/>
      <c r="UBZ21" s="27"/>
      <c r="UCA21" s="27"/>
      <c r="UCB21" s="27"/>
      <c r="UCC21" s="27"/>
      <c r="UCD21" s="27"/>
      <c r="UCE21" s="27"/>
      <c r="UCF21" s="27"/>
      <c r="UCG21" s="27"/>
      <c r="UCH21" s="27"/>
      <c r="UCI21" s="27"/>
      <c r="UCJ21" s="27"/>
      <c r="UCK21" s="27"/>
      <c r="UCL21" s="27"/>
      <c r="UCM21" s="27"/>
      <c r="UCN21" s="27"/>
      <c r="UCO21" s="27"/>
      <c r="UCP21" s="27"/>
      <c r="UCQ21" s="27"/>
      <c r="UCR21" s="27"/>
      <c r="UCS21" s="27"/>
      <c r="UCT21" s="27"/>
      <c r="UCU21" s="27"/>
      <c r="UCV21" s="27"/>
      <c r="UCW21" s="27"/>
      <c r="UCX21" s="27"/>
      <c r="UCY21" s="27"/>
      <c r="UCZ21" s="27"/>
      <c r="UDA21" s="27"/>
      <c r="UDB21" s="27"/>
      <c r="UDC21" s="27"/>
      <c r="UDD21" s="27"/>
      <c r="UDE21" s="27"/>
      <c r="UDF21" s="27"/>
      <c r="UDG21" s="27"/>
      <c r="UDH21" s="27"/>
      <c r="UDI21" s="27"/>
      <c r="UDJ21" s="27"/>
      <c r="UDK21" s="27"/>
      <c r="UDL21" s="27"/>
      <c r="UDM21" s="27"/>
      <c r="UDN21" s="27"/>
      <c r="UDO21" s="27"/>
      <c r="UDP21" s="27"/>
      <c r="UDQ21" s="27"/>
      <c r="UDR21" s="27"/>
      <c r="UDS21" s="27"/>
      <c r="UDT21" s="27"/>
      <c r="UDU21" s="27"/>
      <c r="UDV21" s="27"/>
      <c r="UDW21" s="27"/>
      <c r="UDX21" s="27"/>
      <c r="UDY21" s="27"/>
      <c r="UDZ21" s="27"/>
      <c r="UEA21" s="27"/>
      <c r="UEB21" s="27"/>
      <c r="UEC21" s="27"/>
      <c r="UED21" s="27"/>
      <c r="UEE21" s="27"/>
      <c r="UEF21" s="27"/>
      <c r="UEG21" s="27"/>
      <c r="UEH21" s="27"/>
      <c r="UEI21" s="27"/>
      <c r="UEJ21" s="27"/>
      <c r="UEK21" s="27"/>
      <c r="UEL21" s="27"/>
      <c r="UEM21" s="27"/>
      <c r="UEN21" s="27"/>
      <c r="UEO21" s="27"/>
      <c r="UEP21" s="27"/>
      <c r="UEQ21" s="27"/>
      <c r="UER21" s="27"/>
      <c r="UES21" s="27"/>
      <c r="UET21" s="27"/>
      <c r="UEU21" s="27"/>
      <c r="UEV21" s="27"/>
      <c r="UEW21" s="27"/>
      <c r="UEX21" s="27"/>
      <c r="UEY21" s="27"/>
      <c r="UEZ21" s="27"/>
      <c r="UFA21" s="27"/>
      <c r="UFB21" s="27"/>
      <c r="UFC21" s="27"/>
      <c r="UFD21" s="27"/>
      <c r="UFE21" s="27"/>
      <c r="UFF21" s="27"/>
      <c r="UFG21" s="27"/>
      <c r="UFH21" s="27"/>
      <c r="UFI21" s="27"/>
      <c r="UFJ21" s="27"/>
      <c r="UFK21" s="27"/>
      <c r="UFL21" s="27"/>
      <c r="UFM21" s="27"/>
      <c r="UFN21" s="27"/>
      <c r="UFO21" s="27"/>
      <c r="UFP21" s="27"/>
      <c r="UFQ21" s="27"/>
      <c r="UFR21" s="27"/>
      <c r="UFS21" s="27"/>
      <c r="UFT21" s="27"/>
      <c r="UFU21" s="27"/>
      <c r="UFV21" s="27"/>
      <c r="UFW21" s="27"/>
      <c r="UFX21" s="27"/>
      <c r="UFY21" s="27"/>
      <c r="UFZ21" s="27"/>
      <c r="UGA21" s="27"/>
      <c r="UGB21" s="27"/>
      <c r="UGC21" s="27"/>
      <c r="UGD21" s="27"/>
      <c r="UGE21" s="27"/>
      <c r="UGF21" s="27"/>
      <c r="UGG21" s="27"/>
      <c r="UGH21" s="27"/>
      <c r="UGI21" s="27"/>
      <c r="UGJ21" s="27"/>
      <c r="UGK21" s="27"/>
      <c r="UGL21" s="27"/>
      <c r="UGM21" s="27"/>
      <c r="UGN21" s="27"/>
      <c r="UGO21" s="27"/>
      <c r="UGP21" s="27"/>
      <c r="UGQ21" s="27"/>
      <c r="UGR21" s="27"/>
      <c r="UGS21" s="27"/>
      <c r="UGT21" s="27"/>
      <c r="UGU21" s="27"/>
      <c r="UGV21" s="27"/>
      <c r="UGW21" s="27"/>
      <c r="UGX21" s="27"/>
      <c r="UGY21" s="27"/>
      <c r="UGZ21" s="27"/>
      <c r="UHA21" s="27"/>
      <c r="UHB21" s="27"/>
      <c r="UHC21" s="27"/>
      <c r="UHD21" s="27"/>
      <c r="UHE21" s="27"/>
      <c r="UHF21" s="27"/>
      <c r="UHG21" s="27"/>
      <c r="UHH21" s="27"/>
      <c r="UHI21" s="27"/>
      <c r="UHJ21" s="27"/>
      <c r="UHK21" s="27"/>
      <c r="UHL21" s="27"/>
      <c r="UHM21" s="27"/>
      <c r="UHN21" s="27"/>
      <c r="UHO21" s="27"/>
      <c r="UHP21" s="27"/>
      <c r="UHQ21" s="27"/>
      <c r="UHR21" s="27"/>
      <c r="UHS21" s="27"/>
      <c r="UHT21" s="27"/>
      <c r="UHU21" s="27"/>
      <c r="UHV21" s="27"/>
      <c r="UHW21" s="27"/>
      <c r="UHX21" s="27"/>
      <c r="UHY21" s="27"/>
      <c r="UHZ21" s="27"/>
      <c r="UIA21" s="27"/>
      <c r="UIB21" s="27"/>
      <c r="UIC21" s="27"/>
      <c r="UID21" s="27"/>
      <c r="UIE21" s="27"/>
      <c r="UIF21" s="27"/>
      <c r="UIG21" s="27"/>
      <c r="UIH21" s="27"/>
      <c r="UII21" s="27"/>
      <c r="UIJ21" s="27"/>
      <c r="UIK21" s="27"/>
      <c r="UIL21" s="27"/>
      <c r="UIM21" s="27"/>
      <c r="UIN21" s="27"/>
      <c r="UIO21" s="27"/>
      <c r="UIP21" s="27"/>
      <c r="UIQ21" s="27"/>
      <c r="UIR21" s="27"/>
      <c r="UIS21" s="27"/>
      <c r="UIT21" s="27"/>
      <c r="UIU21" s="27"/>
      <c r="UIV21" s="27"/>
      <c r="UIW21" s="27"/>
      <c r="UIX21" s="27"/>
      <c r="UIY21" s="27"/>
      <c r="UIZ21" s="27"/>
      <c r="UJA21" s="27"/>
      <c r="UJB21" s="27"/>
      <c r="UJC21" s="27"/>
      <c r="UJD21" s="27"/>
      <c r="UJE21" s="27"/>
      <c r="UJF21" s="27"/>
      <c r="UJG21" s="27"/>
      <c r="UJH21" s="27"/>
      <c r="UJI21" s="27"/>
      <c r="UJJ21" s="27"/>
      <c r="UJK21" s="27"/>
      <c r="UJL21" s="27"/>
      <c r="UJM21" s="27"/>
      <c r="UJN21" s="27"/>
      <c r="UJO21" s="27"/>
      <c r="UJP21" s="27"/>
      <c r="UJQ21" s="27"/>
      <c r="UJR21" s="27"/>
      <c r="UJS21" s="27"/>
      <c r="UJT21" s="27"/>
      <c r="UJU21" s="27"/>
      <c r="UJV21" s="27"/>
      <c r="UJW21" s="27"/>
      <c r="UJX21" s="27"/>
      <c r="UJY21" s="27"/>
      <c r="UJZ21" s="27"/>
      <c r="UKA21" s="27"/>
      <c r="UKB21" s="27"/>
      <c r="UKC21" s="27"/>
      <c r="UKD21" s="27"/>
      <c r="UKE21" s="27"/>
      <c r="UKF21" s="27"/>
      <c r="UKG21" s="27"/>
      <c r="UKH21" s="27"/>
      <c r="UKI21" s="27"/>
      <c r="UKJ21" s="27"/>
      <c r="UKK21" s="27"/>
      <c r="UKL21" s="27"/>
      <c r="UKM21" s="27"/>
      <c r="UKN21" s="27"/>
      <c r="UKO21" s="27"/>
      <c r="UKP21" s="27"/>
      <c r="UKQ21" s="27"/>
      <c r="UKR21" s="27"/>
      <c r="UKS21" s="27"/>
      <c r="UKT21" s="27"/>
      <c r="UKU21" s="27"/>
      <c r="UKV21" s="27"/>
      <c r="UKW21" s="27"/>
      <c r="UKX21" s="27"/>
      <c r="UKY21" s="27"/>
      <c r="UKZ21" s="27"/>
      <c r="ULA21" s="27"/>
      <c r="ULB21" s="27"/>
      <c r="ULC21" s="27"/>
      <c r="ULD21" s="27"/>
      <c r="ULE21" s="27"/>
      <c r="ULF21" s="27"/>
      <c r="ULG21" s="27"/>
      <c r="ULH21" s="27"/>
      <c r="ULI21" s="27"/>
      <c r="ULJ21" s="27"/>
      <c r="ULK21" s="27"/>
      <c r="ULL21" s="27"/>
      <c r="ULM21" s="27"/>
      <c r="ULN21" s="27"/>
      <c r="ULO21" s="27"/>
      <c r="ULP21" s="27"/>
      <c r="ULQ21" s="27"/>
      <c r="ULR21" s="27"/>
      <c r="ULS21" s="27"/>
      <c r="ULT21" s="27"/>
      <c r="ULU21" s="27"/>
      <c r="ULV21" s="27"/>
      <c r="ULW21" s="27"/>
      <c r="ULX21" s="27"/>
      <c r="ULY21" s="27"/>
      <c r="ULZ21" s="27"/>
      <c r="UMA21" s="27"/>
      <c r="UMB21" s="27"/>
      <c r="UMC21" s="27"/>
      <c r="UMD21" s="27"/>
      <c r="UME21" s="27"/>
      <c r="UMF21" s="27"/>
      <c r="UMG21" s="27"/>
      <c r="UMH21" s="27"/>
      <c r="UMI21" s="27"/>
      <c r="UMJ21" s="27"/>
      <c r="UMK21" s="27"/>
      <c r="UML21" s="27"/>
      <c r="UMM21" s="27"/>
      <c r="UMN21" s="27"/>
      <c r="UMO21" s="27"/>
      <c r="UMP21" s="27"/>
      <c r="UMQ21" s="27"/>
      <c r="UMR21" s="27"/>
      <c r="UMS21" s="27"/>
      <c r="UMT21" s="27"/>
      <c r="UMU21" s="27"/>
      <c r="UMV21" s="27"/>
      <c r="UMW21" s="27"/>
      <c r="UMX21" s="27"/>
      <c r="UMY21" s="27"/>
      <c r="UMZ21" s="27"/>
      <c r="UNA21" s="27"/>
      <c r="UNB21" s="27"/>
      <c r="UNC21" s="27"/>
      <c r="UND21" s="27"/>
      <c r="UNE21" s="27"/>
      <c r="UNF21" s="27"/>
      <c r="UNG21" s="27"/>
      <c r="UNH21" s="27"/>
      <c r="UNI21" s="27"/>
      <c r="UNJ21" s="27"/>
      <c r="UNK21" s="27"/>
      <c r="UNL21" s="27"/>
      <c r="UNM21" s="27"/>
      <c r="UNN21" s="27"/>
      <c r="UNO21" s="27"/>
      <c r="UNP21" s="27"/>
      <c r="UNQ21" s="27"/>
      <c r="UNR21" s="27"/>
      <c r="UNS21" s="27"/>
      <c r="UNT21" s="27"/>
      <c r="UNU21" s="27"/>
      <c r="UNV21" s="27"/>
      <c r="UNW21" s="27"/>
      <c r="UNX21" s="27"/>
      <c r="UNY21" s="27"/>
      <c r="UNZ21" s="27"/>
      <c r="UOA21" s="27"/>
      <c r="UOB21" s="27"/>
      <c r="UOC21" s="27"/>
      <c r="UOD21" s="27"/>
      <c r="UOE21" s="27"/>
      <c r="UOF21" s="27"/>
      <c r="UOG21" s="27"/>
      <c r="UOH21" s="27"/>
      <c r="UOI21" s="27"/>
      <c r="UOJ21" s="27"/>
      <c r="UOK21" s="27"/>
      <c r="UOL21" s="27"/>
      <c r="UOM21" s="27"/>
      <c r="UON21" s="27"/>
      <c r="UOO21" s="27"/>
      <c r="UOP21" s="27"/>
      <c r="UOQ21" s="27"/>
      <c r="UOR21" s="27"/>
      <c r="UOS21" s="27"/>
      <c r="UOT21" s="27"/>
      <c r="UOU21" s="27"/>
      <c r="UOV21" s="27"/>
      <c r="UOW21" s="27"/>
      <c r="UOX21" s="27"/>
      <c r="UOY21" s="27"/>
      <c r="UOZ21" s="27"/>
      <c r="UPA21" s="27"/>
      <c r="UPB21" s="27"/>
      <c r="UPC21" s="27"/>
      <c r="UPD21" s="27"/>
      <c r="UPE21" s="27"/>
      <c r="UPF21" s="27"/>
      <c r="UPG21" s="27"/>
      <c r="UPH21" s="27"/>
      <c r="UPI21" s="27"/>
      <c r="UPJ21" s="27"/>
      <c r="UPK21" s="27"/>
      <c r="UPL21" s="27"/>
      <c r="UPM21" s="27"/>
      <c r="UPN21" s="27"/>
      <c r="UPO21" s="27"/>
      <c r="UPP21" s="27"/>
      <c r="UPQ21" s="27"/>
      <c r="UPR21" s="27"/>
      <c r="UPS21" s="27"/>
      <c r="UPT21" s="27"/>
      <c r="UPU21" s="27"/>
      <c r="UPV21" s="27"/>
      <c r="UPW21" s="27"/>
      <c r="UPX21" s="27"/>
      <c r="UPY21" s="27"/>
      <c r="UPZ21" s="27"/>
      <c r="UQA21" s="27"/>
      <c r="UQB21" s="27"/>
      <c r="UQC21" s="27"/>
      <c r="UQD21" s="27"/>
      <c r="UQE21" s="27"/>
      <c r="UQF21" s="27"/>
      <c r="UQG21" s="27"/>
      <c r="UQH21" s="27"/>
      <c r="UQI21" s="27"/>
      <c r="UQJ21" s="27"/>
      <c r="UQK21" s="27"/>
      <c r="UQL21" s="27"/>
      <c r="UQM21" s="27"/>
      <c r="UQN21" s="27"/>
      <c r="UQO21" s="27"/>
      <c r="UQP21" s="27"/>
      <c r="UQQ21" s="27"/>
      <c r="UQR21" s="27"/>
      <c r="UQS21" s="27"/>
      <c r="UQT21" s="27"/>
      <c r="UQU21" s="27"/>
      <c r="UQV21" s="27"/>
      <c r="UQW21" s="27"/>
      <c r="UQX21" s="27"/>
      <c r="UQY21" s="27"/>
      <c r="UQZ21" s="27"/>
      <c r="URA21" s="27"/>
      <c r="URB21" s="27"/>
      <c r="URC21" s="27"/>
      <c r="URD21" s="27"/>
      <c r="URE21" s="27"/>
      <c r="URF21" s="27"/>
      <c r="URG21" s="27"/>
      <c r="URH21" s="27"/>
      <c r="URI21" s="27"/>
      <c r="URJ21" s="27"/>
      <c r="URK21" s="27"/>
      <c r="URL21" s="27"/>
      <c r="URM21" s="27"/>
      <c r="URN21" s="27"/>
      <c r="URO21" s="27"/>
      <c r="URP21" s="27"/>
      <c r="URQ21" s="27"/>
      <c r="URR21" s="27"/>
      <c r="URS21" s="27"/>
      <c r="URT21" s="27"/>
      <c r="URU21" s="27"/>
      <c r="URV21" s="27"/>
      <c r="URW21" s="27"/>
      <c r="URX21" s="27"/>
      <c r="URY21" s="27"/>
      <c r="URZ21" s="27"/>
      <c r="USA21" s="27"/>
      <c r="USB21" s="27"/>
      <c r="USC21" s="27"/>
      <c r="USD21" s="27"/>
      <c r="USE21" s="27"/>
      <c r="USF21" s="27"/>
      <c r="USG21" s="27"/>
      <c r="USH21" s="27"/>
      <c r="USI21" s="27"/>
      <c r="USJ21" s="27"/>
      <c r="USK21" s="27"/>
      <c r="USL21" s="27"/>
      <c r="USM21" s="27"/>
      <c r="USN21" s="27"/>
      <c r="USO21" s="27"/>
      <c r="USP21" s="27"/>
      <c r="USQ21" s="27"/>
      <c r="USR21" s="27"/>
      <c r="USS21" s="27"/>
      <c r="UST21" s="27"/>
      <c r="USU21" s="27"/>
      <c r="USV21" s="27"/>
      <c r="USW21" s="27"/>
      <c r="USX21" s="27"/>
      <c r="USY21" s="27"/>
      <c r="USZ21" s="27"/>
      <c r="UTA21" s="27"/>
      <c r="UTB21" s="27"/>
      <c r="UTC21" s="27"/>
      <c r="UTD21" s="27"/>
      <c r="UTE21" s="27"/>
      <c r="UTF21" s="27"/>
      <c r="UTG21" s="27"/>
      <c r="UTH21" s="27"/>
      <c r="UTI21" s="27"/>
      <c r="UTJ21" s="27"/>
      <c r="UTK21" s="27"/>
      <c r="UTL21" s="27"/>
      <c r="UTM21" s="27"/>
      <c r="UTN21" s="27"/>
      <c r="UTO21" s="27"/>
      <c r="UTP21" s="27"/>
      <c r="UTQ21" s="27"/>
      <c r="UTR21" s="27"/>
      <c r="UTS21" s="27"/>
      <c r="UTT21" s="27"/>
      <c r="UTU21" s="27"/>
      <c r="UTV21" s="27"/>
      <c r="UTW21" s="27"/>
      <c r="UTX21" s="27"/>
      <c r="UTY21" s="27"/>
      <c r="UTZ21" s="27"/>
      <c r="UUA21" s="27"/>
      <c r="UUB21" s="27"/>
      <c r="UUC21" s="27"/>
      <c r="UUD21" s="27"/>
      <c r="UUE21" s="27"/>
      <c r="UUF21" s="27"/>
      <c r="UUG21" s="27"/>
      <c r="UUH21" s="27"/>
      <c r="UUI21" s="27"/>
      <c r="UUJ21" s="27"/>
      <c r="UUK21" s="27"/>
      <c r="UUL21" s="27"/>
      <c r="UUM21" s="27"/>
      <c r="UUN21" s="27"/>
      <c r="UUO21" s="27"/>
      <c r="UUP21" s="27"/>
      <c r="UUQ21" s="27"/>
      <c r="UUR21" s="27"/>
      <c r="UUS21" s="27"/>
      <c r="UUT21" s="27"/>
      <c r="UUU21" s="27"/>
      <c r="UUV21" s="27"/>
      <c r="UUW21" s="27"/>
      <c r="UUX21" s="27"/>
      <c r="UUY21" s="27"/>
      <c r="UUZ21" s="27"/>
      <c r="UVA21" s="27"/>
      <c r="UVB21" s="27"/>
      <c r="UVC21" s="27"/>
      <c r="UVD21" s="27"/>
      <c r="UVE21" s="27"/>
      <c r="UVF21" s="27"/>
      <c r="UVG21" s="27"/>
      <c r="UVH21" s="27"/>
      <c r="UVI21" s="27"/>
      <c r="UVJ21" s="27"/>
      <c r="UVK21" s="27"/>
      <c r="UVL21" s="27"/>
      <c r="UVM21" s="27"/>
      <c r="UVN21" s="27"/>
      <c r="UVO21" s="27"/>
      <c r="UVP21" s="27"/>
      <c r="UVQ21" s="27"/>
      <c r="UVR21" s="27"/>
      <c r="UVS21" s="27"/>
      <c r="UVT21" s="27"/>
      <c r="UVU21" s="27"/>
      <c r="UVV21" s="27"/>
      <c r="UVW21" s="27"/>
      <c r="UVX21" s="27"/>
      <c r="UVY21" s="27"/>
      <c r="UVZ21" s="27"/>
      <c r="UWA21" s="27"/>
      <c r="UWB21" s="27"/>
      <c r="UWC21" s="27"/>
      <c r="UWD21" s="27"/>
      <c r="UWE21" s="27"/>
      <c r="UWF21" s="27"/>
      <c r="UWG21" s="27"/>
      <c r="UWH21" s="27"/>
      <c r="UWI21" s="27"/>
      <c r="UWJ21" s="27"/>
      <c r="UWK21" s="27"/>
      <c r="UWL21" s="27"/>
      <c r="UWM21" s="27"/>
      <c r="UWN21" s="27"/>
      <c r="UWO21" s="27"/>
      <c r="UWP21" s="27"/>
      <c r="UWQ21" s="27"/>
      <c r="UWR21" s="27"/>
      <c r="UWS21" s="27"/>
      <c r="UWT21" s="27"/>
      <c r="UWU21" s="27"/>
      <c r="UWV21" s="27"/>
      <c r="UWW21" s="27"/>
      <c r="UWX21" s="27"/>
      <c r="UWY21" s="27"/>
      <c r="UWZ21" s="27"/>
      <c r="UXA21" s="27"/>
      <c r="UXB21" s="27"/>
      <c r="UXC21" s="27"/>
      <c r="UXD21" s="27"/>
      <c r="UXE21" s="27"/>
      <c r="UXF21" s="27"/>
      <c r="UXG21" s="27"/>
      <c r="UXH21" s="27"/>
      <c r="UXI21" s="27"/>
      <c r="UXJ21" s="27"/>
      <c r="UXK21" s="27"/>
      <c r="UXL21" s="27"/>
      <c r="UXM21" s="27"/>
      <c r="UXN21" s="27"/>
      <c r="UXO21" s="27"/>
      <c r="UXP21" s="27"/>
      <c r="UXQ21" s="27"/>
      <c r="UXR21" s="27"/>
      <c r="UXS21" s="27"/>
      <c r="UXT21" s="27"/>
      <c r="UXU21" s="27"/>
      <c r="UXV21" s="27"/>
      <c r="UXW21" s="27"/>
      <c r="UXX21" s="27"/>
      <c r="UXY21" s="27"/>
      <c r="UXZ21" s="27"/>
      <c r="UYA21" s="27"/>
      <c r="UYB21" s="27"/>
      <c r="UYC21" s="27"/>
      <c r="UYD21" s="27"/>
      <c r="UYE21" s="27"/>
      <c r="UYF21" s="27"/>
      <c r="UYG21" s="27"/>
      <c r="UYH21" s="27"/>
      <c r="UYI21" s="27"/>
      <c r="UYJ21" s="27"/>
      <c r="UYK21" s="27"/>
      <c r="UYL21" s="27"/>
      <c r="UYM21" s="27"/>
      <c r="UYN21" s="27"/>
      <c r="UYO21" s="27"/>
      <c r="UYP21" s="27"/>
      <c r="UYQ21" s="27"/>
      <c r="UYR21" s="27"/>
      <c r="UYS21" s="27"/>
      <c r="UYT21" s="27"/>
      <c r="UYU21" s="27"/>
      <c r="UYV21" s="27"/>
      <c r="UYW21" s="27"/>
      <c r="UYX21" s="27"/>
      <c r="UYY21" s="27"/>
      <c r="UYZ21" s="27"/>
      <c r="UZA21" s="27"/>
      <c r="UZB21" s="27"/>
      <c r="UZC21" s="27"/>
      <c r="UZD21" s="27"/>
      <c r="UZE21" s="27"/>
      <c r="UZF21" s="27"/>
      <c r="UZG21" s="27"/>
      <c r="UZH21" s="27"/>
      <c r="UZI21" s="27"/>
      <c r="UZJ21" s="27"/>
      <c r="UZK21" s="27"/>
      <c r="UZL21" s="27"/>
      <c r="UZM21" s="27"/>
      <c r="UZN21" s="27"/>
      <c r="UZO21" s="27"/>
      <c r="UZP21" s="27"/>
      <c r="UZQ21" s="27"/>
      <c r="UZR21" s="27"/>
      <c r="UZS21" s="27"/>
      <c r="UZT21" s="27"/>
      <c r="UZU21" s="27"/>
      <c r="UZV21" s="27"/>
      <c r="UZW21" s="27"/>
      <c r="UZX21" s="27"/>
      <c r="UZY21" s="27"/>
      <c r="UZZ21" s="27"/>
      <c r="VAA21" s="27"/>
      <c r="VAB21" s="27"/>
      <c r="VAC21" s="27"/>
      <c r="VAD21" s="27"/>
      <c r="VAE21" s="27"/>
      <c r="VAF21" s="27"/>
      <c r="VAG21" s="27"/>
      <c r="VAH21" s="27"/>
      <c r="VAI21" s="27"/>
      <c r="VAJ21" s="27"/>
      <c r="VAK21" s="27"/>
      <c r="VAL21" s="27"/>
      <c r="VAM21" s="27"/>
      <c r="VAN21" s="27"/>
      <c r="VAO21" s="27"/>
      <c r="VAP21" s="27"/>
      <c r="VAQ21" s="27"/>
      <c r="VAR21" s="27"/>
      <c r="VAS21" s="27"/>
      <c r="VAT21" s="27"/>
      <c r="VAU21" s="27"/>
      <c r="VAV21" s="27"/>
      <c r="VAW21" s="27"/>
      <c r="VAX21" s="27"/>
      <c r="VAY21" s="27"/>
      <c r="VAZ21" s="27"/>
      <c r="VBA21" s="27"/>
      <c r="VBB21" s="27"/>
      <c r="VBC21" s="27"/>
      <c r="VBD21" s="27"/>
      <c r="VBE21" s="27"/>
      <c r="VBF21" s="27"/>
      <c r="VBG21" s="27"/>
      <c r="VBH21" s="27"/>
      <c r="VBI21" s="27"/>
      <c r="VBJ21" s="27"/>
      <c r="VBK21" s="27"/>
      <c r="VBL21" s="27"/>
      <c r="VBM21" s="27"/>
      <c r="VBN21" s="27"/>
      <c r="VBO21" s="27"/>
      <c r="VBP21" s="27"/>
      <c r="VBQ21" s="27"/>
      <c r="VBR21" s="27"/>
      <c r="VBS21" s="27"/>
      <c r="VBT21" s="27"/>
      <c r="VBU21" s="27"/>
      <c r="VBV21" s="27"/>
      <c r="VBW21" s="27"/>
      <c r="VBX21" s="27"/>
      <c r="VBY21" s="27"/>
      <c r="VBZ21" s="27"/>
      <c r="VCA21" s="27"/>
      <c r="VCB21" s="27"/>
      <c r="VCC21" s="27"/>
      <c r="VCD21" s="27"/>
      <c r="VCE21" s="27"/>
      <c r="VCF21" s="27"/>
      <c r="VCG21" s="27"/>
      <c r="VCH21" s="27"/>
      <c r="VCI21" s="27"/>
      <c r="VCJ21" s="27"/>
      <c r="VCK21" s="27"/>
      <c r="VCL21" s="27"/>
      <c r="VCM21" s="27"/>
      <c r="VCN21" s="27"/>
      <c r="VCO21" s="27"/>
      <c r="VCP21" s="27"/>
      <c r="VCQ21" s="27"/>
      <c r="VCR21" s="27"/>
      <c r="VCS21" s="27"/>
      <c r="VCT21" s="27"/>
      <c r="VCU21" s="27"/>
      <c r="VCV21" s="27"/>
      <c r="VCW21" s="27"/>
      <c r="VCX21" s="27"/>
      <c r="VCY21" s="27"/>
      <c r="VCZ21" s="27"/>
      <c r="VDA21" s="27"/>
      <c r="VDB21" s="27"/>
      <c r="VDC21" s="27"/>
      <c r="VDD21" s="27"/>
      <c r="VDE21" s="27"/>
      <c r="VDF21" s="27"/>
      <c r="VDG21" s="27"/>
      <c r="VDH21" s="27"/>
      <c r="VDI21" s="27"/>
      <c r="VDJ21" s="27"/>
      <c r="VDK21" s="27"/>
      <c r="VDL21" s="27"/>
      <c r="VDM21" s="27"/>
      <c r="VDN21" s="27"/>
      <c r="VDO21" s="27"/>
      <c r="VDP21" s="27"/>
      <c r="VDQ21" s="27"/>
      <c r="VDR21" s="27"/>
      <c r="VDS21" s="27"/>
      <c r="VDT21" s="27"/>
      <c r="VDU21" s="27"/>
      <c r="VDV21" s="27"/>
      <c r="VDW21" s="27"/>
      <c r="VDX21" s="27"/>
      <c r="VDY21" s="27"/>
      <c r="VDZ21" s="27"/>
      <c r="VEA21" s="27"/>
      <c r="VEB21" s="27"/>
      <c r="VEC21" s="27"/>
      <c r="VED21" s="27"/>
      <c r="VEE21" s="27"/>
      <c r="VEF21" s="27"/>
      <c r="VEG21" s="27"/>
      <c r="VEH21" s="27"/>
      <c r="VEI21" s="27"/>
      <c r="VEJ21" s="27"/>
      <c r="VEK21" s="27"/>
      <c r="VEL21" s="27"/>
      <c r="VEM21" s="27"/>
      <c r="VEN21" s="27"/>
      <c r="VEO21" s="27"/>
      <c r="VEP21" s="27"/>
      <c r="VEQ21" s="27"/>
      <c r="VER21" s="27"/>
      <c r="VES21" s="27"/>
      <c r="VET21" s="27"/>
      <c r="VEU21" s="27"/>
      <c r="VEV21" s="27"/>
      <c r="VEW21" s="27"/>
      <c r="VEX21" s="27"/>
      <c r="VEY21" s="27"/>
      <c r="VEZ21" s="27"/>
      <c r="VFA21" s="27"/>
      <c r="VFB21" s="27"/>
      <c r="VFC21" s="27"/>
      <c r="VFD21" s="27"/>
      <c r="VFE21" s="27"/>
      <c r="VFF21" s="27"/>
      <c r="VFG21" s="27"/>
      <c r="VFH21" s="27"/>
      <c r="VFI21" s="27"/>
      <c r="VFJ21" s="27"/>
      <c r="VFK21" s="27"/>
      <c r="VFL21" s="27"/>
      <c r="VFM21" s="27"/>
      <c r="VFN21" s="27"/>
      <c r="VFO21" s="27"/>
      <c r="VFP21" s="27"/>
      <c r="VFQ21" s="27"/>
      <c r="VFR21" s="27"/>
      <c r="VFS21" s="27"/>
      <c r="VFT21" s="27"/>
      <c r="VFU21" s="27"/>
      <c r="VFV21" s="27"/>
      <c r="VFW21" s="27"/>
      <c r="VFX21" s="27"/>
      <c r="VFY21" s="27"/>
      <c r="VFZ21" s="27"/>
      <c r="VGA21" s="27"/>
      <c r="VGB21" s="27"/>
      <c r="VGC21" s="27"/>
      <c r="VGD21" s="27"/>
      <c r="VGE21" s="27"/>
      <c r="VGF21" s="27"/>
      <c r="VGG21" s="27"/>
      <c r="VGH21" s="27"/>
      <c r="VGI21" s="27"/>
      <c r="VGJ21" s="27"/>
      <c r="VGK21" s="27"/>
      <c r="VGL21" s="27"/>
      <c r="VGM21" s="27"/>
      <c r="VGN21" s="27"/>
      <c r="VGO21" s="27"/>
      <c r="VGP21" s="27"/>
      <c r="VGQ21" s="27"/>
      <c r="VGR21" s="27"/>
      <c r="VGS21" s="27"/>
      <c r="VGT21" s="27"/>
      <c r="VGU21" s="27"/>
      <c r="VGV21" s="27"/>
      <c r="VGW21" s="27"/>
      <c r="VGX21" s="27"/>
      <c r="VGY21" s="27"/>
      <c r="VGZ21" s="27"/>
      <c r="VHA21" s="27"/>
      <c r="VHB21" s="27"/>
      <c r="VHC21" s="27"/>
      <c r="VHD21" s="27"/>
      <c r="VHE21" s="27"/>
      <c r="VHF21" s="27"/>
      <c r="VHG21" s="27"/>
      <c r="VHH21" s="27"/>
      <c r="VHI21" s="27"/>
      <c r="VHJ21" s="27"/>
      <c r="VHK21" s="27"/>
      <c r="VHL21" s="27"/>
      <c r="VHM21" s="27"/>
      <c r="VHN21" s="27"/>
      <c r="VHO21" s="27"/>
      <c r="VHP21" s="27"/>
      <c r="VHQ21" s="27"/>
      <c r="VHR21" s="27"/>
      <c r="VHS21" s="27"/>
      <c r="VHT21" s="27"/>
      <c r="VHU21" s="27"/>
      <c r="VHV21" s="27"/>
      <c r="VHW21" s="27"/>
      <c r="VHX21" s="27"/>
      <c r="VHY21" s="27"/>
      <c r="VHZ21" s="27"/>
      <c r="VIA21" s="27"/>
      <c r="VIB21" s="27"/>
      <c r="VIC21" s="27"/>
      <c r="VID21" s="27"/>
      <c r="VIE21" s="27"/>
      <c r="VIF21" s="27"/>
      <c r="VIG21" s="27"/>
      <c r="VIH21" s="27"/>
      <c r="VII21" s="27"/>
      <c r="VIJ21" s="27"/>
      <c r="VIK21" s="27"/>
      <c r="VIL21" s="27"/>
      <c r="VIM21" s="27"/>
      <c r="VIN21" s="27"/>
      <c r="VIO21" s="27"/>
      <c r="VIP21" s="27"/>
      <c r="VIQ21" s="27"/>
      <c r="VIR21" s="27"/>
      <c r="VIS21" s="27"/>
      <c r="VIT21" s="27"/>
      <c r="VIU21" s="27"/>
      <c r="VIV21" s="27"/>
      <c r="VIW21" s="27"/>
      <c r="VIX21" s="27"/>
      <c r="VIY21" s="27"/>
      <c r="VIZ21" s="27"/>
      <c r="VJA21" s="27"/>
      <c r="VJB21" s="27"/>
      <c r="VJC21" s="27"/>
      <c r="VJD21" s="27"/>
      <c r="VJE21" s="27"/>
      <c r="VJF21" s="27"/>
      <c r="VJG21" s="27"/>
      <c r="VJH21" s="27"/>
      <c r="VJI21" s="27"/>
      <c r="VJJ21" s="27"/>
      <c r="VJK21" s="27"/>
      <c r="VJL21" s="27"/>
      <c r="VJM21" s="27"/>
      <c r="VJN21" s="27"/>
      <c r="VJO21" s="27"/>
      <c r="VJP21" s="27"/>
      <c r="VJQ21" s="27"/>
      <c r="VJR21" s="27"/>
      <c r="VJS21" s="27"/>
      <c r="VJT21" s="27"/>
      <c r="VJU21" s="27"/>
      <c r="VJV21" s="27"/>
      <c r="VJW21" s="27"/>
      <c r="VJX21" s="27"/>
      <c r="VJY21" s="27"/>
      <c r="VJZ21" s="27"/>
      <c r="VKA21" s="27"/>
      <c r="VKB21" s="27"/>
      <c r="VKC21" s="27"/>
      <c r="VKD21" s="27"/>
      <c r="VKE21" s="27"/>
      <c r="VKF21" s="27"/>
      <c r="VKG21" s="27"/>
      <c r="VKH21" s="27"/>
      <c r="VKI21" s="27"/>
      <c r="VKJ21" s="27"/>
      <c r="VKK21" s="27"/>
      <c r="VKL21" s="27"/>
      <c r="VKM21" s="27"/>
      <c r="VKN21" s="27"/>
      <c r="VKO21" s="27"/>
      <c r="VKP21" s="27"/>
      <c r="VKQ21" s="27"/>
      <c r="VKR21" s="27"/>
      <c r="VKS21" s="27"/>
      <c r="VKT21" s="27"/>
      <c r="VKU21" s="27"/>
      <c r="VKV21" s="27"/>
      <c r="VKW21" s="27"/>
      <c r="VKX21" s="27"/>
      <c r="VKY21" s="27"/>
      <c r="VKZ21" s="27"/>
      <c r="VLA21" s="27"/>
      <c r="VLB21" s="27"/>
      <c r="VLC21" s="27"/>
      <c r="VLD21" s="27"/>
      <c r="VLE21" s="27"/>
      <c r="VLF21" s="27"/>
      <c r="VLG21" s="27"/>
      <c r="VLH21" s="27"/>
      <c r="VLI21" s="27"/>
      <c r="VLJ21" s="27"/>
      <c r="VLK21" s="27"/>
      <c r="VLL21" s="27"/>
      <c r="VLM21" s="27"/>
      <c r="VLN21" s="27"/>
      <c r="VLO21" s="27"/>
      <c r="VLP21" s="27"/>
      <c r="VLQ21" s="27"/>
      <c r="VLR21" s="27"/>
      <c r="VLS21" s="27"/>
      <c r="VLT21" s="27"/>
      <c r="VLU21" s="27"/>
      <c r="VLV21" s="27"/>
      <c r="VLW21" s="27"/>
      <c r="VLX21" s="27"/>
      <c r="VLY21" s="27"/>
      <c r="VLZ21" s="27"/>
      <c r="VMA21" s="27"/>
      <c r="VMB21" s="27"/>
      <c r="VMC21" s="27"/>
      <c r="VMD21" s="27"/>
      <c r="VME21" s="27"/>
      <c r="VMF21" s="27"/>
      <c r="VMG21" s="27"/>
      <c r="VMH21" s="27"/>
      <c r="VMI21" s="27"/>
      <c r="VMJ21" s="27"/>
      <c r="VMK21" s="27"/>
      <c r="VML21" s="27"/>
      <c r="VMM21" s="27"/>
      <c r="VMN21" s="27"/>
      <c r="VMO21" s="27"/>
      <c r="VMP21" s="27"/>
      <c r="VMQ21" s="27"/>
      <c r="VMR21" s="27"/>
      <c r="VMS21" s="27"/>
      <c r="VMT21" s="27"/>
      <c r="VMU21" s="27"/>
      <c r="VMV21" s="27"/>
      <c r="VMW21" s="27"/>
      <c r="VMX21" s="27"/>
      <c r="VMY21" s="27"/>
      <c r="VMZ21" s="27"/>
      <c r="VNA21" s="27"/>
      <c r="VNB21" s="27"/>
      <c r="VNC21" s="27"/>
      <c r="VND21" s="27"/>
      <c r="VNE21" s="27"/>
      <c r="VNF21" s="27"/>
      <c r="VNG21" s="27"/>
      <c r="VNH21" s="27"/>
      <c r="VNI21" s="27"/>
      <c r="VNJ21" s="27"/>
      <c r="VNK21" s="27"/>
      <c r="VNL21" s="27"/>
      <c r="VNM21" s="27"/>
      <c r="VNN21" s="27"/>
      <c r="VNO21" s="27"/>
      <c r="VNP21" s="27"/>
      <c r="VNQ21" s="27"/>
      <c r="VNR21" s="27"/>
      <c r="VNS21" s="27"/>
      <c r="VNT21" s="27"/>
      <c r="VNU21" s="27"/>
      <c r="VNV21" s="27"/>
      <c r="VNW21" s="27"/>
      <c r="VNX21" s="27"/>
      <c r="VNY21" s="27"/>
      <c r="VNZ21" s="27"/>
      <c r="VOA21" s="27"/>
      <c r="VOB21" s="27"/>
      <c r="VOC21" s="27"/>
      <c r="VOD21" s="27"/>
      <c r="VOE21" s="27"/>
      <c r="VOF21" s="27"/>
      <c r="VOG21" s="27"/>
      <c r="VOH21" s="27"/>
      <c r="VOI21" s="27"/>
      <c r="VOJ21" s="27"/>
      <c r="VOK21" s="27"/>
      <c r="VOL21" s="27"/>
      <c r="VOM21" s="27"/>
      <c r="VON21" s="27"/>
      <c r="VOO21" s="27"/>
      <c r="VOP21" s="27"/>
      <c r="VOQ21" s="27"/>
      <c r="VOR21" s="27"/>
      <c r="VOS21" s="27"/>
      <c r="VOT21" s="27"/>
      <c r="VOU21" s="27"/>
      <c r="VOV21" s="27"/>
      <c r="VOW21" s="27"/>
      <c r="VOX21" s="27"/>
      <c r="VOY21" s="27"/>
      <c r="VOZ21" s="27"/>
      <c r="VPA21" s="27"/>
      <c r="VPB21" s="27"/>
      <c r="VPC21" s="27"/>
      <c r="VPD21" s="27"/>
      <c r="VPE21" s="27"/>
      <c r="VPF21" s="27"/>
      <c r="VPG21" s="27"/>
      <c r="VPH21" s="27"/>
      <c r="VPI21" s="27"/>
      <c r="VPJ21" s="27"/>
      <c r="VPK21" s="27"/>
      <c r="VPL21" s="27"/>
      <c r="VPM21" s="27"/>
      <c r="VPN21" s="27"/>
      <c r="VPO21" s="27"/>
      <c r="VPP21" s="27"/>
      <c r="VPQ21" s="27"/>
      <c r="VPR21" s="27"/>
      <c r="VPS21" s="27"/>
      <c r="VPT21" s="27"/>
      <c r="VPU21" s="27"/>
      <c r="VPV21" s="27"/>
      <c r="VPW21" s="27"/>
      <c r="VPX21" s="27"/>
      <c r="VPY21" s="27"/>
      <c r="VPZ21" s="27"/>
      <c r="VQA21" s="27"/>
      <c r="VQB21" s="27"/>
      <c r="VQC21" s="27"/>
      <c r="VQD21" s="27"/>
      <c r="VQE21" s="27"/>
      <c r="VQF21" s="27"/>
      <c r="VQG21" s="27"/>
      <c r="VQH21" s="27"/>
      <c r="VQI21" s="27"/>
      <c r="VQJ21" s="27"/>
      <c r="VQK21" s="27"/>
      <c r="VQL21" s="27"/>
      <c r="VQM21" s="27"/>
      <c r="VQN21" s="27"/>
      <c r="VQO21" s="27"/>
      <c r="VQP21" s="27"/>
      <c r="VQQ21" s="27"/>
      <c r="VQR21" s="27"/>
      <c r="VQS21" s="27"/>
      <c r="VQT21" s="27"/>
      <c r="VQU21" s="27"/>
      <c r="VQV21" s="27"/>
      <c r="VQW21" s="27"/>
      <c r="VQX21" s="27"/>
      <c r="VQY21" s="27"/>
      <c r="VQZ21" s="27"/>
      <c r="VRA21" s="27"/>
      <c r="VRB21" s="27"/>
      <c r="VRC21" s="27"/>
      <c r="VRD21" s="27"/>
      <c r="VRE21" s="27"/>
      <c r="VRF21" s="27"/>
      <c r="VRG21" s="27"/>
      <c r="VRH21" s="27"/>
      <c r="VRI21" s="27"/>
      <c r="VRJ21" s="27"/>
      <c r="VRK21" s="27"/>
      <c r="VRL21" s="27"/>
      <c r="VRM21" s="27"/>
      <c r="VRN21" s="27"/>
      <c r="VRO21" s="27"/>
      <c r="VRP21" s="27"/>
      <c r="VRQ21" s="27"/>
      <c r="VRR21" s="27"/>
      <c r="VRS21" s="27"/>
      <c r="VRT21" s="27"/>
      <c r="VRU21" s="27"/>
      <c r="VRV21" s="27"/>
      <c r="VRW21" s="27"/>
      <c r="VRX21" s="27"/>
      <c r="VRY21" s="27"/>
      <c r="VRZ21" s="27"/>
      <c r="VSA21" s="27"/>
      <c r="VSB21" s="27"/>
      <c r="VSC21" s="27"/>
      <c r="VSD21" s="27"/>
      <c r="VSE21" s="27"/>
      <c r="VSF21" s="27"/>
      <c r="VSG21" s="27"/>
      <c r="VSH21" s="27"/>
      <c r="VSI21" s="27"/>
      <c r="VSJ21" s="27"/>
      <c r="VSK21" s="27"/>
      <c r="VSL21" s="27"/>
      <c r="VSM21" s="27"/>
      <c r="VSN21" s="27"/>
      <c r="VSO21" s="27"/>
      <c r="VSP21" s="27"/>
      <c r="VSQ21" s="27"/>
      <c r="VSR21" s="27"/>
      <c r="VSS21" s="27"/>
      <c r="VST21" s="27"/>
      <c r="VSU21" s="27"/>
      <c r="VSV21" s="27"/>
      <c r="VSW21" s="27"/>
      <c r="VSX21" s="27"/>
      <c r="VSY21" s="27"/>
      <c r="VSZ21" s="27"/>
      <c r="VTA21" s="27"/>
      <c r="VTB21" s="27"/>
      <c r="VTC21" s="27"/>
      <c r="VTD21" s="27"/>
      <c r="VTE21" s="27"/>
      <c r="VTF21" s="27"/>
      <c r="VTG21" s="27"/>
      <c r="VTH21" s="27"/>
      <c r="VTI21" s="27"/>
      <c r="VTJ21" s="27"/>
      <c r="VTK21" s="27"/>
      <c r="VTL21" s="27"/>
      <c r="VTM21" s="27"/>
      <c r="VTN21" s="27"/>
      <c r="VTO21" s="27"/>
      <c r="VTP21" s="27"/>
      <c r="VTQ21" s="27"/>
      <c r="VTR21" s="27"/>
      <c r="VTS21" s="27"/>
      <c r="VTT21" s="27"/>
      <c r="VTU21" s="27"/>
      <c r="VTV21" s="27"/>
      <c r="VTW21" s="27"/>
      <c r="VTX21" s="27"/>
      <c r="VTY21" s="27"/>
      <c r="VTZ21" s="27"/>
      <c r="VUA21" s="27"/>
      <c r="VUB21" s="27"/>
      <c r="VUC21" s="27"/>
      <c r="VUD21" s="27"/>
      <c r="VUE21" s="27"/>
      <c r="VUF21" s="27"/>
      <c r="VUG21" s="27"/>
      <c r="VUH21" s="27"/>
      <c r="VUI21" s="27"/>
      <c r="VUJ21" s="27"/>
      <c r="VUK21" s="27"/>
      <c r="VUL21" s="27"/>
      <c r="VUM21" s="27"/>
      <c r="VUN21" s="27"/>
      <c r="VUO21" s="27"/>
      <c r="VUP21" s="27"/>
      <c r="VUQ21" s="27"/>
      <c r="VUR21" s="27"/>
      <c r="VUS21" s="27"/>
      <c r="VUT21" s="27"/>
      <c r="VUU21" s="27"/>
      <c r="VUV21" s="27"/>
      <c r="VUW21" s="27"/>
      <c r="VUX21" s="27"/>
      <c r="VUY21" s="27"/>
      <c r="VUZ21" s="27"/>
      <c r="VVA21" s="27"/>
      <c r="VVB21" s="27"/>
      <c r="VVC21" s="27"/>
      <c r="VVD21" s="27"/>
      <c r="VVE21" s="27"/>
      <c r="VVF21" s="27"/>
      <c r="VVG21" s="27"/>
      <c r="VVH21" s="27"/>
      <c r="VVI21" s="27"/>
      <c r="VVJ21" s="27"/>
      <c r="VVK21" s="27"/>
      <c r="VVL21" s="27"/>
      <c r="VVM21" s="27"/>
      <c r="VVN21" s="27"/>
      <c r="VVO21" s="27"/>
      <c r="VVP21" s="27"/>
      <c r="VVQ21" s="27"/>
      <c r="VVR21" s="27"/>
      <c r="VVS21" s="27"/>
      <c r="VVT21" s="27"/>
      <c r="VVU21" s="27"/>
      <c r="VVV21" s="27"/>
      <c r="VVW21" s="27"/>
      <c r="VVX21" s="27"/>
      <c r="VVY21" s="27"/>
      <c r="VVZ21" s="27"/>
      <c r="VWA21" s="27"/>
      <c r="VWB21" s="27"/>
      <c r="VWC21" s="27"/>
      <c r="VWD21" s="27"/>
      <c r="VWE21" s="27"/>
      <c r="VWF21" s="27"/>
      <c r="VWG21" s="27"/>
      <c r="VWH21" s="27"/>
      <c r="VWI21" s="27"/>
      <c r="VWJ21" s="27"/>
      <c r="VWK21" s="27"/>
      <c r="VWL21" s="27"/>
      <c r="VWM21" s="27"/>
      <c r="VWN21" s="27"/>
      <c r="VWO21" s="27"/>
      <c r="VWP21" s="27"/>
      <c r="VWQ21" s="27"/>
      <c r="VWR21" s="27"/>
      <c r="VWS21" s="27"/>
      <c r="VWT21" s="27"/>
      <c r="VWU21" s="27"/>
      <c r="VWV21" s="27"/>
      <c r="VWW21" s="27"/>
      <c r="VWX21" s="27"/>
      <c r="VWY21" s="27"/>
      <c r="VWZ21" s="27"/>
      <c r="VXA21" s="27"/>
      <c r="VXB21" s="27"/>
      <c r="VXC21" s="27"/>
      <c r="VXD21" s="27"/>
      <c r="VXE21" s="27"/>
      <c r="VXF21" s="27"/>
      <c r="VXG21" s="27"/>
      <c r="VXH21" s="27"/>
      <c r="VXI21" s="27"/>
      <c r="VXJ21" s="27"/>
      <c r="VXK21" s="27"/>
      <c r="VXL21" s="27"/>
      <c r="VXM21" s="27"/>
      <c r="VXN21" s="27"/>
      <c r="VXO21" s="27"/>
      <c r="VXP21" s="27"/>
      <c r="VXQ21" s="27"/>
      <c r="VXR21" s="27"/>
      <c r="VXS21" s="27"/>
      <c r="VXT21" s="27"/>
      <c r="VXU21" s="27"/>
      <c r="VXV21" s="27"/>
      <c r="VXW21" s="27"/>
      <c r="VXX21" s="27"/>
      <c r="VXY21" s="27"/>
      <c r="VXZ21" s="27"/>
      <c r="VYA21" s="27"/>
      <c r="VYB21" s="27"/>
      <c r="VYC21" s="27"/>
      <c r="VYD21" s="27"/>
      <c r="VYE21" s="27"/>
      <c r="VYF21" s="27"/>
      <c r="VYG21" s="27"/>
      <c r="VYH21" s="27"/>
      <c r="VYI21" s="27"/>
      <c r="VYJ21" s="27"/>
      <c r="VYK21" s="27"/>
      <c r="VYL21" s="27"/>
      <c r="VYM21" s="27"/>
      <c r="VYN21" s="27"/>
      <c r="VYO21" s="27"/>
      <c r="VYP21" s="27"/>
      <c r="VYQ21" s="27"/>
      <c r="VYR21" s="27"/>
      <c r="VYS21" s="27"/>
      <c r="VYT21" s="27"/>
      <c r="VYU21" s="27"/>
      <c r="VYV21" s="27"/>
      <c r="VYW21" s="27"/>
      <c r="VYX21" s="27"/>
      <c r="VYY21" s="27"/>
      <c r="VYZ21" s="27"/>
      <c r="VZA21" s="27"/>
      <c r="VZB21" s="27"/>
      <c r="VZC21" s="27"/>
      <c r="VZD21" s="27"/>
      <c r="VZE21" s="27"/>
      <c r="VZF21" s="27"/>
      <c r="VZG21" s="27"/>
      <c r="VZH21" s="27"/>
      <c r="VZI21" s="27"/>
      <c r="VZJ21" s="27"/>
      <c r="VZK21" s="27"/>
      <c r="VZL21" s="27"/>
      <c r="VZM21" s="27"/>
      <c r="VZN21" s="27"/>
      <c r="VZO21" s="27"/>
      <c r="VZP21" s="27"/>
      <c r="VZQ21" s="27"/>
      <c r="VZR21" s="27"/>
      <c r="VZS21" s="27"/>
      <c r="VZT21" s="27"/>
      <c r="VZU21" s="27"/>
      <c r="VZV21" s="27"/>
      <c r="VZW21" s="27"/>
      <c r="VZX21" s="27"/>
      <c r="VZY21" s="27"/>
      <c r="VZZ21" s="27"/>
      <c r="WAA21" s="27"/>
      <c r="WAB21" s="27"/>
      <c r="WAC21" s="27"/>
      <c r="WAD21" s="27"/>
      <c r="WAE21" s="27"/>
      <c r="WAF21" s="27"/>
      <c r="WAG21" s="27"/>
      <c r="WAH21" s="27"/>
      <c r="WAI21" s="27"/>
      <c r="WAJ21" s="27"/>
      <c r="WAK21" s="27"/>
      <c r="WAL21" s="27"/>
      <c r="WAM21" s="27"/>
      <c r="WAN21" s="27"/>
      <c r="WAO21" s="27"/>
      <c r="WAP21" s="27"/>
      <c r="WAQ21" s="27"/>
      <c r="WAR21" s="27"/>
      <c r="WAS21" s="27"/>
      <c r="WAT21" s="27"/>
      <c r="WAU21" s="27"/>
      <c r="WAV21" s="27"/>
      <c r="WAW21" s="27"/>
      <c r="WAX21" s="27"/>
      <c r="WAY21" s="27"/>
      <c r="WAZ21" s="27"/>
      <c r="WBA21" s="27"/>
      <c r="WBB21" s="27"/>
      <c r="WBC21" s="27"/>
      <c r="WBD21" s="27"/>
      <c r="WBE21" s="27"/>
      <c r="WBF21" s="27"/>
      <c r="WBG21" s="27"/>
      <c r="WBH21" s="27"/>
      <c r="WBI21" s="27"/>
      <c r="WBJ21" s="27"/>
      <c r="WBK21" s="27"/>
      <c r="WBL21" s="27"/>
      <c r="WBM21" s="27"/>
      <c r="WBN21" s="27"/>
      <c r="WBO21" s="27"/>
      <c r="WBP21" s="27"/>
      <c r="WBQ21" s="27"/>
      <c r="WBR21" s="27"/>
      <c r="WBS21" s="27"/>
      <c r="WBT21" s="27"/>
      <c r="WBU21" s="27"/>
      <c r="WBV21" s="27"/>
      <c r="WBW21" s="27"/>
      <c r="WBX21" s="27"/>
      <c r="WBY21" s="27"/>
      <c r="WBZ21" s="27"/>
      <c r="WCA21" s="27"/>
      <c r="WCB21" s="27"/>
      <c r="WCC21" s="27"/>
      <c r="WCD21" s="27"/>
      <c r="WCE21" s="27"/>
      <c r="WCF21" s="27"/>
      <c r="WCG21" s="27"/>
      <c r="WCH21" s="27"/>
      <c r="WCI21" s="27"/>
      <c r="WCJ21" s="27"/>
      <c r="WCK21" s="27"/>
      <c r="WCL21" s="27"/>
      <c r="WCM21" s="27"/>
      <c r="WCN21" s="27"/>
      <c r="WCO21" s="27"/>
      <c r="WCP21" s="27"/>
      <c r="WCQ21" s="27"/>
      <c r="WCR21" s="27"/>
      <c r="WCS21" s="27"/>
      <c r="WCT21" s="27"/>
      <c r="WCU21" s="27"/>
      <c r="WCV21" s="27"/>
      <c r="WCW21" s="27"/>
      <c r="WCX21" s="27"/>
      <c r="WCY21" s="27"/>
      <c r="WCZ21" s="27"/>
      <c r="WDA21" s="27"/>
      <c r="WDB21" s="27"/>
      <c r="WDC21" s="27"/>
      <c r="WDD21" s="27"/>
      <c r="WDE21" s="27"/>
      <c r="WDF21" s="27"/>
      <c r="WDG21" s="27"/>
      <c r="WDH21" s="27"/>
      <c r="WDI21" s="27"/>
      <c r="WDJ21" s="27"/>
      <c r="WDK21" s="27"/>
      <c r="WDL21" s="27"/>
      <c r="WDM21" s="27"/>
      <c r="WDN21" s="27"/>
      <c r="WDO21" s="27"/>
      <c r="WDP21" s="27"/>
      <c r="WDQ21" s="27"/>
      <c r="WDR21" s="27"/>
      <c r="WDS21" s="27"/>
      <c r="WDT21" s="27"/>
      <c r="WDU21" s="27"/>
      <c r="WDV21" s="27"/>
      <c r="WDW21" s="27"/>
      <c r="WDX21" s="27"/>
      <c r="WDY21" s="27"/>
      <c r="WDZ21" s="27"/>
      <c r="WEA21" s="27"/>
      <c r="WEB21" s="27"/>
      <c r="WEC21" s="27"/>
      <c r="WED21" s="27"/>
      <c r="WEE21" s="27"/>
      <c r="WEF21" s="27"/>
      <c r="WEG21" s="27"/>
      <c r="WEH21" s="27"/>
      <c r="WEI21" s="27"/>
      <c r="WEJ21" s="27"/>
      <c r="WEK21" s="27"/>
      <c r="WEL21" s="27"/>
      <c r="WEM21" s="27"/>
      <c r="WEN21" s="27"/>
      <c r="WEO21" s="27"/>
      <c r="WEP21" s="27"/>
      <c r="WEQ21" s="27"/>
      <c r="WER21" s="27"/>
      <c r="WES21" s="27"/>
      <c r="WET21" s="27"/>
      <c r="WEU21" s="27"/>
      <c r="WEV21" s="27"/>
      <c r="WEW21" s="27"/>
      <c r="WEX21" s="27"/>
      <c r="WEY21" s="27"/>
      <c r="WEZ21" s="27"/>
      <c r="WFA21" s="27"/>
      <c r="WFB21" s="27"/>
      <c r="WFC21" s="27"/>
      <c r="WFD21" s="27"/>
      <c r="WFE21" s="27"/>
      <c r="WFF21" s="27"/>
      <c r="WFG21" s="27"/>
      <c r="WFH21" s="27"/>
      <c r="WFI21" s="27"/>
      <c r="WFJ21" s="27"/>
      <c r="WFK21" s="27"/>
      <c r="WFL21" s="27"/>
      <c r="WFM21" s="27"/>
      <c r="WFN21" s="27"/>
      <c r="WFO21" s="27"/>
      <c r="WFP21" s="27"/>
      <c r="WFQ21" s="27"/>
      <c r="WFR21" s="27"/>
      <c r="WFS21" s="27"/>
      <c r="WFT21" s="27"/>
      <c r="WFU21" s="27"/>
      <c r="WFV21" s="27"/>
      <c r="WFW21" s="27"/>
      <c r="WFX21" s="27"/>
      <c r="WFY21" s="27"/>
      <c r="WFZ21" s="27"/>
      <c r="WGA21" s="27"/>
      <c r="WGB21" s="27"/>
      <c r="WGC21" s="27"/>
      <c r="WGD21" s="27"/>
      <c r="WGE21" s="27"/>
      <c r="WGF21" s="27"/>
      <c r="WGG21" s="27"/>
      <c r="WGH21" s="27"/>
      <c r="WGI21" s="27"/>
      <c r="WGJ21" s="27"/>
      <c r="WGK21" s="27"/>
      <c r="WGL21" s="27"/>
      <c r="WGM21" s="27"/>
      <c r="WGN21" s="27"/>
      <c r="WGO21" s="27"/>
      <c r="WGP21" s="27"/>
      <c r="WGQ21" s="27"/>
      <c r="WGR21" s="27"/>
      <c r="WGS21" s="27"/>
      <c r="WGT21" s="27"/>
      <c r="WGU21" s="27"/>
      <c r="WGV21" s="27"/>
      <c r="WGW21" s="27"/>
      <c r="WGX21" s="27"/>
      <c r="WGY21" s="27"/>
      <c r="WGZ21" s="27"/>
      <c r="WHA21" s="27"/>
      <c r="WHB21" s="27"/>
      <c r="WHC21" s="27"/>
      <c r="WHD21" s="27"/>
      <c r="WHE21" s="27"/>
      <c r="WHF21" s="27"/>
      <c r="WHG21" s="27"/>
      <c r="WHH21" s="27"/>
      <c r="WHI21" s="27"/>
      <c r="WHJ21" s="27"/>
      <c r="WHK21" s="27"/>
      <c r="WHL21" s="27"/>
      <c r="WHM21" s="27"/>
      <c r="WHN21" s="27"/>
      <c r="WHO21" s="27"/>
      <c r="WHP21" s="27"/>
      <c r="WHQ21" s="27"/>
      <c r="WHR21" s="27"/>
      <c r="WHS21" s="27"/>
      <c r="WHT21" s="27"/>
      <c r="WHU21" s="27"/>
      <c r="WHV21" s="27"/>
      <c r="WHW21" s="27"/>
      <c r="WHX21" s="27"/>
      <c r="WHY21" s="27"/>
      <c r="WHZ21" s="27"/>
      <c r="WIA21" s="27"/>
      <c r="WIB21" s="27"/>
      <c r="WIC21" s="27"/>
      <c r="WID21" s="27"/>
      <c r="WIE21" s="27"/>
      <c r="WIF21" s="27"/>
      <c r="WIG21" s="27"/>
      <c r="WIH21" s="27"/>
      <c r="WII21" s="27"/>
      <c r="WIJ21" s="27"/>
      <c r="WIK21" s="27"/>
      <c r="WIL21" s="27"/>
      <c r="WIM21" s="27"/>
      <c r="WIN21" s="27"/>
      <c r="WIO21" s="27"/>
      <c r="WIP21" s="27"/>
      <c r="WIQ21" s="27"/>
      <c r="WIR21" s="27"/>
      <c r="WIS21" s="27"/>
      <c r="WIT21" s="27"/>
      <c r="WIU21" s="27"/>
      <c r="WIV21" s="27"/>
      <c r="WIW21" s="27"/>
      <c r="WIX21" s="27"/>
      <c r="WIY21" s="27"/>
      <c r="WIZ21" s="27"/>
      <c r="WJA21" s="27"/>
      <c r="WJB21" s="27"/>
      <c r="WJC21" s="27"/>
      <c r="WJD21" s="27"/>
      <c r="WJE21" s="27"/>
      <c r="WJF21" s="27"/>
      <c r="WJG21" s="27"/>
      <c r="WJH21" s="27"/>
      <c r="WJI21" s="27"/>
      <c r="WJJ21" s="27"/>
      <c r="WJK21" s="27"/>
      <c r="WJL21" s="27"/>
      <c r="WJM21" s="27"/>
      <c r="WJN21" s="27"/>
      <c r="WJO21" s="27"/>
      <c r="WJP21" s="27"/>
      <c r="WJQ21" s="27"/>
      <c r="WJR21" s="27"/>
      <c r="WJS21" s="27"/>
      <c r="WJT21" s="27"/>
      <c r="WJU21" s="27"/>
      <c r="WJV21" s="27"/>
      <c r="WJW21" s="27"/>
      <c r="WJX21" s="27"/>
      <c r="WJY21" s="27"/>
      <c r="WJZ21" s="27"/>
      <c r="WKA21" s="27"/>
      <c r="WKB21" s="27"/>
      <c r="WKC21" s="27"/>
      <c r="WKD21" s="27"/>
      <c r="WKE21" s="27"/>
      <c r="WKF21" s="27"/>
      <c r="WKG21" s="27"/>
      <c r="WKH21" s="27"/>
      <c r="WKI21" s="27"/>
      <c r="WKJ21" s="27"/>
      <c r="WKK21" s="27"/>
      <c r="WKL21" s="27"/>
      <c r="WKM21" s="27"/>
      <c r="WKN21" s="27"/>
      <c r="WKO21" s="27"/>
      <c r="WKP21" s="27"/>
      <c r="WKQ21" s="27"/>
      <c r="WKR21" s="27"/>
      <c r="WKS21" s="27"/>
      <c r="WKT21" s="27"/>
      <c r="WKU21" s="27"/>
      <c r="WKV21" s="27"/>
      <c r="WKW21" s="27"/>
      <c r="WKX21" s="27"/>
      <c r="WKY21" s="27"/>
      <c r="WKZ21" s="27"/>
      <c r="WLA21" s="27"/>
      <c r="WLB21" s="27"/>
      <c r="WLC21" s="27"/>
      <c r="WLD21" s="27"/>
      <c r="WLE21" s="27"/>
      <c r="WLF21" s="27"/>
      <c r="WLG21" s="27"/>
      <c r="WLH21" s="27"/>
      <c r="WLI21" s="27"/>
      <c r="WLJ21" s="27"/>
      <c r="WLK21" s="27"/>
      <c r="WLL21" s="27"/>
      <c r="WLM21" s="27"/>
      <c r="WLN21" s="27"/>
      <c r="WLO21" s="27"/>
      <c r="WLP21" s="27"/>
      <c r="WLQ21" s="27"/>
      <c r="WLR21" s="27"/>
      <c r="WLS21" s="27"/>
      <c r="WLT21" s="27"/>
      <c r="WLU21" s="27"/>
      <c r="WLV21" s="27"/>
      <c r="WLW21" s="27"/>
      <c r="WLX21" s="27"/>
      <c r="WLY21" s="27"/>
      <c r="WLZ21" s="27"/>
      <c r="WMA21" s="27"/>
      <c r="WMB21" s="27"/>
      <c r="WMC21" s="27"/>
      <c r="WMD21" s="27"/>
      <c r="WME21" s="27"/>
      <c r="WMF21" s="27"/>
      <c r="WMG21" s="27"/>
      <c r="WMH21" s="27"/>
      <c r="WMI21" s="27"/>
      <c r="WMJ21" s="27"/>
      <c r="WMK21" s="27"/>
      <c r="WML21" s="27"/>
      <c r="WMM21" s="27"/>
      <c r="WMN21" s="27"/>
      <c r="WMO21" s="27"/>
      <c r="WMP21" s="27"/>
      <c r="WMQ21" s="27"/>
      <c r="WMR21" s="27"/>
      <c r="WMS21" s="27"/>
      <c r="WMT21" s="27"/>
      <c r="WMU21" s="27"/>
      <c r="WMV21" s="27"/>
      <c r="WMW21" s="27"/>
      <c r="WMX21" s="27"/>
      <c r="WMY21" s="27"/>
      <c r="WMZ21" s="27"/>
      <c r="WNA21" s="27"/>
      <c r="WNB21" s="27"/>
      <c r="WNC21" s="27"/>
      <c r="WND21" s="27"/>
      <c r="WNE21" s="27"/>
      <c r="WNF21" s="27"/>
      <c r="WNG21" s="27"/>
      <c r="WNH21" s="27"/>
      <c r="WNI21" s="27"/>
      <c r="WNJ21" s="27"/>
      <c r="WNK21" s="27"/>
      <c r="WNL21" s="27"/>
      <c r="WNM21" s="27"/>
      <c r="WNN21" s="27"/>
      <c r="WNO21" s="27"/>
      <c r="WNP21" s="27"/>
      <c r="WNQ21" s="27"/>
      <c r="WNR21" s="27"/>
      <c r="WNS21" s="27"/>
      <c r="WNT21" s="27"/>
      <c r="WNU21" s="27"/>
      <c r="WNV21" s="27"/>
      <c r="WNW21" s="27"/>
      <c r="WNX21" s="27"/>
      <c r="WNY21" s="27"/>
      <c r="WNZ21" s="27"/>
      <c r="WOA21" s="27"/>
      <c r="WOB21" s="27"/>
      <c r="WOC21" s="27"/>
      <c r="WOD21" s="27"/>
      <c r="WOE21" s="27"/>
      <c r="WOF21" s="27"/>
      <c r="WOG21" s="27"/>
      <c r="WOH21" s="27"/>
      <c r="WOI21" s="27"/>
      <c r="WOJ21" s="27"/>
      <c r="WOK21" s="27"/>
      <c r="WOL21" s="27"/>
      <c r="WOM21" s="27"/>
      <c r="WON21" s="27"/>
      <c r="WOO21" s="27"/>
      <c r="WOP21" s="27"/>
      <c r="WOQ21" s="27"/>
      <c r="WOR21" s="27"/>
      <c r="WOS21" s="27"/>
      <c r="WOT21" s="27"/>
      <c r="WOU21" s="27"/>
      <c r="WOV21" s="27"/>
      <c r="WOW21" s="27"/>
      <c r="WOX21" s="27"/>
      <c r="WOY21" s="27"/>
      <c r="WOZ21" s="27"/>
      <c r="WPA21" s="27"/>
      <c r="WPB21" s="27"/>
      <c r="WPC21" s="27"/>
      <c r="WPD21" s="27"/>
      <c r="WPE21" s="27"/>
      <c r="WPF21" s="27"/>
      <c r="WPG21" s="27"/>
      <c r="WPH21" s="27"/>
      <c r="WPI21" s="27"/>
      <c r="WPJ21" s="27"/>
      <c r="WPK21" s="27"/>
      <c r="WPL21" s="27"/>
      <c r="WPM21" s="27"/>
      <c r="WPN21" s="27"/>
      <c r="WPO21" s="27"/>
      <c r="WPP21" s="27"/>
      <c r="WPQ21" s="27"/>
      <c r="WPR21" s="27"/>
      <c r="WPS21" s="27"/>
      <c r="WPT21" s="27"/>
      <c r="WPU21" s="27"/>
      <c r="WPV21" s="27"/>
      <c r="WPW21" s="27"/>
      <c r="WPX21" s="27"/>
      <c r="WPY21" s="27"/>
      <c r="WPZ21" s="27"/>
      <c r="WQA21" s="27"/>
      <c r="WQB21" s="27"/>
      <c r="WQC21" s="27"/>
      <c r="WQD21" s="27"/>
      <c r="WQE21" s="27"/>
      <c r="WQF21" s="27"/>
      <c r="WQG21" s="27"/>
      <c r="WQH21" s="27"/>
      <c r="WQI21" s="27"/>
      <c r="WQJ21" s="27"/>
      <c r="WQK21" s="27"/>
      <c r="WQL21" s="27"/>
      <c r="WQM21" s="27"/>
      <c r="WQN21" s="27"/>
      <c r="WQO21" s="27"/>
      <c r="WQP21" s="27"/>
      <c r="WQQ21" s="27"/>
      <c r="WQR21" s="27"/>
      <c r="WQS21" s="27"/>
      <c r="WQT21" s="27"/>
      <c r="WQU21" s="27"/>
      <c r="WQV21" s="27"/>
      <c r="WQW21" s="27"/>
      <c r="WQX21" s="27"/>
      <c r="WQY21" s="27"/>
      <c r="WQZ21" s="27"/>
      <c r="WRA21" s="27"/>
      <c r="WRB21" s="27"/>
      <c r="WRC21" s="27"/>
      <c r="WRD21" s="27"/>
      <c r="WRE21" s="27"/>
      <c r="WRF21" s="27"/>
      <c r="WRG21" s="27"/>
      <c r="WRH21" s="27"/>
      <c r="WRI21" s="27"/>
      <c r="WRJ21" s="27"/>
      <c r="WRK21" s="27"/>
      <c r="WRL21" s="27"/>
      <c r="WRM21" s="27"/>
      <c r="WRN21" s="27"/>
      <c r="WRO21" s="27"/>
      <c r="WRP21" s="27"/>
      <c r="WRQ21" s="27"/>
      <c r="WRR21" s="27"/>
      <c r="WRS21" s="27"/>
      <c r="WRT21" s="27"/>
      <c r="WRU21" s="27"/>
      <c r="WRV21" s="27"/>
      <c r="WRW21" s="27"/>
      <c r="WRX21" s="27"/>
      <c r="WRY21" s="27"/>
      <c r="WRZ21" s="27"/>
      <c r="WSA21" s="27"/>
      <c r="WSB21" s="27"/>
      <c r="WSC21" s="27"/>
      <c r="WSD21" s="27"/>
      <c r="WSE21" s="27"/>
      <c r="WSF21" s="27"/>
      <c r="WSG21" s="27"/>
      <c r="WSH21" s="27"/>
      <c r="WSI21" s="27"/>
      <c r="WSJ21" s="27"/>
      <c r="WSK21" s="27"/>
      <c r="WSL21" s="27"/>
      <c r="WSM21" s="27"/>
      <c r="WSN21" s="27"/>
      <c r="WSO21" s="27"/>
      <c r="WSP21" s="27"/>
      <c r="WSQ21" s="27"/>
      <c r="WSR21" s="27"/>
      <c r="WSS21" s="27"/>
      <c r="WST21" s="27"/>
      <c r="WSU21" s="27"/>
      <c r="WSV21" s="27"/>
      <c r="WSW21" s="27"/>
      <c r="WSX21" s="27"/>
      <c r="WSY21" s="27"/>
      <c r="WSZ21" s="27"/>
      <c r="WTA21" s="27"/>
      <c r="WTB21" s="27"/>
      <c r="WTC21" s="27"/>
      <c r="WTD21" s="27"/>
      <c r="WTE21" s="27"/>
      <c r="WTF21" s="27"/>
      <c r="WTG21" s="27"/>
      <c r="WTH21" s="27"/>
      <c r="WTI21" s="27"/>
      <c r="WTJ21" s="27"/>
      <c r="WTK21" s="27"/>
      <c r="WTL21" s="27"/>
      <c r="WTM21" s="27"/>
      <c r="WTN21" s="27"/>
      <c r="WTO21" s="27"/>
      <c r="WTP21" s="27"/>
      <c r="WTQ21" s="27"/>
      <c r="WTR21" s="27"/>
      <c r="WTS21" s="27"/>
      <c r="WTT21" s="27"/>
      <c r="WTU21" s="27"/>
      <c r="WTV21" s="27"/>
      <c r="WTW21" s="27"/>
      <c r="WTX21" s="27"/>
      <c r="WTY21" s="27"/>
      <c r="WTZ21" s="27"/>
      <c r="WUA21" s="27"/>
      <c r="WUB21" s="27"/>
      <c r="WUC21" s="27"/>
      <c r="WUD21" s="27"/>
      <c r="WUE21" s="27"/>
      <c r="WUF21" s="27"/>
      <c r="WUG21" s="27"/>
      <c r="WUH21" s="27"/>
      <c r="WUI21" s="27"/>
      <c r="WUJ21" s="27"/>
      <c r="WUK21" s="27"/>
      <c r="WUL21" s="27"/>
      <c r="WUM21" s="27"/>
      <c r="WUN21" s="27"/>
      <c r="WUO21" s="27"/>
      <c r="WUP21" s="27"/>
      <c r="WUQ21" s="27"/>
      <c r="WUR21" s="27"/>
      <c r="WUS21" s="27"/>
      <c r="WUT21" s="27"/>
      <c r="WUU21" s="27"/>
      <c r="WUV21" s="27"/>
      <c r="WUW21" s="27"/>
      <c r="WUX21" s="27"/>
      <c r="WUY21" s="27"/>
      <c r="WUZ21" s="27"/>
      <c r="WVA21" s="27"/>
      <c r="WVB21" s="27"/>
      <c r="WVC21" s="27"/>
      <c r="WVD21" s="27"/>
      <c r="WVE21" s="27"/>
      <c r="WVF21" s="27"/>
      <c r="WVG21" s="27"/>
      <c r="WVH21" s="27"/>
      <c r="WVI21" s="27"/>
      <c r="WVJ21" s="27"/>
      <c r="WVK21" s="27"/>
      <c r="WVL21" s="27"/>
      <c r="WVM21" s="27"/>
      <c r="WVN21" s="27"/>
      <c r="WVO21" s="27"/>
      <c r="WVP21" s="27"/>
      <c r="WVQ21" s="27"/>
      <c r="WVR21" s="27"/>
      <c r="WVS21" s="27"/>
      <c r="WVT21" s="27"/>
      <c r="WVU21" s="27"/>
      <c r="WVV21" s="27"/>
      <c r="WVW21" s="27"/>
      <c r="WVX21" s="27"/>
      <c r="WVY21" s="27"/>
      <c r="WVZ21" s="27"/>
      <c r="WWA21" s="27"/>
      <c r="WWB21" s="27"/>
      <c r="WWC21" s="27"/>
      <c r="WWD21" s="27"/>
      <c r="WWE21" s="27"/>
      <c r="WWF21" s="27"/>
      <c r="WWG21" s="27"/>
      <c r="WWH21" s="27"/>
      <c r="WWI21" s="27"/>
      <c r="WWJ21" s="27"/>
      <c r="WWK21" s="27"/>
      <c r="WWL21" s="27"/>
      <c r="WWM21" s="27"/>
      <c r="WWN21" s="27"/>
      <c r="WWO21" s="27"/>
      <c r="WWP21" s="27"/>
      <c r="WWQ21" s="27"/>
      <c r="WWR21" s="27"/>
      <c r="WWS21" s="27"/>
      <c r="WWT21" s="27"/>
      <c r="WWU21" s="27"/>
      <c r="WWV21" s="27"/>
      <c r="WWW21" s="27"/>
      <c r="WWX21" s="27"/>
      <c r="WWY21" s="27"/>
      <c r="WWZ21" s="27"/>
      <c r="WXA21" s="27"/>
      <c r="WXB21" s="27"/>
      <c r="WXC21" s="27"/>
      <c r="WXD21" s="27"/>
      <c r="WXE21" s="27"/>
      <c r="WXF21" s="27"/>
      <c r="WXG21" s="27"/>
      <c r="WXH21" s="27"/>
      <c r="WXI21" s="27"/>
      <c r="WXJ21" s="27"/>
      <c r="WXK21" s="27"/>
      <c r="WXL21" s="27"/>
      <c r="WXM21" s="27"/>
      <c r="WXN21" s="27"/>
      <c r="WXO21" s="27"/>
      <c r="WXP21" s="27"/>
      <c r="WXQ21" s="27"/>
      <c r="WXR21" s="27"/>
      <c r="WXS21" s="27"/>
      <c r="WXT21" s="27"/>
      <c r="WXU21" s="27"/>
      <c r="WXV21" s="27"/>
      <c r="WXW21" s="27"/>
      <c r="WXX21" s="27"/>
      <c r="WXY21" s="27"/>
      <c r="WXZ21" s="27"/>
      <c r="WYA21" s="27"/>
      <c r="WYB21" s="27"/>
      <c r="WYC21" s="27"/>
      <c r="WYD21" s="27"/>
      <c r="WYE21" s="27"/>
      <c r="WYF21" s="27"/>
      <c r="WYG21" s="27"/>
      <c r="WYH21" s="27"/>
      <c r="WYI21" s="27"/>
      <c r="WYJ21" s="27"/>
      <c r="WYK21" s="27"/>
      <c r="WYL21" s="27"/>
      <c r="WYM21" s="27"/>
      <c r="WYN21" s="27"/>
      <c r="WYO21" s="27"/>
      <c r="WYP21" s="27"/>
      <c r="WYQ21" s="27"/>
      <c r="WYR21" s="27"/>
      <c r="WYS21" s="27"/>
      <c r="WYT21" s="27"/>
      <c r="WYU21" s="27"/>
      <c r="WYV21" s="27"/>
      <c r="WYW21" s="27"/>
      <c r="WYX21" s="27"/>
      <c r="WYY21" s="27"/>
      <c r="WYZ21" s="27"/>
      <c r="WZA21" s="27"/>
      <c r="WZB21" s="27"/>
      <c r="WZC21" s="27"/>
      <c r="WZD21" s="27"/>
      <c r="WZE21" s="27"/>
      <c r="WZF21" s="27"/>
      <c r="WZG21" s="27"/>
      <c r="WZH21" s="27"/>
      <c r="WZI21" s="27"/>
      <c r="WZJ21" s="27"/>
      <c r="WZK21" s="27"/>
      <c r="WZL21" s="27"/>
      <c r="WZM21" s="27"/>
      <c r="WZN21" s="27"/>
      <c r="WZO21" s="27"/>
      <c r="WZP21" s="27"/>
      <c r="WZQ21" s="27"/>
      <c r="WZR21" s="27"/>
      <c r="WZS21" s="27"/>
      <c r="WZT21" s="27"/>
      <c r="WZU21" s="27"/>
      <c r="WZV21" s="27"/>
      <c r="WZW21" s="27"/>
      <c r="WZX21" s="27"/>
      <c r="WZY21" s="27"/>
      <c r="WZZ21" s="27"/>
      <c r="XAA21" s="27"/>
      <c r="XAB21" s="27"/>
      <c r="XAC21" s="27"/>
      <c r="XAD21" s="27"/>
      <c r="XAE21" s="27"/>
      <c r="XAF21" s="27"/>
      <c r="XAG21" s="27"/>
      <c r="XAH21" s="27"/>
      <c r="XAI21" s="27"/>
      <c r="XAJ21" s="27"/>
      <c r="XAK21" s="27"/>
      <c r="XAL21" s="27"/>
      <c r="XAM21" s="27"/>
      <c r="XAN21" s="27"/>
      <c r="XAO21" s="27"/>
      <c r="XAP21" s="27"/>
      <c r="XAQ21" s="27"/>
      <c r="XAR21" s="27"/>
      <c r="XAS21" s="27"/>
      <c r="XAT21" s="27"/>
      <c r="XAU21" s="27"/>
      <c r="XAV21" s="27"/>
      <c r="XAW21" s="27"/>
      <c r="XAX21" s="27"/>
      <c r="XAY21" s="27"/>
      <c r="XAZ21" s="27"/>
      <c r="XBA21" s="27"/>
      <c r="XBB21" s="27"/>
      <c r="XBC21" s="27"/>
      <c r="XBD21" s="27"/>
      <c r="XBE21" s="27"/>
      <c r="XBF21" s="27"/>
      <c r="XBG21" s="27"/>
      <c r="XBH21" s="27"/>
      <c r="XBI21" s="27"/>
      <c r="XBJ21" s="27"/>
      <c r="XBK21" s="27"/>
      <c r="XBL21" s="27"/>
      <c r="XBM21" s="27"/>
      <c r="XBN21" s="27"/>
      <c r="XBO21" s="27"/>
      <c r="XBP21" s="27"/>
      <c r="XBQ21" s="27"/>
      <c r="XBR21" s="27"/>
      <c r="XBS21" s="27"/>
      <c r="XBT21" s="27"/>
      <c r="XBU21" s="27"/>
      <c r="XBV21" s="27"/>
      <c r="XBW21" s="27"/>
      <c r="XBX21" s="27"/>
      <c r="XBY21" s="27"/>
      <c r="XBZ21" s="27"/>
      <c r="XCA21" s="27"/>
      <c r="XCB21" s="27"/>
      <c r="XCC21" s="27"/>
      <c r="XCD21" s="27"/>
      <c r="XCE21" s="27"/>
      <c r="XCF21" s="27"/>
      <c r="XCG21" s="27"/>
      <c r="XCH21" s="27"/>
      <c r="XCI21" s="27"/>
      <c r="XCJ21" s="27"/>
      <c r="XCK21" s="27"/>
      <c r="XCL21" s="27"/>
      <c r="XCM21" s="27"/>
      <c r="XCN21" s="27"/>
      <c r="XCO21" s="27"/>
      <c r="XCP21" s="27"/>
      <c r="XCQ21" s="27"/>
      <c r="XCR21" s="27"/>
      <c r="XCS21" s="27"/>
      <c r="XCT21" s="27"/>
      <c r="XCU21" s="27"/>
      <c r="XCV21" s="27"/>
      <c r="XCW21" s="27"/>
      <c r="XCX21" s="27"/>
      <c r="XCY21" s="27"/>
      <c r="XCZ21" s="27"/>
      <c r="XDA21" s="27"/>
      <c r="XDB21" s="27"/>
      <c r="XDC21" s="27"/>
      <c r="XDD21" s="27"/>
      <c r="XDE21" s="27"/>
      <c r="XDF21" s="27"/>
      <c r="XDG21" s="27"/>
      <c r="XDH21" s="27"/>
      <c r="XDI21" s="27"/>
      <c r="XDJ21" s="27"/>
      <c r="XDK21" s="27"/>
      <c r="XDL21" s="27"/>
      <c r="XDM21" s="27"/>
      <c r="XDN21" s="27"/>
      <c r="XDO21" s="27"/>
      <c r="XDP21" s="27"/>
      <c r="XDQ21" s="27"/>
      <c r="XDR21" s="27"/>
      <c r="XDS21" s="27"/>
      <c r="XDT21" s="27"/>
      <c r="XDU21" s="27"/>
      <c r="XDV21" s="27"/>
      <c r="XDW21" s="27"/>
      <c r="XDX21" s="27"/>
      <c r="XDY21" s="27"/>
      <c r="XDZ21" s="27"/>
      <c r="XEA21" s="27"/>
      <c r="XEB21" s="27"/>
      <c r="XEC21" s="27"/>
      <c r="XED21" s="27"/>
      <c r="XEE21" s="27"/>
      <c r="XEF21" s="27"/>
      <c r="XEG21" s="27"/>
      <c r="XEH21" s="27"/>
      <c r="XEI21" s="27"/>
      <c r="XEJ21" s="27"/>
      <c r="XEK21" s="27"/>
      <c r="XEL21" s="27"/>
      <c r="XEM21" s="27"/>
      <c r="XEN21" s="27"/>
      <c r="XEO21" s="27"/>
      <c r="XEP21" s="27"/>
      <c r="XEQ21" s="27"/>
      <c r="XER21" s="27"/>
      <c r="XES21" s="27"/>
      <c r="XET21" s="27"/>
      <c r="XEU21" s="27"/>
      <c r="XEV21" s="27"/>
      <c r="XEW21" s="27"/>
      <c r="XEX21" s="27"/>
      <c r="XEY21" s="27"/>
      <c r="XEZ21" s="27"/>
      <c r="XFA21" s="27"/>
      <c r="XFB21" s="27"/>
      <c r="XFC21" s="27"/>
    </row>
    <row r="22" spans="1:16383" customFormat="1">
      <c r="A22" t="s">
        <v>151</v>
      </c>
      <c r="B22" t="s">
        <v>141</v>
      </c>
      <c r="C22" t="s">
        <v>152</v>
      </c>
      <c r="D22" s="32" t="s">
        <v>153</v>
      </c>
      <c r="E22" s="32" t="s">
        <v>154</v>
      </c>
      <c r="F22" s="40">
        <v>8.4499999999999993</v>
      </c>
      <c r="G22" s="40">
        <v>8.4499999999999993</v>
      </c>
      <c r="H22" s="40">
        <v>8.4499999999999993</v>
      </c>
      <c r="I22" s="40">
        <v>8.4499999999999993</v>
      </c>
      <c r="J22" s="40">
        <v>8.4499999999999993</v>
      </c>
      <c r="K22" s="40">
        <v>8.4499999999999993</v>
      </c>
      <c r="L22" s="40">
        <v>8.4499999999999993</v>
      </c>
      <c r="M22" s="40">
        <v>8.4499999999999993</v>
      </c>
      <c r="N22" s="40">
        <v>8.8654320987654334</v>
      </c>
      <c r="O22" s="40">
        <v>10.134670781893004</v>
      </c>
      <c r="P22" s="40">
        <v>10.063300492610837</v>
      </c>
      <c r="Q22" s="40">
        <v>10.063300492610837</v>
      </c>
      <c r="R22" s="40">
        <v>11.53</v>
      </c>
      <c r="S22" s="40">
        <v>11.53</v>
      </c>
      <c r="T22" s="40">
        <v>11.53</v>
      </c>
      <c r="U22" s="40">
        <v>11.53</v>
      </c>
      <c r="V22" s="40">
        <v>11.53</v>
      </c>
      <c r="W22" s="40">
        <v>11.53</v>
      </c>
      <c r="X22" s="40">
        <v>11.53</v>
      </c>
      <c r="Y22" s="40">
        <v>11.53</v>
      </c>
      <c r="Z22" s="40">
        <v>11.53</v>
      </c>
      <c r="AA22" s="40">
        <v>11.53</v>
      </c>
      <c r="AB22" s="40">
        <v>11.53</v>
      </c>
      <c r="AC22" s="40">
        <v>11.53</v>
      </c>
      <c r="AD22" s="40">
        <v>11.53</v>
      </c>
      <c r="AE22" s="40">
        <v>11.53</v>
      </c>
      <c r="AF22" s="40">
        <v>11.53</v>
      </c>
      <c r="AG22" s="40">
        <v>11.53</v>
      </c>
      <c r="AH22" s="40">
        <v>11.53</v>
      </c>
      <c r="AI22" s="40">
        <v>11.53</v>
      </c>
      <c r="AJ22" s="40">
        <v>11.53</v>
      </c>
      <c r="AK22" s="40">
        <v>11.53</v>
      </c>
      <c r="AL22" s="40">
        <v>11.53</v>
      </c>
      <c r="AM22" s="40">
        <v>11.53</v>
      </c>
      <c r="AN22" s="40">
        <v>11.53</v>
      </c>
      <c r="AO22" s="40">
        <v>11.53</v>
      </c>
      <c r="AP22" s="41">
        <v>13</v>
      </c>
      <c r="AQ22" s="41">
        <v>13</v>
      </c>
      <c r="AR22" s="41">
        <v>13</v>
      </c>
      <c r="AS22" s="41">
        <v>13</v>
      </c>
      <c r="AT22" s="41">
        <v>13</v>
      </c>
      <c r="AU22" s="41">
        <v>13</v>
      </c>
      <c r="AV22" s="41">
        <v>13</v>
      </c>
      <c r="AW22" s="41">
        <v>13</v>
      </c>
      <c r="AX22" s="41">
        <v>13</v>
      </c>
      <c r="AY22" s="41">
        <v>13</v>
      </c>
      <c r="AZ22" s="41">
        <v>13</v>
      </c>
      <c r="BA22" s="41">
        <v>13</v>
      </c>
    </row>
    <row r="23" spans="1:16383" customFormat="1">
      <c r="A23" t="s">
        <v>155</v>
      </c>
      <c r="B23" t="s">
        <v>141</v>
      </c>
      <c r="C23" t="s">
        <v>152</v>
      </c>
      <c r="D23" s="32" t="s">
        <v>156</v>
      </c>
      <c r="E23" s="32" t="s">
        <v>157</v>
      </c>
      <c r="F23" s="40">
        <v>12.49</v>
      </c>
      <c r="G23" s="40">
        <v>12.49</v>
      </c>
      <c r="H23" s="40">
        <v>12.49</v>
      </c>
      <c r="I23" s="40">
        <v>12.49</v>
      </c>
      <c r="J23" s="40">
        <v>12.49</v>
      </c>
      <c r="K23" s="40">
        <v>12.49</v>
      </c>
      <c r="L23" s="40">
        <v>12.49</v>
      </c>
      <c r="M23" s="40">
        <v>12.49</v>
      </c>
      <c r="N23" s="40">
        <v>12.49</v>
      </c>
      <c r="O23" s="40">
        <v>12.49</v>
      </c>
      <c r="P23" s="40">
        <v>12.49</v>
      </c>
      <c r="Q23" s="40">
        <v>12.49</v>
      </c>
      <c r="R23" s="42">
        <v>12.736111111111111</v>
      </c>
      <c r="S23" s="42">
        <v>12.736111111111111</v>
      </c>
      <c r="T23" s="42">
        <v>12.736111111111111</v>
      </c>
      <c r="U23" s="42">
        <v>12.736111111111111</v>
      </c>
      <c r="V23" s="42">
        <v>12.736111111111111</v>
      </c>
      <c r="W23" s="42">
        <v>12.736111111111111</v>
      </c>
      <c r="X23" s="42">
        <v>13</v>
      </c>
      <c r="Y23" s="42">
        <v>13</v>
      </c>
      <c r="Z23" s="42">
        <v>13</v>
      </c>
      <c r="AA23" s="42">
        <v>13</v>
      </c>
      <c r="AB23" s="42">
        <v>13</v>
      </c>
      <c r="AC23" s="42">
        <v>13</v>
      </c>
      <c r="AD23" s="41">
        <v>12.17</v>
      </c>
      <c r="AE23" s="41">
        <v>12.17</v>
      </c>
      <c r="AF23" s="41">
        <v>12.17</v>
      </c>
      <c r="AG23" s="41">
        <v>12.17</v>
      </c>
      <c r="AH23" s="41">
        <v>12.17</v>
      </c>
      <c r="AI23" s="41">
        <v>12.17</v>
      </c>
      <c r="AJ23" s="41">
        <v>12.17</v>
      </c>
      <c r="AK23" s="41">
        <v>12.17</v>
      </c>
      <c r="AL23" s="41">
        <v>12.17</v>
      </c>
      <c r="AM23" s="41">
        <v>12.17</v>
      </c>
      <c r="AN23" s="41">
        <v>12.17</v>
      </c>
      <c r="AO23" s="41">
        <v>12.17</v>
      </c>
      <c r="AP23" s="41">
        <v>14</v>
      </c>
      <c r="AQ23" s="41">
        <v>14</v>
      </c>
      <c r="AR23" s="41">
        <v>14</v>
      </c>
      <c r="AS23" s="41">
        <v>14</v>
      </c>
      <c r="AT23" s="41">
        <v>14</v>
      </c>
      <c r="AU23" s="41">
        <v>14</v>
      </c>
      <c r="AV23" s="41">
        <v>14</v>
      </c>
      <c r="AW23" s="41">
        <v>14</v>
      </c>
      <c r="AX23" s="41">
        <v>14</v>
      </c>
      <c r="AY23" s="41">
        <v>14</v>
      </c>
      <c r="AZ23" s="41">
        <v>14</v>
      </c>
      <c r="BA23" s="41">
        <v>14</v>
      </c>
    </row>
    <row r="24" spans="1:16383" customFormat="1">
      <c r="A24" t="s">
        <v>158</v>
      </c>
      <c r="B24" t="s">
        <v>141</v>
      </c>
      <c r="C24" t="s">
        <v>159</v>
      </c>
      <c r="D24" s="32" t="s">
        <v>156</v>
      </c>
      <c r="E24" s="32" t="s">
        <v>157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>
        <v>15</v>
      </c>
      <c r="AE24" s="40">
        <v>15</v>
      </c>
      <c r="AF24" s="40">
        <v>15</v>
      </c>
      <c r="AG24" s="40">
        <v>15</v>
      </c>
      <c r="AH24" s="40">
        <v>15</v>
      </c>
      <c r="AI24" s="40">
        <v>15</v>
      </c>
      <c r="AJ24" s="40">
        <v>15</v>
      </c>
      <c r="AK24" s="40">
        <v>15</v>
      </c>
      <c r="AL24" s="40">
        <v>15</v>
      </c>
      <c r="AM24" s="40">
        <v>15</v>
      </c>
      <c r="AN24" s="40">
        <v>15</v>
      </c>
      <c r="AO24" s="40">
        <v>15</v>
      </c>
      <c r="AP24" s="41">
        <v>14</v>
      </c>
      <c r="AQ24" s="41">
        <v>14</v>
      </c>
      <c r="AR24" s="41">
        <v>14</v>
      </c>
      <c r="AS24" s="41">
        <v>14</v>
      </c>
      <c r="AT24" s="41">
        <v>14</v>
      </c>
      <c r="AU24" s="41">
        <v>14</v>
      </c>
      <c r="AV24" s="41">
        <v>14</v>
      </c>
      <c r="AW24" s="41">
        <v>14</v>
      </c>
      <c r="AX24" s="41">
        <v>14</v>
      </c>
      <c r="AY24" s="41">
        <v>14</v>
      </c>
      <c r="AZ24" s="41">
        <v>14</v>
      </c>
      <c r="BA24" s="41">
        <v>14</v>
      </c>
    </row>
    <row r="25" spans="1:16383" customFormat="1">
      <c r="A25" s="36" t="s">
        <v>160</v>
      </c>
      <c r="B25" t="s">
        <v>141</v>
      </c>
      <c r="C25" t="s">
        <v>152</v>
      </c>
      <c r="D25" s="32" t="s">
        <v>161</v>
      </c>
      <c r="E25" s="32" t="s">
        <v>162</v>
      </c>
      <c r="F25" s="40">
        <v>14.68</v>
      </c>
      <c r="G25" s="40">
        <v>14.68</v>
      </c>
      <c r="H25" s="40">
        <v>14.68</v>
      </c>
      <c r="I25" s="40">
        <v>14.68</v>
      </c>
      <c r="J25" s="40">
        <v>14.68</v>
      </c>
      <c r="K25" s="40">
        <v>14.68</v>
      </c>
      <c r="L25" s="40">
        <v>14.68</v>
      </c>
      <c r="M25" s="40">
        <v>14.68</v>
      </c>
      <c r="N25" s="42">
        <v>15.25</v>
      </c>
      <c r="O25" s="42">
        <v>15.25</v>
      </c>
      <c r="P25" s="42">
        <v>15.25</v>
      </c>
      <c r="Q25" s="42">
        <v>15.25</v>
      </c>
      <c r="R25" s="42">
        <v>14.87</v>
      </c>
      <c r="S25" s="42">
        <v>14.87</v>
      </c>
      <c r="T25" s="42">
        <v>14.87</v>
      </c>
      <c r="U25" s="42">
        <v>14.87</v>
      </c>
      <c r="V25" s="42">
        <v>14.87</v>
      </c>
      <c r="W25" s="42">
        <v>14.87</v>
      </c>
      <c r="X25" s="42">
        <v>12.77</v>
      </c>
      <c r="Y25" s="42">
        <v>12.77</v>
      </c>
      <c r="Z25" s="42">
        <v>12.77</v>
      </c>
      <c r="AA25" s="41">
        <v>12.77</v>
      </c>
      <c r="AB25" s="41">
        <v>12.77</v>
      </c>
      <c r="AC25" s="41">
        <v>12.77</v>
      </c>
      <c r="AD25" s="41">
        <v>12.77</v>
      </c>
      <c r="AE25" s="41">
        <v>12.77</v>
      </c>
      <c r="AF25" s="41">
        <v>12.77</v>
      </c>
      <c r="AG25" s="41">
        <v>12.77</v>
      </c>
      <c r="AH25" s="41">
        <v>12.77</v>
      </c>
      <c r="AI25" s="41">
        <v>12.77</v>
      </c>
      <c r="AJ25" s="41">
        <v>12.77</v>
      </c>
      <c r="AK25" s="41">
        <v>12.77</v>
      </c>
      <c r="AL25" s="41">
        <v>12.77</v>
      </c>
      <c r="AM25" s="41">
        <v>12.77</v>
      </c>
      <c r="AN25" s="41">
        <v>12.77</v>
      </c>
      <c r="AO25" s="41">
        <v>12.77</v>
      </c>
      <c r="AP25" s="41">
        <v>12.77</v>
      </c>
      <c r="AQ25" s="41">
        <v>12.77</v>
      </c>
      <c r="AR25" s="41">
        <v>12.77</v>
      </c>
      <c r="AS25" s="41">
        <v>12.77</v>
      </c>
      <c r="AT25" s="41">
        <v>12.77</v>
      </c>
      <c r="AU25" s="41">
        <v>12.77</v>
      </c>
      <c r="AV25" s="41">
        <v>12.77</v>
      </c>
      <c r="AW25" s="41">
        <v>12.77</v>
      </c>
      <c r="AX25" s="41">
        <v>12.77</v>
      </c>
      <c r="AY25" s="41">
        <v>12.77</v>
      </c>
      <c r="AZ25" s="41">
        <v>12.77</v>
      </c>
      <c r="BA25" s="41">
        <v>12.77</v>
      </c>
    </row>
    <row r="26" spans="1:16383" customFormat="1">
      <c r="A26" s="36" t="s">
        <v>163</v>
      </c>
      <c r="B26" t="s">
        <v>141</v>
      </c>
      <c r="C26" t="s">
        <v>152</v>
      </c>
      <c r="D26" s="32" t="s">
        <v>161</v>
      </c>
      <c r="E26" s="32" t="s">
        <v>162</v>
      </c>
      <c r="F26" s="40">
        <v>14.68</v>
      </c>
      <c r="G26" s="40">
        <v>14.68</v>
      </c>
      <c r="H26" s="40">
        <v>14.68</v>
      </c>
      <c r="I26" s="42"/>
      <c r="J26" s="42"/>
      <c r="K26" s="42"/>
      <c r="L26" s="42"/>
      <c r="M26" s="42"/>
      <c r="N26" s="42"/>
      <c r="O26" s="42">
        <v>15.25</v>
      </c>
      <c r="P26" s="42">
        <v>15.25</v>
      </c>
      <c r="Q26" s="42">
        <v>15.25</v>
      </c>
      <c r="R26" s="42">
        <v>14.87</v>
      </c>
      <c r="S26" s="42">
        <v>14.87</v>
      </c>
      <c r="T26" s="42">
        <v>14.87</v>
      </c>
      <c r="U26" s="42">
        <v>14.87</v>
      </c>
      <c r="V26" s="42">
        <v>14.87</v>
      </c>
      <c r="W26" s="42">
        <v>14.87</v>
      </c>
      <c r="X26" s="42">
        <v>12.77</v>
      </c>
      <c r="Y26" s="42">
        <v>12.77</v>
      </c>
      <c r="Z26" s="42">
        <v>12.77</v>
      </c>
      <c r="AA26" s="41">
        <v>12.77</v>
      </c>
      <c r="AB26" s="41">
        <v>12.77</v>
      </c>
      <c r="AC26" s="41">
        <v>12.77</v>
      </c>
      <c r="AD26" s="41">
        <v>12.77</v>
      </c>
      <c r="AE26" s="41">
        <v>12.77</v>
      </c>
      <c r="AF26" s="41">
        <v>12.77</v>
      </c>
      <c r="AG26" s="41">
        <v>12.77</v>
      </c>
      <c r="AH26" s="41">
        <v>12.77</v>
      </c>
      <c r="AI26" s="41">
        <v>12.77</v>
      </c>
      <c r="AJ26" s="41">
        <v>12.77</v>
      </c>
      <c r="AK26" s="41">
        <v>12.77</v>
      </c>
      <c r="AL26" s="41">
        <v>12.77</v>
      </c>
      <c r="AM26" s="41">
        <v>12.77</v>
      </c>
      <c r="AN26" s="41">
        <v>12.77</v>
      </c>
      <c r="AO26" s="41">
        <v>12.77</v>
      </c>
      <c r="AP26" s="41">
        <v>12.77</v>
      </c>
      <c r="AQ26" s="41">
        <v>12.77</v>
      </c>
      <c r="AR26" s="41">
        <v>12.77</v>
      </c>
      <c r="AS26" s="41">
        <v>12.77</v>
      </c>
      <c r="AT26" s="41">
        <v>12.77</v>
      </c>
      <c r="AU26" s="41">
        <v>12.77</v>
      </c>
      <c r="AV26" s="41">
        <v>12.77</v>
      </c>
      <c r="AW26" s="41">
        <v>12.77</v>
      </c>
      <c r="AX26" s="41">
        <v>12.77</v>
      </c>
      <c r="AY26" s="41">
        <v>12.77</v>
      </c>
      <c r="AZ26" s="41">
        <v>12.77</v>
      </c>
      <c r="BA26" s="41">
        <v>12.77</v>
      </c>
    </row>
    <row r="27" spans="1:16383">
      <c r="A27" s="36" t="s">
        <v>164</v>
      </c>
      <c r="B27" t="s">
        <v>141</v>
      </c>
      <c r="C27" t="s">
        <v>152</v>
      </c>
      <c r="D27" s="32" t="s">
        <v>165</v>
      </c>
      <c r="E27" s="32" t="s">
        <v>162</v>
      </c>
      <c r="F27" s="42">
        <v>9.9700000000000006</v>
      </c>
      <c r="G27" s="42">
        <v>9.9700000000000006</v>
      </c>
      <c r="H27" s="42">
        <v>9.9700000000000006</v>
      </c>
      <c r="I27" s="42">
        <v>9.9700000000000006</v>
      </c>
      <c r="J27" s="42">
        <v>9.9700000000000006</v>
      </c>
      <c r="K27" s="42">
        <v>9.9700000000000006</v>
      </c>
      <c r="L27" s="42">
        <v>9.9700000000000006</v>
      </c>
      <c r="M27" s="42">
        <v>9.9700000000000006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16383" customFormat="1">
      <c r="A28" s="35"/>
      <c r="B28" s="35"/>
      <c r="C28" s="35"/>
      <c r="D28" s="32"/>
      <c r="E28" s="32"/>
    </row>
    <row r="29" spans="1:16383" customFormat="1">
      <c r="A29" s="37" t="s">
        <v>166</v>
      </c>
      <c r="B29" s="37"/>
      <c r="C29" s="37"/>
      <c r="E29" s="38"/>
    </row>
    <row r="30" spans="1:16383" customFormat="1">
      <c r="A30" s="27" t="s">
        <v>146</v>
      </c>
      <c r="B30" s="27"/>
      <c r="C30" s="27"/>
      <c r="D30" s="27" t="s">
        <v>149</v>
      </c>
      <c r="E30" s="27" t="s">
        <v>150</v>
      </c>
      <c r="F30" s="31">
        <v>43101</v>
      </c>
      <c r="G30" s="31">
        <v>43132</v>
      </c>
      <c r="H30" s="31">
        <v>43160</v>
      </c>
      <c r="I30" s="31">
        <v>43191</v>
      </c>
      <c r="J30" s="31">
        <v>43221</v>
      </c>
      <c r="K30" s="31">
        <v>43252</v>
      </c>
      <c r="L30" s="31">
        <v>43282</v>
      </c>
      <c r="M30" s="31">
        <v>43313</v>
      </c>
      <c r="N30" s="31">
        <v>43344</v>
      </c>
      <c r="O30" s="31">
        <v>43374</v>
      </c>
      <c r="P30" s="31">
        <v>43405</v>
      </c>
      <c r="Q30" s="31">
        <v>43435</v>
      </c>
      <c r="R30" s="31">
        <v>43466</v>
      </c>
      <c r="S30" s="31">
        <v>43497</v>
      </c>
      <c r="T30" s="31">
        <v>43525</v>
      </c>
      <c r="U30" s="31">
        <v>43556</v>
      </c>
      <c r="V30" s="31">
        <v>43586</v>
      </c>
      <c r="W30" s="31">
        <v>43617</v>
      </c>
      <c r="X30" s="31">
        <v>43647</v>
      </c>
      <c r="Y30" s="31">
        <v>43678</v>
      </c>
      <c r="Z30" s="31">
        <v>43709</v>
      </c>
      <c r="AA30" s="31">
        <v>43739</v>
      </c>
      <c r="AB30" s="31">
        <v>43770</v>
      </c>
      <c r="AC30" s="31">
        <v>43800</v>
      </c>
      <c r="AD30" s="31">
        <v>43831</v>
      </c>
      <c r="AE30" s="31">
        <v>43862</v>
      </c>
      <c r="AF30" s="31">
        <v>43891</v>
      </c>
      <c r="AG30" s="31">
        <v>43922</v>
      </c>
      <c r="AH30" s="31">
        <v>43952</v>
      </c>
      <c r="AI30" s="31">
        <v>43983</v>
      </c>
      <c r="AJ30" s="31">
        <v>44013</v>
      </c>
      <c r="AK30" s="31">
        <v>44044</v>
      </c>
      <c r="AL30" s="31">
        <v>44075</v>
      </c>
      <c r="AM30" s="31">
        <v>44105</v>
      </c>
      <c r="AN30" s="31">
        <v>44136</v>
      </c>
      <c r="AO30" s="31">
        <v>44166</v>
      </c>
      <c r="AP30" s="31">
        <v>44197</v>
      </c>
      <c r="AQ30" s="31">
        <v>44228</v>
      </c>
      <c r="AR30" s="31">
        <v>44256</v>
      </c>
      <c r="AS30" s="31">
        <v>44287</v>
      </c>
      <c r="AT30" s="31">
        <v>44317</v>
      </c>
      <c r="AU30" s="31">
        <v>44348</v>
      </c>
      <c r="AV30" s="31">
        <v>44378</v>
      </c>
      <c r="AW30" s="31">
        <v>44409</v>
      </c>
      <c r="AX30" s="31">
        <v>44440</v>
      </c>
      <c r="AY30" s="31">
        <v>44470</v>
      </c>
      <c r="AZ30" s="31">
        <v>44501</v>
      </c>
      <c r="BA30" s="31">
        <v>44531</v>
      </c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  <c r="MH30" s="27"/>
      <c r="MI30" s="27"/>
      <c r="MJ30" s="27"/>
      <c r="MK30" s="27"/>
      <c r="ML30" s="27"/>
      <c r="MM30" s="27"/>
      <c r="MN30" s="27"/>
      <c r="MO30" s="27"/>
      <c r="MP30" s="27"/>
      <c r="MQ30" s="27"/>
      <c r="MR30" s="27"/>
      <c r="MS30" s="27"/>
      <c r="MT30" s="27"/>
      <c r="MU30" s="27"/>
      <c r="MV30" s="27"/>
      <c r="MW30" s="27"/>
      <c r="MX30" s="27"/>
      <c r="MY30" s="27"/>
      <c r="MZ30" s="27"/>
      <c r="NA30" s="27"/>
      <c r="NB30" s="27"/>
      <c r="NC30" s="27"/>
      <c r="ND30" s="27"/>
      <c r="NE30" s="27"/>
      <c r="NF30" s="27"/>
      <c r="NG30" s="27"/>
      <c r="NH30" s="27"/>
      <c r="NI30" s="27"/>
      <c r="NJ30" s="27"/>
      <c r="NK30" s="27"/>
      <c r="NL30" s="27"/>
      <c r="NM30" s="27"/>
      <c r="NN30" s="27"/>
      <c r="NO30" s="27"/>
      <c r="NP30" s="27"/>
      <c r="NQ30" s="27"/>
      <c r="NR30" s="27"/>
      <c r="NS30" s="27"/>
      <c r="NT30" s="27"/>
      <c r="NU30" s="27"/>
      <c r="NV30" s="27"/>
      <c r="NW30" s="27"/>
      <c r="NX30" s="27"/>
      <c r="NY30" s="27"/>
      <c r="NZ30" s="27"/>
      <c r="OA30" s="27"/>
      <c r="OB30" s="27"/>
      <c r="OC30" s="27"/>
      <c r="OD30" s="27"/>
      <c r="OE30" s="27"/>
      <c r="OF30" s="27"/>
      <c r="OG30" s="27"/>
      <c r="OH30" s="27"/>
      <c r="OI30" s="27"/>
      <c r="OJ30" s="27"/>
      <c r="OK30" s="27"/>
      <c r="OL30" s="27"/>
      <c r="OM30" s="27"/>
      <c r="ON30" s="27"/>
      <c r="OO30" s="27"/>
      <c r="OP30" s="27"/>
      <c r="OQ30" s="27"/>
      <c r="OR30" s="27"/>
      <c r="OS30" s="27"/>
      <c r="OT30" s="27"/>
      <c r="OU30" s="27"/>
      <c r="OV30" s="27"/>
      <c r="OW30" s="27"/>
      <c r="OX30" s="27"/>
      <c r="OY30" s="27"/>
      <c r="OZ30" s="27"/>
      <c r="PA30" s="27"/>
      <c r="PB30" s="27"/>
      <c r="PC30" s="27"/>
      <c r="PD30" s="27"/>
      <c r="PE30" s="27"/>
      <c r="PF30" s="27"/>
      <c r="PG30" s="27"/>
      <c r="PH30" s="27"/>
      <c r="PI30" s="27"/>
      <c r="PJ30" s="27"/>
      <c r="PK30" s="27"/>
      <c r="PL30" s="27"/>
      <c r="PM30" s="27"/>
      <c r="PN30" s="27"/>
      <c r="PO30" s="27"/>
      <c r="PP30" s="27"/>
      <c r="PQ30" s="27"/>
      <c r="PR30" s="27"/>
      <c r="PS30" s="27"/>
      <c r="PT30" s="27"/>
      <c r="PU30" s="27"/>
      <c r="PV30" s="27"/>
      <c r="PW30" s="27"/>
      <c r="PX30" s="27"/>
      <c r="PY30" s="27"/>
      <c r="PZ30" s="27"/>
      <c r="QA30" s="27"/>
      <c r="QB30" s="27"/>
      <c r="QC30" s="27"/>
      <c r="QD30" s="27"/>
      <c r="QE30" s="27"/>
      <c r="QF30" s="27"/>
      <c r="QG30" s="27"/>
      <c r="QH30" s="27"/>
      <c r="QI30" s="27"/>
      <c r="QJ30" s="27"/>
      <c r="QK30" s="27"/>
      <c r="QL30" s="27"/>
      <c r="QM30" s="27"/>
      <c r="QN30" s="27"/>
      <c r="QO30" s="27"/>
      <c r="QP30" s="27"/>
      <c r="QQ30" s="27"/>
      <c r="QR30" s="27"/>
      <c r="QS30" s="27"/>
      <c r="QT30" s="27"/>
      <c r="QU30" s="27"/>
      <c r="QV30" s="27"/>
      <c r="QW30" s="27"/>
      <c r="QX30" s="27"/>
      <c r="QY30" s="27"/>
      <c r="QZ30" s="27"/>
      <c r="RA30" s="27"/>
      <c r="RB30" s="27"/>
      <c r="RC30" s="27"/>
      <c r="RD30" s="27"/>
      <c r="RE30" s="27"/>
      <c r="RF30" s="27"/>
      <c r="RG30" s="27"/>
      <c r="RH30" s="27"/>
      <c r="RI30" s="27"/>
      <c r="RJ30" s="27"/>
      <c r="RK30" s="27"/>
      <c r="RL30" s="27"/>
      <c r="RM30" s="27"/>
      <c r="RN30" s="27"/>
      <c r="RO30" s="27"/>
      <c r="RP30" s="27"/>
      <c r="RQ30" s="27"/>
      <c r="RR30" s="27"/>
      <c r="RS30" s="27"/>
      <c r="RT30" s="27"/>
      <c r="RU30" s="27"/>
      <c r="RV30" s="27"/>
      <c r="RW30" s="27"/>
      <c r="RX30" s="27"/>
      <c r="RY30" s="27"/>
      <c r="RZ30" s="27"/>
      <c r="SA30" s="27"/>
      <c r="SB30" s="27"/>
      <c r="SC30" s="27"/>
      <c r="SD30" s="27"/>
      <c r="SE30" s="27"/>
      <c r="SF30" s="27"/>
      <c r="SG30" s="27"/>
      <c r="SH30" s="27"/>
      <c r="SI30" s="27"/>
      <c r="SJ30" s="27"/>
      <c r="SK30" s="27"/>
      <c r="SL30" s="27"/>
      <c r="SM30" s="27"/>
      <c r="SN30" s="27"/>
      <c r="SO30" s="27"/>
      <c r="SP30" s="27"/>
      <c r="SQ30" s="27"/>
      <c r="SR30" s="27"/>
      <c r="SS30" s="27"/>
      <c r="ST30" s="27"/>
      <c r="SU30" s="27"/>
      <c r="SV30" s="27"/>
      <c r="SW30" s="27"/>
      <c r="SX30" s="27"/>
      <c r="SY30" s="27"/>
      <c r="SZ30" s="27"/>
      <c r="TA30" s="27"/>
      <c r="TB30" s="27"/>
      <c r="TC30" s="27"/>
      <c r="TD30" s="27"/>
      <c r="TE30" s="27"/>
      <c r="TF30" s="27"/>
      <c r="TG30" s="27"/>
      <c r="TH30" s="27"/>
      <c r="TI30" s="27"/>
      <c r="TJ30" s="27"/>
      <c r="TK30" s="27"/>
      <c r="TL30" s="27"/>
      <c r="TM30" s="27"/>
      <c r="TN30" s="27"/>
      <c r="TO30" s="27"/>
      <c r="TP30" s="27"/>
      <c r="TQ30" s="27"/>
      <c r="TR30" s="27"/>
      <c r="TS30" s="27"/>
      <c r="TT30" s="27"/>
      <c r="TU30" s="27"/>
      <c r="TV30" s="27"/>
      <c r="TW30" s="27"/>
      <c r="TX30" s="27"/>
      <c r="TY30" s="27"/>
      <c r="TZ30" s="27"/>
      <c r="UA30" s="27"/>
      <c r="UB30" s="27"/>
      <c r="UC30" s="27"/>
      <c r="UD30" s="27"/>
      <c r="UE30" s="27"/>
      <c r="UF30" s="27"/>
      <c r="UG30" s="27"/>
      <c r="UH30" s="27"/>
      <c r="UI30" s="27"/>
      <c r="UJ30" s="27"/>
      <c r="UK30" s="27"/>
      <c r="UL30" s="27"/>
      <c r="UM30" s="27"/>
      <c r="UN30" s="27"/>
      <c r="UO30" s="27"/>
      <c r="UP30" s="27"/>
      <c r="UQ30" s="27"/>
      <c r="UR30" s="27"/>
      <c r="US30" s="27"/>
      <c r="UT30" s="27"/>
      <c r="UU30" s="27"/>
      <c r="UV30" s="27"/>
      <c r="UW30" s="27"/>
      <c r="UX30" s="27"/>
      <c r="UY30" s="27"/>
      <c r="UZ30" s="27"/>
      <c r="VA30" s="27"/>
      <c r="VB30" s="27"/>
      <c r="VC30" s="27"/>
      <c r="VD30" s="27"/>
      <c r="VE30" s="27"/>
      <c r="VF30" s="27"/>
      <c r="VG30" s="27"/>
      <c r="VH30" s="27"/>
      <c r="VI30" s="27"/>
      <c r="VJ30" s="27"/>
      <c r="VK30" s="27"/>
      <c r="VL30" s="27"/>
      <c r="VM30" s="27"/>
      <c r="VN30" s="27"/>
      <c r="VO30" s="27"/>
      <c r="VP30" s="27"/>
      <c r="VQ30" s="27"/>
      <c r="VR30" s="27"/>
      <c r="VS30" s="27"/>
      <c r="VT30" s="27"/>
      <c r="VU30" s="27"/>
      <c r="VV30" s="27"/>
      <c r="VW30" s="27"/>
      <c r="VX30" s="27"/>
      <c r="VY30" s="27"/>
      <c r="VZ30" s="27"/>
      <c r="WA30" s="27"/>
      <c r="WB30" s="27"/>
      <c r="WC30" s="27"/>
      <c r="WD30" s="27"/>
      <c r="WE30" s="27"/>
      <c r="WF30" s="27"/>
      <c r="WG30" s="27"/>
      <c r="WH30" s="27"/>
      <c r="WI30" s="27"/>
      <c r="WJ30" s="27"/>
      <c r="WK30" s="27"/>
      <c r="WL30" s="27"/>
      <c r="WM30" s="27"/>
      <c r="WN30" s="27"/>
      <c r="WO30" s="27"/>
      <c r="WP30" s="27"/>
      <c r="WQ30" s="27"/>
      <c r="WR30" s="27"/>
      <c r="WS30" s="27"/>
      <c r="WT30" s="27"/>
      <c r="WU30" s="27"/>
      <c r="WV30" s="27"/>
      <c r="WW30" s="27"/>
      <c r="WX30" s="27"/>
      <c r="WY30" s="27"/>
      <c r="WZ30" s="27"/>
      <c r="XA30" s="27"/>
      <c r="XB30" s="27"/>
      <c r="XC30" s="27"/>
      <c r="XD30" s="27"/>
      <c r="XE30" s="27"/>
      <c r="XF30" s="27"/>
      <c r="XG30" s="27"/>
      <c r="XH30" s="27"/>
      <c r="XI30" s="27"/>
      <c r="XJ30" s="27"/>
      <c r="XK30" s="27"/>
      <c r="XL30" s="27"/>
      <c r="XM30" s="27"/>
      <c r="XN30" s="27"/>
      <c r="XO30" s="27"/>
      <c r="XP30" s="27"/>
      <c r="XQ30" s="27"/>
      <c r="XR30" s="27"/>
      <c r="XS30" s="27"/>
      <c r="XT30" s="27"/>
      <c r="XU30" s="27"/>
      <c r="XV30" s="27"/>
      <c r="XW30" s="27"/>
      <c r="XX30" s="27"/>
      <c r="XY30" s="27"/>
      <c r="XZ30" s="27"/>
      <c r="YA30" s="27"/>
      <c r="YB30" s="27"/>
      <c r="YC30" s="27"/>
      <c r="YD30" s="27"/>
      <c r="YE30" s="27"/>
      <c r="YF30" s="27"/>
      <c r="YG30" s="27"/>
      <c r="YH30" s="27"/>
      <c r="YI30" s="27"/>
      <c r="YJ30" s="27"/>
      <c r="YK30" s="27"/>
      <c r="YL30" s="27"/>
      <c r="YM30" s="27"/>
      <c r="YN30" s="27"/>
      <c r="YO30" s="27"/>
      <c r="YP30" s="27"/>
      <c r="YQ30" s="27"/>
      <c r="YR30" s="27"/>
      <c r="YS30" s="27"/>
      <c r="YT30" s="27"/>
      <c r="YU30" s="27"/>
      <c r="YV30" s="27"/>
      <c r="YW30" s="27"/>
      <c r="YX30" s="27"/>
      <c r="YY30" s="27"/>
      <c r="YZ30" s="27"/>
      <c r="ZA30" s="27"/>
      <c r="ZB30" s="27"/>
      <c r="ZC30" s="27"/>
      <c r="ZD30" s="27"/>
      <c r="ZE30" s="27"/>
      <c r="ZF30" s="27"/>
      <c r="ZG30" s="27"/>
      <c r="ZH30" s="27"/>
      <c r="ZI30" s="27"/>
      <c r="ZJ30" s="27"/>
      <c r="ZK30" s="27"/>
      <c r="ZL30" s="27"/>
      <c r="ZM30" s="27"/>
      <c r="ZN30" s="27"/>
      <c r="ZO30" s="27"/>
      <c r="ZP30" s="27"/>
      <c r="ZQ30" s="27"/>
      <c r="ZR30" s="27"/>
      <c r="ZS30" s="27"/>
      <c r="ZT30" s="27"/>
      <c r="ZU30" s="27"/>
      <c r="ZV30" s="27"/>
      <c r="ZW30" s="27"/>
      <c r="ZX30" s="27"/>
      <c r="ZY30" s="27"/>
      <c r="ZZ30" s="27"/>
      <c r="AAA30" s="27"/>
      <c r="AAB30" s="27"/>
      <c r="AAC30" s="27"/>
      <c r="AAD30" s="27"/>
      <c r="AAE30" s="27"/>
      <c r="AAF30" s="27"/>
      <c r="AAG30" s="27"/>
      <c r="AAH30" s="27"/>
      <c r="AAI30" s="27"/>
      <c r="AAJ30" s="27"/>
      <c r="AAK30" s="27"/>
      <c r="AAL30" s="27"/>
      <c r="AAM30" s="27"/>
      <c r="AAN30" s="27"/>
      <c r="AAO30" s="27"/>
      <c r="AAP30" s="27"/>
      <c r="AAQ30" s="27"/>
      <c r="AAR30" s="27"/>
      <c r="AAS30" s="27"/>
      <c r="AAT30" s="27"/>
      <c r="AAU30" s="27"/>
      <c r="AAV30" s="27"/>
      <c r="AAW30" s="27"/>
      <c r="AAX30" s="27"/>
      <c r="AAY30" s="27"/>
      <c r="AAZ30" s="27"/>
      <c r="ABA30" s="27"/>
      <c r="ABB30" s="27"/>
      <c r="ABC30" s="27"/>
      <c r="ABD30" s="27"/>
      <c r="ABE30" s="27"/>
      <c r="ABF30" s="27"/>
      <c r="ABG30" s="27"/>
      <c r="ABH30" s="27"/>
      <c r="ABI30" s="27"/>
      <c r="ABJ30" s="27"/>
      <c r="ABK30" s="27"/>
      <c r="ABL30" s="27"/>
      <c r="ABM30" s="27"/>
      <c r="ABN30" s="27"/>
      <c r="ABO30" s="27"/>
      <c r="ABP30" s="27"/>
      <c r="ABQ30" s="27"/>
      <c r="ABR30" s="27"/>
      <c r="ABS30" s="27"/>
      <c r="ABT30" s="27"/>
      <c r="ABU30" s="27"/>
      <c r="ABV30" s="27"/>
      <c r="ABW30" s="27"/>
      <c r="ABX30" s="27"/>
      <c r="ABY30" s="27"/>
      <c r="ABZ30" s="27"/>
      <c r="ACA30" s="27"/>
      <c r="ACB30" s="27"/>
      <c r="ACC30" s="27"/>
      <c r="ACD30" s="27"/>
      <c r="ACE30" s="27"/>
      <c r="ACF30" s="27"/>
      <c r="ACG30" s="27"/>
      <c r="ACH30" s="27"/>
      <c r="ACI30" s="27"/>
      <c r="ACJ30" s="27"/>
      <c r="ACK30" s="27"/>
      <c r="ACL30" s="27"/>
      <c r="ACM30" s="27"/>
      <c r="ACN30" s="27"/>
      <c r="ACO30" s="27"/>
      <c r="ACP30" s="27"/>
      <c r="ACQ30" s="27"/>
      <c r="ACR30" s="27"/>
      <c r="ACS30" s="27"/>
      <c r="ACT30" s="27"/>
      <c r="ACU30" s="27"/>
      <c r="ACV30" s="27"/>
      <c r="ACW30" s="27"/>
      <c r="ACX30" s="27"/>
      <c r="ACY30" s="27"/>
      <c r="ACZ30" s="27"/>
      <c r="ADA30" s="27"/>
      <c r="ADB30" s="27"/>
      <c r="ADC30" s="27"/>
      <c r="ADD30" s="27"/>
      <c r="ADE30" s="27"/>
      <c r="ADF30" s="27"/>
      <c r="ADG30" s="27"/>
      <c r="ADH30" s="27"/>
      <c r="ADI30" s="27"/>
      <c r="ADJ30" s="27"/>
      <c r="ADK30" s="27"/>
      <c r="ADL30" s="27"/>
      <c r="ADM30" s="27"/>
      <c r="ADN30" s="27"/>
      <c r="ADO30" s="27"/>
      <c r="ADP30" s="27"/>
      <c r="ADQ30" s="27"/>
      <c r="ADR30" s="27"/>
      <c r="ADS30" s="27"/>
      <c r="ADT30" s="27"/>
      <c r="ADU30" s="27"/>
      <c r="ADV30" s="27"/>
      <c r="ADW30" s="27"/>
      <c r="ADX30" s="27"/>
      <c r="ADY30" s="27"/>
      <c r="ADZ30" s="27"/>
      <c r="AEA30" s="27"/>
      <c r="AEB30" s="27"/>
      <c r="AEC30" s="27"/>
      <c r="AED30" s="27"/>
      <c r="AEE30" s="27"/>
      <c r="AEF30" s="27"/>
      <c r="AEG30" s="27"/>
      <c r="AEH30" s="27"/>
      <c r="AEI30" s="27"/>
      <c r="AEJ30" s="27"/>
      <c r="AEK30" s="27"/>
      <c r="AEL30" s="27"/>
      <c r="AEM30" s="27"/>
      <c r="AEN30" s="27"/>
      <c r="AEO30" s="27"/>
      <c r="AEP30" s="27"/>
      <c r="AEQ30" s="27"/>
      <c r="AER30" s="27"/>
      <c r="AES30" s="27"/>
      <c r="AET30" s="27"/>
      <c r="AEU30" s="27"/>
      <c r="AEV30" s="27"/>
      <c r="AEW30" s="27"/>
      <c r="AEX30" s="27"/>
      <c r="AEY30" s="27"/>
      <c r="AEZ30" s="27"/>
      <c r="AFA30" s="27"/>
      <c r="AFB30" s="27"/>
      <c r="AFC30" s="27"/>
      <c r="AFD30" s="27"/>
      <c r="AFE30" s="27"/>
      <c r="AFF30" s="27"/>
      <c r="AFG30" s="27"/>
      <c r="AFH30" s="27"/>
      <c r="AFI30" s="27"/>
      <c r="AFJ30" s="27"/>
      <c r="AFK30" s="27"/>
      <c r="AFL30" s="27"/>
      <c r="AFM30" s="27"/>
      <c r="AFN30" s="27"/>
      <c r="AFO30" s="27"/>
      <c r="AFP30" s="27"/>
      <c r="AFQ30" s="27"/>
      <c r="AFR30" s="27"/>
      <c r="AFS30" s="27"/>
      <c r="AFT30" s="27"/>
      <c r="AFU30" s="27"/>
      <c r="AFV30" s="27"/>
      <c r="AFW30" s="27"/>
      <c r="AFX30" s="27"/>
      <c r="AFY30" s="27"/>
      <c r="AFZ30" s="27"/>
      <c r="AGA30" s="27"/>
      <c r="AGB30" s="27"/>
      <c r="AGC30" s="27"/>
      <c r="AGD30" s="27"/>
      <c r="AGE30" s="27"/>
      <c r="AGF30" s="27"/>
      <c r="AGG30" s="27"/>
      <c r="AGH30" s="27"/>
      <c r="AGI30" s="27"/>
      <c r="AGJ30" s="27"/>
      <c r="AGK30" s="27"/>
      <c r="AGL30" s="27"/>
      <c r="AGM30" s="27"/>
      <c r="AGN30" s="27"/>
      <c r="AGO30" s="27"/>
      <c r="AGP30" s="27"/>
      <c r="AGQ30" s="27"/>
      <c r="AGR30" s="27"/>
      <c r="AGS30" s="27"/>
      <c r="AGT30" s="27"/>
      <c r="AGU30" s="27"/>
      <c r="AGV30" s="27"/>
      <c r="AGW30" s="27"/>
      <c r="AGX30" s="27"/>
      <c r="AGY30" s="27"/>
      <c r="AGZ30" s="27"/>
      <c r="AHA30" s="27"/>
      <c r="AHB30" s="27"/>
      <c r="AHC30" s="27"/>
      <c r="AHD30" s="27"/>
      <c r="AHE30" s="27"/>
      <c r="AHF30" s="27"/>
      <c r="AHG30" s="27"/>
      <c r="AHH30" s="27"/>
      <c r="AHI30" s="27"/>
      <c r="AHJ30" s="27"/>
      <c r="AHK30" s="27"/>
      <c r="AHL30" s="27"/>
      <c r="AHM30" s="27"/>
      <c r="AHN30" s="27"/>
      <c r="AHO30" s="27"/>
      <c r="AHP30" s="27"/>
      <c r="AHQ30" s="27"/>
      <c r="AHR30" s="27"/>
      <c r="AHS30" s="27"/>
      <c r="AHT30" s="27"/>
      <c r="AHU30" s="27"/>
      <c r="AHV30" s="27"/>
      <c r="AHW30" s="27"/>
      <c r="AHX30" s="27"/>
      <c r="AHY30" s="27"/>
      <c r="AHZ30" s="27"/>
      <c r="AIA30" s="27"/>
      <c r="AIB30" s="27"/>
      <c r="AIC30" s="27"/>
      <c r="AID30" s="27"/>
      <c r="AIE30" s="27"/>
      <c r="AIF30" s="27"/>
      <c r="AIG30" s="27"/>
      <c r="AIH30" s="27"/>
      <c r="AII30" s="27"/>
      <c r="AIJ30" s="27"/>
      <c r="AIK30" s="27"/>
      <c r="AIL30" s="27"/>
      <c r="AIM30" s="27"/>
      <c r="AIN30" s="27"/>
      <c r="AIO30" s="27"/>
      <c r="AIP30" s="27"/>
      <c r="AIQ30" s="27"/>
      <c r="AIR30" s="27"/>
      <c r="AIS30" s="27"/>
      <c r="AIT30" s="27"/>
      <c r="AIU30" s="27"/>
      <c r="AIV30" s="27"/>
      <c r="AIW30" s="27"/>
      <c r="AIX30" s="27"/>
      <c r="AIY30" s="27"/>
      <c r="AIZ30" s="27"/>
      <c r="AJA30" s="27"/>
      <c r="AJB30" s="27"/>
      <c r="AJC30" s="27"/>
      <c r="AJD30" s="27"/>
      <c r="AJE30" s="27"/>
      <c r="AJF30" s="27"/>
      <c r="AJG30" s="27"/>
      <c r="AJH30" s="27"/>
      <c r="AJI30" s="27"/>
      <c r="AJJ30" s="27"/>
      <c r="AJK30" s="27"/>
      <c r="AJL30" s="27"/>
      <c r="AJM30" s="27"/>
      <c r="AJN30" s="27"/>
      <c r="AJO30" s="27"/>
      <c r="AJP30" s="27"/>
      <c r="AJQ30" s="27"/>
      <c r="AJR30" s="27"/>
      <c r="AJS30" s="27"/>
      <c r="AJT30" s="27"/>
      <c r="AJU30" s="27"/>
      <c r="AJV30" s="27"/>
      <c r="AJW30" s="27"/>
      <c r="AJX30" s="27"/>
      <c r="AJY30" s="27"/>
      <c r="AJZ30" s="27"/>
      <c r="AKA30" s="27"/>
      <c r="AKB30" s="27"/>
      <c r="AKC30" s="27"/>
      <c r="AKD30" s="27"/>
      <c r="AKE30" s="27"/>
      <c r="AKF30" s="27"/>
      <c r="AKG30" s="27"/>
      <c r="AKH30" s="27"/>
      <c r="AKI30" s="27"/>
      <c r="AKJ30" s="27"/>
      <c r="AKK30" s="27"/>
      <c r="AKL30" s="27"/>
      <c r="AKM30" s="27"/>
      <c r="AKN30" s="27"/>
      <c r="AKO30" s="27"/>
      <c r="AKP30" s="27"/>
      <c r="AKQ30" s="27"/>
      <c r="AKR30" s="27"/>
      <c r="AKS30" s="27"/>
      <c r="AKT30" s="27"/>
      <c r="AKU30" s="27"/>
      <c r="AKV30" s="27"/>
      <c r="AKW30" s="27"/>
      <c r="AKX30" s="27"/>
      <c r="AKY30" s="27"/>
      <c r="AKZ30" s="27"/>
      <c r="ALA30" s="27"/>
      <c r="ALB30" s="27"/>
      <c r="ALC30" s="27"/>
      <c r="ALD30" s="27"/>
      <c r="ALE30" s="27"/>
      <c r="ALF30" s="27"/>
      <c r="ALG30" s="27"/>
      <c r="ALH30" s="27"/>
      <c r="ALI30" s="27"/>
      <c r="ALJ30" s="27"/>
      <c r="ALK30" s="27"/>
      <c r="ALL30" s="27"/>
      <c r="ALM30" s="27"/>
      <c r="ALN30" s="27"/>
      <c r="ALO30" s="27"/>
      <c r="ALP30" s="27"/>
      <c r="ALQ30" s="27"/>
      <c r="ALR30" s="27"/>
      <c r="ALS30" s="27"/>
      <c r="ALT30" s="27"/>
      <c r="ALU30" s="27"/>
      <c r="ALV30" s="27"/>
      <c r="ALW30" s="27"/>
      <c r="ALX30" s="27"/>
      <c r="ALY30" s="27"/>
      <c r="ALZ30" s="27"/>
      <c r="AMA30" s="27"/>
      <c r="AMB30" s="27"/>
      <c r="AMC30" s="27"/>
      <c r="AMD30" s="27"/>
      <c r="AME30" s="27"/>
      <c r="AMF30" s="27"/>
      <c r="AMG30" s="27"/>
      <c r="AMH30" s="27"/>
      <c r="AMI30" s="27"/>
      <c r="AMJ30" s="27"/>
      <c r="AMK30" s="27"/>
      <c r="AML30" s="27"/>
      <c r="AMM30" s="27"/>
      <c r="AMN30" s="27"/>
      <c r="AMO30" s="27"/>
      <c r="AMP30" s="27"/>
      <c r="AMQ30" s="27"/>
      <c r="AMR30" s="27"/>
      <c r="AMS30" s="27"/>
      <c r="AMT30" s="27"/>
      <c r="AMU30" s="27"/>
      <c r="AMV30" s="27"/>
      <c r="AMW30" s="27"/>
      <c r="AMX30" s="27"/>
      <c r="AMY30" s="27"/>
      <c r="AMZ30" s="27"/>
      <c r="ANA30" s="27"/>
      <c r="ANB30" s="27"/>
      <c r="ANC30" s="27"/>
      <c r="AND30" s="27"/>
      <c r="ANE30" s="27"/>
      <c r="ANF30" s="27"/>
      <c r="ANG30" s="27"/>
      <c r="ANH30" s="27"/>
      <c r="ANI30" s="27"/>
      <c r="ANJ30" s="27"/>
      <c r="ANK30" s="27"/>
      <c r="ANL30" s="27"/>
      <c r="ANM30" s="27"/>
      <c r="ANN30" s="27"/>
      <c r="ANO30" s="27"/>
      <c r="ANP30" s="27"/>
      <c r="ANQ30" s="27"/>
      <c r="ANR30" s="27"/>
      <c r="ANS30" s="27"/>
      <c r="ANT30" s="27"/>
      <c r="ANU30" s="27"/>
      <c r="ANV30" s="27"/>
      <c r="ANW30" s="27"/>
      <c r="ANX30" s="27"/>
      <c r="ANY30" s="27"/>
      <c r="ANZ30" s="27"/>
      <c r="AOA30" s="27"/>
      <c r="AOB30" s="27"/>
      <c r="AOC30" s="27"/>
      <c r="AOD30" s="27"/>
      <c r="AOE30" s="27"/>
      <c r="AOF30" s="27"/>
      <c r="AOG30" s="27"/>
      <c r="AOH30" s="27"/>
      <c r="AOI30" s="27"/>
      <c r="AOJ30" s="27"/>
      <c r="AOK30" s="27"/>
      <c r="AOL30" s="27"/>
      <c r="AOM30" s="27"/>
      <c r="AON30" s="27"/>
      <c r="AOO30" s="27"/>
      <c r="AOP30" s="27"/>
      <c r="AOQ30" s="27"/>
      <c r="AOR30" s="27"/>
      <c r="AOS30" s="27"/>
      <c r="AOT30" s="27"/>
      <c r="AOU30" s="27"/>
      <c r="AOV30" s="27"/>
      <c r="AOW30" s="27"/>
      <c r="AOX30" s="27"/>
      <c r="AOY30" s="27"/>
      <c r="AOZ30" s="27"/>
      <c r="APA30" s="27"/>
      <c r="APB30" s="27"/>
      <c r="APC30" s="27"/>
      <c r="APD30" s="27"/>
      <c r="APE30" s="27"/>
      <c r="APF30" s="27"/>
      <c r="APG30" s="27"/>
      <c r="APH30" s="27"/>
      <c r="API30" s="27"/>
      <c r="APJ30" s="27"/>
      <c r="APK30" s="27"/>
      <c r="APL30" s="27"/>
      <c r="APM30" s="27"/>
      <c r="APN30" s="27"/>
      <c r="APO30" s="27"/>
      <c r="APP30" s="27"/>
      <c r="APQ30" s="27"/>
      <c r="APR30" s="27"/>
      <c r="APS30" s="27"/>
      <c r="APT30" s="27"/>
      <c r="APU30" s="27"/>
      <c r="APV30" s="27"/>
      <c r="APW30" s="27"/>
      <c r="APX30" s="27"/>
      <c r="APY30" s="27"/>
      <c r="APZ30" s="27"/>
      <c r="AQA30" s="27"/>
      <c r="AQB30" s="27"/>
      <c r="AQC30" s="27"/>
      <c r="AQD30" s="27"/>
      <c r="AQE30" s="27"/>
      <c r="AQF30" s="27"/>
      <c r="AQG30" s="27"/>
      <c r="AQH30" s="27"/>
      <c r="AQI30" s="27"/>
      <c r="AQJ30" s="27"/>
      <c r="AQK30" s="27"/>
      <c r="AQL30" s="27"/>
      <c r="AQM30" s="27"/>
      <c r="AQN30" s="27"/>
      <c r="AQO30" s="27"/>
      <c r="AQP30" s="27"/>
      <c r="AQQ30" s="27"/>
      <c r="AQR30" s="27"/>
      <c r="AQS30" s="27"/>
      <c r="AQT30" s="27"/>
      <c r="AQU30" s="27"/>
      <c r="AQV30" s="27"/>
      <c r="AQW30" s="27"/>
      <c r="AQX30" s="27"/>
      <c r="AQY30" s="27"/>
      <c r="AQZ30" s="27"/>
      <c r="ARA30" s="27"/>
      <c r="ARB30" s="27"/>
      <c r="ARC30" s="27"/>
      <c r="ARD30" s="27"/>
      <c r="ARE30" s="27"/>
      <c r="ARF30" s="27"/>
      <c r="ARG30" s="27"/>
      <c r="ARH30" s="27"/>
      <c r="ARI30" s="27"/>
      <c r="ARJ30" s="27"/>
      <c r="ARK30" s="27"/>
      <c r="ARL30" s="27"/>
      <c r="ARM30" s="27"/>
      <c r="ARN30" s="27"/>
      <c r="ARO30" s="27"/>
      <c r="ARP30" s="27"/>
      <c r="ARQ30" s="27"/>
      <c r="ARR30" s="27"/>
      <c r="ARS30" s="27"/>
      <c r="ART30" s="27"/>
      <c r="ARU30" s="27"/>
      <c r="ARV30" s="27"/>
      <c r="ARW30" s="27"/>
      <c r="ARX30" s="27"/>
      <c r="ARY30" s="27"/>
      <c r="ARZ30" s="27"/>
      <c r="ASA30" s="27"/>
      <c r="ASB30" s="27"/>
      <c r="ASC30" s="27"/>
      <c r="ASD30" s="27"/>
      <c r="ASE30" s="27"/>
      <c r="ASF30" s="27"/>
      <c r="ASG30" s="27"/>
      <c r="ASH30" s="27"/>
      <c r="ASI30" s="27"/>
      <c r="ASJ30" s="27"/>
      <c r="ASK30" s="27"/>
      <c r="ASL30" s="27"/>
      <c r="ASM30" s="27"/>
      <c r="ASN30" s="27"/>
      <c r="ASO30" s="27"/>
      <c r="ASP30" s="27"/>
      <c r="ASQ30" s="27"/>
      <c r="ASR30" s="27"/>
      <c r="ASS30" s="27"/>
      <c r="AST30" s="27"/>
      <c r="ASU30" s="27"/>
      <c r="ASV30" s="27"/>
      <c r="ASW30" s="27"/>
      <c r="ASX30" s="27"/>
      <c r="ASY30" s="27"/>
      <c r="ASZ30" s="27"/>
      <c r="ATA30" s="27"/>
      <c r="ATB30" s="27"/>
      <c r="ATC30" s="27"/>
      <c r="ATD30" s="27"/>
      <c r="ATE30" s="27"/>
      <c r="ATF30" s="27"/>
      <c r="ATG30" s="27"/>
      <c r="ATH30" s="27"/>
      <c r="ATI30" s="27"/>
      <c r="ATJ30" s="27"/>
      <c r="ATK30" s="27"/>
      <c r="ATL30" s="27"/>
      <c r="ATM30" s="27"/>
      <c r="ATN30" s="27"/>
      <c r="ATO30" s="27"/>
      <c r="ATP30" s="27"/>
      <c r="ATQ30" s="27"/>
      <c r="ATR30" s="27"/>
      <c r="ATS30" s="27"/>
      <c r="ATT30" s="27"/>
      <c r="ATU30" s="27"/>
      <c r="ATV30" s="27"/>
      <c r="ATW30" s="27"/>
      <c r="ATX30" s="27"/>
      <c r="ATY30" s="27"/>
      <c r="ATZ30" s="27"/>
      <c r="AUA30" s="27"/>
      <c r="AUB30" s="27"/>
      <c r="AUC30" s="27"/>
      <c r="AUD30" s="27"/>
      <c r="AUE30" s="27"/>
      <c r="AUF30" s="27"/>
      <c r="AUG30" s="27"/>
      <c r="AUH30" s="27"/>
      <c r="AUI30" s="27"/>
      <c r="AUJ30" s="27"/>
      <c r="AUK30" s="27"/>
      <c r="AUL30" s="27"/>
      <c r="AUM30" s="27"/>
      <c r="AUN30" s="27"/>
      <c r="AUO30" s="27"/>
      <c r="AUP30" s="27"/>
      <c r="AUQ30" s="27"/>
      <c r="AUR30" s="27"/>
      <c r="AUS30" s="27"/>
      <c r="AUT30" s="27"/>
      <c r="AUU30" s="27"/>
      <c r="AUV30" s="27"/>
      <c r="AUW30" s="27"/>
      <c r="AUX30" s="27"/>
      <c r="AUY30" s="27"/>
      <c r="AUZ30" s="27"/>
      <c r="AVA30" s="27"/>
      <c r="AVB30" s="27"/>
      <c r="AVC30" s="27"/>
      <c r="AVD30" s="27"/>
      <c r="AVE30" s="27"/>
      <c r="AVF30" s="27"/>
      <c r="AVG30" s="27"/>
      <c r="AVH30" s="27"/>
      <c r="AVI30" s="27"/>
      <c r="AVJ30" s="27"/>
      <c r="AVK30" s="27"/>
      <c r="AVL30" s="27"/>
      <c r="AVM30" s="27"/>
      <c r="AVN30" s="27"/>
      <c r="AVO30" s="27"/>
      <c r="AVP30" s="27"/>
      <c r="AVQ30" s="27"/>
      <c r="AVR30" s="27"/>
      <c r="AVS30" s="27"/>
      <c r="AVT30" s="27"/>
      <c r="AVU30" s="27"/>
      <c r="AVV30" s="27"/>
      <c r="AVW30" s="27"/>
      <c r="AVX30" s="27"/>
      <c r="AVY30" s="27"/>
      <c r="AVZ30" s="27"/>
      <c r="AWA30" s="27"/>
      <c r="AWB30" s="27"/>
      <c r="AWC30" s="27"/>
      <c r="AWD30" s="27"/>
      <c r="AWE30" s="27"/>
      <c r="AWF30" s="27"/>
      <c r="AWG30" s="27"/>
      <c r="AWH30" s="27"/>
      <c r="AWI30" s="27"/>
      <c r="AWJ30" s="27"/>
      <c r="AWK30" s="27"/>
      <c r="AWL30" s="27"/>
      <c r="AWM30" s="27"/>
      <c r="AWN30" s="27"/>
      <c r="AWO30" s="27"/>
      <c r="AWP30" s="27"/>
      <c r="AWQ30" s="27"/>
      <c r="AWR30" s="27"/>
      <c r="AWS30" s="27"/>
      <c r="AWT30" s="27"/>
      <c r="AWU30" s="27"/>
      <c r="AWV30" s="27"/>
      <c r="AWW30" s="27"/>
      <c r="AWX30" s="27"/>
      <c r="AWY30" s="27"/>
      <c r="AWZ30" s="27"/>
      <c r="AXA30" s="27"/>
      <c r="AXB30" s="27"/>
      <c r="AXC30" s="27"/>
      <c r="AXD30" s="27"/>
      <c r="AXE30" s="27"/>
      <c r="AXF30" s="27"/>
      <c r="AXG30" s="27"/>
      <c r="AXH30" s="27"/>
      <c r="AXI30" s="27"/>
      <c r="AXJ30" s="27"/>
      <c r="AXK30" s="27"/>
      <c r="AXL30" s="27"/>
      <c r="AXM30" s="27"/>
      <c r="AXN30" s="27"/>
      <c r="AXO30" s="27"/>
      <c r="AXP30" s="27"/>
      <c r="AXQ30" s="27"/>
      <c r="AXR30" s="27"/>
      <c r="AXS30" s="27"/>
      <c r="AXT30" s="27"/>
      <c r="AXU30" s="27"/>
      <c r="AXV30" s="27"/>
      <c r="AXW30" s="27"/>
      <c r="AXX30" s="27"/>
      <c r="AXY30" s="27"/>
      <c r="AXZ30" s="27"/>
      <c r="AYA30" s="27"/>
      <c r="AYB30" s="27"/>
      <c r="AYC30" s="27"/>
      <c r="AYD30" s="27"/>
      <c r="AYE30" s="27"/>
      <c r="AYF30" s="27"/>
      <c r="AYG30" s="27"/>
      <c r="AYH30" s="27"/>
      <c r="AYI30" s="27"/>
      <c r="AYJ30" s="27"/>
      <c r="AYK30" s="27"/>
      <c r="AYL30" s="27"/>
      <c r="AYM30" s="27"/>
      <c r="AYN30" s="27"/>
      <c r="AYO30" s="27"/>
      <c r="AYP30" s="27"/>
      <c r="AYQ30" s="27"/>
      <c r="AYR30" s="27"/>
      <c r="AYS30" s="27"/>
      <c r="AYT30" s="27"/>
      <c r="AYU30" s="27"/>
      <c r="AYV30" s="27"/>
      <c r="AYW30" s="27"/>
      <c r="AYX30" s="27"/>
      <c r="AYY30" s="27"/>
      <c r="AYZ30" s="27"/>
      <c r="AZA30" s="27"/>
      <c r="AZB30" s="27"/>
      <c r="AZC30" s="27"/>
      <c r="AZD30" s="27"/>
      <c r="AZE30" s="27"/>
      <c r="AZF30" s="27"/>
      <c r="AZG30" s="27"/>
      <c r="AZH30" s="27"/>
      <c r="AZI30" s="27"/>
      <c r="AZJ30" s="27"/>
      <c r="AZK30" s="27"/>
      <c r="AZL30" s="27"/>
      <c r="AZM30" s="27"/>
      <c r="AZN30" s="27"/>
      <c r="AZO30" s="27"/>
      <c r="AZP30" s="27"/>
      <c r="AZQ30" s="27"/>
      <c r="AZR30" s="27"/>
      <c r="AZS30" s="27"/>
      <c r="AZT30" s="27"/>
      <c r="AZU30" s="27"/>
      <c r="AZV30" s="27"/>
      <c r="AZW30" s="27"/>
      <c r="AZX30" s="27"/>
      <c r="AZY30" s="27"/>
      <c r="AZZ30" s="27"/>
      <c r="BAA30" s="27"/>
      <c r="BAB30" s="27"/>
      <c r="BAC30" s="27"/>
      <c r="BAD30" s="27"/>
      <c r="BAE30" s="27"/>
      <c r="BAF30" s="27"/>
      <c r="BAG30" s="27"/>
      <c r="BAH30" s="27"/>
      <c r="BAI30" s="27"/>
      <c r="BAJ30" s="27"/>
      <c r="BAK30" s="27"/>
      <c r="BAL30" s="27"/>
      <c r="BAM30" s="27"/>
      <c r="BAN30" s="27"/>
      <c r="BAO30" s="27"/>
      <c r="BAP30" s="27"/>
      <c r="BAQ30" s="27"/>
      <c r="BAR30" s="27"/>
      <c r="BAS30" s="27"/>
      <c r="BAT30" s="27"/>
      <c r="BAU30" s="27"/>
      <c r="BAV30" s="27"/>
      <c r="BAW30" s="27"/>
      <c r="BAX30" s="27"/>
      <c r="BAY30" s="27"/>
      <c r="BAZ30" s="27"/>
      <c r="BBA30" s="27"/>
      <c r="BBB30" s="27"/>
      <c r="BBC30" s="27"/>
      <c r="BBD30" s="27"/>
      <c r="BBE30" s="27"/>
      <c r="BBF30" s="27"/>
      <c r="BBG30" s="27"/>
      <c r="BBH30" s="27"/>
      <c r="BBI30" s="27"/>
      <c r="BBJ30" s="27"/>
      <c r="BBK30" s="27"/>
      <c r="BBL30" s="27"/>
      <c r="BBM30" s="27"/>
      <c r="BBN30" s="27"/>
      <c r="BBO30" s="27"/>
      <c r="BBP30" s="27"/>
      <c r="BBQ30" s="27"/>
      <c r="BBR30" s="27"/>
      <c r="BBS30" s="27"/>
      <c r="BBT30" s="27"/>
      <c r="BBU30" s="27"/>
      <c r="BBV30" s="27"/>
      <c r="BBW30" s="27"/>
      <c r="BBX30" s="27"/>
      <c r="BBY30" s="27"/>
      <c r="BBZ30" s="27"/>
      <c r="BCA30" s="27"/>
      <c r="BCB30" s="27"/>
      <c r="BCC30" s="27"/>
      <c r="BCD30" s="27"/>
      <c r="BCE30" s="27"/>
      <c r="BCF30" s="27"/>
      <c r="BCG30" s="27"/>
      <c r="BCH30" s="27"/>
      <c r="BCI30" s="27"/>
      <c r="BCJ30" s="27"/>
      <c r="BCK30" s="27"/>
      <c r="BCL30" s="27"/>
      <c r="BCM30" s="27"/>
      <c r="BCN30" s="27"/>
      <c r="BCO30" s="27"/>
      <c r="BCP30" s="27"/>
      <c r="BCQ30" s="27"/>
      <c r="BCR30" s="27"/>
      <c r="BCS30" s="27"/>
      <c r="BCT30" s="27"/>
      <c r="BCU30" s="27"/>
      <c r="BCV30" s="27"/>
      <c r="BCW30" s="27"/>
      <c r="BCX30" s="27"/>
      <c r="BCY30" s="27"/>
      <c r="BCZ30" s="27"/>
      <c r="BDA30" s="27"/>
      <c r="BDB30" s="27"/>
      <c r="BDC30" s="27"/>
      <c r="BDD30" s="27"/>
      <c r="BDE30" s="27"/>
      <c r="BDF30" s="27"/>
      <c r="BDG30" s="27"/>
      <c r="BDH30" s="27"/>
      <c r="BDI30" s="27"/>
      <c r="BDJ30" s="27"/>
      <c r="BDK30" s="27"/>
      <c r="BDL30" s="27"/>
      <c r="BDM30" s="27"/>
      <c r="BDN30" s="27"/>
      <c r="BDO30" s="27"/>
      <c r="BDP30" s="27"/>
      <c r="BDQ30" s="27"/>
      <c r="BDR30" s="27"/>
      <c r="BDS30" s="27"/>
      <c r="BDT30" s="27"/>
      <c r="BDU30" s="27"/>
      <c r="BDV30" s="27"/>
      <c r="BDW30" s="27"/>
      <c r="BDX30" s="27"/>
      <c r="BDY30" s="27"/>
      <c r="BDZ30" s="27"/>
      <c r="BEA30" s="27"/>
      <c r="BEB30" s="27"/>
      <c r="BEC30" s="27"/>
      <c r="BED30" s="27"/>
      <c r="BEE30" s="27"/>
      <c r="BEF30" s="27"/>
      <c r="BEG30" s="27"/>
      <c r="BEH30" s="27"/>
      <c r="BEI30" s="27"/>
      <c r="BEJ30" s="27"/>
      <c r="BEK30" s="27"/>
      <c r="BEL30" s="27"/>
      <c r="BEM30" s="27"/>
      <c r="BEN30" s="27"/>
      <c r="BEO30" s="27"/>
      <c r="BEP30" s="27"/>
      <c r="BEQ30" s="27"/>
      <c r="BER30" s="27"/>
      <c r="BES30" s="27"/>
      <c r="BET30" s="27"/>
      <c r="BEU30" s="27"/>
      <c r="BEV30" s="27"/>
      <c r="BEW30" s="27"/>
      <c r="BEX30" s="27"/>
      <c r="BEY30" s="27"/>
      <c r="BEZ30" s="27"/>
      <c r="BFA30" s="27"/>
      <c r="BFB30" s="27"/>
      <c r="BFC30" s="27"/>
      <c r="BFD30" s="27"/>
      <c r="BFE30" s="27"/>
      <c r="BFF30" s="27"/>
      <c r="BFG30" s="27"/>
      <c r="BFH30" s="27"/>
      <c r="BFI30" s="27"/>
      <c r="BFJ30" s="27"/>
      <c r="BFK30" s="27"/>
      <c r="BFL30" s="27"/>
      <c r="BFM30" s="27"/>
      <c r="BFN30" s="27"/>
      <c r="BFO30" s="27"/>
      <c r="BFP30" s="27"/>
      <c r="BFQ30" s="27"/>
      <c r="BFR30" s="27"/>
      <c r="BFS30" s="27"/>
      <c r="BFT30" s="27"/>
      <c r="BFU30" s="27"/>
      <c r="BFV30" s="27"/>
      <c r="BFW30" s="27"/>
      <c r="BFX30" s="27"/>
      <c r="BFY30" s="27"/>
      <c r="BFZ30" s="27"/>
      <c r="BGA30" s="27"/>
      <c r="BGB30" s="27"/>
      <c r="BGC30" s="27"/>
      <c r="BGD30" s="27"/>
      <c r="BGE30" s="27"/>
      <c r="BGF30" s="27"/>
      <c r="BGG30" s="27"/>
      <c r="BGH30" s="27"/>
      <c r="BGI30" s="27"/>
      <c r="BGJ30" s="27"/>
      <c r="BGK30" s="27"/>
      <c r="BGL30" s="27"/>
      <c r="BGM30" s="27"/>
      <c r="BGN30" s="27"/>
      <c r="BGO30" s="27"/>
      <c r="BGP30" s="27"/>
      <c r="BGQ30" s="27"/>
      <c r="BGR30" s="27"/>
      <c r="BGS30" s="27"/>
      <c r="BGT30" s="27"/>
      <c r="BGU30" s="27"/>
      <c r="BGV30" s="27"/>
      <c r="BGW30" s="27"/>
      <c r="BGX30" s="27"/>
      <c r="BGY30" s="27"/>
      <c r="BGZ30" s="27"/>
      <c r="BHA30" s="27"/>
      <c r="BHB30" s="27"/>
      <c r="BHC30" s="27"/>
      <c r="BHD30" s="27"/>
      <c r="BHE30" s="27"/>
      <c r="BHF30" s="27"/>
      <c r="BHG30" s="27"/>
      <c r="BHH30" s="27"/>
      <c r="BHI30" s="27"/>
      <c r="BHJ30" s="27"/>
      <c r="BHK30" s="27"/>
      <c r="BHL30" s="27"/>
      <c r="BHM30" s="27"/>
      <c r="BHN30" s="27"/>
      <c r="BHO30" s="27"/>
      <c r="BHP30" s="27"/>
      <c r="BHQ30" s="27"/>
      <c r="BHR30" s="27"/>
      <c r="BHS30" s="27"/>
      <c r="BHT30" s="27"/>
      <c r="BHU30" s="27"/>
      <c r="BHV30" s="27"/>
      <c r="BHW30" s="27"/>
      <c r="BHX30" s="27"/>
      <c r="BHY30" s="27"/>
      <c r="BHZ30" s="27"/>
      <c r="BIA30" s="27"/>
      <c r="BIB30" s="27"/>
      <c r="BIC30" s="27"/>
      <c r="BID30" s="27"/>
      <c r="BIE30" s="27"/>
      <c r="BIF30" s="27"/>
      <c r="BIG30" s="27"/>
      <c r="BIH30" s="27"/>
      <c r="BII30" s="27"/>
      <c r="BIJ30" s="27"/>
      <c r="BIK30" s="27"/>
      <c r="BIL30" s="27"/>
      <c r="BIM30" s="27"/>
      <c r="BIN30" s="27"/>
      <c r="BIO30" s="27"/>
      <c r="BIP30" s="27"/>
      <c r="BIQ30" s="27"/>
      <c r="BIR30" s="27"/>
      <c r="BIS30" s="27"/>
      <c r="BIT30" s="27"/>
      <c r="BIU30" s="27"/>
      <c r="BIV30" s="27"/>
      <c r="BIW30" s="27"/>
      <c r="BIX30" s="27"/>
      <c r="BIY30" s="27"/>
      <c r="BIZ30" s="27"/>
      <c r="BJA30" s="27"/>
      <c r="BJB30" s="27"/>
      <c r="BJC30" s="27"/>
      <c r="BJD30" s="27"/>
      <c r="BJE30" s="27"/>
      <c r="BJF30" s="27"/>
      <c r="BJG30" s="27"/>
      <c r="BJH30" s="27"/>
      <c r="BJI30" s="27"/>
      <c r="BJJ30" s="27"/>
      <c r="BJK30" s="27"/>
      <c r="BJL30" s="27"/>
      <c r="BJM30" s="27"/>
      <c r="BJN30" s="27"/>
      <c r="BJO30" s="27"/>
      <c r="BJP30" s="27"/>
      <c r="BJQ30" s="27"/>
      <c r="BJR30" s="27"/>
      <c r="BJS30" s="27"/>
      <c r="BJT30" s="27"/>
      <c r="BJU30" s="27"/>
      <c r="BJV30" s="27"/>
      <c r="BJW30" s="27"/>
      <c r="BJX30" s="27"/>
      <c r="BJY30" s="27"/>
      <c r="BJZ30" s="27"/>
      <c r="BKA30" s="27"/>
      <c r="BKB30" s="27"/>
      <c r="BKC30" s="27"/>
      <c r="BKD30" s="27"/>
      <c r="BKE30" s="27"/>
      <c r="BKF30" s="27"/>
      <c r="BKG30" s="27"/>
      <c r="BKH30" s="27"/>
      <c r="BKI30" s="27"/>
      <c r="BKJ30" s="27"/>
      <c r="BKK30" s="27"/>
      <c r="BKL30" s="27"/>
      <c r="BKM30" s="27"/>
      <c r="BKN30" s="27"/>
      <c r="BKO30" s="27"/>
      <c r="BKP30" s="27"/>
      <c r="BKQ30" s="27"/>
      <c r="BKR30" s="27"/>
      <c r="BKS30" s="27"/>
      <c r="BKT30" s="27"/>
      <c r="BKU30" s="27"/>
      <c r="BKV30" s="27"/>
      <c r="BKW30" s="27"/>
      <c r="BKX30" s="27"/>
      <c r="BKY30" s="27"/>
      <c r="BKZ30" s="27"/>
      <c r="BLA30" s="27"/>
      <c r="BLB30" s="27"/>
      <c r="BLC30" s="27"/>
      <c r="BLD30" s="27"/>
      <c r="BLE30" s="27"/>
      <c r="BLF30" s="27"/>
      <c r="BLG30" s="27"/>
      <c r="BLH30" s="27"/>
      <c r="BLI30" s="27"/>
      <c r="BLJ30" s="27"/>
      <c r="BLK30" s="27"/>
      <c r="BLL30" s="27"/>
      <c r="BLM30" s="27"/>
      <c r="BLN30" s="27"/>
      <c r="BLO30" s="27"/>
      <c r="BLP30" s="27"/>
      <c r="BLQ30" s="27"/>
      <c r="BLR30" s="27"/>
      <c r="BLS30" s="27"/>
      <c r="BLT30" s="27"/>
      <c r="BLU30" s="27"/>
      <c r="BLV30" s="27"/>
      <c r="BLW30" s="27"/>
      <c r="BLX30" s="27"/>
      <c r="BLY30" s="27"/>
      <c r="BLZ30" s="27"/>
      <c r="BMA30" s="27"/>
      <c r="BMB30" s="27"/>
      <c r="BMC30" s="27"/>
      <c r="BMD30" s="27"/>
      <c r="BME30" s="27"/>
      <c r="BMF30" s="27"/>
      <c r="BMG30" s="27"/>
      <c r="BMH30" s="27"/>
      <c r="BMI30" s="27"/>
      <c r="BMJ30" s="27"/>
      <c r="BMK30" s="27"/>
      <c r="BML30" s="27"/>
      <c r="BMM30" s="27"/>
      <c r="BMN30" s="27"/>
      <c r="BMO30" s="27"/>
      <c r="BMP30" s="27"/>
      <c r="BMQ30" s="27"/>
      <c r="BMR30" s="27"/>
      <c r="BMS30" s="27"/>
      <c r="BMT30" s="27"/>
      <c r="BMU30" s="27"/>
      <c r="BMV30" s="27"/>
      <c r="BMW30" s="27"/>
      <c r="BMX30" s="27"/>
      <c r="BMY30" s="27"/>
      <c r="BMZ30" s="27"/>
      <c r="BNA30" s="27"/>
      <c r="BNB30" s="27"/>
      <c r="BNC30" s="27"/>
      <c r="BND30" s="27"/>
      <c r="BNE30" s="27"/>
      <c r="BNF30" s="27"/>
      <c r="BNG30" s="27"/>
      <c r="BNH30" s="27"/>
      <c r="BNI30" s="27"/>
      <c r="BNJ30" s="27"/>
      <c r="BNK30" s="27"/>
      <c r="BNL30" s="27"/>
      <c r="BNM30" s="27"/>
      <c r="BNN30" s="27"/>
      <c r="BNO30" s="27"/>
      <c r="BNP30" s="27"/>
      <c r="BNQ30" s="27"/>
      <c r="BNR30" s="27"/>
      <c r="BNS30" s="27"/>
      <c r="BNT30" s="27"/>
      <c r="BNU30" s="27"/>
      <c r="BNV30" s="27"/>
      <c r="BNW30" s="27"/>
      <c r="BNX30" s="27"/>
      <c r="BNY30" s="27"/>
      <c r="BNZ30" s="27"/>
      <c r="BOA30" s="27"/>
      <c r="BOB30" s="27"/>
      <c r="BOC30" s="27"/>
      <c r="BOD30" s="27"/>
      <c r="BOE30" s="27"/>
      <c r="BOF30" s="27"/>
      <c r="BOG30" s="27"/>
      <c r="BOH30" s="27"/>
      <c r="BOI30" s="27"/>
      <c r="BOJ30" s="27"/>
      <c r="BOK30" s="27"/>
      <c r="BOL30" s="27"/>
      <c r="BOM30" s="27"/>
      <c r="BON30" s="27"/>
      <c r="BOO30" s="27"/>
      <c r="BOP30" s="27"/>
      <c r="BOQ30" s="27"/>
      <c r="BOR30" s="27"/>
      <c r="BOS30" s="27"/>
      <c r="BOT30" s="27"/>
      <c r="BOU30" s="27"/>
      <c r="BOV30" s="27"/>
      <c r="BOW30" s="27"/>
      <c r="BOX30" s="27"/>
      <c r="BOY30" s="27"/>
      <c r="BOZ30" s="27"/>
      <c r="BPA30" s="27"/>
      <c r="BPB30" s="27"/>
      <c r="BPC30" s="27"/>
      <c r="BPD30" s="27"/>
      <c r="BPE30" s="27"/>
      <c r="BPF30" s="27"/>
      <c r="BPG30" s="27"/>
      <c r="BPH30" s="27"/>
      <c r="BPI30" s="27"/>
      <c r="BPJ30" s="27"/>
      <c r="BPK30" s="27"/>
      <c r="BPL30" s="27"/>
      <c r="BPM30" s="27"/>
      <c r="BPN30" s="27"/>
      <c r="BPO30" s="27"/>
      <c r="BPP30" s="27"/>
      <c r="BPQ30" s="27"/>
      <c r="BPR30" s="27"/>
      <c r="BPS30" s="27"/>
      <c r="BPT30" s="27"/>
      <c r="BPU30" s="27"/>
      <c r="BPV30" s="27"/>
      <c r="BPW30" s="27"/>
      <c r="BPX30" s="27"/>
      <c r="BPY30" s="27"/>
      <c r="BPZ30" s="27"/>
      <c r="BQA30" s="27"/>
      <c r="BQB30" s="27"/>
      <c r="BQC30" s="27"/>
      <c r="BQD30" s="27"/>
      <c r="BQE30" s="27"/>
      <c r="BQF30" s="27"/>
      <c r="BQG30" s="27"/>
      <c r="BQH30" s="27"/>
      <c r="BQI30" s="27"/>
      <c r="BQJ30" s="27"/>
      <c r="BQK30" s="27"/>
      <c r="BQL30" s="27"/>
      <c r="BQM30" s="27"/>
      <c r="BQN30" s="27"/>
      <c r="BQO30" s="27"/>
      <c r="BQP30" s="27"/>
      <c r="BQQ30" s="27"/>
      <c r="BQR30" s="27"/>
      <c r="BQS30" s="27"/>
      <c r="BQT30" s="27"/>
      <c r="BQU30" s="27"/>
      <c r="BQV30" s="27"/>
      <c r="BQW30" s="27"/>
      <c r="BQX30" s="27"/>
      <c r="BQY30" s="27"/>
      <c r="BQZ30" s="27"/>
      <c r="BRA30" s="27"/>
      <c r="BRB30" s="27"/>
      <c r="BRC30" s="27"/>
      <c r="BRD30" s="27"/>
      <c r="BRE30" s="27"/>
      <c r="BRF30" s="27"/>
      <c r="BRG30" s="27"/>
      <c r="BRH30" s="27"/>
      <c r="BRI30" s="27"/>
      <c r="BRJ30" s="27"/>
      <c r="BRK30" s="27"/>
      <c r="BRL30" s="27"/>
      <c r="BRM30" s="27"/>
      <c r="BRN30" s="27"/>
      <c r="BRO30" s="27"/>
      <c r="BRP30" s="27"/>
      <c r="BRQ30" s="27"/>
      <c r="BRR30" s="27"/>
      <c r="BRS30" s="27"/>
      <c r="BRT30" s="27"/>
      <c r="BRU30" s="27"/>
      <c r="BRV30" s="27"/>
      <c r="BRW30" s="27"/>
      <c r="BRX30" s="27"/>
      <c r="BRY30" s="27"/>
      <c r="BRZ30" s="27"/>
      <c r="BSA30" s="27"/>
      <c r="BSB30" s="27"/>
      <c r="BSC30" s="27"/>
      <c r="BSD30" s="27"/>
      <c r="BSE30" s="27"/>
      <c r="BSF30" s="27"/>
      <c r="BSG30" s="27"/>
      <c r="BSH30" s="27"/>
      <c r="BSI30" s="27"/>
      <c r="BSJ30" s="27"/>
      <c r="BSK30" s="27"/>
      <c r="BSL30" s="27"/>
      <c r="BSM30" s="27"/>
      <c r="BSN30" s="27"/>
      <c r="BSO30" s="27"/>
      <c r="BSP30" s="27"/>
      <c r="BSQ30" s="27"/>
      <c r="BSR30" s="27"/>
      <c r="BSS30" s="27"/>
      <c r="BST30" s="27"/>
      <c r="BSU30" s="27"/>
      <c r="BSV30" s="27"/>
      <c r="BSW30" s="27"/>
      <c r="BSX30" s="27"/>
      <c r="BSY30" s="27"/>
      <c r="BSZ30" s="27"/>
      <c r="BTA30" s="27"/>
      <c r="BTB30" s="27"/>
      <c r="BTC30" s="27"/>
      <c r="BTD30" s="27"/>
      <c r="BTE30" s="27"/>
      <c r="BTF30" s="27"/>
      <c r="BTG30" s="27"/>
      <c r="BTH30" s="27"/>
      <c r="BTI30" s="27"/>
      <c r="BTJ30" s="27"/>
      <c r="BTK30" s="27"/>
      <c r="BTL30" s="27"/>
      <c r="BTM30" s="27"/>
      <c r="BTN30" s="27"/>
      <c r="BTO30" s="27"/>
      <c r="BTP30" s="27"/>
      <c r="BTQ30" s="27"/>
      <c r="BTR30" s="27"/>
      <c r="BTS30" s="27"/>
      <c r="BTT30" s="27"/>
      <c r="BTU30" s="27"/>
      <c r="BTV30" s="27"/>
      <c r="BTW30" s="27"/>
      <c r="BTX30" s="27"/>
      <c r="BTY30" s="27"/>
      <c r="BTZ30" s="27"/>
      <c r="BUA30" s="27"/>
      <c r="BUB30" s="27"/>
      <c r="BUC30" s="27"/>
      <c r="BUD30" s="27"/>
      <c r="BUE30" s="27"/>
      <c r="BUF30" s="27"/>
      <c r="BUG30" s="27"/>
      <c r="BUH30" s="27"/>
      <c r="BUI30" s="27"/>
      <c r="BUJ30" s="27"/>
      <c r="BUK30" s="27"/>
      <c r="BUL30" s="27"/>
      <c r="BUM30" s="27"/>
      <c r="BUN30" s="27"/>
      <c r="BUO30" s="27"/>
      <c r="BUP30" s="27"/>
      <c r="BUQ30" s="27"/>
      <c r="BUR30" s="27"/>
      <c r="BUS30" s="27"/>
      <c r="BUT30" s="27"/>
      <c r="BUU30" s="27"/>
      <c r="BUV30" s="27"/>
      <c r="BUW30" s="27"/>
      <c r="BUX30" s="27"/>
      <c r="BUY30" s="27"/>
      <c r="BUZ30" s="27"/>
      <c r="BVA30" s="27"/>
      <c r="BVB30" s="27"/>
      <c r="BVC30" s="27"/>
      <c r="BVD30" s="27"/>
      <c r="BVE30" s="27"/>
      <c r="BVF30" s="27"/>
      <c r="BVG30" s="27"/>
      <c r="BVH30" s="27"/>
      <c r="BVI30" s="27"/>
      <c r="BVJ30" s="27"/>
      <c r="BVK30" s="27"/>
      <c r="BVL30" s="27"/>
      <c r="BVM30" s="27"/>
      <c r="BVN30" s="27"/>
      <c r="BVO30" s="27"/>
      <c r="BVP30" s="27"/>
      <c r="BVQ30" s="27"/>
      <c r="BVR30" s="27"/>
      <c r="BVS30" s="27"/>
      <c r="BVT30" s="27"/>
      <c r="BVU30" s="27"/>
      <c r="BVV30" s="27"/>
      <c r="BVW30" s="27"/>
      <c r="BVX30" s="27"/>
      <c r="BVY30" s="27"/>
      <c r="BVZ30" s="27"/>
      <c r="BWA30" s="27"/>
      <c r="BWB30" s="27"/>
      <c r="BWC30" s="27"/>
      <c r="BWD30" s="27"/>
      <c r="BWE30" s="27"/>
      <c r="BWF30" s="27"/>
      <c r="BWG30" s="27"/>
      <c r="BWH30" s="27"/>
      <c r="BWI30" s="27"/>
      <c r="BWJ30" s="27"/>
      <c r="BWK30" s="27"/>
      <c r="BWL30" s="27"/>
      <c r="BWM30" s="27"/>
      <c r="BWN30" s="27"/>
      <c r="BWO30" s="27"/>
      <c r="BWP30" s="27"/>
      <c r="BWQ30" s="27"/>
      <c r="BWR30" s="27"/>
      <c r="BWS30" s="27"/>
      <c r="BWT30" s="27"/>
      <c r="BWU30" s="27"/>
      <c r="BWV30" s="27"/>
      <c r="BWW30" s="27"/>
      <c r="BWX30" s="27"/>
      <c r="BWY30" s="27"/>
      <c r="BWZ30" s="27"/>
      <c r="BXA30" s="27"/>
      <c r="BXB30" s="27"/>
      <c r="BXC30" s="27"/>
      <c r="BXD30" s="27"/>
      <c r="BXE30" s="27"/>
      <c r="BXF30" s="27"/>
      <c r="BXG30" s="27"/>
      <c r="BXH30" s="27"/>
      <c r="BXI30" s="27"/>
      <c r="BXJ30" s="27"/>
      <c r="BXK30" s="27"/>
      <c r="BXL30" s="27"/>
      <c r="BXM30" s="27"/>
      <c r="BXN30" s="27"/>
      <c r="BXO30" s="27"/>
      <c r="BXP30" s="27"/>
      <c r="BXQ30" s="27"/>
      <c r="BXR30" s="27"/>
      <c r="BXS30" s="27"/>
      <c r="BXT30" s="27"/>
      <c r="BXU30" s="27"/>
      <c r="BXV30" s="27"/>
      <c r="BXW30" s="27"/>
      <c r="BXX30" s="27"/>
      <c r="BXY30" s="27"/>
      <c r="BXZ30" s="27"/>
      <c r="BYA30" s="27"/>
      <c r="BYB30" s="27"/>
      <c r="BYC30" s="27"/>
      <c r="BYD30" s="27"/>
      <c r="BYE30" s="27"/>
      <c r="BYF30" s="27"/>
      <c r="BYG30" s="27"/>
      <c r="BYH30" s="27"/>
      <c r="BYI30" s="27"/>
      <c r="BYJ30" s="27"/>
      <c r="BYK30" s="27"/>
      <c r="BYL30" s="27"/>
      <c r="BYM30" s="27"/>
      <c r="BYN30" s="27"/>
      <c r="BYO30" s="27"/>
      <c r="BYP30" s="27"/>
      <c r="BYQ30" s="27"/>
      <c r="BYR30" s="27"/>
      <c r="BYS30" s="27"/>
      <c r="BYT30" s="27"/>
      <c r="BYU30" s="27"/>
      <c r="BYV30" s="27"/>
      <c r="BYW30" s="27"/>
      <c r="BYX30" s="27"/>
      <c r="BYY30" s="27"/>
      <c r="BYZ30" s="27"/>
      <c r="BZA30" s="27"/>
      <c r="BZB30" s="27"/>
      <c r="BZC30" s="27"/>
      <c r="BZD30" s="27"/>
      <c r="BZE30" s="27"/>
      <c r="BZF30" s="27"/>
      <c r="BZG30" s="27"/>
      <c r="BZH30" s="27"/>
      <c r="BZI30" s="27"/>
      <c r="BZJ30" s="27"/>
      <c r="BZK30" s="27"/>
      <c r="BZL30" s="27"/>
      <c r="BZM30" s="27"/>
      <c r="BZN30" s="27"/>
      <c r="BZO30" s="27"/>
      <c r="BZP30" s="27"/>
      <c r="BZQ30" s="27"/>
      <c r="BZR30" s="27"/>
      <c r="BZS30" s="27"/>
      <c r="BZT30" s="27"/>
      <c r="BZU30" s="27"/>
      <c r="BZV30" s="27"/>
      <c r="BZW30" s="27"/>
      <c r="BZX30" s="27"/>
      <c r="BZY30" s="27"/>
      <c r="BZZ30" s="27"/>
      <c r="CAA30" s="27"/>
      <c r="CAB30" s="27"/>
      <c r="CAC30" s="27"/>
      <c r="CAD30" s="27"/>
      <c r="CAE30" s="27"/>
      <c r="CAF30" s="27"/>
      <c r="CAG30" s="27"/>
      <c r="CAH30" s="27"/>
      <c r="CAI30" s="27"/>
      <c r="CAJ30" s="27"/>
      <c r="CAK30" s="27"/>
      <c r="CAL30" s="27"/>
      <c r="CAM30" s="27"/>
      <c r="CAN30" s="27"/>
      <c r="CAO30" s="27"/>
      <c r="CAP30" s="27"/>
      <c r="CAQ30" s="27"/>
      <c r="CAR30" s="27"/>
      <c r="CAS30" s="27"/>
      <c r="CAT30" s="27"/>
      <c r="CAU30" s="27"/>
      <c r="CAV30" s="27"/>
      <c r="CAW30" s="27"/>
      <c r="CAX30" s="27"/>
      <c r="CAY30" s="27"/>
      <c r="CAZ30" s="27"/>
      <c r="CBA30" s="27"/>
      <c r="CBB30" s="27"/>
      <c r="CBC30" s="27"/>
      <c r="CBD30" s="27"/>
      <c r="CBE30" s="27"/>
      <c r="CBF30" s="27"/>
      <c r="CBG30" s="27"/>
      <c r="CBH30" s="27"/>
      <c r="CBI30" s="27"/>
      <c r="CBJ30" s="27"/>
      <c r="CBK30" s="27"/>
      <c r="CBL30" s="27"/>
      <c r="CBM30" s="27"/>
      <c r="CBN30" s="27"/>
      <c r="CBO30" s="27"/>
      <c r="CBP30" s="27"/>
      <c r="CBQ30" s="27"/>
      <c r="CBR30" s="27"/>
      <c r="CBS30" s="27"/>
      <c r="CBT30" s="27"/>
      <c r="CBU30" s="27"/>
      <c r="CBV30" s="27"/>
      <c r="CBW30" s="27"/>
      <c r="CBX30" s="27"/>
      <c r="CBY30" s="27"/>
      <c r="CBZ30" s="27"/>
      <c r="CCA30" s="27"/>
      <c r="CCB30" s="27"/>
      <c r="CCC30" s="27"/>
      <c r="CCD30" s="27"/>
      <c r="CCE30" s="27"/>
      <c r="CCF30" s="27"/>
      <c r="CCG30" s="27"/>
      <c r="CCH30" s="27"/>
      <c r="CCI30" s="27"/>
      <c r="CCJ30" s="27"/>
      <c r="CCK30" s="27"/>
      <c r="CCL30" s="27"/>
      <c r="CCM30" s="27"/>
      <c r="CCN30" s="27"/>
      <c r="CCO30" s="27"/>
      <c r="CCP30" s="27"/>
      <c r="CCQ30" s="27"/>
      <c r="CCR30" s="27"/>
      <c r="CCS30" s="27"/>
      <c r="CCT30" s="27"/>
      <c r="CCU30" s="27"/>
      <c r="CCV30" s="27"/>
      <c r="CCW30" s="27"/>
      <c r="CCX30" s="27"/>
      <c r="CCY30" s="27"/>
      <c r="CCZ30" s="27"/>
      <c r="CDA30" s="27"/>
      <c r="CDB30" s="27"/>
      <c r="CDC30" s="27"/>
      <c r="CDD30" s="27"/>
      <c r="CDE30" s="27"/>
      <c r="CDF30" s="27"/>
      <c r="CDG30" s="27"/>
      <c r="CDH30" s="27"/>
      <c r="CDI30" s="27"/>
      <c r="CDJ30" s="27"/>
      <c r="CDK30" s="27"/>
      <c r="CDL30" s="27"/>
      <c r="CDM30" s="27"/>
      <c r="CDN30" s="27"/>
      <c r="CDO30" s="27"/>
      <c r="CDP30" s="27"/>
      <c r="CDQ30" s="27"/>
      <c r="CDR30" s="27"/>
      <c r="CDS30" s="27"/>
      <c r="CDT30" s="27"/>
      <c r="CDU30" s="27"/>
      <c r="CDV30" s="27"/>
      <c r="CDW30" s="27"/>
      <c r="CDX30" s="27"/>
      <c r="CDY30" s="27"/>
      <c r="CDZ30" s="27"/>
      <c r="CEA30" s="27"/>
      <c r="CEB30" s="27"/>
      <c r="CEC30" s="27"/>
      <c r="CED30" s="27"/>
      <c r="CEE30" s="27"/>
      <c r="CEF30" s="27"/>
      <c r="CEG30" s="27"/>
      <c r="CEH30" s="27"/>
      <c r="CEI30" s="27"/>
      <c r="CEJ30" s="27"/>
      <c r="CEK30" s="27"/>
      <c r="CEL30" s="27"/>
      <c r="CEM30" s="27"/>
      <c r="CEN30" s="27"/>
      <c r="CEO30" s="27"/>
      <c r="CEP30" s="27"/>
      <c r="CEQ30" s="27"/>
      <c r="CER30" s="27"/>
      <c r="CES30" s="27"/>
      <c r="CET30" s="27"/>
      <c r="CEU30" s="27"/>
      <c r="CEV30" s="27"/>
      <c r="CEW30" s="27"/>
      <c r="CEX30" s="27"/>
      <c r="CEY30" s="27"/>
      <c r="CEZ30" s="27"/>
      <c r="CFA30" s="27"/>
      <c r="CFB30" s="27"/>
      <c r="CFC30" s="27"/>
      <c r="CFD30" s="27"/>
      <c r="CFE30" s="27"/>
      <c r="CFF30" s="27"/>
      <c r="CFG30" s="27"/>
      <c r="CFH30" s="27"/>
      <c r="CFI30" s="27"/>
      <c r="CFJ30" s="27"/>
      <c r="CFK30" s="27"/>
      <c r="CFL30" s="27"/>
      <c r="CFM30" s="27"/>
      <c r="CFN30" s="27"/>
      <c r="CFO30" s="27"/>
      <c r="CFP30" s="27"/>
      <c r="CFQ30" s="27"/>
      <c r="CFR30" s="27"/>
      <c r="CFS30" s="27"/>
      <c r="CFT30" s="27"/>
      <c r="CFU30" s="27"/>
      <c r="CFV30" s="27"/>
      <c r="CFW30" s="27"/>
      <c r="CFX30" s="27"/>
      <c r="CFY30" s="27"/>
      <c r="CFZ30" s="27"/>
      <c r="CGA30" s="27"/>
      <c r="CGB30" s="27"/>
      <c r="CGC30" s="27"/>
      <c r="CGD30" s="27"/>
      <c r="CGE30" s="27"/>
      <c r="CGF30" s="27"/>
      <c r="CGG30" s="27"/>
      <c r="CGH30" s="27"/>
      <c r="CGI30" s="27"/>
      <c r="CGJ30" s="27"/>
      <c r="CGK30" s="27"/>
      <c r="CGL30" s="27"/>
      <c r="CGM30" s="27"/>
      <c r="CGN30" s="27"/>
      <c r="CGO30" s="27"/>
      <c r="CGP30" s="27"/>
      <c r="CGQ30" s="27"/>
      <c r="CGR30" s="27"/>
      <c r="CGS30" s="27"/>
      <c r="CGT30" s="27"/>
      <c r="CGU30" s="27"/>
      <c r="CGV30" s="27"/>
      <c r="CGW30" s="27"/>
      <c r="CGX30" s="27"/>
      <c r="CGY30" s="27"/>
      <c r="CGZ30" s="27"/>
      <c r="CHA30" s="27"/>
      <c r="CHB30" s="27"/>
      <c r="CHC30" s="27"/>
      <c r="CHD30" s="27"/>
      <c r="CHE30" s="27"/>
      <c r="CHF30" s="27"/>
      <c r="CHG30" s="27"/>
      <c r="CHH30" s="27"/>
      <c r="CHI30" s="27"/>
      <c r="CHJ30" s="27"/>
      <c r="CHK30" s="27"/>
      <c r="CHL30" s="27"/>
      <c r="CHM30" s="27"/>
      <c r="CHN30" s="27"/>
      <c r="CHO30" s="27"/>
      <c r="CHP30" s="27"/>
      <c r="CHQ30" s="27"/>
      <c r="CHR30" s="27"/>
      <c r="CHS30" s="27"/>
      <c r="CHT30" s="27"/>
      <c r="CHU30" s="27"/>
      <c r="CHV30" s="27"/>
      <c r="CHW30" s="27"/>
      <c r="CHX30" s="27"/>
      <c r="CHY30" s="27"/>
      <c r="CHZ30" s="27"/>
      <c r="CIA30" s="27"/>
      <c r="CIB30" s="27"/>
      <c r="CIC30" s="27"/>
      <c r="CID30" s="27"/>
      <c r="CIE30" s="27"/>
      <c r="CIF30" s="27"/>
      <c r="CIG30" s="27"/>
      <c r="CIH30" s="27"/>
      <c r="CII30" s="27"/>
      <c r="CIJ30" s="27"/>
      <c r="CIK30" s="27"/>
      <c r="CIL30" s="27"/>
      <c r="CIM30" s="27"/>
      <c r="CIN30" s="27"/>
      <c r="CIO30" s="27"/>
      <c r="CIP30" s="27"/>
      <c r="CIQ30" s="27"/>
      <c r="CIR30" s="27"/>
      <c r="CIS30" s="27"/>
      <c r="CIT30" s="27"/>
      <c r="CIU30" s="27"/>
      <c r="CIV30" s="27"/>
      <c r="CIW30" s="27"/>
      <c r="CIX30" s="27"/>
      <c r="CIY30" s="27"/>
      <c r="CIZ30" s="27"/>
      <c r="CJA30" s="27"/>
      <c r="CJB30" s="27"/>
      <c r="CJC30" s="27"/>
      <c r="CJD30" s="27"/>
      <c r="CJE30" s="27"/>
      <c r="CJF30" s="27"/>
      <c r="CJG30" s="27"/>
      <c r="CJH30" s="27"/>
      <c r="CJI30" s="27"/>
      <c r="CJJ30" s="27"/>
      <c r="CJK30" s="27"/>
      <c r="CJL30" s="27"/>
      <c r="CJM30" s="27"/>
      <c r="CJN30" s="27"/>
      <c r="CJO30" s="27"/>
      <c r="CJP30" s="27"/>
      <c r="CJQ30" s="27"/>
      <c r="CJR30" s="27"/>
      <c r="CJS30" s="27"/>
      <c r="CJT30" s="27"/>
      <c r="CJU30" s="27"/>
      <c r="CJV30" s="27"/>
      <c r="CJW30" s="27"/>
      <c r="CJX30" s="27"/>
      <c r="CJY30" s="27"/>
      <c r="CJZ30" s="27"/>
      <c r="CKA30" s="27"/>
      <c r="CKB30" s="27"/>
      <c r="CKC30" s="27"/>
      <c r="CKD30" s="27"/>
      <c r="CKE30" s="27"/>
      <c r="CKF30" s="27"/>
      <c r="CKG30" s="27"/>
      <c r="CKH30" s="27"/>
      <c r="CKI30" s="27"/>
      <c r="CKJ30" s="27"/>
      <c r="CKK30" s="27"/>
      <c r="CKL30" s="27"/>
      <c r="CKM30" s="27"/>
      <c r="CKN30" s="27"/>
      <c r="CKO30" s="27"/>
      <c r="CKP30" s="27"/>
      <c r="CKQ30" s="27"/>
      <c r="CKR30" s="27"/>
      <c r="CKS30" s="27"/>
      <c r="CKT30" s="27"/>
      <c r="CKU30" s="27"/>
      <c r="CKV30" s="27"/>
      <c r="CKW30" s="27"/>
      <c r="CKX30" s="27"/>
      <c r="CKY30" s="27"/>
      <c r="CKZ30" s="27"/>
      <c r="CLA30" s="27"/>
      <c r="CLB30" s="27"/>
      <c r="CLC30" s="27"/>
      <c r="CLD30" s="27"/>
      <c r="CLE30" s="27"/>
      <c r="CLF30" s="27"/>
      <c r="CLG30" s="27"/>
      <c r="CLH30" s="27"/>
      <c r="CLI30" s="27"/>
      <c r="CLJ30" s="27"/>
      <c r="CLK30" s="27"/>
      <c r="CLL30" s="27"/>
      <c r="CLM30" s="27"/>
      <c r="CLN30" s="27"/>
      <c r="CLO30" s="27"/>
      <c r="CLP30" s="27"/>
      <c r="CLQ30" s="27"/>
      <c r="CLR30" s="27"/>
      <c r="CLS30" s="27"/>
      <c r="CLT30" s="27"/>
      <c r="CLU30" s="27"/>
      <c r="CLV30" s="27"/>
      <c r="CLW30" s="27"/>
      <c r="CLX30" s="27"/>
      <c r="CLY30" s="27"/>
      <c r="CLZ30" s="27"/>
      <c r="CMA30" s="27"/>
      <c r="CMB30" s="27"/>
      <c r="CMC30" s="27"/>
      <c r="CMD30" s="27"/>
      <c r="CME30" s="27"/>
      <c r="CMF30" s="27"/>
      <c r="CMG30" s="27"/>
      <c r="CMH30" s="27"/>
      <c r="CMI30" s="27"/>
      <c r="CMJ30" s="27"/>
      <c r="CMK30" s="27"/>
      <c r="CML30" s="27"/>
      <c r="CMM30" s="27"/>
      <c r="CMN30" s="27"/>
      <c r="CMO30" s="27"/>
      <c r="CMP30" s="27"/>
      <c r="CMQ30" s="27"/>
      <c r="CMR30" s="27"/>
      <c r="CMS30" s="27"/>
      <c r="CMT30" s="27"/>
      <c r="CMU30" s="27"/>
      <c r="CMV30" s="27"/>
      <c r="CMW30" s="27"/>
      <c r="CMX30" s="27"/>
      <c r="CMY30" s="27"/>
      <c r="CMZ30" s="27"/>
      <c r="CNA30" s="27"/>
      <c r="CNB30" s="27"/>
      <c r="CNC30" s="27"/>
      <c r="CND30" s="27"/>
      <c r="CNE30" s="27"/>
      <c r="CNF30" s="27"/>
      <c r="CNG30" s="27"/>
      <c r="CNH30" s="27"/>
      <c r="CNI30" s="27"/>
      <c r="CNJ30" s="27"/>
      <c r="CNK30" s="27"/>
      <c r="CNL30" s="27"/>
      <c r="CNM30" s="27"/>
      <c r="CNN30" s="27"/>
      <c r="CNO30" s="27"/>
      <c r="CNP30" s="27"/>
      <c r="CNQ30" s="27"/>
      <c r="CNR30" s="27"/>
      <c r="CNS30" s="27"/>
      <c r="CNT30" s="27"/>
      <c r="CNU30" s="27"/>
      <c r="CNV30" s="27"/>
      <c r="CNW30" s="27"/>
      <c r="CNX30" s="27"/>
      <c r="CNY30" s="27"/>
      <c r="CNZ30" s="27"/>
      <c r="COA30" s="27"/>
      <c r="COB30" s="27"/>
      <c r="COC30" s="27"/>
      <c r="COD30" s="27"/>
      <c r="COE30" s="27"/>
      <c r="COF30" s="27"/>
      <c r="COG30" s="27"/>
      <c r="COH30" s="27"/>
      <c r="COI30" s="27"/>
      <c r="COJ30" s="27"/>
      <c r="COK30" s="27"/>
      <c r="COL30" s="27"/>
      <c r="COM30" s="27"/>
      <c r="CON30" s="27"/>
      <c r="COO30" s="27"/>
      <c r="COP30" s="27"/>
      <c r="COQ30" s="27"/>
      <c r="COR30" s="27"/>
      <c r="COS30" s="27"/>
      <c r="COT30" s="27"/>
      <c r="COU30" s="27"/>
      <c r="COV30" s="27"/>
      <c r="COW30" s="27"/>
      <c r="COX30" s="27"/>
      <c r="COY30" s="27"/>
      <c r="COZ30" s="27"/>
      <c r="CPA30" s="27"/>
      <c r="CPB30" s="27"/>
      <c r="CPC30" s="27"/>
      <c r="CPD30" s="27"/>
      <c r="CPE30" s="27"/>
      <c r="CPF30" s="27"/>
      <c r="CPG30" s="27"/>
      <c r="CPH30" s="27"/>
      <c r="CPI30" s="27"/>
      <c r="CPJ30" s="27"/>
      <c r="CPK30" s="27"/>
      <c r="CPL30" s="27"/>
      <c r="CPM30" s="27"/>
      <c r="CPN30" s="27"/>
      <c r="CPO30" s="27"/>
      <c r="CPP30" s="27"/>
      <c r="CPQ30" s="27"/>
      <c r="CPR30" s="27"/>
      <c r="CPS30" s="27"/>
      <c r="CPT30" s="27"/>
      <c r="CPU30" s="27"/>
      <c r="CPV30" s="27"/>
      <c r="CPW30" s="27"/>
      <c r="CPX30" s="27"/>
      <c r="CPY30" s="27"/>
      <c r="CPZ30" s="27"/>
      <c r="CQA30" s="27"/>
      <c r="CQB30" s="27"/>
      <c r="CQC30" s="27"/>
      <c r="CQD30" s="27"/>
      <c r="CQE30" s="27"/>
      <c r="CQF30" s="27"/>
      <c r="CQG30" s="27"/>
      <c r="CQH30" s="27"/>
      <c r="CQI30" s="27"/>
      <c r="CQJ30" s="27"/>
      <c r="CQK30" s="27"/>
      <c r="CQL30" s="27"/>
      <c r="CQM30" s="27"/>
      <c r="CQN30" s="27"/>
      <c r="CQO30" s="27"/>
      <c r="CQP30" s="27"/>
      <c r="CQQ30" s="27"/>
      <c r="CQR30" s="27"/>
      <c r="CQS30" s="27"/>
      <c r="CQT30" s="27"/>
      <c r="CQU30" s="27"/>
      <c r="CQV30" s="27"/>
      <c r="CQW30" s="27"/>
      <c r="CQX30" s="27"/>
      <c r="CQY30" s="27"/>
      <c r="CQZ30" s="27"/>
      <c r="CRA30" s="27"/>
      <c r="CRB30" s="27"/>
      <c r="CRC30" s="27"/>
      <c r="CRD30" s="27"/>
      <c r="CRE30" s="27"/>
      <c r="CRF30" s="27"/>
      <c r="CRG30" s="27"/>
      <c r="CRH30" s="27"/>
      <c r="CRI30" s="27"/>
      <c r="CRJ30" s="27"/>
      <c r="CRK30" s="27"/>
      <c r="CRL30" s="27"/>
      <c r="CRM30" s="27"/>
      <c r="CRN30" s="27"/>
      <c r="CRO30" s="27"/>
      <c r="CRP30" s="27"/>
      <c r="CRQ30" s="27"/>
      <c r="CRR30" s="27"/>
      <c r="CRS30" s="27"/>
      <c r="CRT30" s="27"/>
      <c r="CRU30" s="27"/>
      <c r="CRV30" s="27"/>
      <c r="CRW30" s="27"/>
      <c r="CRX30" s="27"/>
      <c r="CRY30" s="27"/>
      <c r="CRZ30" s="27"/>
      <c r="CSA30" s="27"/>
      <c r="CSB30" s="27"/>
      <c r="CSC30" s="27"/>
      <c r="CSD30" s="27"/>
      <c r="CSE30" s="27"/>
      <c r="CSF30" s="27"/>
      <c r="CSG30" s="27"/>
      <c r="CSH30" s="27"/>
      <c r="CSI30" s="27"/>
      <c r="CSJ30" s="27"/>
      <c r="CSK30" s="27"/>
      <c r="CSL30" s="27"/>
      <c r="CSM30" s="27"/>
      <c r="CSN30" s="27"/>
      <c r="CSO30" s="27"/>
      <c r="CSP30" s="27"/>
      <c r="CSQ30" s="27"/>
      <c r="CSR30" s="27"/>
      <c r="CSS30" s="27"/>
      <c r="CST30" s="27"/>
      <c r="CSU30" s="27"/>
      <c r="CSV30" s="27"/>
      <c r="CSW30" s="27"/>
      <c r="CSX30" s="27"/>
      <c r="CSY30" s="27"/>
      <c r="CSZ30" s="27"/>
      <c r="CTA30" s="27"/>
      <c r="CTB30" s="27"/>
      <c r="CTC30" s="27"/>
      <c r="CTD30" s="27"/>
      <c r="CTE30" s="27"/>
      <c r="CTF30" s="27"/>
      <c r="CTG30" s="27"/>
      <c r="CTH30" s="27"/>
      <c r="CTI30" s="27"/>
      <c r="CTJ30" s="27"/>
      <c r="CTK30" s="27"/>
      <c r="CTL30" s="27"/>
      <c r="CTM30" s="27"/>
      <c r="CTN30" s="27"/>
      <c r="CTO30" s="27"/>
      <c r="CTP30" s="27"/>
      <c r="CTQ30" s="27"/>
      <c r="CTR30" s="27"/>
      <c r="CTS30" s="27"/>
      <c r="CTT30" s="27"/>
      <c r="CTU30" s="27"/>
      <c r="CTV30" s="27"/>
      <c r="CTW30" s="27"/>
      <c r="CTX30" s="27"/>
      <c r="CTY30" s="27"/>
      <c r="CTZ30" s="27"/>
      <c r="CUA30" s="27"/>
      <c r="CUB30" s="27"/>
      <c r="CUC30" s="27"/>
      <c r="CUD30" s="27"/>
      <c r="CUE30" s="27"/>
      <c r="CUF30" s="27"/>
      <c r="CUG30" s="27"/>
      <c r="CUH30" s="27"/>
      <c r="CUI30" s="27"/>
      <c r="CUJ30" s="27"/>
      <c r="CUK30" s="27"/>
      <c r="CUL30" s="27"/>
      <c r="CUM30" s="27"/>
      <c r="CUN30" s="27"/>
      <c r="CUO30" s="27"/>
      <c r="CUP30" s="27"/>
      <c r="CUQ30" s="27"/>
      <c r="CUR30" s="27"/>
      <c r="CUS30" s="27"/>
      <c r="CUT30" s="27"/>
      <c r="CUU30" s="27"/>
      <c r="CUV30" s="27"/>
      <c r="CUW30" s="27"/>
      <c r="CUX30" s="27"/>
      <c r="CUY30" s="27"/>
      <c r="CUZ30" s="27"/>
      <c r="CVA30" s="27"/>
      <c r="CVB30" s="27"/>
      <c r="CVC30" s="27"/>
      <c r="CVD30" s="27"/>
      <c r="CVE30" s="27"/>
      <c r="CVF30" s="27"/>
      <c r="CVG30" s="27"/>
      <c r="CVH30" s="27"/>
      <c r="CVI30" s="27"/>
      <c r="CVJ30" s="27"/>
      <c r="CVK30" s="27"/>
      <c r="CVL30" s="27"/>
      <c r="CVM30" s="27"/>
      <c r="CVN30" s="27"/>
      <c r="CVO30" s="27"/>
      <c r="CVP30" s="27"/>
      <c r="CVQ30" s="27"/>
      <c r="CVR30" s="27"/>
      <c r="CVS30" s="27"/>
      <c r="CVT30" s="27"/>
      <c r="CVU30" s="27"/>
      <c r="CVV30" s="27"/>
      <c r="CVW30" s="27"/>
      <c r="CVX30" s="27"/>
      <c r="CVY30" s="27"/>
      <c r="CVZ30" s="27"/>
      <c r="CWA30" s="27"/>
      <c r="CWB30" s="27"/>
      <c r="CWC30" s="27"/>
      <c r="CWD30" s="27"/>
      <c r="CWE30" s="27"/>
      <c r="CWF30" s="27"/>
      <c r="CWG30" s="27"/>
      <c r="CWH30" s="27"/>
      <c r="CWI30" s="27"/>
      <c r="CWJ30" s="27"/>
      <c r="CWK30" s="27"/>
      <c r="CWL30" s="27"/>
      <c r="CWM30" s="27"/>
      <c r="CWN30" s="27"/>
      <c r="CWO30" s="27"/>
      <c r="CWP30" s="27"/>
      <c r="CWQ30" s="27"/>
      <c r="CWR30" s="27"/>
      <c r="CWS30" s="27"/>
      <c r="CWT30" s="27"/>
      <c r="CWU30" s="27"/>
      <c r="CWV30" s="27"/>
      <c r="CWW30" s="27"/>
      <c r="CWX30" s="27"/>
      <c r="CWY30" s="27"/>
      <c r="CWZ30" s="27"/>
      <c r="CXA30" s="27"/>
      <c r="CXB30" s="27"/>
      <c r="CXC30" s="27"/>
      <c r="CXD30" s="27"/>
      <c r="CXE30" s="27"/>
      <c r="CXF30" s="27"/>
      <c r="CXG30" s="27"/>
      <c r="CXH30" s="27"/>
      <c r="CXI30" s="27"/>
      <c r="CXJ30" s="27"/>
      <c r="CXK30" s="27"/>
      <c r="CXL30" s="27"/>
      <c r="CXM30" s="27"/>
      <c r="CXN30" s="27"/>
      <c r="CXO30" s="27"/>
      <c r="CXP30" s="27"/>
      <c r="CXQ30" s="27"/>
      <c r="CXR30" s="27"/>
      <c r="CXS30" s="27"/>
      <c r="CXT30" s="27"/>
      <c r="CXU30" s="27"/>
      <c r="CXV30" s="27"/>
      <c r="CXW30" s="27"/>
      <c r="CXX30" s="27"/>
      <c r="CXY30" s="27"/>
      <c r="CXZ30" s="27"/>
      <c r="CYA30" s="27"/>
      <c r="CYB30" s="27"/>
      <c r="CYC30" s="27"/>
      <c r="CYD30" s="27"/>
      <c r="CYE30" s="27"/>
      <c r="CYF30" s="27"/>
      <c r="CYG30" s="27"/>
      <c r="CYH30" s="27"/>
      <c r="CYI30" s="27"/>
      <c r="CYJ30" s="27"/>
      <c r="CYK30" s="27"/>
      <c r="CYL30" s="27"/>
      <c r="CYM30" s="27"/>
      <c r="CYN30" s="27"/>
      <c r="CYO30" s="27"/>
      <c r="CYP30" s="27"/>
      <c r="CYQ30" s="27"/>
      <c r="CYR30" s="27"/>
      <c r="CYS30" s="27"/>
      <c r="CYT30" s="27"/>
      <c r="CYU30" s="27"/>
      <c r="CYV30" s="27"/>
      <c r="CYW30" s="27"/>
      <c r="CYX30" s="27"/>
      <c r="CYY30" s="27"/>
      <c r="CYZ30" s="27"/>
      <c r="CZA30" s="27"/>
      <c r="CZB30" s="27"/>
      <c r="CZC30" s="27"/>
      <c r="CZD30" s="27"/>
      <c r="CZE30" s="27"/>
      <c r="CZF30" s="27"/>
      <c r="CZG30" s="27"/>
      <c r="CZH30" s="27"/>
      <c r="CZI30" s="27"/>
      <c r="CZJ30" s="27"/>
      <c r="CZK30" s="27"/>
      <c r="CZL30" s="27"/>
      <c r="CZM30" s="27"/>
      <c r="CZN30" s="27"/>
      <c r="CZO30" s="27"/>
      <c r="CZP30" s="27"/>
      <c r="CZQ30" s="27"/>
      <c r="CZR30" s="27"/>
      <c r="CZS30" s="27"/>
      <c r="CZT30" s="27"/>
      <c r="CZU30" s="27"/>
      <c r="CZV30" s="27"/>
      <c r="CZW30" s="27"/>
      <c r="CZX30" s="27"/>
      <c r="CZY30" s="27"/>
      <c r="CZZ30" s="27"/>
      <c r="DAA30" s="27"/>
      <c r="DAB30" s="27"/>
      <c r="DAC30" s="27"/>
      <c r="DAD30" s="27"/>
      <c r="DAE30" s="27"/>
      <c r="DAF30" s="27"/>
      <c r="DAG30" s="27"/>
      <c r="DAH30" s="27"/>
      <c r="DAI30" s="27"/>
      <c r="DAJ30" s="27"/>
      <c r="DAK30" s="27"/>
      <c r="DAL30" s="27"/>
      <c r="DAM30" s="27"/>
      <c r="DAN30" s="27"/>
      <c r="DAO30" s="27"/>
      <c r="DAP30" s="27"/>
      <c r="DAQ30" s="27"/>
      <c r="DAR30" s="27"/>
      <c r="DAS30" s="27"/>
      <c r="DAT30" s="27"/>
      <c r="DAU30" s="27"/>
      <c r="DAV30" s="27"/>
      <c r="DAW30" s="27"/>
      <c r="DAX30" s="27"/>
      <c r="DAY30" s="27"/>
      <c r="DAZ30" s="27"/>
      <c r="DBA30" s="27"/>
      <c r="DBB30" s="27"/>
      <c r="DBC30" s="27"/>
      <c r="DBD30" s="27"/>
      <c r="DBE30" s="27"/>
      <c r="DBF30" s="27"/>
      <c r="DBG30" s="27"/>
      <c r="DBH30" s="27"/>
      <c r="DBI30" s="27"/>
      <c r="DBJ30" s="27"/>
      <c r="DBK30" s="27"/>
      <c r="DBL30" s="27"/>
      <c r="DBM30" s="27"/>
      <c r="DBN30" s="27"/>
      <c r="DBO30" s="27"/>
      <c r="DBP30" s="27"/>
      <c r="DBQ30" s="27"/>
      <c r="DBR30" s="27"/>
      <c r="DBS30" s="27"/>
      <c r="DBT30" s="27"/>
      <c r="DBU30" s="27"/>
      <c r="DBV30" s="27"/>
      <c r="DBW30" s="27"/>
      <c r="DBX30" s="27"/>
      <c r="DBY30" s="27"/>
      <c r="DBZ30" s="27"/>
      <c r="DCA30" s="27"/>
      <c r="DCB30" s="27"/>
      <c r="DCC30" s="27"/>
      <c r="DCD30" s="27"/>
      <c r="DCE30" s="27"/>
      <c r="DCF30" s="27"/>
      <c r="DCG30" s="27"/>
      <c r="DCH30" s="27"/>
      <c r="DCI30" s="27"/>
      <c r="DCJ30" s="27"/>
      <c r="DCK30" s="27"/>
      <c r="DCL30" s="27"/>
      <c r="DCM30" s="27"/>
      <c r="DCN30" s="27"/>
      <c r="DCO30" s="27"/>
      <c r="DCP30" s="27"/>
      <c r="DCQ30" s="27"/>
      <c r="DCR30" s="27"/>
      <c r="DCS30" s="27"/>
      <c r="DCT30" s="27"/>
      <c r="DCU30" s="27"/>
      <c r="DCV30" s="27"/>
      <c r="DCW30" s="27"/>
      <c r="DCX30" s="27"/>
      <c r="DCY30" s="27"/>
      <c r="DCZ30" s="27"/>
      <c r="DDA30" s="27"/>
      <c r="DDB30" s="27"/>
      <c r="DDC30" s="27"/>
      <c r="DDD30" s="27"/>
      <c r="DDE30" s="27"/>
      <c r="DDF30" s="27"/>
      <c r="DDG30" s="27"/>
      <c r="DDH30" s="27"/>
      <c r="DDI30" s="27"/>
      <c r="DDJ30" s="27"/>
      <c r="DDK30" s="27"/>
      <c r="DDL30" s="27"/>
      <c r="DDM30" s="27"/>
      <c r="DDN30" s="27"/>
      <c r="DDO30" s="27"/>
      <c r="DDP30" s="27"/>
      <c r="DDQ30" s="27"/>
      <c r="DDR30" s="27"/>
      <c r="DDS30" s="27"/>
      <c r="DDT30" s="27"/>
      <c r="DDU30" s="27"/>
      <c r="DDV30" s="27"/>
      <c r="DDW30" s="27"/>
      <c r="DDX30" s="27"/>
      <c r="DDY30" s="27"/>
      <c r="DDZ30" s="27"/>
      <c r="DEA30" s="27"/>
      <c r="DEB30" s="27"/>
      <c r="DEC30" s="27"/>
      <c r="DED30" s="27"/>
      <c r="DEE30" s="27"/>
      <c r="DEF30" s="27"/>
      <c r="DEG30" s="27"/>
      <c r="DEH30" s="27"/>
      <c r="DEI30" s="27"/>
      <c r="DEJ30" s="27"/>
      <c r="DEK30" s="27"/>
      <c r="DEL30" s="27"/>
      <c r="DEM30" s="27"/>
      <c r="DEN30" s="27"/>
      <c r="DEO30" s="27"/>
      <c r="DEP30" s="27"/>
      <c r="DEQ30" s="27"/>
      <c r="DER30" s="27"/>
      <c r="DES30" s="27"/>
      <c r="DET30" s="27"/>
      <c r="DEU30" s="27"/>
      <c r="DEV30" s="27"/>
      <c r="DEW30" s="27"/>
      <c r="DEX30" s="27"/>
      <c r="DEY30" s="27"/>
      <c r="DEZ30" s="27"/>
      <c r="DFA30" s="27"/>
      <c r="DFB30" s="27"/>
      <c r="DFC30" s="27"/>
      <c r="DFD30" s="27"/>
      <c r="DFE30" s="27"/>
      <c r="DFF30" s="27"/>
      <c r="DFG30" s="27"/>
      <c r="DFH30" s="27"/>
      <c r="DFI30" s="27"/>
      <c r="DFJ30" s="27"/>
      <c r="DFK30" s="27"/>
      <c r="DFL30" s="27"/>
      <c r="DFM30" s="27"/>
      <c r="DFN30" s="27"/>
      <c r="DFO30" s="27"/>
      <c r="DFP30" s="27"/>
      <c r="DFQ30" s="27"/>
      <c r="DFR30" s="27"/>
      <c r="DFS30" s="27"/>
      <c r="DFT30" s="27"/>
      <c r="DFU30" s="27"/>
      <c r="DFV30" s="27"/>
      <c r="DFW30" s="27"/>
      <c r="DFX30" s="27"/>
      <c r="DFY30" s="27"/>
      <c r="DFZ30" s="27"/>
      <c r="DGA30" s="27"/>
      <c r="DGB30" s="27"/>
      <c r="DGC30" s="27"/>
      <c r="DGD30" s="27"/>
      <c r="DGE30" s="27"/>
      <c r="DGF30" s="27"/>
      <c r="DGG30" s="27"/>
      <c r="DGH30" s="27"/>
      <c r="DGI30" s="27"/>
      <c r="DGJ30" s="27"/>
      <c r="DGK30" s="27"/>
      <c r="DGL30" s="27"/>
      <c r="DGM30" s="27"/>
      <c r="DGN30" s="27"/>
      <c r="DGO30" s="27"/>
      <c r="DGP30" s="27"/>
      <c r="DGQ30" s="27"/>
      <c r="DGR30" s="27"/>
      <c r="DGS30" s="27"/>
      <c r="DGT30" s="27"/>
      <c r="DGU30" s="27"/>
      <c r="DGV30" s="27"/>
      <c r="DGW30" s="27"/>
      <c r="DGX30" s="27"/>
      <c r="DGY30" s="27"/>
      <c r="DGZ30" s="27"/>
      <c r="DHA30" s="27"/>
      <c r="DHB30" s="27"/>
      <c r="DHC30" s="27"/>
      <c r="DHD30" s="27"/>
      <c r="DHE30" s="27"/>
      <c r="DHF30" s="27"/>
      <c r="DHG30" s="27"/>
      <c r="DHH30" s="27"/>
      <c r="DHI30" s="27"/>
      <c r="DHJ30" s="27"/>
      <c r="DHK30" s="27"/>
      <c r="DHL30" s="27"/>
      <c r="DHM30" s="27"/>
      <c r="DHN30" s="27"/>
      <c r="DHO30" s="27"/>
      <c r="DHP30" s="27"/>
      <c r="DHQ30" s="27"/>
      <c r="DHR30" s="27"/>
      <c r="DHS30" s="27"/>
      <c r="DHT30" s="27"/>
      <c r="DHU30" s="27"/>
      <c r="DHV30" s="27"/>
      <c r="DHW30" s="27"/>
      <c r="DHX30" s="27"/>
      <c r="DHY30" s="27"/>
      <c r="DHZ30" s="27"/>
      <c r="DIA30" s="27"/>
      <c r="DIB30" s="27"/>
      <c r="DIC30" s="27"/>
      <c r="DID30" s="27"/>
      <c r="DIE30" s="27"/>
      <c r="DIF30" s="27"/>
      <c r="DIG30" s="27"/>
      <c r="DIH30" s="27"/>
      <c r="DII30" s="27"/>
      <c r="DIJ30" s="27"/>
      <c r="DIK30" s="27"/>
      <c r="DIL30" s="27"/>
      <c r="DIM30" s="27"/>
      <c r="DIN30" s="27"/>
      <c r="DIO30" s="27"/>
      <c r="DIP30" s="27"/>
      <c r="DIQ30" s="27"/>
      <c r="DIR30" s="27"/>
      <c r="DIS30" s="27"/>
      <c r="DIT30" s="27"/>
      <c r="DIU30" s="27"/>
      <c r="DIV30" s="27"/>
      <c r="DIW30" s="27"/>
      <c r="DIX30" s="27"/>
      <c r="DIY30" s="27"/>
      <c r="DIZ30" s="27"/>
      <c r="DJA30" s="27"/>
      <c r="DJB30" s="27"/>
      <c r="DJC30" s="27"/>
      <c r="DJD30" s="27"/>
      <c r="DJE30" s="27"/>
      <c r="DJF30" s="27"/>
      <c r="DJG30" s="27"/>
      <c r="DJH30" s="27"/>
      <c r="DJI30" s="27"/>
      <c r="DJJ30" s="27"/>
      <c r="DJK30" s="27"/>
      <c r="DJL30" s="27"/>
      <c r="DJM30" s="27"/>
      <c r="DJN30" s="27"/>
      <c r="DJO30" s="27"/>
      <c r="DJP30" s="27"/>
      <c r="DJQ30" s="27"/>
      <c r="DJR30" s="27"/>
      <c r="DJS30" s="27"/>
      <c r="DJT30" s="27"/>
      <c r="DJU30" s="27"/>
      <c r="DJV30" s="27"/>
      <c r="DJW30" s="27"/>
      <c r="DJX30" s="27"/>
      <c r="DJY30" s="27"/>
      <c r="DJZ30" s="27"/>
      <c r="DKA30" s="27"/>
      <c r="DKB30" s="27"/>
      <c r="DKC30" s="27"/>
      <c r="DKD30" s="27"/>
      <c r="DKE30" s="27"/>
      <c r="DKF30" s="27"/>
      <c r="DKG30" s="27"/>
      <c r="DKH30" s="27"/>
      <c r="DKI30" s="27"/>
      <c r="DKJ30" s="27"/>
      <c r="DKK30" s="27"/>
      <c r="DKL30" s="27"/>
      <c r="DKM30" s="27"/>
      <c r="DKN30" s="27"/>
      <c r="DKO30" s="27"/>
      <c r="DKP30" s="27"/>
      <c r="DKQ30" s="27"/>
      <c r="DKR30" s="27"/>
      <c r="DKS30" s="27"/>
      <c r="DKT30" s="27"/>
      <c r="DKU30" s="27"/>
      <c r="DKV30" s="27"/>
      <c r="DKW30" s="27"/>
      <c r="DKX30" s="27"/>
      <c r="DKY30" s="27"/>
      <c r="DKZ30" s="27"/>
      <c r="DLA30" s="27"/>
      <c r="DLB30" s="27"/>
      <c r="DLC30" s="27"/>
      <c r="DLD30" s="27"/>
      <c r="DLE30" s="27"/>
      <c r="DLF30" s="27"/>
      <c r="DLG30" s="27"/>
      <c r="DLH30" s="27"/>
      <c r="DLI30" s="27"/>
      <c r="DLJ30" s="27"/>
      <c r="DLK30" s="27"/>
      <c r="DLL30" s="27"/>
      <c r="DLM30" s="27"/>
      <c r="DLN30" s="27"/>
      <c r="DLO30" s="27"/>
      <c r="DLP30" s="27"/>
      <c r="DLQ30" s="27"/>
      <c r="DLR30" s="27"/>
      <c r="DLS30" s="27"/>
      <c r="DLT30" s="27"/>
      <c r="DLU30" s="27"/>
      <c r="DLV30" s="27"/>
      <c r="DLW30" s="27"/>
      <c r="DLX30" s="27"/>
      <c r="DLY30" s="27"/>
      <c r="DLZ30" s="27"/>
      <c r="DMA30" s="27"/>
      <c r="DMB30" s="27"/>
      <c r="DMC30" s="27"/>
      <c r="DMD30" s="27"/>
      <c r="DME30" s="27"/>
      <c r="DMF30" s="27"/>
      <c r="DMG30" s="27"/>
      <c r="DMH30" s="27"/>
      <c r="DMI30" s="27"/>
      <c r="DMJ30" s="27"/>
      <c r="DMK30" s="27"/>
      <c r="DML30" s="27"/>
      <c r="DMM30" s="27"/>
      <c r="DMN30" s="27"/>
      <c r="DMO30" s="27"/>
      <c r="DMP30" s="27"/>
      <c r="DMQ30" s="27"/>
      <c r="DMR30" s="27"/>
      <c r="DMS30" s="27"/>
      <c r="DMT30" s="27"/>
      <c r="DMU30" s="27"/>
      <c r="DMV30" s="27"/>
      <c r="DMW30" s="27"/>
      <c r="DMX30" s="27"/>
      <c r="DMY30" s="27"/>
      <c r="DMZ30" s="27"/>
      <c r="DNA30" s="27"/>
      <c r="DNB30" s="27"/>
      <c r="DNC30" s="27"/>
      <c r="DND30" s="27"/>
      <c r="DNE30" s="27"/>
      <c r="DNF30" s="27"/>
      <c r="DNG30" s="27"/>
      <c r="DNH30" s="27"/>
      <c r="DNI30" s="27"/>
      <c r="DNJ30" s="27"/>
      <c r="DNK30" s="27"/>
      <c r="DNL30" s="27"/>
      <c r="DNM30" s="27"/>
      <c r="DNN30" s="27"/>
      <c r="DNO30" s="27"/>
      <c r="DNP30" s="27"/>
      <c r="DNQ30" s="27"/>
      <c r="DNR30" s="27"/>
      <c r="DNS30" s="27"/>
      <c r="DNT30" s="27"/>
      <c r="DNU30" s="27"/>
      <c r="DNV30" s="27"/>
      <c r="DNW30" s="27"/>
      <c r="DNX30" s="27"/>
      <c r="DNY30" s="27"/>
      <c r="DNZ30" s="27"/>
      <c r="DOA30" s="27"/>
      <c r="DOB30" s="27"/>
      <c r="DOC30" s="27"/>
      <c r="DOD30" s="27"/>
      <c r="DOE30" s="27"/>
      <c r="DOF30" s="27"/>
      <c r="DOG30" s="27"/>
      <c r="DOH30" s="27"/>
      <c r="DOI30" s="27"/>
      <c r="DOJ30" s="27"/>
      <c r="DOK30" s="27"/>
      <c r="DOL30" s="27"/>
      <c r="DOM30" s="27"/>
      <c r="DON30" s="27"/>
      <c r="DOO30" s="27"/>
      <c r="DOP30" s="27"/>
      <c r="DOQ30" s="27"/>
      <c r="DOR30" s="27"/>
      <c r="DOS30" s="27"/>
      <c r="DOT30" s="27"/>
      <c r="DOU30" s="27"/>
      <c r="DOV30" s="27"/>
      <c r="DOW30" s="27"/>
      <c r="DOX30" s="27"/>
      <c r="DOY30" s="27"/>
      <c r="DOZ30" s="27"/>
      <c r="DPA30" s="27"/>
      <c r="DPB30" s="27"/>
      <c r="DPC30" s="27"/>
      <c r="DPD30" s="27"/>
      <c r="DPE30" s="27"/>
      <c r="DPF30" s="27"/>
      <c r="DPG30" s="27"/>
      <c r="DPH30" s="27"/>
      <c r="DPI30" s="27"/>
      <c r="DPJ30" s="27"/>
      <c r="DPK30" s="27"/>
      <c r="DPL30" s="27"/>
      <c r="DPM30" s="27"/>
      <c r="DPN30" s="27"/>
      <c r="DPO30" s="27"/>
      <c r="DPP30" s="27"/>
      <c r="DPQ30" s="27"/>
      <c r="DPR30" s="27"/>
      <c r="DPS30" s="27"/>
      <c r="DPT30" s="27"/>
      <c r="DPU30" s="27"/>
      <c r="DPV30" s="27"/>
      <c r="DPW30" s="27"/>
      <c r="DPX30" s="27"/>
      <c r="DPY30" s="27"/>
      <c r="DPZ30" s="27"/>
      <c r="DQA30" s="27"/>
      <c r="DQB30" s="27"/>
      <c r="DQC30" s="27"/>
      <c r="DQD30" s="27"/>
      <c r="DQE30" s="27"/>
      <c r="DQF30" s="27"/>
      <c r="DQG30" s="27"/>
      <c r="DQH30" s="27"/>
      <c r="DQI30" s="27"/>
      <c r="DQJ30" s="27"/>
      <c r="DQK30" s="27"/>
      <c r="DQL30" s="27"/>
      <c r="DQM30" s="27"/>
      <c r="DQN30" s="27"/>
      <c r="DQO30" s="27"/>
      <c r="DQP30" s="27"/>
      <c r="DQQ30" s="27"/>
      <c r="DQR30" s="27"/>
      <c r="DQS30" s="27"/>
      <c r="DQT30" s="27"/>
      <c r="DQU30" s="27"/>
      <c r="DQV30" s="27"/>
      <c r="DQW30" s="27"/>
      <c r="DQX30" s="27"/>
      <c r="DQY30" s="27"/>
      <c r="DQZ30" s="27"/>
      <c r="DRA30" s="27"/>
      <c r="DRB30" s="27"/>
      <c r="DRC30" s="27"/>
      <c r="DRD30" s="27"/>
      <c r="DRE30" s="27"/>
      <c r="DRF30" s="27"/>
      <c r="DRG30" s="27"/>
      <c r="DRH30" s="27"/>
      <c r="DRI30" s="27"/>
      <c r="DRJ30" s="27"/>
      <c r="DRK30" s="27"/>
      <c r="DRL30" s="27"/>
      <c r="DRM30" s="27"/>
      <c r="DRN30" s="27"/>
      <c r="DRO30" s="27"/>
      <c r="DRP30" s="27"/>
      <c r="DRQ30" s="27"/>
      <c r="DRR30" s="27"/>
      <c r="DRS30" s="27"/>
      <c r="DRT30" s="27"/>
      <c r="DRU30" s="27"/>
      <c r="DRV30" s="27"/>
      <c r="DRW30" s="27"/>
      <c r="DRX30" s="27"/>
      <c r="DRY30" s="27"/>
      <c r="DRZ30" s="27"/>
      <c r="DSA30" s="27"/>
      <c r="DSB30" s="27"/>
      <c r="DSC30" s="27"/>
      <c r="DSD30" s="27"/>
      <c r="DSE30" s="27"/>
      <c r="DSF30" s="27"/>
      <c r="DSG30" s="27"/>
      <c r="DSH30" s="27"/>
      <c r="DSI30" s="27"/>
      <c r="DSJ30" s="27"/>
      <c r="DSK30" s="27"/>
      <c r="DSL30" s="27"/>
      <c r="DSM30" s="27"/>
      <c r="DSN30" s="27"/>
      <c r="DSO30" s="27"/>
      <c r="DSP30" s="27"/>
      <c r="DSQ30" s="27"/>
      <c r="DSR30" s="27"/>
      <c r="DSS30" s="27"/>
      <c r="DST30" s="27"/>
      <c r="DSU30" s="27"/>
      <c r="DSV30" s="27"/>
      <c r="DSW30" s="27"/>
      <c r="DSX30" s="27"/>
      <c r="DSY30" s="27"/>
      <c r="DSZ30" s="27"/>
      <c r="DTA30" s="27"/>
      <c r="DTB30" s="27"/>
      <c r="DTC30" s="27"/>
      <c r="DTD30" s="27"/>
      <c r="DTE30" s="27"/>
      <c r="DTF30" s="27"/>
      <c r="DTG30" s="27"/>
      <c r="DTH30" s="27"/>
      <c r="DTI30" s="27"/>
      <c r="DTJ30" s="27"/>
      <c r="DTK30" s="27"/>
      <c r="DTL30" s="27"/>
      <c r="DTM30" s="27"/>
      <c r="DTN30" s="27"/>
      <c r="DTO30" s="27"/>
      <c r="DTP30" s="27"/>
      <c r="DTQ30" s="27"/>
      <c r="DTR30" s="27"/>
      <c r="DTS30" s="27"/>
      <c r="DTT30" s="27"/>
      <c r="DTU30" s="27"/>
      <c r="DTV30" s="27"/>
      <c r="DTW30" s="27"/>
      <c r="DTX30" s="27"/>
      <c r="DTY30" s="27"/>
      <c r="DTZ30" s="27"/>
      <c r="DUA30" s="27"/>
      <c r="DUB30" s="27"/>
      <c r="DUC30" s="27"/>
      <c r="DUD30" s="27"/>
      <c r="DUE30" s="27"/>
      <c r="DUF30" s="27"/>
      <c r="DUG30" s="27"/>
      <c r="DUH30" s="27"/>
      <c r="DUI30" s="27"/>
      <c r="DUJ30" s="27"/>
      <c r="DUK30" s="27"/>
      <c r="DUL30" s="27"/>
      <c r="DUM30" s="27"/>
      <c r="DUN30" s="27"/>
      <c r="DUO30" s="27"/>
      <c r="DUP30" s="27"/>
      <c r="DUQ30" s="27"/>
      <c r="DUR30" s="27"/>
      <c r="DUS30" s="27"/>
      <c r="DUT30" s="27"/>
      <c r="DUU30" s="27"/>
      <c r="DUV30" s="27"/>
      <c r="DUW30" s="27"/>
      <c r="DUX30" s="27"/>
      <c r="DUY30" s="27"/>
      <c r="DUZ30" s="27"/>
      <c r="DVA30" s="27"/>
      <c r="DVB30" s="27"/>
      <c r="DVC30" s="27"/>
      <c r="DVD30" s="27"/>
      <c r="DVE30" s="27"/>
      <c r="DVF30" s="27"/>
      <c r="DVG30" s="27"/>
      <c r="DVH30" s="27"/>
      <c r="DVI30" s="27"/>
      <c r="DVJ30" s="27"/>
      <c r="DVK30" s="27"/>
      <c r="DVL30" s="27"/>
      <c r="DVM30" s="27"/>
      <c r="DVN30" s="27"/>
      <c r="DVO30" s="27"/>
      <c r="DVP30" s="27"/>
      <c r="DVQ30" s="27"/>
      <c r="DVR30" s="27"/>
      <c r="DVS30" s="27"/>
      <c r="DVT30" s="27"/>
      <c r="DVU30" s="27"/>
      <c r="DVV30" s="27"/>
      <c r="DVW30" s="27"/>
      <c r="DVX30" s="27"/>
      <c r="DVY30" s="27"/>
      <c r="DVZ30" s="27"/>
      <c r="DWA30" s="27"/>
      <c r="DWB30" s="27"/>
      <c r="DWC30" s="27"/>
      <c r="DWD30" s="27"/>
      <c r="DWE30" s="27"/>
      <c r="DWF30" s="27"/>
      <c r="DWG30" s="27"/>
      <c r="DWH30" s="27"/>
      <c r="DWI30" s="27"/>
      <c r="DWJ30" s="27"/>
      <c r="DWK30" s="27"/>
      <c r="DWL30" s="27"/>
      <c r="DWM30" s="27"/>
      <c r="DWN30" s="27"/>
      <c r="DWO30" s="27"/>
      <c r="DWP30" s="27"/>
      <c r="DWQ30" s="27"/>
      <c r="DWR30" s="27"/>
      <c r="DWS30" s="27"/>
      <c r="DWT30" s="27"/>
      <c r="DWU30" s="27"/>
      <c r="DWV30" s="27"/>
      <c r="DWW30" s="27"/>
      <c r="DWX30" s="27"/>
      <c r="DWY30" s="27"/>
      <c r="DWZ30" s="27"/>
      <c r="DXA30" s="27"/>
      <c r="DXB30" s="27"/>
      <c r="DXC30" s="27"/>
      <c r="DXD30" s="27"/>
      <c r="DXE30" s="27"/>
      <c r="DXF30" s="27"/>
      <c r="DXG30" s="27"/>
      <c r="DXH30" s="27"/>
      <c r="DXI30" s="27"/>
      <c r="DXJ30" s="27"/>
      <c r="DXK30" s="27"/>
      <c r="DXL30" s="27"/>
      <c r="DXM30" s="27"/>
      <c r="DXN30" s="27"/>
      <c r="DXO30" s="27"/>
      <c r="DXP30" s="27"/>
      <c r="DXQ30" s="27"/>
      <c r="DXR30" s="27"/>
      <c r="DXS30" s="27"/>
      <c r="DXT30" s="27"/>
      <c r="DXU30" s="27"/>
      <c r="DXV30" s="27"/>
      <c r="DXW30" s="27"/>
      <c r="DXX30" s="27"/>
      <c r="DXY30" s="27"/>
      <c r="DXZ30" s="27"/>
      <c r="DYA30" s="27"/>
      <c r="DYB30" s="27"/>
      <c r="DYC30" s="27"/>
      <c r="DYD30" s="27"/>
      <c r="DYE30" s="27"/>
      <c r="DYF30" s="27"/>
      <c r="DYG30" s="27"/>
      <c r="DYH30" s="27"/>
      <c r="DYI30" s="27"/>
      <c r="DYJ30" s="27"/>
      <c r="DYK30" s="27"/>
      <c r="DYL30" s="27"/>
      <c r="DYM30" s="27"/>
      <c r="DYN30" s="27"/>
      <c r="DYO30" s="27"/>
      <c r="DYP30" s="27"/>
      <c r="DYQ30" s="27"/>
      <c r="DYR30" s="27"/>
      <c r="DYS30" s="27"/>
      <c r="DYT30" s="27"/>
      <c r="DYU30" s="27"/>
      <c r="DYV30" s="27"/>
      <c r="DYW30" s="27"/>
      <c r="DYX30" s="27"/>
      <c r="DYY30" s="27"/>
      <c r="DYZ30" s="27"/>
      <c r="DZA30" s="27"/>
      <c r="DZB30" s="27"/>
      <c r="DZC30" s="27"/>
      <c r="DZD30" s="27"/>
      <c r="DZE30" s="27"/>
      <c r="DZF30" s="27"/>
      <c r="DZG30" s="27"/>
      <c r="DZH30" s="27"/>
      <c r="DZI30" s="27"/>
      <c r="DZJ30" s="27"/>
      <c r="DZK30" s="27"/>
      <c r="DZL30" s="27"/>
      <c r="DZM30" s="27"/>
      <c r="DZN30" s="27"/>
      <c r="DZO30" s="27"/>
      <c r="DZP30" s="27"/>
      <c r="DZQ30" s="27"/>
      <c r="DZR30" s="27"/>
      <c r="DZS30" s="27"/>
      <c r="DZT30" s="27"/>
      <c r="DZU30" s="27"/>
      <c r="DZV30" s="27"/>
      <c r="DZW30" s="27"/>
      <c r="DZX30" s="27"/>
      <c r="DZY30" s="27"/>
      <c r="DZZ30" s="27"/>
      <c r="EAA30" s="27"/>
      <c r="EAB30" s="27"/>
      <c r="EAC30" s="27"/>
      <c r="EAD30" s="27"/>
      <c r="EAE30" s="27"/>
      <c r="EAF30" s="27"/>
      <c r="EAG30" s="27"/>
      <c r="EAH30" s="27"/>
      <c r="EAI30" s="27"/>
      <c r="EAJ30" s="27"/>
      <c r="EAK30" s="27"/>
      <c r="EAL30" s="27"/>
      <c r="EAM30" s="27"/>
      <c r="EAN30" s="27"/>
      <c r="EAO30" s="27"/>
      <c r="EAP30" s="27"/>
      <c r="EAQ30" s="27"/>
      <c r="EAR30" s="27"/>
      <c r="EAS30" s="27"/>
      <c r="EAT30" s="27"/>
      <c r="EAU30" s="27"/>
      <c r="EAV30" s="27"/>
      <c r="EAW30" s="27"/>
      <c r="EAX30" s="27"/>
      <c r="EAY30" s="27"/>
      <c r="EAZ30" s="27"/>
      <c r="EBA30" s="27"/>
      <c r="EBB30" s="27"/>
      <c r="EBC30" s="27"/>
      <c r="EBD30" s="27"/>
      <c r="EBE30" s="27"/>
      <c r="EBF30" s="27"/>
      <c r="EBG30" s="27"/>
      <c r="EBH30" s="27"/>
      <c r="EBI30" s="27"/>
      <c r="EBJ30" s="27"/>
      <c r="EBK30" s="27"/>
      <c r="EBL30" s="27"/>
      <c r="EBM30" s="27"/>
      <c r="EBN30" s="27"/>
      <c r="EBO30" s="27"/>
      <c r="EBP30" s="27"/>
      <c r="EBQ30" s="27"/>
      <c r="EBR30" s="27"/>
      <c r="EBS30" s="27"/>
      <c r="EBT30" s="27"/>
      <c r="EBU30" s="27"/>
      <c r="EBV30" s="27"/>
      <c r="EBW30" s="27"/>
      <c r="EBX30" s="27"/>
      <c r="EBY30" s="27"/>
      <c r="EBZ30" s="27"/>
      <c r="ECA30" s="27"/>
      <c r="ECB30" s="27"/>
      <c r="ECC30" s="27"/>
      <c r="ECD30" s="27"/>
      <c r="ECE30" s="27"/>
      <c r="ECF30" s="27"/>
      <c r="ECG30" s="27"/>
      <c r="ECH30" s="27"/>
      <c r="ECI30" s="27"/>
      <c r="ECJ30" s="27"/>
      <c r="ECK30" s="27"/>
      <c r="ECL30" s="27"/>
      <c r="ECM30" s="27"/>
      <c r="ECN30" s="27"/>
      <c r="ECO30" s="27"/>
      <c r="ECP30" s="27"/>
      <c r="ECQ30" s="27"/>
      <c r="ECR30" s="27"/>
      <c r="ECS30" s="27"/>
      <c r="ECT30" s="27"/>
      <c r="ECU30" s="27"/>
      <c r="ECV30" s="27"/>
      <c r="ECW30" s="27"/>
      <c r="ECX30" s="27"/>
      <c r="ECY30" s="27"/>
      <c r="ECZ30" s="27"/>
      <c r="EDA30" s="27"/>
      <c r="EDB30" s="27"/>
      <c r="EDC30" s="27"/>
      <c r="EDD30" s="27"/>
      <c r="EDE30" s="27"/>
      <c r="EDF30" s="27"/>
      <c r="EDG30" s="27"/>
      <c r="EDH30" s="27"/>
      <c r="EDI30" s="27"/>
      <c r="EDJ30" s="27"/>
      <c r="EDK30" s="27"/>
      <c r="EDL30" s="27"/>
      <c r="EDM30" s="27"/>
      <c r="EDN30" s="27"/>
      <c r="EDO30" s="27"/>
      <c r="EDP30" s="27"/>
      <c r="EDQ30" s="27"/>
      <c r="EDR30" s="27"/>
      <c r="EDS30" s="27"/>
      <c r="EDT30" s="27"/>
      <c r="EDU30" s="27"/>
      <c r="EDV30" s="27"/>
      <c r="EDW30" s="27"/>
      <c r="EDX30" s="27"/>
      <c r="EDY30" s="27"/>
      <c r="EDZ30" s="27"/>
      <c r="EEA30" s="27"/>
      <c r="EEB30" s="27"/>
      <c r="EEC30" s="27"/>
      <c r="EED30" s="27"/>
      <c r="EEE30" s="27"/>
      <c r="EEF30" s="27"/>
      <c r="EEG30" s="27"/>
      <c r="EEH30" s="27"/>
      <c r="EEI30" s="27"/>
      <c r="EEJ30" s="27"/>
      <c r="EEK30" s="27"/>
      <c r="EEL30" s="27"/>
      <c r="EEM30" s="27"/>
      <c r="EEN30" s="27"/>
      <c r="EEO30" s="27"/>
      <c r="EEP30" s="27"/>
      <c r="EEQ30" s="27"/>
      <c r="EER30" s="27"/>
      <c r="EES30" s="27"/>
      <c r="EET30" s="27"/>
      <c r="EEU30" s="27"/>
      <c r="EEV30" s="27"/>
      <c r="EEW30" s="27"/>
      <c r="EEX30" s="27"/>
      <c r="EEY30" s="27"/>
      <c r="EEZ30" s="27"/>
      <c r="EFA30" s="27"/>
      <c r="EFB30" s="27"/>
      <c r="EFC30" s="27"/>
      <c r="EFD30" s="27"/>
      <c r="EFE30" s="27"/>
      <c r="EFF30" s="27"/>
      <c r="EFG30" s="27"/>
      <c r="EFH30" s="27"/>
      <c r="EFI30" s="27"/>
      <c r="EFJ30" s="27"/>
      <c r="EFK30" s="27"/>
      <c r="EFL30" s="27"/>
      <c r="EFM30" s="27"/>
      <c r="EFN30" s="27"/>
      <c r="EFO30" s="27"/>
      <c r="EFP30" s="27"/>
      <c r="EFQ30" s="27"/>
      <c r="EFR30" s="27"/>
      <c r="EFS30" s="27"/>
      <c r="EFT30" s="27"/>
      <c r="EFU30" s="27"/>
      <c r="EFV30" s="27"/>
      <c r="EFW30" s="27"/>
      <c r="EFX30" s="27"/>
      <c r="EFY30" s="27"/>
      <c r="EFZ30" s="27"/>
      <c r="EGA30" s="27"/>
      <c r="EGB30" s="27"/>
      <c r="EGC30" s="27"/>
      <c r="EGD30" s="27"/>
      <c r="EGE30" s="27"/>
      <c r="EGF30" s="27"/>
      <c r="EGG30" s="27"/>
      <c r="EGH30" s="27"/>
      <c r="EGI30" s="27"/>
      <c r="EGJ30" s="27"/>
      <c r="EGK30" s="27"/>
      <c r="EGL30" s="27"/>
      <c r="EGM30" s="27"/>
      <c r="EGN30" s="27"/>
      <c r="EGO30" s="27"/>
      <c r="EGP30" s="27"/>
      <c r="EGQ30" s="27"/>
      <c r="EGR30" s="27"/>
      <c r="EGS30" s="27"/>
      <c r="EGT30" s="27"/>
      <c r="EGU30" s="27"/>
      <c r="EGV30" s="27"/>
      <c r="EGW30" s="27"/>
      <c r="EGX30" s="27"/>
      <c r="EGY30" s="27"/>
      <c r="EGZ30" s="27"/>
      <c r="EHA30" s="27"/>
      <c r="EHB30" s="27"/>
      <c r="EHC30" s="27"/>
      <c r="EHD30" s="27"/>
      <c r="EHE30" s="27"/>
      <c r="EHF30" s="27"/>
      <c r="EHG30" s="27"/>
      <c r="EHH30" s="27"/>
      <c r="EHI30" s="27"/>
      <c r="EHJ30" s="27"/>
      <c r="EHK30" s="27"/>
      <c r="EHL30" s="27"/>
      <c r="EHM30" s="27"/>
      <c r="EHN30" s="27"/>
      <c r="EHO30" s="27"/>
      <c r="EHP30" s="27"/>
      <c r="EHQ30" s="27"/>
      <c r="EHR30" s="27"/>
      <c r="EHS30" s="27"/>
      <c r="EHT30" s="27"/>
      <c r="EHU30" s="27"/>
      <c r="EHV30" s="27"/>
      <c r="EHW30" s="27"/>
      <c r="EHX30" s="27"/>
      <c r="EHY30" s="27"/>
      <c r="EHZ30" s="27"/>
      <c r="EIA30" s="27"/>
      <c r="EIB30" s="27"/>
      <c r="EIC30" s="27"/>
      <c r="EID30" s="27"/>
      <c r="EIE30" s="27"/>
      <c r="EIF30" s="27"/>
      <c r="EIG30" s="27"/>
      <c r="EIH30" s="27"/>
      <c r="EII30" s="27"/>
      <c r="EIJ30" s="27"/>
      <c r="EIK30" s="27"/>
      <c r="EIL30" s="27"/>
      <c r="EIM30" s="27"/>
      <c r="EIN30" s="27"/>
      <c r="EIO30" s="27"/>
      <c r="EIP30" s="27"/>
      <c r="EIQ30" s="27"/>
      <c r="EIR30" s="27"/>
      <c r="EIS30" s="27"/>
      <c r="EIT30" s="27"/>
      <c r="EIU30" s="27"/>
      <c r="EIV30" s="27"/>
      <c r="EIW30" s="27"/>
      <c r="EIX30" s="27"/>
      <c r="EIY30" s="27"/>
      <c r="EIZ30" s="27"/>
      <c r="EJA30" s="27"/>
      <c r="EJB30" s="27"/>
      <c r="EJC30" s="27"/>
      <c r="EJD30" s="27"/>
      <c r="EJE30" s="27"/>
      <c r="EJF30" s="27"/>
      <c r="EJG30" s="27"/>
      <c r="EJH30" s="27"/>
      <c r="EJI30" s="27"/>
      <c r="EJJ30" s="27"/>
      <c r="EJK30" s="27"/>
      <c r="EJL30" s="27"/>
      <c r="EJM30" s="27"/>
      <c r="EJN30" s="27"/>
      <c r="EJO30" s="27"/>
      <c r="EJP30" s="27"/>
      <c r="EJQ30" s="27"/>
      <c r="EJR30" s="27"/>
      <c r="EJS30" s="27"/>
      <c r="EJT30" s="27"/>
      <c r="EJU30" s="27"/>
      <c r="EJV30" s="27"/>
      <c r="EJW30" s="27"/>
      <c r="EJX30" s="27"/>
      <c r="EJY30" s="27"/>
      <c r="EJZ30" s="27"/>
      <c r="EKA30" s="27"/>
      <c r="EKB30" s="27"/>
      <c r="EKC30" s="27"/>
      <c r="EKD30" s="27"/>
      <c r="EKE30" s="27"/>
      <c r="EKF30" s="27"/>
      <c r="EKG30" s="27"/>
      <c r="EKH30" s="27"/>
      <c r="EKI30" s="27"/>
      <c r="EKJ30" s="27"/>
      <c r="EKK30" s="27"/>
      <c r="EKL30" s="27"/>
      <c r="EKM30" s="27"/>
      <c r="EKN30" s="27"/>
      <c r="EKO30" s="27"/>
      <c r="EKP30" s="27"/>
      <c r="EKQ30" s="27"/>
      <c r="EKR30" s="27"/>
      <c r="EKS30" s="27"/>
      <c r="EKT30" s="27"/>
      <c r="EKU30" s="27"/>
      <c r="EKV30" s="27"/>
      <c r="EKW30" s="27"/>
      <c r="EKX30" s="27"/>
      <c r="EKY30" s="27"/>
      <c r="EKZ30" s="27"/>
      <c r="ELA30" s="27"/>
      <c r="ELB30" s="27"/>
      <c r="ELC30" s="27"/>
      <c r="ELD30" s="27"/>
      <c r="ELE30" s="27"/>
      <c r="ELF30" s="27"/>
      <c r="ELG30" s="27"/>
      <c r="ELH30" s="27"/>
      <c r="ELI30" s="27"/>
      <c r="ELJ30" s="27"/>
      <c r="ELK30" s="27"/>
      <c r="ELL30" s="27"/>
      <c r="ELM30" s="27"/>
      <c r="ELN30" s="27"/>
      <c r="ELO30" s="27"/>
      <c r="ELP30" s="27"/>
      <c r="ELQ30" s="27"/>
      <c r="ELR30" s="27"/>
      <c r="ELS30" s="27"/>
      <c r="ELT30" s="27"/>
      <c r="ELU30" s="27"/>
      <c r="ELV30" s="27"/>
      <c r="ELW30" s="27"/>
      <c r="ELX30" s="27"/>
      <c r="ELY30" s="27"/>
      <c r="ELZ30" s="27"/>
      <c r="EMA30" s="27"/>
      <c r="EMB30" s="27"/>
      <c r="EMC30" s="27"/>
      <c r="EMD30" s="27"/>
      <c r="EME30" s="27"/>
      <c r="EMF30" s="27"/>
      <c r="EMG30" s="27"/>
      <c r="EMH30" s="27"/>
      <c r="EMI30" s="27"/>
      <c r="EMJ30" s="27"/>
      <c r="EMK30" s="27"/>
      <c r="EML30" s="27"/>
      <c r="EMM30" s="27"/>
      <c r="EMN30" s="27"/>
      <c r="EMO30" s="27"/>
      <c r="EMP30" s="27"/>
      <c r="EMQ30" s="27"/>
      <c r="EMR30" s="27"/>
      <c r="EMS30" s="27"/>
      <c r="EMT30" s="27"/>
      <c r="EMU30" s="27"/>
      <c r="EMV30" s="27"/>
      <c r="EMW30" s="27"/>
      <c r="EMX30" s="27"/>
      <c r="EMY30" s="27"/>
      <c r="EMZ30" s="27"/>
      <c r="ENA30" s="27"/>
      <c r="ENB30" s="27"/>
      <c r="ENC30" s="27"/>
      <c r="END30" s="27"/>
      <c r="ENE30" s="27"/>
      <c r="ENF30" s="27"/>
      <c r="ENG30" s="27"/>
      <c r="ENH30" s="27"/>
      <c r="ENI30" s="27"/>
      <c r="ENJ30" s="27"/>
      <c r="ENK30" s="27"/>
      <c r="ENL30" s="27"/>
      <c r="ENM30" s="27"/>
      <c r="ENN30" s="27"/>
      <c r="ENO30" s="27"/>
      <c r="ENP30" s="27"/>
      <c r="ENQ30" s="27"/>
      <c r="ENR30" s="27"/>
      <c r="ENS30" s="27"/>
      <c r="ENT30" s="27"/>
      <c r="ENU30" s="27"/>
      <c r="ENV30" s="27"/>
      <c r="ENW30" s="27"/>
      <c r="ENX30" s="27"/>
      <c r="ENY30" s="27"/>
      <c r="ENZ30" s="27"/>
      <c r="EOA30" s="27"/>
      <c r="EOB30" s="27"/>
      <c r="EOC30" s="27"/>
      <c r="EOD30" s="27"/>
      <c r="EOE30" s="27"/>
      <c r="EOF30" s="27"/>
      <c r="EOG30" s="27"/>
      <c r="EOH30" s="27"/>
      <c r="EOI30" s="27"/>
      <c r="EOJ30" s="27"/>
      <c r="EOK30" s="27"/>
      <c r="EOL30" s="27"/>
      <c r="EOM30" s="27"/>
      <c r="EON30" s="27"/>
      <c r="EOO30" s="27"/>
      <c r="EOP30" s="27"/>
      <c r="EOQ30" s="27"/>
      <c r="EOR30" s="27"/>
      <c r="EOS30" s="27"/>
      <c r="EOT30" s="27"/>
      <c r="EOU30" s="27"/>
      <c r="EOV30" s="27"/>
      <c r="EOW30" s="27"/>
      <c r="EOX30" s="27"/>
      <c r="EOY30" s="27"/>
      <c r="EOZ30" s="27"/>
      <c r="EPA30" s="27"/>
      <c r="EPB30" s="27"/>
      <c r="EPC30" s="27"/>
      <c r="EPD30" s="27"/>
      <c r="EPE30" s="27"/>
      <c r="EPF30" s="27"/>
      <c r="EPG30" s="27"/>
      <c r="EPH30" s="27"/>
      <c r="EPI30" s="27"/>
      <c r="EPJ30" s="27"/>
      <c r="EPK30" s="27"/>
      <c r="EPL30" s="27"/>
      <c r="EPM30" s="27"/>
      <c r="EPN30" s="27"/>
      <c r="EPO30" s="27"/>
      <c r="EPP30" s="27"/>
      <c r="EPQ30" s="27"/>
      <c r="EPR30" s="27"/>
      <c r="EPS30" s="27"/>
      <c r="EPT30" s="27"/>
      <c r="EPU30" s="27"/>
      <c r="EPV30" s="27"/>
      <c r="EPW30" s="27"/>
      <c r="EPX30" s="27"/>
      <c r="EPY30" s="27"/>
      <c r="EPZ30" s="27"/>
      <c r="EQA30" s="27"/>
      <c r="EQB30" s="27"/>
      <c r="EQC30" s="27"/>
      <c r="EQD30" s="27"/>
      <c r="EQE30" s="27"/>
      <c r="EQF30" s="27"/>
      <c r="EQG30" s="27"/>
      <c r="EQH30" s="27"/>
      <c r="EQI30" s="27"/>
      <c r="EQJ30" s="27"/>
      <c r="EQK30" s="27"/>
      <c r="EQL30" s="27"/>
      <c r="EQM30" s="27"/>
      <c r="EQN30" s="27"/>
      <c r="EQO30" s="27"/>
      <c r="EQP30" s="27"/>
      <c r="EQQ30" s="27"/>
      <c r="EQR30" s="27"/>
      <c r="EQS30" s="27"/>
      <c r="EQT30" s="27"/>
      <c r="EQU30" s="27"/>
      <c r="EQV30" s="27"/>
      <c r="EQW30" s="27"/>
      <c r="EQX30" s="27"/>
      <c r="EQY30" s="27"/>
      <c r="EQZ30" s="27"/>
      <c r="ERA30" s="27"/>
      <c r="ERB30" s="27"/>
      <c r="ERC30" s="27"/>
      <c r="ERD30" s="27"/>
      <c r="ERE30" s="27"/>
      <c r="ERF30" s="27"/>
      <c r="ERG30" s="27"/>
      <c r="ERH30" s="27"/>
      <c r="ERI30" s="27"/>
      <c r="ERJ30" s="27"/>
      <c r="ERK30" s="27"/>
      <c r="ERL30" s="27"/>
      <c r="ERM30" s="27"/>
      <c r="ERN30" s="27"/>
      <c r="ERO30" s="27"/>
      <c r="ERP30" s="27"/>
      <c r="ERQ30" s="27"/>
      <c r="ERR30" s="27"/>
      <c r="ERS30" s="27"/>
      <c r="ERT30" s="27"/>
      <c r="ERU30" s="27"/>
      <c r="ERV30" s="27"/>
      <c r="ERW30" s="27"/>
      <c r="ERX30" s="27"/>
      <c r="ERY30" s="27"/>
      <c r="ERZ30" s="27"/>
      <c r="ESA30" s="27"/>
      <c r="ESB30" s="27"/>
      <c r="ESC30" s="27"/>
      <c r="ESD30" s="27"/>
      <c r="ESE30" s="27"/>
      <c r="ESF30" s="27"/>
      <c r="ESG30" s="27"/>
      <c r="ESH30" s="27"/>
      <c r="ESI30" s="27"/>
      <c r="ESJ30" s="27"/>
      <c r="ESK30" s="27"/>
      <c r="ESL30" s="27"/>
      <c r="ESM30" s="27"/>
      <c r="ESN30" s="27"/>
      <c r="ESO30" s="27"/>
      <c r="ESP30" s="27"/>
      <c r="ESQ30" s="27"/>
      <c r="ESR30" s="27"/>
      <c r="ESS30" s="27"/>
      <c r="EST30" s="27"/>
      <c r="ESU30" s="27"/>
      <c r="ESV30" s="27"/>
      <c r="ESW30" s="27"/>
      <c r="ESX30" s="27"/>
      <c r="ESY30" s="27"/>
      <c r="ESZ30" s="27"/>
      <c r="ETA30" s="27"/>
      <c r="ETB30" s="27"/>
      <c r="ETC30" s="27"/>
      <c r="ETD30" s="27"/>
      <c r="ETE30" s="27"/>
      <c r="ETF30" s="27"/>
      <c r="ETG30" s="27"/>
      <c r="ETH30" s="27"/>
      <c r="ETI30" s="27"/>
      <c r="ETJ30" s="27"/>
      <c r="ETK30" s="27"/>
      <c r="ETL30" s="27"/>
      <c r="ETM30" s="27"/>
      <c r="ETN30" s="27"/>
      <c r="ETO30" s="27"/>
      <c r="ETP30" s="27"/>
      <c r="ETQ30" s="27"/>
      <c r="ETR30" s="27"/>
      <c r="ETS30" s="27"/>
      <c r="ETT30" s="27"/>
      <c r="ETU30" s="27"/>
      <c r="ETV30" s="27"/>
      <c r="ETW30" s="27"/>
      <c r="ETX30" s="27"/>
      <c r="ETY30" s="27"/>
      <c r="ETZ30" s="27"/>
      <c r="EUA30" s="27"/>
      <c r="EUB30" s="27"/>
      <c r="EUC30" s="27"/>
      <c r="EUD30" s="27"/>
      <c r="EUE30" s="27"/>
      <c r="EUF30" s="27"/>
      <c r="EUG30" s="27"/>
      <c r="EUH30" s="27"/>
      <c r="EUI30" s="27"/>
      <c r="EUJ30" s="27"/>
      <c r="EUK30" s="27"/>
      <c r="EUL30" s="27"/>
      <c r="EUM30" s="27"/>
      <c r="EUN30" s="27"/>
      <c r="EUO30" s="27"/>
      <c r="EUP30" s="27"/>
      <c r="EUQ30" s="27"/>
      <c r="EUR30" s="27"/>
      <c r="EUS30" s="27"/>
      <c r="EUT30" s="27"/>
      <c r="EUU30" s="27"/>
      <c r="EUV30" s="27"/>
      <c r="EUW30" s="27"/>
      <c r="EUX30" s="27"/>
      <c r="EUY30" s="27"/>
      <c r="EUZ30" s="27"/>
      <c r="EVA30" s="27"/>
      <c r="EVB30" s="27"/>
      <c r="EVC30" s="27"/>
      <c r="EVD30" s="27"/>
      <c r="EVE30" s="27"/>
      <c r="EVF30" s="27"/>
      <c r="EVG30" s="27"/>
      <c r="EVH30" s="27"/>
      <c r="EVI30" s="27"/>
      <c r="EVJ30" s="27"/>
      <c r="EVK30" s="27"/>
      <c r="EVL30" s="27"/>
      <c r="EVM30" s="27"/>
      <c r="EVN30" s="27"/>
      <c r="EVO30" s="27"/>
      <c r="EVP30" s="27"/>
      <c r="EVQ30" s="27"/>
      <c r="EVR30" s="27"/>
      <c r="EVS30" s="27"/>
      <c r="EVT30" s="27"/>
      <c r="EVU30" s="27"/>
      <c r="EVV30" s="27"/>
      <c r="EVW30" s="27"/>
      <c r="EVX30" s="27"/>
      <c r="EVY30" s="27"/>
      <c r="EVZ30" s="27"/>
      <c r="EWA30" s="27"/>
      <c r="EWB30" s="27"/>
      <c r="EWC30" s="27"/>
      <c r="EWD30" s="27"/>
      <c r="EWE30" s="27"/>
      <c r="EWF30" s="27"/>
      <c r="EWG30" s="27"/>
      <c r="EWH30" s="27"/>
      <c r="EWI30" s="27"/>
      <c r="EWJ30" s="27"/>
      <c r="EWK30" s="27"/>
      <c r="EWL30" s="27"/>
      <c r="EWM30" s="27"/>
      <c r="EWN30" s="27"/>
      <c r="EWO30" s="27"/>
      <c r="EWP30" s="27"/>
      <c r="EWQ30" s="27"/>
      <c r="EWR30" s="27"/>
      <c r="EWS30" s="27"/>
      <c r="EWT30" s="27"/>
      <c r="EWU30" s="27"/>
      <c r="EWV30" s="27"/>
      <c r="EWW30" s="27"/>
      <c r="EWX30" s="27"/>
      <c r="EWY30" s="27"/>
      <c r="EWZ30" s="27"/>
      <c r="EXA30" s="27"/>
      <c r="EXB30" s="27"/>
      <c r="EXC30" s="27"/>
      <c r="EXD30" s="27"/>
      <c r="EXE30" s="27"/>
      <c r="EXF30" s="27"/>
      <c r="EXG30" s="27"/>
      <c r="EXH30" s="27"/>
      <c r="EXI30" s="27"/>
      <c r="EXJ30" s="27"/>
      <c r="EXK30" s="27"/>
      <c r="EXL30" s="27"/>
      <c r="EXM30" s="27"/>
      <c r="EXN30" s="27"/>
      <c r="EXO30" s="27"/>
      <c r="EXP30" s="27"/>
      <c r="EXQ30" s="27"/>
      <c r="EXR30" s="27"/>
      <c r="EXS30" s="27"/>
      <c r="EXT30" s="27"/>
      <c r="EXU30" s="27"/>
      <c r="EXV30" s="27"/>
      <c r="EXW30" s="27"/>
      <c r="EXX30" s="27"/>
      <c r="EXY30" s="27"/>
      <c r="EXZ30" s="27"/>
      <c r="EYA30" s="27"/>
      <c r="EYB30" s="27"/>
      <c r="EYC30" s="27"/>
      <c r="EYD30" s="27"/>
      <c r="EYE30" s="27"/>
      <c r="EYF30" s="27"/>
      <c r="EYG30" s="27"/>
      <c r="EYH30" s="27"/>
      <c r="EYI30" s="27"/>
      <c r="EYJ30" s="27"/>
      <c r="EYK30" s="27"/>
      <c r="EYL30" s="27"/>
      <c r="EYM30" s="27"/>
      <c r="EYN30" s="27"/>
      <c r="EYO30" s="27"/>
      <c r="EYP30" s="27"/>
      <c r="EYQ30" s="27"/>
      <c r="EYR30" s="27"/>
      <c r="EYS30" s="27"/>
      <c r="EYT30" s="27"/>
      <c r="EYU30" s="27"/>
      <c r="EYV30" s="27"/>
      <c r="EYW30" s="27"/>
      <c r="EYX30" s="27"/>
      <c r="EYY30" s="27"/>
      <c r="EYZ30" s="27"/>
      <c r="EZA30" s="27"/>
      <c r="EZB30" s="27"/>
      <c r="EZC30" s="27"/>
      <c r="EZD30" s="27"/>
      <c r="EZE30" s="27"/>
      <c r="EZF30" s="27"/>
      <c r="EZG30" s="27"/>
      <c r="EZH30" s="27"/>
      <c r="EZI30" s="27"/>
      <c r="EZJ30" s="27"/>
      <c r="EZK30" s="27"/>
      <c r="EZL30" s="27"/>
      <c r="EZM30" s="27"/>
      <c r="EZN30" s="27"/>
      <c r="EZO30" s="27"/>
      <c r="EZP30" s="27"/>
      <c r="EZQ30" s="27"/>
      <c r="EZR30" s="27"/>
      <c r="EZS30" s="27"/>
      <c r="EZT30" s="27"/>
      <c r="EZU30" s="27"/>
      <c r="EZV30" s="27"/>
      <c r="EZW30" s="27"/>
      <c r="EZX30" s="27"/>
      <c r="EZY30" s="27"/>
      <c r="EZZ30" s="27"/>
      <c r="FAA30" s="27"/>
      <c r="FAB30" s="27"/>
      <c r="FAC30" s="27"/>
      <c r="FAD30" s="27"/>
      <c r="FAE30" s="27"/>
      <c r="FAF30" s="27"/>
      <c r="FAG30" s="27"/>
      <c r="FAH30" s="27"/>
      <c r="FAI30" s="27"/>
      <c r="FAJ30" s="27"/>
      <c r="FAK30" s="27"/>
      <c r="FAL30" s="27"/>
      <c r="FAM30" s="27"/>
      <c r="FAN30" s="27"/>
      <c r="FAO30" s="27"/>
      <c r="FAP30" s="27"/>
      <c r="FAQ30" s="27"/>
      <c r="FAR30" s="27"/>
      <c r="FAS30" s="27"/>
      <c r="FAT30" s="27"/>
      <c r="FAU30" s="27"/>
      <c r="FAV30" s="27"/>
      <c r="FAW30" s="27"/>
      <c r="FAX30" s="27"/>
      <c r="FAY30" s="27"/>
      <c r="FAZ30" s="27"/>
      <c r="FBA30" s="27"/>
      <c r="FBB30" s="27"/>
      <c r="FBC30" s="27"/>
      <c r="FBD30" s="27"/>
      <c r="FBE30" s="27"/>
      <c r="FBF30" s="27"/>
      <c r="FBG30" s="27"/>
      <c r="FBH30" s="27"/>
      <c r="FBI30" s="27"/>
      <c r="FBJ30" s="27"/>
      <c r="FBK30" s="27"/>
      <c r="FBL30" s="27"/>
      <c r="FBM30" s="27"/>
      <c r="FBN30" s="27"/>
      <c r="FBO30" s="27"/>
      <c r="FBP30" s="27"/>
      <c r="FBQ30" s="27"/>
      <c r="FBR30" s="27"/>
      <c r="FBS30" s="27"/>
      <c r="FBT30" s="27"/>
      <c r="FBU30" s="27"/>
      <c r="FBV30" s="27"/>
      <c r="FBW30" s="27"/>
      <c r="FBX30" s="27"/>
      <c r="FBY30" s="27"/>
      <c r="FBZ30" s="27"/>
      <c r="FCA30" s="27"/>
      <c r="FCB30" s="27"/>
      <c r="FCC30" s="27"/>
      <c r="FCD30" s="27"/>
      <c r="FCE30" s="27"/>
      <c r="FCF30" s="27"/>
      <c r="FCG30" s="27"/>
      <c r="FCH30" s="27"/>
      <c r="FCI30" s="27"/>
      <c r="FCJ30" s="27"/>
      <c r="FCK30" s="27"/>
      <c r="FCL30" s="27"/>
      <c r="FCM30" s="27"/>
      <c r="FCN30" s="27"/>
      <c r="FCO30" s="27"/>
      <c r="FCP30" s="27"/>
      <c r="FCQ30" s="27"/>
      <c r="FCR30" s="27"/>
      <c r="FCS30" s="27"/>
      <c r="FCT30" s="27"/>
      <c r="FCU30" s="27"/>
      <c r="FCV30" s="27"/>
      <c r="FCW30" s="27"/>
      <c r="FCX30" s="27"/>
      <c r="FCY30" s="27"/>
      <c r="FCZ30" s="27"/>
      <c r="FDA30" s="27"/>
      <c r="FDB30" s="27"/>
      <c r="FDC30" s="27"/>
      <c r="FDD30" s="27"/>
      <c r="FDE30" s="27"/>
      <c r="FDF30" s="27"/>
      <c r="FDG30" s="27"/>
      <c r="FDH30" s="27"/>
      <c r="FDI30" s="27"/>
      <c r="FDJ30" s="27"/>
      <c r="FDK30" s="27"/>
      <c r="FDL30" s="27"/>
      <c r="FDM30" s="27"/>
      <c r="FDN30" s="27"/>
      <c r="FDO30" s="27"/>
      <c r="FDP30" s="27"/>
      <c r="FDQ30" s="27"/>
      <c r="FDR30" s="27"/>
      <c r="FDS30" s="27"/>
      <c r="FDT30" s="27"/>
      <c r="FDU30" s="27"/>
      <c r="FDV30" s="27"/>
      <c r="FDW30" s="27"/>
      <c r="FDX30" s="27"/>
      <c r="FDY30" s="27"/>
      <c r="FDZ30" s="27"/>
      <c r="FEA30" s="27"/>
      <c r="FEB30" s="27"/>
      <c r="FEC30" s="27"/>
      <c r="FED30" s="27"/>
      <c r="FEE30" s="27"/>
      <c r="FEF30" s="27"/>
      <c r="FEG30" s="27"/>
      <c r="FEH30" s="27"/>
      <c r="FEI30" s="27"/>
      <c r="FEJ30" s="27"/>
      <c r="FEK30" s="27"/>
      <c r="FEL30" s="27"/>
      <c r="FEM30" s="27"/>
      <c r="FEN30" s="27"/>
      <c r="FEO30" s="27"/>
      <c r="FEP30" s="27"/>
      <c r="FEQ30" s="27"/>
      <c r="FER30" s="27"/>
      <c r="FES30" s="27"/>
      <c r="FET30" s="27"/>
      <c r="FEU30" s="27"/>
      <c r="FEV30" s="27"/>
      <c r="FEW30" s="27"/>
      <c r="FEX30" s="27"/>
      <c r="FEY30" s="27"/>
      <c r="FEZ30" s="27"/>
      <c r="FFA30" s="27"/>
      <c r="FFB30" s="27"/>
      <c r="FFC30" s="27"/>
      <c r="FFD30" s="27"/>
      <c r="FFE30" s="27"/>
      <c r="FFF30" s="27"/>
      <c r="FFG30" s="27"/>
      <c r="FFH30" s="27"/>
      <c r="FFI30" s="27"/>
      <c r="FFJ30" s="27"/>
      <c r="FFK30" s="27"/>
      <c r="FFL30" s="27"/>
      <c r="FFM30" s="27"/>
      <c r="FFN30" s="27"/>
      <c r="FFO30" s="27"/>
      <c r="FFP30" s="27"/>
      <c r="FFQ30" s="27"/>
      <c r="FFR30" s="27"/>
      <c r="FFS30" s="27"/>
      <c r="FFT30" s="27"/>
      <c r="FFU30" s="27"/>
      <c r="FFV30" s="27"/>
      <c r="FFW30" s="27"/>
      <c r="FFX30" s="27"/>
      <c r="FFY30" s="27"/>
      <c r="FFZ30" s="27"/>
      <c r="FGA30" s="27"/>
      <c r="FGB30" s="27"/>
      <c r="FGC30" s="27"/>
      <c r="FGD30" s="27"/>
      <c r="FGE30" s="27"/>
      <c r="FGF30" s="27"/>
      <c r="FGG30" s="27"/>
      <c r="FGH30" s="27"/>
      <c r="FGI30" s="27"/>
      <c r="FGJ30" s="27"/>
      <c r="FGK30" s="27"/>
      <c r="FGL30" s="27"/>
      <c r="FGM30" s="27"/>
      <c r="FGN30" s="27"/>
      <c r="FGO30" s="27"/>
      <c r="FGP30" s="27"/>
      <c r="FGQ30" s="27"/>
      <c r="FGR30" s="27"/>
      <c r="FGS30" s="27"/>
      <c r="FGT30" s="27"/>
      <c r="FGU30" s="27"/>
      <c r="FGV30" s="27"/>
      <c r="FGW30" s="27"/>
      <c r="FGX30" s="27"/>
      <c r="FGY30" s="27"/>
      <c r="FGZ30" s="27"/>
      <c r="FHA30" s="27"/>
      <c r="FHB30" s="27"/>
      <c r="FHC30" s="27"/>
      <c r="FHD30" s="27"/>
      <c r="FHE30" s="27"/>
      <c r="FHF30" s="27"/>
      <c r="FHG30" s="27"/>
      <c r="FHH30" s="27"/>
      <c r="FHI30" s="27"/>
      <c r="FHJ30" s="27"/>
      <c r="FHK30" s="27"/>
      <c r="FHL30" s="27"/>
      <c r="FHM30" s="27"/>
      <c r="FHN30" s="27"/>
      <c r="FHO30" s="27"/>
      <c r="FHP30" s="27"/>
      <c r="FHQ30" s="27"/>
      <c r="FHR30" s="27"/>
      <c r="FHS30" s="27"/>
      <c r="FHT30" s="27"/>
      <c r="FHU30" s="27"/>
      <c r="FHV30" s="27"/>
      <c r="FHW30" s="27"/>
      <c r="FHX30" s="27"/>
      <c r="FHY30" s="27"/>
      <c r="FHZ30" s="27"/>
      <c r="FIA30" s="27"/>
      <c r="FIB30" s="27"/>
      <c r="FIC30" s="27"/>
      <c r="FID30" s="27"/>
      <c r="FIE30" s="27"/>
      <c r="FIF30" s="27"/>
      <c r="FIG30" s="27"/>
      <c r="FIH30" s="27"/>
      <c r="FII30" s="27"/>
      <c r="FIJ30" s="27"/>
      <c r="FIK30" s="27"/>
      <c r="FIL30" s="27"/>
      <c r="FIM30" s="27"/>
      <c r="FIN30" s="27"/>
      <c r="FIO30" s="27"/>
      <c r="FIP30" s="27"/>
      <c r="FIQ30" s="27"/>
      <c r="FIR30" s="27"/>
      <c r="FIS30" s="27"/>
      <c r="FIT30" s="27"/>
      <c r="FIU30" s="27"/>
      <c r="FIV30" s="27"/>
      <c r="FIW30" s="27"/>
      <c r="FIX30" s="27"/>
      <c r="FIY30" s="27"/>
      <c r="FIZ30" s="27"/>
      <c r="FJA30" s="27"/>
      <c r="FJB30" s="27"/>
      <c r="FJC30" s="27"/>
      <c r="FJD30" s="27"/>
      <c r="FJE30" s="27"/>
      <c r="FJF30" s="27"/>
      <c r="FJG30" s="27"/>
      <c r="FJH30" s="27"/>
      <c r="FJI30" s="27"/>
      <c r="FJJ30" s="27"/>
      <c r="FJK30" s="27"/>
      <c r="FJL30" s="27"/>
      <c r="FJM30" s="27"/>
      <c r="FJN30" s="27"/>
      <c r="FJO30" s="27"/>
      <c r="FJP30" s="27"/>
      <c r="FJQ30" s="27"/>
      <c r="FJR30" s="27"/>
      <c r="FJS30" s="27"/>
      <c r="FJT30" s="27"/>
      <c r="FJU30" s="27"/>
      <c r="FJV30" s="27"/>
      <c r="FJW30" s="27"/>
      <c r="FJX30" s="27"/>
      <c r="FJY30" s="27"/>
      <c r="FJZ30" s="27"/>
      <c r="FKA30" s="27"/>
      <c r="FKB30" s="27"/>
      <c r="FKC30" s="27"/>
      <c r="FKD30" s="27"/>
      <c r="FKE30" s="27"/>
      <c r="FKF30" s="27"/>
      <c r="FKG30" s="27"/>
      <c r="FKH30" s="27"/>
      <c r="FKI30" s="27"/>
      <c r="FKJ30" s="27"/>
      <c r="FKK30" s="27"/>
      <c r="FKL30" s="27"/>
      <c r="FKM30" s="27"/>
      <c r="FKN30" s="27"/>
      <c r="FKO30" s="27"/>
      <c r="FKP30" s="27"/>
      <c r="FKQ30" s="27"/>
      <c r="FKR30" s="27"/>
      <c r="FKS30" s="27"/>
      <c r="FKT30" s="27"/>
      <c r="FKU30" s="27"/>
      <c r="FKV30" s="27"/>
      <c r="FKW30" s="27"/>
      <c r="FKX30" s="27"/>
      <c r="FKY30" s="27"/>
      <c r="FKZ30" s="27"/>
      <c r="FLA30" s="27"/>
      <c r="FLB30" s="27"/>
      <c r="FLC30" s="27"/>
      <c r="FLD30" s="27"/>
      <c r="FLE30" s="27"/>
      <c r="FLF30" s="27"/>
      <c r="FLG30" s="27"/>
      <c r="FLH30" s="27"/>
      <c r="FLI30" s="27"/>
      <c r="FLJ30" s="27"/>
      <c r="FLK30" s="27"/>
      <c r="FLL30" s="27"/>
      <c r="FLM30" s="27"/>
      <c r="FLN30" s="27"/>
      <c r="FLO30" s="27"/>
      <c r="FLP30" s="27"/>
      <c r="FLQ30" s="27"/>
      <c r="FLR30" s="27"/>
      <c r="FLS30" s="27"/>
      <c r="FLT30" s="27"/>
      <c r="FLU30" s="27"/>
      <c r="FLV30" s="27"/>
      <c r="FLW30" s="27"/>
      <c r="FLX30" s="27"/>
      <c r="FLY30" s="27"/>
      <c r="FLZ30" s="27"/>
      <c r="FMA30" s="27"/>
      <c r="FMB30" s="27"/>
      <c r="FMC30" s="27"/>
      <c r="FMD30" s="27"/>
      <c r="FME30" s="27"/>
      <c r="FMF30" s="27"/>
      <c r="FMG30" s="27"/>
      <c r="FMH30" s="27"/>
      <c r="FMI30" s="27"/>
      <c r="FMJ30" s="27"/>
      <c r="FMK30" s="27"/>
      <c r="FML30" s="27"/>
      <c r="FMM30" s="27"/>
      <c r="FMN30" s="27"/>
      <c r="FMO30" s="27"/>
      <c r="FMP30" s="27"/>
      <c r="FMQ30" s="27"/>
      <c r="FMR30" s="27"/>
      <c r="FMS30" s="27"/>
      <c r="FMT30" s="27"/>
      <c r="FMU30" s="27"/>
      <c r="FMV30" s="27"/>
      <c r="FMW30" s="27"/>
      <c r="FMX30" s="27"/>
      <c r="FMY30" s="27"/>
      <c r="FMZ30" s="27"/>
      <c r="FNA30" s="27"/>
      <c r="FNB30" s="27"/>
      <c r="FNC30" s="27"/>
      <c r="FND30" s="27"/>
      <c r="FNE30" s="27"/>
      <c r="FNF30" s="27"/>
      <c r="FNG30" s="27"/>
      <c r="FNH30" s="27"/>
      <c r="FNI30" s="27"/>
      <c r="FNJ30" s="27"/>
      <c r="FNK30" s="27"/>
      <c r="FNL30" s="27"/>
      <c r="FNM30" s="27"/>
      <c r="FNN30" s="27"/>
      <c r="FNO30" s="27"/>
      <c r="FNP30" s="27"/>
      <c r="FNQ30" s="27"/>
      <c r="FNR30" s="27"/>
      <c r="FNS30" s="27"/>
      <c r="FNT30" s="27"/>
      <c r="FNU30" s="27"/>
      <c r="FNV30" s="27"/>
      <c r="FNW30" s="27"/>
      <c r="FNX30" s="27"/>
      <c r="FNY30" s="27"/>
      <c r="FNZ30" s="27"/>
      <c r="FOA30" s="27"/>
      <c r="FOB30" s="27"/>
      <c r="FOC30" s="27"/>
      <c r="FOD30" s="27"/>
      <c r="FOE30" s="27"/>
      <c r="FOF30" s="27"/>
      <c r="FOG30" s="27"/>
      <c r="FOH30" s="27"/>
      <c r="FOI30" s="27"/>
      <c r="FOJ30" s="27"/>
      <c r="FOK30" s="27"/>
      <c r="FOL30" s="27"/>
      <c r="FOM30" s="27"/>
      <c r="FON30" s="27"/>
      <c r="FOO30" s="27"/>
      <c r="FOP30" s="27"/>
      <c r="FOQ30" s="27"/>
      <c r="FOR30" s="27"/>
      <c r="FOS30" s="27"/>
      <c r="FOT30" s="27"/>
      <c r="FOU30" s="27"/>
      <c r="FOV30" s="27"/>
      <c r="FOW30" s="27"/>
      <c r="FOX30" s="27"/>
      <c r="FOY30" s="27"/>
      <c r="FOZ30" s="27"/>
      <c r="FPA30" s="27"/>
      <c r="FPB30" s="27"/>
      <c r="FPC30" s="27"/>
      <c r="FPD30" s="27"/>
      <c r="FPE30" s="27"/>
      <c r="FPF30" s="27"/>
      <c r="FPG30" s="27"/>
      <c r="FPH30" s="27"/>
      <c r="FPI30" s="27"/>
      <c r="FPJ30" s="27"/>
      <c r="FPK30" s="27"/>
      <c r="FPL30" s="27"/>
      <c r="FPM30" s="27"/>
      <c r="FPN30" s="27"/>
      <c r="FPO30" s="27"/>
      <c r="FPP30" s="27"/>
      <c r="FPQ30" s="27"/>
      <c r="FPR30" s="27"/>
      <c r="FPS30" s="27"/>
      <c r="FPT30" s="27"/>
      <c r="FPU30" s="27"/>
      <c r="FPV30" s="27"/>
      <c r="FPW30" s="27"/>
      <c r="FPX30" s="27"/>
      <c r="FPY30" s="27"/>
      <c r="FPZ30" s="27"/>
      <c r="FQA30" s="27"/>
      <c r="FQB30" s="27"/>
      <c r="FQC30" s="27"/>
      <c r="FQD30" s="27"/>
      <c r="FQE30" s="27"/>
      <c r="FQF30" s="27"/>
      <c r="FQG30" s="27"/>
      <c r="FQH30" s="27"/>
      <c r="FQI30" s="27"/>
      <c r="FQJ30" s="27"/>
      <c r="FQK30" s="27"/>
      <c r="FQL30" s="27"/>
      <c r="FQM30" s="27"/>
      <c r="FQN30" s="27"/>
      <c r="FQO30" s="27"/>
      <c r="FQP30" s="27"/>
      <c r="FQQ30" s="27"/>
      <c r="FQR30" s="27"/>
      <c r="FQS30" s="27"/>
      <c r="FQT30" s="27"/>
      <c r="FQU30" s="27"/>
      <c r="FQV30" s="27"/>
      <c r="FQW30" s="27"/>
      <c r="FQX30" s="27"/>
      <c r="FQY30" s="27"/>
      <c r="FQZ30" s="27"/>
      <c r="FRA30" s="27"/>
      <c r="FRB30" s="27"/>
      <c r="FRC30" s="27"/>
      <c r="FRD30" s="27"/>
      <c r="FRE30" s="27"/>
      <c r="FRF30" s="27"/>
      <c r="FRG30" s="27"/>
      <c r="FRH30" s="27"/>
      <c r="FRI30" s="27"/>
      <c r="FRJ30" s="27"/>
      <c r="FRK30" s="27"/>
      <c r="FRL30" s="27"/>
      <c r="FRM30" s="27"/>
      <c r="FRN30" s="27"/>
      <c r="FRO30" s="27"/>
      <c r="FRP30" s="27"/>
      <c r="FRQ30" s="27"/>
      <c r="FRR30" s="27"/>
      <c r="FRS30" s="27"/>
      <c r="FRT30" s="27"/>
      <c r="FRU30" s="27"/>
      <c r="FRV30" s="27"/>
      <c r="FRW30" s="27"/>
      <c r="FRX30" s="27"/>
      <c r="FRY30" s="27"/>
      <c r="FRZ30" s="27"/>
      <c r="FSA30" s="27"/>
      <c r="FSB30" s="27"/>
      <c r="FSC30" s="27"/>
      <c r="FSD30" s="27"/>
      <c r="FSE30" s="27"/>
      <c r="FSF30" s="27"/>
      <c r="FSG30" s="27"/>
      <c r="FSH30" s="27"/>
      <c r="FSI30" s="27"/>
      <c r="FSJ30" s="27"/>
      <c r="FSK30" s="27"/>
      <c r="FSL30" s="27"/>
      <c r="FSM30" s="27"/>
      <c r="FSN30" s="27"/>
      <c r="FSO30" s="27"/>
      <c r="FSP30" s="27"/>
      <c r="FSQ30" s="27"/>
      <c r="FSR30" s="27"/>
      <c r="FSS30" s="27"/>
      <c r="FST30" s="27"/>
      <c r="FSU30" s="27"/>
      <c r="FSV30" s="27"/>
      <c r="FSW30" s="27"/>
      <c r="FSX30" s="27"/>
      <c r="FSY30" s="27"/>
      <c r="FSZ30" s="27"/>
      <c r="FTA30" s="27"/>
      <c r="FTB30" s="27"/>
      <c r="FTC30" s="27"/>
      <c r="FTD30" s="27"/>
      <c r="FTE30" s="27"/>
      <c r="FTF30" s="27"/>
      <c r="FTG30" s="27"/>
      <c r="FTH30" s="27"/>
      <c r="FTI30" s="27"/>
      <c r="FTJ30" s="27"/>
      <c r="FTK30" s="27"/>
      <c r="FTL30" s="27"/>
      <c r="FTM30" s="27"/>
      <c r="FTN30" s="27"/>
      <c r="FTO30" s="27"/>
      <c r="FTP30" s="27"/>
      <c r="FTQ30" s="27"/>
      <c r="FTR30" s="27"/>
      <c r="FTS30" s="27"/>
      <c r="FTT30" s="27"/>
      <c r="FTU30" s="27"/>
      <c r="FTV30" s="27"/>
      <c r="FTW30" s="27"/>
      <c r="FTX30" s="27"/>
      <c r="FTY30" s="27"/>
      <c r="FTZ30" s="27"/>
      <c r="FUA30" s="27"/>
      <c r="FUB30" s="27"/>
      <c r="FUC30" s="27"/>
      <c r="FUD30" s="27"/>
      <c r="FUE30" s="27"/>
      <c r="FUF30" s="27"/>
      <c r="FUG30" s="27"/>
      <c r="FUH30" s="27"/>
      <c r="FUI30" s="27"/>
      <c r="FUJ30" s="27"/>
      <c r="FUK30" s="27"/>
      <c r="FUL30" s="27"/>
      <c r="FUM30" s="27"/>
      <c r="FUN30" s="27"/>
      <c r="FUO30" s="27"/>
      <c r="FUP30" s="27"/>
      <c r="FUQ30" s="27"/>
      <c r="FUR30" s="27"/>
      <c r="FUS30" s="27"/>
      <c r="FUT30" s="27"/>
      <c r="FUU30" s="27"/>
      <c r="FUV30" s="27"/>
      <c r="FUW30" s="27"/>
      <c r="FUX30" s="27"/>
      <c r="FUY30" s="27"/>
      <c r="FUZ30" s="27"/>
      <c r="FVA30" s="27"/>
      <c r="FVB30" s="27"/>
      <c r="FVC30" s="27"/>
      <c r="FVD30" s="27"/>
      <c r="FVE30" s="27"/>
      <c r="FVF30" s="27"/>
      <c r="FVG30" s="27"/>
      <c r="FVH30" s="27"/>
      <c r="FVI30" s="27"/>
      <c r="FVJ30" s="27"/>
      <c r="FVK30" s="27"/>
      <c r="FVL30" s="27"/>
      <c r="FVM30" s="27"/>
      <c r="FVN30" s="27"/>
      <c r="FVO30" s="27"/>
      <c r="FVP30" s="27"/>
      <c r="FVQ30" s="27"/>
      <c r="FVR30" s="27"/>
      <c r="FVS30" s="27"/>
      <c r="FVT30" s="27"/>
      <c r="FVU30" s="27"/>
      <c r="FVV30" s="27"/>
      <c r="FVW30" s="27"/>
      <c r="FVX30" s="27"/>
      <c r="FVY30" s="27"/>
      <c r="FVZ30" s="27"/>
      <c r="FWA30" s="27"/>
      <c r="FWB30" s="27"/>
      <c r="FWC30" s="27"/>
      <c r="FWD30" s="27"/>
      <c r="FWE30" s="27"/>
      <c r="FWF30" s="27"/>
      <c r="FWG30" s="27"/>
      <c r="FWH30" s="27"/>
      <c r="FWI30" s="27"/>
      <c r="FWJ30" s="27"/>
      <c r="FWK30" s="27"/>
      <c r="FWL30" s="27"/>
      <c r="FWM30" s="27"/>
      <c r="FWN30" s="27"/>
      <c r="FWO30" s="27"/>
      <c r="FWP30" s="27"/>
      <c r="FWQ30" s="27"/>
      <c r="FWR30" s="27"/>
      <c r="FWS30" s="27"/>
      <c r="FWT30" s="27"/>
      <c r="FWU30" s="27"/>
      <c r="FWV30" s="27"/>
      <c r="FWW30" s="27"/>
      <c r="FWX30" s="27"/>
      <c r="FWY30" s="27"/>
      <c r="FWZ30" s="27"/>
      <c r="FXA30" s="27"/>
      <c r="FXB30" s="27"/>
      <c r="FXC30" s="27"/>
      <c r="FXD30" s="27"/>
      <c r="FXE30" s="27"/>
      <c r="FXF30" s="27"/>
      <c r="FXG30" s="27"/>
      <c r="FXH30" s="27"/>
      <c r="FXI30" s="27"/>
      <c r="FXJ30" s="27"/>
      <c r="FXK30" s="27"/>
      <c r="FXL30" s="27"/>
      <c r="FXM30" s="27"/>
      <c r="FXN30" s="27"/>
      <c r="FXO30" s="27"/>
      <c r="FXP30" s="27"/>
      <c r="FXQ30" s="27"/>
      <c r="FXR30" s="27"/>
      <c r="FXS30" s="27"/>
      <c r="FXT30" s="27"/>
      <c r="FXU30" s="27"/>
      <c r="FXV30" s="27"/>
      <c r="FXW30" s="27"/>
      <c r="FXX30" s="27"/>
      <c r="FXY30" s="27"/>
      <c r="FXZ30" s="27"/>
      <c r="FYA30" s="27"/>
      <c r="FYB30" s="27"/>
      <c r="FYC30" s="27"/>
      <c r="FYD30" s="27"/>
      <c r="FYE30" s="27"/>
      <c r="FYF30" s="27"/>
      <c r="FYG30" s="27"/>
      <c r="FYH30" s="27"/>
      <c r="FYI30" s="27"/>
      <c r="FYJ30" s="27"/>
      <c r="FYK30" s="27"/>
      <c r="FYL30" s="27"/>
      <c r="FYM30" s="27"/>
      <c r="FYN30" s="27"/>
      <c r="FYO30" s="27"/>
      <c r="FYP30" s="27"/>
      <c r="FYQ30" s="27"/>
      <c r="FYR30" s="27"/>
      <c r="FYS30" s="27"/>
      <c r="FYT30" s="27"/>
      <c r="FYU30" s="27"/>
      <c r="FYV30" s="27"/>
      <c r="FYW30" s="27"/>
      <c r="FYX30" s="27"/>
      <c r="FYY30" s="27"/>
      <c r="FYZ30" s="27"/>
      <c r="FZA30" s="27"/>
      <c r="FZB30" s="27"/>
      <c r="FZC30" s="27"/>
      <c r="FZD30" s="27"/>
      <c r="FZE30" s="27"/>
      <c r="FZF30" s="27"/>
      <c r="FZG30" s="27"/>
      <c r="FZH30" s="27"/>
      <c r="FZI30" s="27"/>
      <c r="FZJ30" s="27"/>
      <c r="FZK30" s="27"/>
      <c r="FZL30" s="27"/>
      <c r="FZM30" s="27"/>
      <c r="FZN30" s="27"/>
      <c r="FZO30" s="27"/>
      <c r="FZP30" s="27"/>
      <c r="FZQ30" s="27"/>
      <c r="FZR30" s="27"/>
      <c r="FZS30" s="27"/>
      <c r="FZT30" s="27"/>
      <c r="FZU30" s="27"/>
      <c r="FZV30" s="27"/>
      <c r="FZW30" s="27"/>
      <c r="FZX30" s="27"/>
      <c r="FZY30" s="27"/>
      <c r="FZZ30" s="27"/>
      <c r="GAA30" s="27"/>
      <c r="GAB30" s="27"/>
      <c r="GAC30" s="27"/>
      <c r="GAD30" s="27"/>
      <c r="GAE30" s="27"/>
      <c r="GAF30" s="27"/>
      <c r="GAG30" s="27"/>
      <c r="GAH30" s="27"/>
      <c r="GAI30" s="27"/>
      <c r="GAJ30" s="27"/>
      <c r="GAK30" s="27"/>
      <c r="GAL30" s="27"/>
      <c r="GAM30" s="27"/>
      <c r="GAN30" s="27"/>
      <c r="GAO30" s="27"/>
      <c r="GAP30" s="27"/>
      <c r="GAQ30" s="27"/>
      <c r="GAR30" s="27"/>
      <c r="GAS30" s="27"/>
      <c r="GAT30" s="27"/>
      <c r="GAU30" s="27"/>
      <c r="GAV30" s="27"/>
      <c r="GAW30" s="27"/>
      <c r="GAX30" s="27"/>
      <c r="GAY30" s="27"/>
      <c r="GAZ30" s="27"/>
      <c r="GBA30" s="27"/>
      <c r="GBB30" s="27"/>
      <c r="GBC30" s="27"/>
      <c r="GBD30" s="27"/>
      <c r="GBE30" s="27"/>
      <c r="GBF30" s="27"/>
      <c r="GBG30" s="27"/>
      <c r="GBH30" s="27"/>
      <c r="GBI30" s="27"/>
      <c r="GBJ30" s="27"/>
      <c r="GBK30" s="27"/>
      <c r="GBL30" s="27"/>
      <c r="GBM30" s="27"/>
      <c r="GBN30" s="27"/>
      <c r="GBO30" s="27"/>
      <c r="GBP30" s="27"/>
      <c r="GBQ30" s="27"/>
      <c r="GBR30" s="27"/>
      <c r="GBS30" s="27"/>
      <c r="GBT30" s="27"/>
      <c r="GBU30" s="27"/>
      <c r="GBV30" s="27"/>
      <c r="GBW30" s="27"/>
      <c r="GBX30" s="27"/>
      <c r="GBY30" s="27"/>
      <c r="GBZ30" s="27"/>
      <c r="GCA30" s="27"/>
      <c r="GCB30" s="27"/>
      <c r="GCC30" s="27"/>
      <c r="GCD30" s="27"/>
      <c r="GCE30" s="27"/>
      <c r="GCF30" s="27"/>
      <c r="GCG30" s="27"/>
      <c r="GCH30" s="27"/>
      <c r="GCI30" s="27"/>
      <c r="GCJ30" s="27"/>
      <c r="GCK30" s="27"/>
      <c r="GCL30" s="27"/>
      <c r="GCM30" s="27"/>
      <c r="GCN30" s="27"/>
      <c r="GCO30" s="27"/>
      <c r="GCP30" s="27"/>
      <c r="GCQ30" s="27"/>
      <c r="GCR30" s="27"/>
      <c r="GCS30" s="27"/>
      <c r="GCT30" s="27"/>
      <c r="GCU30" s="27"/>
      <c r="GCV30" s="27"/>
      <c r="GCW30" s="27"/>
      <c r="GCX30" s="27"/>
      <c r="GCY30" s="27"/>
      <c r="GCZ30" s="27"/>
      <c r="GDA30" s="27"/>
      <c r="GDB30" s="27"/>
      <c r="GDC30" s="27"/>
      <c r="GDD30" s="27"/>
      <c r="GDE30" s="27"/>
      <c r="GDF30" s="27"/>
      <c r="GDG30" s="27"/>
      <c r="GDH30" s="27"/>
      <c r="GDI30" s="27"/>
      <c r="GDJ30" s="27"/>
      <c r="GDK30" s="27"/>
      <c r="GDL30" s="27"/>
      <c r="GDM30" s="27"/>
      <c r="GDN30" s="27"/>
      <c r="GDO30" s="27"/>
      <c r="GDP30" s="27"/>
      <c r="GDQ30" s="27"/>
      <c r="GDR30" s="27"/>
      <c r="GDS30" s="27"/>
      <c r="GDT30" s="27"/>
      <c r="GDU30" s="27"/>
      <c r="GDV30" s="27"/>
      <c r="GDW30" s="27"/>
      <c r="GDX30" s="27"/>
      <c r="GDY30" s="27"/>
      <c r="GDZ30" s="27"/>
      <c r="GEA30" s="27"/>
      <c r="GEB30" s="27"/>
      <c r="GEC30" s="27"/>
      <c r="GED30" s="27"/>
      <c r="GEE30" s="27"/>
      <c r="GEF30" s="27"/>
      <c r="GEG30" s="27"/>
      <c r="GEH30" s="27"/>
      <c r="GEI30" s="27"/>
      <c r="GEJ30" s="27"/>
      <c r="GEK30" s="27"/>
      <c r="GEL30" s="27"/>
      <c r="GEM30" s="27"/>
      <c r="GEN30" s="27"/>
      <c r="GEO30" s="27"/>
      <c r="GEP30" s="27"/>
      <c r="GEQ30" s="27"/>
      <c r="GER30" s="27"/>
      <c r="GES30" s="27"/>
      <c r="GET30" s="27"/>
      <c r="GEU30" s="27"/>
      <c r="GEV30" s="27"/>
      <c r="GEW30" s="27"/>
      <c r="GEX30" s="27"/>
      <c r="GEY30" s="27"/>
      <c r="GEZ30" s="27"/>
      <c r="GFA30" s="27"/>
      <c r="GFB30" s="27"/>
      <c r="GFC30" s="27"/>
      <c r="GFD30" s="27"/>
      <c r="GFE30" s="27"/>
      <c r="GFF30" s="27"/>
      <c r="GFG30" s="27"/>
      <c r="GFH30" s="27"/>
      <c r="GFI30" s="27"/>
      <c r="GFJ30" s="27"/>
      <c r="GFK30" s="27"/>
      <c r="GFL30" s="27"/>
      <c r="GFM30" s="27"/>
      <c r="GFN30" s="27"/>
      <c r="GFO30" s="27"/>
      <c r="GFP30" s="27"/>
      <c r="GFQ30" s="27"/>
      <c r="GFR30" s="27"/>
      <c r="GFS30" s="27"/>
      <c r="GFT30" s="27"/>
      <c r="GFU30" s="27"/>
      <c r="GFV30" s="27"/>
      <c r="GFW30" s="27"/>
      <c r="GFX30" s="27"/>
      <c r="GFY30" s="27"/>
      <c r="GFZ30" s="27"/>
      <c r="GGA30" s="27"/>
      <c r="GGB30" s="27"/>
      <c r="GGC30" s="27"/>
      <c r="GGD30" s="27"/>
      <c r="GGE30" s="27"/>
      <c r="GGF30" s="27"/>
      <c r="GGG30" s="27"/>
      <c r="GGH30" s="27"/>
      <c r="GGI30" s="27"/>
      <c r="GGJ30" s="27"/>
      <c r="GGK30" s="27"/>
      <c r="GGL30" s="27"/>
      <c r="GGM30" s="27"/>
      <c r="GGN30" s="27"/>
      <c r="GGO30" s="27"/>
      <c r="GGP30" s="27"/>
      <c r="GGQ30" s="27"/>
      <c r="GGR30" s="27"/>
      <c r="GGS30" s="27"/>
      <c r="GGT30" s="27"/>
      <c r="GGU30" s="27"/>
      <c r="GGV30" s="27"/>
      <c r="GGW30" s="27"/>
      <c r="GGX30" s="27"/>
      <c r="GGY30" s="27"/>
      <c r="GGZ30" s="27"/>
      <c r="GHA30" s="27"/>
      <c r="GHB30" s="27"/>
      <c r="GHC30" s="27"/>
      <c r="GHD30" s="27"/>
      <c r="GHE30" s="27"/>
      <c r="GHF30" s="27"/>
      <c r="GHG30" s="27"/>
      <c r="GHH30" s="27"/>
      <c r="GHI30" s="27"/>
      <c r="GHJ30" s="27"/>
      <c r="GHK30" s="27"/>
      <c r="GHL30" s="27"/>
      <c r="GHM30" s="27"/>
      <c r="GHN30" s="27"/>
      <c r="GHO30" s="27"/>
      <c r="GHP30" s="27"/>
      <c r="GHQ30" s="27"/>
      <c r="GHR30" s="27"/>
      <c r="GHS30" s="27"/>
      <c r="GHT30" s="27"/>
      <c r="GHU30" s="27"/>
      <c r="GHV30" s="27"/>
      <c r="GHW30" s="27"/>
      <c r="GHX30" s="27"/>
      <c r="GHY30" s="27"/>
      <c r="GHZ30" s="27"/>
      <c r="GIA30" s="27"/>
      <c r="GIB30" s="27"/>
      <c r="GIC30" s="27"/>
      <c r="GID30" s="27"/>
      <c r="GIE30" s="27"/>
      <c r="GIF30" s="27"/>
      <c r="GIG30" s="27"/>
      <c r="GIH30" s="27"/>
      <c r="GII30" s="27"/>
      <c r="GIJ30" s="27"/>
      <c r="GIK30" s="27"/>
      <c r="GIL30" s="27"/>
      <c r="GIM30" s="27"/>
      <c r="GIN30" s="27"/>
      <c r="GIO30" s="27"/>
      <c r="GIP30" s="27"/>
      <c r="GIQ30" s="27"/>
      <c r="GIR30" s="27"/>
      <c r="GIS30" s="27"/>
      <c r="GIT30" s="27"/>
      <c r="GIU30" s="27"/>
      <c r="GIV30" s="27"/>
      <c r="GIW30" s="27"/>
      <c r="GIX30" s="27"/>
      <c r="GIY30" s="27"/>
      <c r="GIZ30" s="27"/>
      <c r="GJA30" s="27"/>
      <c r="GJB30" s="27"/>
      <c r="GJC30" s="27"/>
      <c r="GJD30" s="27"/>
      <c r="GJE30" s="27"/>
      <c r="GJF30" s="27"/>
      <c r="GJG30" s="27"/>
      <c r="GJH30" s="27"/>
      <c r="GJI30" s="27"/>
      <c r="GJJ30" s="27"/>
      <c r="GJK30" s="27"/>
      <c r="GJL30" s="27"/>
      <c r="GJM30" s="27"/>
      <c r="GJN30" s="27"/>
      <c r="GJO30" s="27"/>
      <c r="GJP30" s="27"/>
      <c r="GJQ30" s="27"/>
      <c r="GJR30" s="27"/>
      <c r="GJS30" s="27"/>
      <c r="GJT30" s="27"/>
      <c r="GJU30" s="27"/>
      <c r="GJV30" s="27"/>
      <c r="GJW30" s="27"/>
      <c r="GJX30" s="27"/>
      <c r="GJY30" s="27"/>
      <c r="GJZ30" s="27"/>
      <c r="GKA30" s="27"/>
      <c r="GKB30" s="27"/>
      <c r="GKC30" s="27"/>
      <c r="GKD30" s="27"/>
      <c r="GKE30" s="27"/>
      <c r="GKF30" s="27"/>
      <c r="GKG30" s="27"/>
      <c r="GKH30" s="27"/>
      <c r="GKI30" s="27"/>
      <c r="GKJ30" s="27"/>
      <c r="GKK30" s="27"/>
      <c r="GKL30" s="27"/>
      <c r="GKM30" s="27"/>
      <c r="GKN30" s="27"/>
      <c r="GKO30" s="27"/>
      <c r="GKP30" s="27"/>
      <c r="GKQ30" s="27"/>
      <c r="GKR30" s="27"/>
      <c r="GKS30" s="27"/>
      <c r="GKT30" s="27"/>
      <c r="GKU30" s="27"/>
      <c r="GKV30" s="27"/>
      <c r="GKW30" s="27"/>
      <c r="GKX30" s="27"/>
      <c r="GKY30" s="27"/>
      <c r="GKZ30" s="27"/>
      <c r="GLA30" s="27"/>
      <c r="GLB30" s="27"/>
      <c r="GLC30" s="27"/>
      <c r="GLD30" s="27"/>
      <c r="GLE30" s="27"/>
      <c r="GLF30" s="27"/>
      <c r="GLG30" s="27"/>
      <c r="GLH30" s="27"/>
      <c r="GLI30" s="27"/>
      <c r="GLJ30" s="27"/>
      <c r="GLK30" s="27"/>
      <c r="GLL30" s="27"/>
      <c r="GLM30" s="27"/>
      <c r="GLN30" s="27"/>
      <c r="GLO30" s="27"/>
      <c r="GLP30" s="27"/>
      <c r="GLQ30" s="27"/>
      <c r="GLR30" s="27"/>
      <c r="GLS30" s="27"/>
      <c r="GLT30" s="27"/>
      <c r="GLU30" s="27"/>
      <c r="GLV30" s="27"/>
      <c r="GLW30" s="27"/>
      <c r="GLX30" s="27"/>
      <c r="GLY30" s="27"/>
      <c r="GLZ30" s="27"/>
      <c r="GMA30" s="27"/>
      <c r="GMB30" s="27"/>
      <c r="GMC30" s="27"/>
      <c r="GMD30" s="27"/>
      <c r="GME30" s="27"/>
      <c r="GMF30" s="27"/>
      <c r="GMG30" s="27"/>
      <c r="GMH30" s="27"/>
      <c r="GMI30" s="27"/>
      <c r="GMJ30" s="27"/>
      <c r="GMK30" s="27"/>
      <c r="GML30" s="27"/>
      <c r="GMM30" s="27"/>
      <c r="GMN30" s="27"/>
      <c r="GMO30" s="27"/>
      <c r="GMP30" s="27"/>
      <c r="GMQ30" s="27"/>
      <c r="GMR30" s="27"/>
      <c r="GMS30" s="27"/>
      <c r="GMT30" s="27"/>
      <c r="GMU30" s="27"/>
      <c r="GMV30" s="27"/>
      <c r="GMW30" s="27"/>
      <c r="GMX30" s="27"/>
      <c r="GMY30" s="27"/>
      <c r="GMZ30" s="27"/>
      <c r="GNA30" s="27"/>
      <c r="GNB30" s="27"/>
      <c r="GNC30" s="27"/>
      <c r="GND30" s="27"/>
      <c r="GNE30" s="27"/>
      <c r="GNF30" s="27"/>
      <c r="GNG30" s="27"/>
      <c r="GNH30" s="27"/>
      <c r="GNI30" s="27"/>
      <c r="GNJ30" s="27"/>
      <c r="GNK30" s="27"/>
      <c r="GNL30" s="27"/>
      <c r="GNM30" s="27"/>
      <c r="GNN30" s="27"/>
      <c r="GNO30" s="27"/>
      <c r="GNP30" s="27"/>
      <c r="GNQ30" s="27"/>
      <c r="GNR30" s="27"/>
      <c r="GNS30" s="27"/>
      <c r="GNT30" s="27"/>
      <c r="GNU30" s="27"/>
      <c r="GNV30" s="27"/>
      <c r="GNW30" s="27"/>
      <c r="GNX30" s="27"/>
      <c r="GNY30" s="27"/>
      <c r="GNZ30" s="27"/>
      <c r="GOA30" s="27"/>
      <c r="GOB30" s="27"/>
      <c r="GOC30" s="27"/>
      <c r="GOD30" s="27"/>
      <c r="GOE30" s="27"/>
      <c r="GOF30" s="27"/>
      <c r="GOG30" s="27"/>
      <c r="GOH30" s="27"/>
      <c r="GOI30" s="27"/>
      <c r="GOJ30" s="27"/>
      <c r="GOK30" s="27"/>
      <c r="GOL30" s="27"/>
      <c r="GOM30" s="27"/>
      <c r="GON30" s="27"/>
      <c r="GOO30" s="27"/>
      <c r="GOP30" s="27"/>
      <c r="GOQ30" s="27"/>
      <c r="GOR30" s="27"/>
      <c r="GOS30" s="27"/>
      <c r="GOT30" s="27"/>
      <c r="GOU30" s="27"/>
      <c r="GOV30" s="27"/>
      <c r="GOW30" s="27"/>
      <c r="GOX30" s="27"/>
      <c r="GOY30" s="27"/>
      <c r="GOZ30" s="27"/>
      <c r="GPA30" s="27"/>
      <c r="GPB30" s="27"/>
      <c r="GPC30" s="27"/>
      <c r="GPD30" s="27"/>
      <c r="GPE30" s="27"/>
      <c r="GPF30" s="27"/>
      <c r="GPG30" s="27"/>
      <c r="GPH30" s="27"/>
      <c r="GPI30" s="27"/>
      <c r="GPJ30" s="27"/>
      <c r="GPK30" s="27"/>
      <c r="GPL30" s="27"/>
      <c r="GPM30" s="27"/>
      <c r="GPN30" s="27"/>
      <c r="GPO30" s="27"/>
      <c r="GPP30" s="27"/>
      <c r="GPQ30" s="27"/>
      <c r="GPR30" s="27"/>
      <c r="GPS30" s="27"/>
      <c r="GPT30" s="27"/>
      <c r="GPU30" s="27"/>
      <c r="GPV30" s="27"/>
      <c r="GPW30" s="27"/>
      <c r="GPX30" s="27"/>
      <c r="GPY30" s="27"/>
      <c r="GPZ30" s="27"/>
      <c r="GQA30" s="27"/>
      <c r="GQB30" s="27"/>
      <c r="GQC30" s="27"/>
      <c r="GQD30" s="27"/>
      <c r="GQE30" s="27"/>
      <c r="GQF30" s="27"/>
      <c r="GQG30" s="27"/>
      <c r="GQH30" s="27"/>
      <c r="GQI30" s="27"/>
      <c r="GQJ30" s="27"/>
      <c r="GQK30" s="27"/>
      <c r="GQL30" s="27"/>
      <c r="GQM30" s="27"/>
      <c r="GQN30" s="27"/>
      <c r="GQO30" s="27"/>
      <c r="GQP30" s="27"/>
      <c r="GQQ30" s="27"/>
      <c r="GQR30" s="27"/>
      <c r="GQS30" s="27"/>
      <c r="GQT30" s="27"/>
      <c r="GQU30" s="27"/>
      <c r="GQV30" s="27"/>
      <c r="GQW30" s="27"/>
      <c r="GQX30" s="27"/>
      <c r="GQY30" s="27"/>
      <c r="GQZ30" s="27"/>
      <c r="GRA30" s="27"/>
      <c r="GRB30" s="27"/>
      <c r="GRC30" s="27"/>
      <c r="GRD30" s="27"/>
      <c r="GRE30" s="27"/>
      <c r="GRF30" s="27"/>
      <c r="GRG30" s="27"/>
      <c r="GRH30" s="27"/>
      <c r="GRI30" s="27"/>
      <c r="GRJ30" s="27"/>
      <c r="GRK30" s="27"/>
      <c r="GRL30" s="27"/>
      <c r="GRM30" s="27"/>
      <c r="GRN30" s="27"/>
      <c r="GRO30" s="27"/>
      <c r="GRP30" s="27"/>
      <c r="GRQ30" s="27"/>
      <c r="GRR30" s="27"/>
      <c r="GRS30" s="27"/>
      <c r="GRT30" s="27"/>
      <c r="GRU30" s="27"/>
      <c r="GRV30" s="27"/>
      <c r="GRW30" s="27"/>
      <c r="GRX30" s="27"/>
      <c r="GRY30" s="27"/>
      <c r="GRZ30" s="27"/>
      <c r="GSA30" s="27"/>
      <c r="GSB30" s="27"/>
      <c r="GSC30" s="27"/>
      <c r="GSD30" s="27"/>
      <c r="GSE30" s="27"/>
      <c r="GSF30" s="27"/>
      <c r="GSG30" s="27"/>
      <c r="GSH30" s="27"/>
      <c r="GSI30" s="27"/>
      <c r="GSJ30" s="27"/>
      <c r="GSK30" s="27"/>
      <c r="GSL30" s="27"/>
      <c r="GSM30" s="27"/>
      <c r="GSN30" s="27"/>
      <c r="GSO30" s="27"/>
      <c r="GSP30" s="27"/>
      <c r="GSQ30" s="27"/>
      <c r="GSR30" s="27"/>
      <c r="GSS30" s="27"/>
      <c r="GST30" s="27"/>
      <c r="GSU30" s="27"/>
      <c r="GSV30" s="27"/>
      <c r="GSW30" s="27"/>
      <c r="GSX30" s="27"/>
      <c r="GSY30" s="27"/>
      <c r="GSZ30" s="27"/>
      <c r="GTA30" s="27"/>
      <c r="GTB30" s="27"/>
      <c r="GTC30" s="27"/>
      <c r="GTD30" s="27"/>
      <c r="GTE30" s="27"/>
      <c r="GTF30" s="27"/>
      <c r="GTG30" s="27"/>
      <c r="GTH30" s="27"/>
      <c r="GTI30" s="27"/>
      <c r="GTJ30" s="27"/>
      <c r="GTK30" s="27"/>
      <c r="GTL30" s="27"/>
      <c r="GTM30" s="27"/>
      <c r="GTN30" s="27"/>
      <c r="GTO30" s="27"/>
      <c r="GTP30" s="27"/>
      <c r="GTQ30" s="27"/>
      <c r="GTR30" s="27"/>
      <c r="GTS30" s="27"/>
      <c r="GTT30" s="27"/>
      <c r="GTU30" s="27"/>
      <c r="GTV30" s="27"/>
      <c r="GTW30" s="27"/>
      <c r="GTX30" s="27"/>
      <c r="GTY30" s="27"/>
      <c r="GTZ30" s="27"/>
      <c r="GUA30" s="27"/>
      <c r="GUB30" s="27"/>
      <c r="GUC30" s="27"/>
      <c r="GUD30" s="27"/>
      <c r="GUE30" s="27"/>
      <c r="GUF30" s="27"/>
      <c r="GUG30" s="27"/>
      <c r="GUH30" s="27"/>
      <c r="GUI30" s="27"/>
      <c r="GUJ30" s="27"/>
      <c r="GUK30" s="27"/>
      <c r="GUL30" s="27"/>
      <c r="GUM30" s="27"/>
      <c r="GUN30" s="27"/>
      <c r="GUO30" s="27"/>
      <c r="GUP30" s="27"/>
      <c r="GUQ30" s="27"/>
      <c r="GUR30" s="27"/>
      <c r="GUS30" s="27"/>
      <c r="GUT30" s="27"/>
      <c r="GUU30" s="27"/>
      <c r="GUV30" s="27"/>
      <c r="GUW30" s="27"/>
      <c r="GUX30" s="27"/>
      <c r="GUY30" s="27"/>
      <c r="GUZ30" s="27"/>
      <c r="GVA30" s="27"/>
      <c r="GVB30" s="27"/>
      <c r="GVC30" s="27"/>
      <c r="GVD30" s="27"/>
      <c r="GVE30" s="27"/>
      <c r="GVF30" s="27"/>
      <c r="GVG30" s="27"/>
      <c r="GVH30" s="27"/>
      <c r="GVI30" s="27"/>
      <c r="GVJ30" s="27"/>
      <c r="GVK30" s="27"/>
      <c r="GVL30" s="27"/>
      <c r="GVM30" s="27"/>
      <c r="GVN30" s="27"/>
      <c r="GVO30" s="27"/>
      <c r="GVP30" s="27"/>
      <c r="GVQ30" s="27"/>
      <c r="GVR30" s="27"/>
      <c r="GVS30" s="27"/>
      <c r="GVT30" s="27"/>
      <c r="GVU30" s="27"/>
      <c r="GVV30" s="27"/>
      <c r="GVW30" s="27"/>
      <c r="GVX30" s="27"/>
      <c r="GVY30" s="27"/>
      <c r="GVZ30" s="27"/>
      <c r="GWA30" s="27"/>
      <c r="GWB30" s="27"/>
      <c r="GWC30" s="27"/>
      <c r="GWD30" s="27"/>
      <c r="GWE30" s="27"/>
      <c r="GWF30" s="27"/>
      <c r="GWG30" s="27"/>
      <c r="GWH30" s="27"/>
      <c r="GWI30" s="27"/>
      <c r="GWJ30" s="27"/>
      <c r="GWK30" s="27"/>
      <c r="GWL30" s="27"/>
      <c r="GWM30" s="27"/>
      <c r="GWN30" s="27"/>
      <c r="GWO30" s="27"/>
      <c r="GWP30" s="27"/>
      <c r="GWQ30" s="27"/>
      <c r="GWR30" s="27"/>
      <c r="GWS30" s="27"/>
      <c r="GWT30" s="27"/>
      <c r="GWU30" s="27"/>
      <c r="GWV30" s="27"/>
      <c r="GWW30" s="27"/>
      <c r="GWX30" s="27"/>
      <c r="GWY30" s="27"/>
      <c r="GWZ30" s="27"/>
      <c r="GXA30" s="27"/>
      <c r="GXB30" s="27"/>
      <c r="GXC30" s="27"/>
      <c r="GXD30" s="27"/>
      <c r="GXE30" s="27"/>
      <c r="GXF30" s="27"/>
      <c r="GXG30" s="27"/>
      <c r="GXH30" s="27"/>
      <c r="GXI30" s="27"/>
      <c r="GXJ30" s="27"/>
      <c r="GXK30" s="27"/>
      <c r="GXL30" s="27"/>
      <c r="GXM30" s="27"/>
      <c r="GXN30" s="27"/>
      <c r="GXO30" s="27"/>
      <c r="GXP30" s="27"/>
      <c r="GXQ30" s="27"/>
      <c r="GXR30" s="27"/>
      <c r="GXS30" s="27"/>
      <c r="GXT30" s="27"/>
      <c r="GXU30" s="27"/>
      <c r="GXV30" s="27"/>
      <c r="GXW30" s="27"/>
      <c r="GXX30" s="27"/>
      <c r="GXY30" s="27"/>
      <c r="GXZ30" s="27"/>
      <c r="GYA30" s="27"/>
      <c r="GYB30" s="27"/>
      <c r="GYC30" s="27"/>
      <c r="GYD30" s="27"/>
      <c r="GYE30" s="27"/>
      <c r="GYF30" s="27"/>
      <c r="GYG30" s="27"/>
      <c r="GYH30" s="27"/>
      <c r="GYI30" s="27"/>
      <c r="GYJ30" s="27"/>
      <c r="GYK30" s="27"/>
      <c r="GYL30" s="27"/>
      <c r="GYM30" s="27"/>
      <c r="GYN30" s="27"/>
      <c r="GYO30" s="27"/>
      <c r="GYP30" s="27"/>
      <c r="GYQ30" s="27"/>
      <c r="GYR30" s="27"/>
      <c r="GYS30" s="27"/>
      <c r="GYT30" s="27"/>
      <c r="GYU30" s="27"/>
      <c r="GYV30" s="27"/>
      <c r="GYW30" s="27"/>
      <c r="GYX30" s="27"/>
      <c r="GYY30" s="27"/>
      <c r="GYZ30" s="27"/>
      <c r="GZA30" s="27"/>
      <c r="GZB30" s="27"/>
      <c r="GZC30" s="27"/>
      <c r="GZD30" s="27"/>
      <c r="GZE30" s="27"/>
      <c r="GZF30" s="27"/>
      <c r="GZG30" s="27"/>
      <c r="GZH30" s="27"/>
      <c r="GZI30" s="27"/>
      <c r="GZJ30" s="27"/>
      <c r="GZK30" s="27"/>
      <c r="GZL30" s="27"/>
      <c r="GZM30" s="27"/>
      <c r="GZN30" s="27"/>
      <c r="GZO30" s="27"/>
      <c r="GZP30" s="27"/>
      <c r="GZQ30" s="27"/>
      <c r="GZR30" s="27"/>
      <c r="GZS30" s="27"/>
      <c r="GZT30" s="27"/>
      <c r="GZU30" s="27"/>
      <c r="GZV30" s="27"/>
      <c r="GZW30" s="27"/>
      <c r="GZX30" s="27"/>
      <c r="GZY30" s="27"/>
      <c r="GZZ30" s="27"/>
      <c r="HAA30" s="27"/>
      <c r="HAB30" s="27"/>
      <c r="HAC30" s="27"/>
      <c r="HAD30" s="27"/>
      <c r="HAE30" s="27"/>
      <c r="HAF30" s="27"/>
      <c r="HAG30" s="27"/>
      <c r="HAH30" s="27"/>
      <c r="HAI30" s="27"/>
      <c r="HAJ30" s="27"/>
      <c r="HAK30" s="27"/>
      <c r="HAL30" s="27"/>
      <c r="HAM30" s="27"/>
      <c r="HAN30" s="27"/>
      <c r="HAO30" s="27"/>
      <c r="HAP30" s="27"/>
      <c r="HAQ30" s="27"/>
      <c r="HAR30" s="27"/>
      <c r="HAS30" s="27"/>
      <c r="HAT30" s="27"/>
      <c r="HAU30" s="27"/>
      <c r="HAV30" s="27"/>
      <c r="HAW30" s="27"/>
      <c r="HAX30" s="27"/>
      <c r="HAY30" s="27"/>
      <c r="HAZ30" s="27"/>
      <c r="HBA30" s="27"/>
      <c r="HBB30" s="27"/>
      <c r="HBC30" s="27"/>
      <c r="HBD30" s="27"/>
      <c r="HBE30" s="27"/>
      <c r="HBF30" s="27"/>
      <c r="HBG30" s="27"/>
      <c r="HBH30" s="27"/>
      <c r="HBI30" s="27"/>
      <c r="HBJ30" s="27"/>
      <c r="HBK30" s="27"/>
      <c r="HBL30" s="27"/>
      <c r="HBM30" s="27"/>
      <c r="HBN30" s="27"/>
      <c r="HBO30" s="27"/>
      <c r="HBP30" s="27"/>
      <c r="HBQ30" s="27"/>
      <c r="HBR30" s="27"/>
      <c r="HBS30" s="27"/>
      <c r="HBT30" s="27"/>
      <c r="HBU30" s="27"/>
      <c r="HBV30" s="27"/>
      <c r="HBW30" s="27"/>
      <c r="HBX30" s="27"/>
      <c r="HBY30" s="27"/>
      <c r="HBZ30" s="27"/>
      <c r="HCA30" s="27"/>
      <c r="HCB30" s="27"/>
      <c r="HCC30" s="27"/>
      <c r="HCD30" s="27"/>
      <c r="HCE30" s="27"/>
      <c r="HCF30" s="27"/>
      <c r="HCG30" s="27"/>
      <c r="HCH30" s="27"/>
      <c r="HCI30" s="27"/>
      <c r="HCJ30" s="27"/>
      <c r="HCK30" s="27"/>
      <c r="HCL30" s="27"/>
      <c r="HCM30" s="27"/>
      <c r="HCN30" s="27"/>
      <c r="HCO30" s="27"/>
      <c r="HCP30" s="27"/>
      <c r="HCQ30" s="27"/>
      <c r="HCR30" s="27"/>
      <c r="HCS30" s="27"/>
      <c r="HCT30" s="27"/>
      <c r="HCU30" s="27"/>
      <c r="HCV30" s="27"/>
      <c r="HCW30" s="27"/>
      <c r="HCX30" s="27"/>
      <c r="HCY30" s="27"/>
      <c r="HCZ30" s="27"/>
      <c r="HDA30" s="27"/>
      <c r="HDB30" s="27"/>
      <c r="HDC30" s="27"/>
      <c r="HDD30" s="27"/>
      <c r="HDE30" s="27"/>
      <c r="HDF30" s="27"/>
      <c r="HDG30" s="27"/>
      <c r="HDH30" s="27"/>
      <c r="HDI30" s="27"/>
      <c r="HDJ30" s="27"/>
      <c r="HDK30" s="27"/>
      <c r="HDL30" s="27"/>
      <c r="HDM30" s="27"/>
      <c r="HDN30" s="27"/>
      <c r="HDO30" s="27"/>
      <c r="HDP30" s="27"/>
      <c r="HDQ30" s="27"/>
      <c r="HDR30" s="27"/>
      <c r="HDS30" s="27"/>
      <c r="HDT30" s="27"/>
      <c r="HDU30" s="27"/>
      <c r="HDV30" s="27"/>
      <c r="HDW30" s="27"/>
      <c r="HDX30" s="27"/>
      <c r="HDY30" s="27"/>
      <c r="HDZ30" s="27"/>
      <c r="HEA30" s="27"/>
      <c r="HEB30" s="27"/>
      <c r="HEC30" s="27"/>
      <c r="HED30" s="27"/>
      <c r="HEE30" s="27"/>
      <c r="HEF30" s="27"/>
      <c r="HEG30" s="27"/>
      <c r="HEH30" s="27"/>
      <c r="HEI30" s="27"/>
      <c r="HEJ30" s="27"/>
      <c r="HEK30" s="27"/>
      <c r="HEL30" s="27"/>
      <c r="HEM30" s="27"/>
      <c r="HEN30" s="27"/>
      <c r="HEO30" s="27"/>
      <c r="HEP30" s="27"/>
      <c r="HEQ30" s="27"/>
      <c r="HER30" s="27"/>
      <c r="HES30" s="27"/>
      <c r="HET30" s="27"/>
      <c r="HEU30" s="27"/>
      <c r="HEV30" s="27"/>
      <c r="HEW30" s="27"/>
      <c r="HEX30" s="27"/>
      <c r="HEY30" s="27"/>
      <c r="HEZ30" s="27"/>
      <c r="HFA30" s="27"/>
      <c r="HFB30" s="27"/>
      <c r="HFC30" s="27"/>
      <c r="HFD30" s="27"/>
      <c r="HFE30" s="27"/>
      <c r="HFF30" s="27"/>
      <c r="HFG30" s="27"/>
      <c r="HFH30" s="27"/>
      <c r="HFI30" s="27"/>
      <c r="HFJ30" s="27"/>
      <c r="HFK30" s="27"/>
      <c r="HFL30" s="27"/>
      <c r="HFM30" s="27"/>
      <c r="HFN30" s="27"/>
      <c r="HFO30" s="27"/>
      <c r="HFP30" s="27"/>
      <c r="HFQ30" s="27"/>
      <c r="HFR30" s="27"/>
      <c r="HFS30" s="27"/>
      <c r="HFT30" s="27"/>
      <c r="HFU30" s="27"/>
      <c r="HFV30" s="27"/>
      <c r="HFW30" s="27"/>
      <c r="HFX30" s="27"/>
      <c r="HFY30" s="27"/>
      <c r="HFZ30" s="27"/>
      <c r="HGA30" s="27"/>
      <c r="HGB30" s="27"/>
      <c r="HGC30" s="27"/>
      <c r="HGD30" s="27"/>
      <c r="HGE30" s="27"/>
      <c r="HGF30" s="27"/>
      <c r="HGG30" s="27"/>
      <c r="HGH30" s="27"/>
      <c r="HGI30" s="27"/>
      <c r="HGJ30" s="27"/>
      <c r="HGK30" s="27"/>
      <c r="HGL30" s="27"/>
      <c r="HGM30" s="27"/>
      <c r="HGN30" s="27"/>
      <c r="HGO30" s="27"/>
      <c r="HGP30" s="27"/>
      <c r="HGQ30" s="27"/>
      <c r="HGR30" s="27"/>
      <c r="HGS30" s="27"/>
      <c r="HGT30" s="27"/>
      <c r="HGU30" s="27"/>
      <c r="HGV30" s="27"/>
      <c r="HGW30" s="27"/>
      <c r="HGX30" s="27"/>
      <c r="HGY30" s="27"/>
      <c r="HGZ30" s="27"/>
      <c r="HHA30" s="27"/>
      <c r="HHB30" s="27"/>
      <c r="HHC30" s="27"/>
      <c r="HHD30" s="27"/>
      <c r="HHE30" s="27"/>
      <c r="HHF30" s="27"/>
      <c r="HHG30" s="27"/>
      <c r="HHH30" s="27"/>
      <c r="HHI30" s="27"/>
      <c r="HHJ30" s="27"/>
      <c r="HHK30" s="27"/>
      <c r="HHL30" s="27"/>
      <c r="HHM30" s="27"/>
      <c r="HHN30" s="27"/>
      <c r="HHO30" s="27"/>
      <c r="HHP30" s="27"/>
      <c r="HHQ30" s="27"/>
      <c r="HHR30" s="27"/>
      <c r="HHS30" s="27"/>
      <c r="HHT30" s="27"/>
      <c r="HHU30" s="27"/>
      <c r="HHV30" s="27"/>
      <c r="HHW30" s="27"/>
      <c r="HHX30" s="27"/>
      <c r="HHY30" s="27"/>
      <c r="HHZ30" s="27"/>
      <c r="HIA30" s="27"/>
      <c r="HIB30" s="27"/>
      <c r="HIC30" s="27"/>
      <c r="HID30" s="27"/>
      <c r="HIE30" s="27"/>
      <c r="HIF30" s="27"/>
      <c r="HIG30" s="27"/>
      <c r="HIH30" s="27"/>
      <c r="HII30" s="27"/>
      <c r="HIJ30" s="27"/>
      <c r="HIK30" s="27"/>
      <c r="HIL30" s="27"/>
      <c r="HIM30" s="27"/>
      <c r="HIN30" s="27"/>
      <c r="HIO30" s="27"/>
      <c r="HIP30" s="27"/>
      <c r="HIQ30" s="27"/>
      <c r="HIR30" s="27"/>
      <c r="HIS30" s="27"/>
      <c r="HIT30" s="27"/>
      <c r="HIU30" s="27"/>
      <c r="HIV30" s="27"/>
      <c r="HIW30" s="27"/>
      <c r="HIX30" s="27"/>
      <c r="HIY30" s="27"/>
      <c r="HIZ30" s="27"/>
      <c r="HJA30" s="27"/>
      <c r="HJB30" s="27"/>
      <c r="HJC30" s="27"/>
      <c r="HJD30" s="27"/>
      <c r="HJE30" s="27"/>
      <c r="HJF30" s="27"/>
      <c r="HJG30" s="27"/>
      <c r="HJH30" s="27"/>
      <c r="HJI30" s="27"/>
      <c r="HJJ30" s="27"/>
      <c r="HJK30" s="27"/>
      <c r="HJL30" s="27"/>
      <c r="HJM30" s="27"/>
      <c r="HJN30" s="27"/>
      <c r="HJO30" s="27"/>
      <c r="HJP30" s="27"/>
      <c r="HJQ30" s="27"/>
      <c r="HJR30" s="27"/>
      <c r="HJS30" s="27"/>
      <c r="HJT30" s="27"/>
      <c r="HJU30" s="27"/>
      <c r="HJV30" s="27"/>
      <c r="HJW30" s="27"/>
      <c r="HJX30" s="27"/>
      <c r="HJY30" s="27"/>
      <c r="HJZ30" s="27"/>
      <c r="HKA30" s="27"/>
      <c r="HKB30" s="27"/>
      <c r="HKC30" s="27"/>
      <c r="HKD30" s="27"/>
      <c r="HKE30" s="27"/>
      <c r="HKF30" s="27"/>
      <c r="HKG30" s="27"/>
      <c r="HKH30" s="27"/>
      <c r="HKI30" s="27"/>
      <c r="HKJ30" s="27"/>
      <c r="HKK30" s="27"/>
      <c r="HKL30" s="27"/>
      <c r="HKM30" s="27"/>
      <c r="HKN30" s="27"/>
      <c r="HKO30" s="27"/>
      <c r="HKP30" s="27"/>
      <c r="HKQ30" s="27"/>
      <c r="HKR30" s="27"/>
      <c r="HKS30" s="27"/>
      <c r="HKT30" s="27"/>
      <c r="HKU30" s="27"/>
      <c r="HKV30" s="27"/>
      <c r="HKW30" s="27"/>
      <c r="HKX30" s="27"/>
      <c r="HKY30" s="27"/>
      <c r="HKZ30" s="27"/>
      <c r="HLA30" s="27"/>
      <c r="HLB30" s="27"/>
      <c r="HLC30" s="27"/>
      <c r="HLD30" s="27"/>
      <c r="HLE30" s="27"/>
      <c r="HLF30" s="27"/>
      <c r="HLG30" s="27"/>
      <c r="HLH30" s="27"/>
      <c r="HLI30" s="27"/>
      <c r="HLJ30" s="27"/>
      <c r="HLK30" s="27"/>
      <c r="HLL30" s="27"/>
      <c r="HLM30" s="27"/>
      <c r="HLN30" s="27"/>
      <c r="HLO30" s="27"/>
      <c r="HLP30" s="27"/>
      <c r="HLQ30" s="27"/>
      <c r="HLR30" s="27"/>
      <c r="HLS30" s="27"/>
      <c r="HLT30" s="27"/>
      <c r="HLU30" s="27"/>
      <c r="HLV30" s="27"/>
      <c r="HLW30" s="27"/>
      <c r="HLX30" s="27"/>
      <c r="HLY30" s="27"/>
      <c r="HLZ30" s="27"/>
      <c r="HMA30" s="27"/>
      <c r="HMB30" s="27"/>
      <c r="HMC30" s="27"/>
      <c r="HMD30" s="27"/>
      <c r="HME30" s="27"/>
      <c r="HMF30" s="27"/>
      <c r="HMG30" s="27"/>
      <c r="HMH30" s="27"/>
      <c r="HMI30" s="27"/>
      <c r="HMJ30" s="27"/>
      <c r="HMK30" s="27"/>
      <c r="HML30" s="27"/>
      <c r="HMM30" s="27"/>
      <c r="HMN30" s="27"/>
      <c r="HMO30" s="27"/>
      <c r="HMP30" s="27"/>
      <c r="HMQ30" s="27"/>
      <c r="HMR30" s="27"/>
      <c r="HMS30" s="27"/>
      <c r="HMT30" s="27"/>
      <c r="HMU30" s="27"/>
      <c r="HMV30" s="27"/>
      <c r="HMW30" s="27"/>
      <c r="HMX30" s="27"/>
      <c r="HMY30" s="27"/>
      <c r="HMZ30" s="27"/>
      <c r="HNA30" s="27"/>
      <c r="HNB30" s="27"/>
      <c r="HNC30" s="27"/>
      <c r="HND30" s="27"/>
      <c r="HNE30" s="27"/>
      <c r="HNF30" s="27"/>
      <c r="HNG30" s="27"/>
      <c r="HNH30" s="27"/>
      <c r="HNI30" s="27"/>
      <c r="HNJ30" s="27"/>
      <c r="HNK30" s="27"/>
      <c r="HNL30" s="27"/>
      <c r="HNM30" s="27"/>
      <c r="HNN30" s="27"/>
      <c r="HNO30" s="27"/>
      <c r="HNP30" s="27"/>
      <c r="HNQ30" s="27"/>
      <c r="HNR30" s="27"/>
      <c r="HNS30" s="27"/>
      <c r="HNT30" s="27"/>
      <c r="HNU30" s="27"/>
      <c r="HNV30" s="27"/>
      <c r="HNW30" s="27"/>
      <c r="HNX30" s="27"/>
      <c r="HNY30" s="27"/>
      <c r="HNZ30" s="27"/>
      <c r="HOA30" s="27"/>
      <c r="HOB30" s="27"/>
      <c r="HOC30" s="27"/>
      <c r="HOD30" s="27"/>
      <c r="HOE30" s="27"/>
      <c r="HOF30" s="27"/>
      <c r="HOG30" s="27"/>
      <c r="HOH30" s="27"/>
      <c r="HOI30" s="27"/>
      <c r="HOJ30" s="27"/>
      <c r="HOK30" s="27"/>
      <c r="HOL30" s="27"/>
      <c r="HOM30" s="27"/>
      <c r="HON30" s="27"/>
      <c r="HOO30" s="27"/>
      <c r="HOP30" s="27"/>
      <c r="HOQ30" s="27"/>
      <c r="HOR30" s="27"/>
      <c r="HOS30" s="27"/>
      <c r="HOT30" s="27"/>
      <c r="HOU30" s="27"/>
      <c r="HOV30" s="27"/>
      <c r="HOW30" s="27"/>
      <c r="HOX30" s="27"/>
      <c r="HOY30" s="27"/>
      <c r="HOZ30" s="27"/>
      <c r="HPA30" s="27"/>
      <c r="HPB30" s="27"/>
      <c r="HPC30" s="27"/>
      <c r="HPD30" s="27"/>
      <c r="HPE30" s="27"/>
      <c r="HPF30" s="27"/>
      <c r="HPG30" s="27"/>
      <c r="HPH30" s="27"/>
      <c r="HPI30" s="27"/>
      <c r="HPJ30" s="27"/>
      <c r="HPK30" s="27"/>
      <c r="HPL30" s="27"/>
      <c r="HPM30" s="27"/>
      <c r="HPN30" s="27"/>
      <c r="HPO30" s="27"/>
      <c r="HPP30" s="27"/>
      <c r="HPQ30" s="27"/>
      <c r="HPR30" s="27"/>
      <c r="HPS30" s="27"/>
      <c r="HPT30" s="27"/>
      <c r="HPU30" s="27"/>
      <c r="HPV30" s="27"/>
      <c r="HPW30" s="27"/>
      <c r="HPX30" s="27"/>
      <c r="HPY30" s="27"/>
      <c r="HPZ30" s="27"/>
      <c r="HQA30" s="27"/>
      <c r="HQB30" s="27"/>
      <c r="HQC30" s="27"/>
      <c r="HQD30" s="27"/>
      <c r="HQE30" s="27"/>
      <c r="HQF30" s="27"/>
      <c r="HQG30" s="27"/>
      <c r="HQH30" s="27"/>
      <c r="HQI30" s="27"/>
      <c r="HQJ30" s="27"/>
      <c r="HQK30" s="27"/>
      <c r="HQL30" s="27"/>
      <c r="HQM30" s="27"/>
      <c r="HQN30" s="27"/>
      <c r="HQO30" s="27"/>
      <c r="HQP30" s="27"/>
      <c r="HQQ30" s="27"/>
      <c r="HQR30" s="27"/>
      <c r="HQS30" s="27"/>
      <c r="HQT30" s="27"/>
      <c r="HQU30" s="27"/>
      <c r="HQV30" s="27"/>
      <c r="HQW30" s="27"/>
      <c r="HQX30" s="27"/>
      <c r="HQY30" s="27"/>
      <c r="HQZ30" s="27"/>
      <c r="HRA30" s="27"/>
      <c r="HRB30" s="27"/>
      <c r="HRC30" s="27"/>
      <c r="HRD30" s="27"/>
      <c r="HRE30" s="27"/>
      <c r="HRF30" s="27"/>
      <c r="HRG30" s="27"/>
      <c r="HRH30" s="27"/>
      <c r="HRI30" s="27"/>
      <c r="HRJ30" s="27"/>
      <c r="HRK30" s="27"/>
      <c r="HRL30" s="27"/>
      <c r="HRM30" s="27"/>
      <c r="HRN30" s="27"/>
      <c r="HRO30" s="27"/>
      <c r="HRP30" s="27"/>
      <c r="HRQ30" s="27"/>
      <c r="HRR30" s="27"/>
      <c r="HRS30" s="27"/>
      <c r="HRT30" s="27"/>
      <c r="HRU30" s="27"/>
      <c r="HRV30" s="27"/>
      <c r="HRW30" s="27"/>
      <c r="HRX30" s="27"/>
      <c r="HRY30" s="27"/>
      <c r="HRZ30" s="27"/>
      <c r="HSA30" s="27"/>
      <c r="HSB30" s="27"/>
      <c r="HSC30" s="27"/>
      <c r="HSD30" s="27"/>
      <c r="HSE30" s="27"/>
      <c r="HSF30" s="27"/>
      <c r="HSG30" s="27"/>
      <c r="HSH30" s="27"/>
      <c r="HSI30" s="27"/>
      <c r="HSJ30" s="27"/>
      <c r="HSK30" s="27"/>
      <c r="HSL30" s="27"/>
      <c r="HSM30" s="27"/>
      <c r="HSN30" s="27"/>
      <c r="HSO30" s="27"/>
      <c r="HSP30" s="27"/>
      <c r="HSQ30" s="27"/>
      <c r="HSR30" s="27"/>
      <c r="HSS30" s="27"/>
      <c r="HST30" s="27"/>
      <c r="HSU30" s="27"/>
      <c r="HSV30" s="27"/>
      <c r="HSW30" s="27"/>
      <c r="HSX30" s="27"/>
      <c r="HSY30" s="27"/>
      <c r="HSZ30" s="27"/>
      <c r="HTA30" s="27"/>
      <c r="HTB30" s="27"/>
      <c r="HTC30" s="27"/>
      <c r="HTD30" s="27"/>
      <c r="HTE30" s="27"/>
      <c r="HTF30" s="27"/>
      <c r="HTG30" s="27"/>
      <c r="HTH30" s="27"/>
      <c r="HTI30" s="27"/>
      <c r="HTJ30" s="27"/>
      <c r="HTK30" s="27"/>
      <c r="HTL30" s="27"/>
      <c r="HTM30" s="27"/>
      <c r="HTN30" s="27"/>
      <c r="HTO30" s="27"/>
      <c r="HTP30" s="27"/>
      <c r="HTQ30" s="27"/>
      <c r="HTR30" s="27"/>
      <c r="HTS30" s="27"/>
      <c r="HTT30" s="27"/>
      <c r="HTU30" s="27"/>
      <c r="HTV30" s="27"/>
      <c r="HTW30" s="27"/>
      <c r="HTX30" s="27"/>
      <c r="HTY30" s="27"/>
      <c r="HTZ30" s="27"/>
      <c r="HUA30" s="27"/>
      <c r="HUB30" s="27"/>
      <c r="HUC30" s="27"/>
      <c r="HUD30" s="27"/>
      <c r="HUE30" s="27"/>
      <c r="HUF30" s="27"/>
      <c r="HUG30" s="27"/>
      <c r="HUH30" s="27"/>
      <c r="HUI30" s="27"/>
      <c r="HUJ30" s="27"/>
      <c r="HUK30" s="27"/>
      <c r="HUL30" s="27"/>
      <c r="HUM30" s="27"/>
      <c r="HUN30" s="27"/>
      <c r="HUO30" s="27"/>
      <c r="HUP30" s="27"/>
      <c r="HUQ30" s="27"/>
      <c r="HUR30" s="27"/>
      <c r="HUS30" s="27"/>
      <c r="HUT30" s="27"/>
      <c r="HUU30" s="27"/>
      <c r="HUV30" s="27"/>
      <c r="HUW30" s="27"/>
      <c r="HUX30" s="27"/>
      <c r="HUY30" s="27"/>
      <c r="HUZ30" s="27"/>
      <c r="HVA30" s="27"/>
      <c r="HVB30" s="27"/>
      <c r="HVC30" s="27"/>
      <c r="HVD30" s="27"/>
      <c r="HVE30" s="27"/>
      <c r="HVF30" s="27"/>
      <c r="HVG30" s="27"/>
      <c r="HVH30" s="27"/>
      <c r="HVI30" s="27"/>
      <c r="HVJ30" s="27"/>
      <c r="HVK30" s="27"/>
      <c r="HVL30" s="27"/>
      <c r="HVM30" s="27"/>
      <c r="HVN30" s="27"/>
      <c r="HVO30" s="27"/>
      <c r="HVP30" s="27"/>
      <c r="HVQ30" s="27"/>
      <c r="HVR30" s="27"/>
      <c r="HVS30" s="27"/>
      <c r="HVT30" s="27"/>
      <c r="HVU30" s="27"/>
      <c r="HVV30" s="27"/>
      <c r="HVW30" s="27"/>
      <c r="HVX30" s="27"/>
      <c r="HVY30" s="27"/>
      <c r="HVZ30" s="27"/>
      <c r="HWA30" s="27"/>
      <c r="HWB30" s="27"/>
      <c r="HWC30" s="27"/>
      <c r="HWD30" s="27"/>
      <c r="HWE30" s="27"/>
      <c r="HWF30" s="27"/>
      <c r="HWG30" s="27"/>
      <c r="HWH30" s="27"/>
      <c r="HWI30" s="27"/>
      <c r="HWJ30" s="27"/>
      <c r="HWK30" s="27"/>
      <c r="HWL30" s="27"/>
      <c r="HWM30" s="27"/>
      <c r="HWN30" s="27"/>
      <c r="HWO30" s="27"/>
      <c r="HWP30" s="27"/>
      <c r="HWQ30" s="27"/>
      <c r="HWR30" s="27"/>
      <c r="HWS30" s="27"/>
      <c r="HWT30" s="27"/>
      <c r="HWU30" s="27"/>
      <c r="HWV30" s="27"/>
      <c r="HWW30" s="27"/>
      <c r="HWX30" s="27"/>
      <c r="HWY30" s="27"/>
      <c r="HWZ30" s="27"/>
      <c r="HXA30" s="27"/>
      <c r="HXB30" s="27"/>
      <c r="HXC30" s="27"/>
      <c r="HXD30" s="27"/>
      <c r="HXE30" s="27"/>
      <c r="HXF30" s="27"/>
      <c r="HXG30" s="27"/>
      <c r="HXH30" s="27"/>
      <c r="HXI30" s="27"/>
      <c r="HXJ30" s="27"/>
      <c r="HXK30" s="27"/>
      <c r="HXL30" s="27"/>
      <c r="HXM30" s="27"/>
      <c r="HXN30" s="27"/>
      <c r="HXO30" s="27"/>
      <c r="HXP30" s="27"/>
      <c r="HXQ30" s="27"/>
      <c r="HXR30" s="27"/>
      <c r="HXS30" s="27"/>
      <c r="HXT30" s="27"/>
      <c r="HXU30" s="27"/>
      <c r="HXV30" s="27"/>
      <c r="HXW30" s="27"/>
      <c r="HXX30" s="27"/>
      <c r="HXY30" s="27"/>
      <c r="HXZ30" s="27"/>
      <c r="HYA30" s="27"/>
      <c r="HYB30" s="27"/>
      <c r="HYC30" s="27"/>
      <c r="HYD30" s="27"/>
      <c r="HYE30" s="27"/>
      <c r="HYF30" s="27"/>
      <c r="HYG30" s="27"/>
      <c r="HYH30" s="27"/>
      <c r="HYI30" s="27"/>
      <c r="HYJ30" s="27"/>
      <c r="HYK30" s="27"/>
      <c r="HYL30" s="27"/>
      <c r="HYM30" s="27"/>
      <c r="HYN30" s="27"/>
      <c r="HYO30" s="27"/>
      <c r="HYP30" s="27"/>
      <c r="HYQ30" s="27"/>
      <c r="HYR30" s="27"/>
      <c r="HYS30" s="27"/>
      <c r="HYT30" s="27"/>
      <c r="HYU30" s="27"/>
      <c r="HYV30" s="27"/>
      <c r="HYW30" s="27"/>
      <c r="HYX30" s="27"/>
      <c r="HYY30" s="27"/>
      <c r="HYZ30" s="27"/>
      <c r="HZA30" s="27"/>
      <c r="HZB30" s="27"/>
      <c r="HZC30" s="27"/>
      <c r="HZD30" s="27"/>
      <c r="HZE30" s="27"/>
      <c r="HZF30" s="27"/>
      <c r="HZG30" s="27"/>
      <c r="HZH30" s="27"/>
      <c r="HZI30" s="27"/>
      <c r="HZJ30" s="27"/>
      <c r="HZK30" s="27"/>
      <c r="HZL30" s="27"/>
      <c r="HZM30" s="27"/>
      <c r="HZN30" s="27"/>
      <c r="HZO30" s="27"/>
      <c r="HZP30" s="27"/>
      <c r="HZQ30" s="27"/>
      <c r="HZR30" s="27"/>
      <c r="HZS30" s="27"/>
      <c r="HZT30" s="27"/>
      <c r="HZU30" s="27"/>
      <c r="HZV30" s="27"/>
      <c r="HZW30" s="27"/>
      <c r="HZX30" s="27"/>
      <c r="HZY30" s="27"/>
      <c r="HZZ30" s="27"/>
      <c r="IAA30" s="27"/>
      <c r="IAB30" s="27"/>
      <c r="IAC30" s="27"/>
      <c r="IAD30" s="27"/>
      <c r="IAE30" s="27"/>
      <c r="IAF30" s="27"/>
      <c r="IAG30" s="27"/>
      <c r="IAH30" s="27"/>
      <c r="IAI30" s="27"/>
      <c r="IAJ30" s="27"/>
      <c r="IAK30" s="27"/>
      <c r="IAL30" s="27"/>
      <c r="IAM30" s="27"/>
      <c r="IAN30" s="27"/>
      <c r="IAO30" s="27"/>
      <c r="IAP30" s="27"/>
      <c r="IAQ30" s="27"/>
      <c r="IAR30" s="27"/>
      <c r="IAS30" s="27"/>
      <c r="IAT30" s="27"/>
      <c r="IAU30" s="27"/>
      <c r="IAV30" s="27"/>
      <c r="IAW30" s="27"/>
      <c r="IAX30" s="27"/>
      <c r="IAY30" s="27"/>
      <c r="IAZ30" s="27"/>
      <c r="IBA30" s="27"/>
      <c r="IBB30" s="27"/>
      <c r="IBC30" s="27"/>
      <c r="IBD30" s="27"/>
      <c r="IBE30" s="27"/>
      <c r="IBF30" s="27"/>
      <c r="IBG30" s="27"/>
      <c r="IBH30" s="27"/>
      <c r="IBI30" s="27"/>
      <c r="IBJ30" s="27"/>
      <c r="IBK30" s="27"/>
      <c r="IBL30" s="27"/>
      <c r="IBM30" s="27"/>
      <c r="IBN30" s="27"/>
      <c r="IBO30" s="27"/>
      <c r="IBP30" s="27"/>
      <c r="IBQ30" s="27"/>
      <c r="IBR30" s="27"/>
      <c r="IBS30" s="27"/>
      <c r="IBT30" s="27"/>
      <c r="IBU30" s="27"/>
      <c r="IBV30" s="27"/>
      <c r="IBW30" s="27"/>
      <c r="IBX30" s="27"/>
      <c r="IBY30" s="27"/>
      <c r="IBZ30" s="27"/>
      <c r="ICA30" s="27"/>
      <c r="ICB30" s="27"/>
      <c r="ICC30" s="27"/>
      <c r="ICD30" s="27"/>
      <c r="ICE30" s="27"/>
      <c r="ICF30" s="27"/>
      <c r="ICG30" s="27"/>
      <c r="ICH30" s="27"/>
      <c r="ICI30" s="27"/>
      <c r="ICJ30" s="27"/>
      <c r="ICK30" s="27"/>
      <c r="ICL30" s="27"/>
      <c r="ICM30" s="27"/>
      <c r="ICN30" s="27"/>
      <c r="ICO30" s="27"/>
      <c r="ICP30" s="27"/>
      <c r="ICQ30" s="27"/>
      <c r="ICR30" s="27"/>
      <c r="ICS30" s="27"/>
      <c r="ICT30" s="27"/>
      <c r="ICU30" s="27"/>
      <c r="ICV30" s="27"/>
      <c r="ICW30" s="27"/>
      <c r="ICX30" s="27"/>
      <c r="ICY30" s="27"/>
      <c r="ICZ30" s="27"/>
      <c r="IDA30" s="27"/>
      <c r="IDB30" s="27"/>
      <c r="IDC30" s="27"/>
      <c r="IDD30" s="27"/>
      <c r="IDE30" s="27"/>
      <c r="IDF30" s="27"/>
      <c r="IDG30" s="27"/>
      <c r="IDH30" s="27"/>
      <c r="IDI30" s="27"/>
      <c r="IDJ30" s="27"/>
      <c r="IDK30" s="27"/>
      <c r="IDL30" s="27"/>
      <c r="IDM30" s="27"/>
      <c r="IDN30" s="27"/>
      <c r="IDO30" s="27"/>
      <c r="IDP30" s="27"/>
      <c r="IDQ30" s="27"/>
      <c r="IDR30" s="27"/>
      <c r="IDS30" s="27"/>
      <c r="IDT30" s="27"/>
      <c r="IDU30" s="27"/>
      <c r="IDV30" s="27"/>
      <c r="IDW30" s="27"/>
      <c r="IDX30" s="27"/>
      <c r="IDY30" s="27"/>
      <c r="IDZ30" s="27"/>
      <c r="IEA30" s="27"/>
      <c r="IEB30" s="27"/>
      <c r="IEC30" s="27"/>
      <c r="IED30" s="27"/>
      <c r="IEE30" s="27"/>
      <c r="IEF30" s="27"/>
      <c r="IEG30" s="27"/>
      <c r="IEH30" s="27"/>
      <c r="IEI30" s="27"/>
      <c r="IEJ30" s="27"/>
      <c r="IEK30" s="27"/>
      <c r="IEL30" s="27"/>
      <c r="IEM30" s="27"/>
      <c r="IEN30" s="27"/>
      <c r="IEO30" s="27"/>
      <c r="IEP30" s="27"/>
      <c r="IEQ30" s="27"/>
      <c r="IER30" s="27"/>
      <c r="IES30" s="27"/>
      <c r="IET30" s="27"/>
      <c r="IEU30" s="27"/>
      <c r="IEV30" s="27"/>
      <c r="IEW30" s="27"/>
      <c r="IEX30" s="27"/>
      <c r="IEY30" s="27"/>
      <c r="IEZ30" s="27"/>
      <c r="IFA30" s="27"/>
      <c r="IFB30" s="27"/>
      <c r="IFC30" s="27"/>
      <c r="IFD30" s="27"/>
      <c r="IFE30" s="27"/>
      <c r="IFF30" s="27"/>
      <c r="IFG30" s="27"/>
      <c r="IFH30" s="27"/>
      <c r="IFI30" s="27"/>
      <c r="IFJ30" s="27"/>
      <c r="IFK30" s="27"/>
      <c r="IFL30" s="27"/>
      <c r="IFM30" s="27"/>
      <c r="IFN30" s="27"/>
      <c r="IFO30" s="27"/>
      <c r="IFP30" s="27"/>
      <c r="IFQ30" s="27"/>
      <c r="IFR30" s="27"/>
      <c r="IFS30" s="27"/>
      <c r="IFT30" s="27"/>
      <c r="IFU30" s="27"/>
      <c r="IFV30" s="27"/>
      <c r="IFW30" s="27"/>
      <c r="IFX30" s="27"/>
      <c r="IFY30" s="27"/>
      <c r="IFZ30" s="27"/>
      <c r="IGA30" s="27"/>
      <c r="IGB30" s="27"/>
      <c r="IGC30" s="27"/>
      <c r="IGD30" s="27"/>
      <c r="IGE30" s="27"/>
      <c r="IGF30" s="27"/>
      <c r="IGG30" s="27"/>
      <c r="IGH30" s="27"/>
      <c r="IGI30" s="27"/>
      <c r="IGJ30" s="27"/>
      <c r="IGK30" s="27"/>
      <c r="IGL30" s="27"/>
      <c r="IGM30" s="27"/>
      <c r="IGN30" s="27"/>
      <c r="IGO30" s="27"/>
      <c r="IGP30" s="27"/>
      <c r="IGQ30" s="27"/>
      <c r="IGR30" s="27"/>
      <c r="IGS30" s="27"/>
      <c r="IGT30" s="27"/>
      <c r="IGU30" s="27"/>
      <c r="IGV30" s="27"/>
      <c r="IGW30" s="27"/>
      <c r="IGX30" s="27"/>
      <c r="IGY30" s="27"/>
      <c r="IGZ30" s="27"/>
      <c r="IHA30" s="27"/>
      <c r="IHB30" s="27"/>
      <c r="IHC30" s="27"/>
      <c r="IHD30" s="27"/>
      <c r="IHE30" s="27"/>
      <c r="IHF30" s="27"/>
      <c r="IHG30" s="27"/>
      <c r="IHH30" s="27"/>
      <c r="IHI30" s="27"/>
      <c r="IHJ30" s="27"/>
      <c r="IHK30" s="27"/>
      <c r="IHL30" s="27"/>
      <c r="IHM30" s="27"/>
      <c r="IHN30" s="27"/>
      <c r="IHO30" s="27"/>
      <c r="IHP30" s="27"/>
      <c r="IHQ30" s="27"/>
      <c r="IHR30" s="27"/>
      <c r="IHS30" s="27"/>
      <c r="IHT30" s="27"/>
      <c r="IHU30" s="27"/>
      <c r="IHV30" s="27"/>
      <c r="IHW30" s="27"/>
      <c r="IHX30" s="27"/>
      <c r="IHY30" s="27"/>
      <c r="IHZ30" s="27"/>
      <c r="IIA30" s="27"/>
      <c r="IIB30" s="27"/>
      <c r="IIC30" s="27"/>
      <c r="IID30" s="27"/>
      <c r="IIE30" s="27"/>
      <c r="IIF30" s="27"/>
      <c r="IIG30" s="27"/>
      <c r="IIH30" s="27"/>
      <c r="III30" s="27"/>
      <c r="IIJ30" s="27"/>
      <c r="IIK30" s="27"/>
      <c r="IIL30" s="27"/>
      <c r="IIM30" s="27"/>
      <c r="IIN30" s="27"/>
      <c r="IIO30" s="27"/>
      <c r="IIP30" s="27"/>
      <c r="IIQ30" s="27"/>
      <c r="IIR30" s="27"/>
      <c r="IIS30" s="27"/>
      <c r="IIT30" s="27"/>
      <c r="IIU30" s="27"/>
      <c r="IIV30" s="27"/>
      <c r="IIW30" s="27"/>
      <c r="IIX30" s="27"/>
      <c r="IIY30" s="27"/>
      <c r="IIZ30" s="27"/>
      <c r="IJA30" s="27"/>
      <c r="IJB30" s="27"/>
      <c r="IJC30" s="27"/>
      <c r="IJD30" s="27"/>
      <c r="IJE30" s="27"/>
      <c r="IJF30" s="27"/>
      <c r="IJG30" s="27"/>
      <c r="IJH30" s="27"/>
      <c r="IJI30" s="27"/>
      <c r="IJJ30" s="27"/>
      <c r="IJK30" s="27"/>
      <c r="IJL30" s="27"/>
      <c r="IJM30" s="27"/>
      <c r="IJN30" s="27"/>
      <c r="IJO30" s="27"/>
      <c r="IJP30" s="27"/>
      <c r="IJQ30" s="27"/>
      <c r="IJR30" s="27"/>
      <c r="IJS30" s="27"/>
      <c r="IJT30" s="27"/>
      <c r="IJU30" s="27"/>
      <c r="IJV30" s="27"/>
      <c r="IJW30" s="27"/>
      <c r="IJX30" s="27"/>
      <c r="IJY30" s="27"/>
      <c r="IJZ30" s="27"/>
      <c r="IKA30" s="27"/>
      <c r="IKB30" s="27"/>
      <c r="IKC30" s="27"/>
      <c r="IKD30" s="27"/>
      <c r="IKE30" s="27"/>
      <c r="IKF30" s="27"/>
      <c r="IKG30" s="27"/>
      <c r="IKH30" s="27"/>
      <c r="IKI30" s="27"/>
      <c r="IKJ30" s="27"/>
      <c r="IKK30" s="27"/>
      <c r="IKL30" s="27"/>
      <c r="IKM30" s="27"/>
      <c r="IKN30" s="27"/>
      <c r="IKO30" s="27"/>
      <c r="IKP30" s="27"/>
      <c r="IKQ30" s="27"/>
      <c r="IKR30" s="27"/>
      <c r="IKS30" s="27"/>
      <c r="IKT30" s="27"/>
      <c r="IKU30" s="27"/>
      <c r="IKV30" s="27"/>
      <c r="IKW30" s="27"/>
      <c r="IKX30" s="27"/>
      <c r="IKY30" s="27"/>
      <c r="IKZ30" s="27"/>
      <c r="ILA30" s="27"/>
      <c r="ILB30" s="27"/>
      <c r="ILC30" s="27"/>
      <c r="ILD30" s="27"/>
      <c r="ILE30" s="27"/>
      <c r="ILF30" s="27"/>
      <c r="ILG30" s="27"/>
      <c r="ILH30" s="27"/>
      <c r="ILI30" s="27"/>
      <c r="ILJ30" s="27"/>
      <c r="ILK30" s="27"/>
      <c r="ILL30" s="27"/>
      <c r="ILM30" s="27"/>
      <c r="ILN30" s="27"/>
      <c r="ILO30" s="27"/>
      <c r="ILP30" s="27"/>
      <c r="ILQ30" s="27"/>
      <c r="ILR30" s="27"/>
      <c r="ILS30" s="27"/>
      <c r="ILT30" s="27"/>
      <c r="ILU30" s="27"/>
      <c r="ILV30" s="27"/>
      <c r="ILW30" s="27"/>
      <c r="ILX30" s="27"/>
      <c r="ILY30" s="27"/>
      <c r="ILZ30" s="27"/>
      <c r="IMA30" s="27"/>
      <c r="IMB30" s="27"/>
      <c r="IMC30" s="27"/>
      <c r="IMD30" s="27"/>
      <c r="IME30" s="27"/>
      <c r="IMF30" s="27"/>
      <c r="IMG30" s="27"/>
      <c r="IMH30" s="27"/>
      <c r="IMI30" s="27"/>
      <c r="IMJ30" s="27"/>
      <c r="IMK30" s="27"/>
      <c r="IML30" s="27"/>
      <c r="IMM30" s="27"/>
      <c r="IMN30" s="27"/>
      <c r="IMO30" s="27"/>
      <c r="IMP30" s="27"/>
      <c r="IMQ30" s="27"/>
      <c r="IMR30" s="27"/>
      <c r="IMS30" s="27"/>
      <c r="IMT30" s="27"/>
      <c r="IMU30" s="27"/>
      <c r="IMV30" s="27"/>
      <c r="IMW30" s="27"/>
      <c r="IMX30" s="27"/>
      <c r="IMY30" s="27"/>
      <c r="IMZ30" s="27"/>
      <c r="INA30" s="27"/>
      <c r="INB30" s="27"/>
      <c r="INC30" s="27"/>
      <c r="IND30" s="27"/>
      <c r="INE30" s="27"/>
      <c r="INF30" s="27"/>
      <c r="ING30" s="27"/>
      <c r="INH30" s="27"/>
      <c r="INI30" s="27"/>
      <c r="INJ30" s="27"/>
      <c r="INK30" s="27"/>
      <c r="INL30" s="27"/>
      <c r="INM30" s="27"/>
      <c r="INN30" s="27"/>
      <c r="INO30" s="27"/>
      <c r="INP30" s="27"/>
      <c r="INQ30" s="27"/>
      <c r="INR30" s="27"/>
      <c r="INS30" s="27"/>
      <c r="INT30" s="27"/>
      <c r="INU30" s="27"/>
      <c r="INV30" s="27"/>
      <c r="INW30" s="27"/>
      <c r="INX30" s="27"/>
      <c r="INY30" s="27"/>
      <c r="INZ30" s="27"/>
      <c r="IOA30" s="27"/>
      <c r="IOB30" s="27"/>
      <c r="IOC30" s="27"/>
      <c r="IOD30" s="27"/>
      <c r="IOE30" s="27"/>
      <c r="IOF30" s="27"/>
      <c r="IOG30" s="27"/>
      <c r="IOH30" s="27"/>
      <c r="IOI30" s="27"/>
      <c r="IOJ30" s="27"/>
      <c r="IOK30" s="27"/>
      <c r="IOL30" s="27"/>
      <c r="IOM30" s="27"/>
      <c r="ION30" s="27"/>
      <c r="IOO30" s="27"/>
      <c r="IOP30" s="27"/>
      <c r="IOQ30" s="27"/>
      <c r="IOR30" s="27"/>
      <c r="IOS30" s="27"/>
      <c r="IOT30" s="27"/>
      <c r="IOU30" s="27"/>
      <c r="IOV30" s="27"/>
      <c r="IOW30" s="27"/>
      <c r="IOX30" s="27"/>
      <c r="IOY30" s="27"/>
      <c r="IOZ30" s="27"/>
      <c r="IPA30" s="27"/>
      <c r="IPB30" s="27"/>
      <c r="IPC30" s="27"/>
      <c r="IPD30" s="27"/>
      <c r="IPE30" s="27"/>
      <c r="IPF30" s="27"/>
      <c r="IPG30" s="27"/>
      <c r="IPH30" s="27"/>
      <c r="IPI30" s="27"/>
      <c r="IPJ30" s="27"/>
      <c r="IPK30" s="27"/>
      <c r="IPL30" s="27"/>
      <c r="IPM30" s="27"/>
      <c r="IPN30" s="27"/>
      <c r="IPO30" s="27"/>
      <c r="IPP30" s="27"/>
      <c r="IPQ30" s="27"/>
      <c r="IPR30" s="27"/>
      <c r="IPS30" s="27"/>
      <c r="IPT30" s="27"/>
      <c r="IPU30" s="27"/>
      <c r="IPV30" s="27"/>
      <c r="IPW30" s="27"/>
      <c r="IPX30" s="27"/>
      <c r="IPY30" s="27"/>
      <c r="IPZ30" s="27"/>
      <c r="IQA30" s="27"/>
      <c r="IQB30" s="27"/>
      <c r="IQC30" s="27"/>
      <c r="IQD30" s="27"/>
      <c r="IQE30" s="27"/>
      <c r="IQF30" s="27"/>
      <c r="IQG30" s="27"/>
      <c r="IQH30" s="27"/>
      <c r="IQI30" s="27"/>
      <c r="IQJ30" s="27"/>
      <c r="IQK30" s="27"/>
      <c r="IQL30" s="27"/>
      <c r="IQM30" s="27"/>
      <c r="IQN30" s="27"/>
      <c r="IQO30" s="27"/>
      <c r="IQP30" s="27"/>
      <c r="IQQ30" s="27"/>
      <c r="IQR30" s="27"/>
      <c r="IQS30" s="27"/>
      <c r="IQT30" s="27"/>
      <c r="IQU30" s="27"/>
      <c r="IQV30" s="27"/>
      <c r="IQW30" s="27"/>
      <c r="IQX30" s="27"/>
      <c r="IQY30" s="27"/>
      <c r="IQZ30" s="27"/>
      <c r="IRA30" s="27"/>
      <c r="IRB30" s="27"/>
      <c r="IRC30" s="27"/>
      <c r="IRD30" s="27"/>
      <c r="IRE30" s="27"/>
      <c r="IRF30" s="27"/>
      <c r="IRG30" s="27"/>
      <c r="IRH30" s="27"/>
      <c r="IRI30" s="27"/>
      <c r="IRJ30" s="27"/>
      <c r="IRK30" s="27"/>
      <c r="IRL30" s="27"/>
      <c r="IRM30" s="27"/>
      <c r="IRN30" s="27"/>
      <c r="IRO30" s="27"/>
      <c r="IRP30" s="27"/>
      <c r="IRQ30" s="27"/>
      <c r="IRR30" s="27"/>
      <c r="IRS30" s="27"/>
      <c r="IRT30" s="27"/>
      <c r="IRU30" s="27"/>
      <c r="IRV30" s="27"/>
      <c r="IRW30" s="27"/>
      <c r="IRX30" s="27"/>
      <c r="IRY30" s="27"/>
      <c r="IRZ30" s="27"/>
      <c r="ISA30" s="27"/>
      <c r="ISB30" s="27"/>
      <c r="ISC30" s="27"/>
      <c r="ISD30" s="27"/>
      <c r="ISE30" s="27"/>
      <c r="ISF30" s="27"/>
      <c r="ISG30" s="27"/>
      <c r="ISH30" s="27"/>
      <c r="ISI30" s="27"/>
      <c r="ISJ30" s="27"/>
      <c r="ISK30" s="27"/>
      <c r="ISL30" s="27"/>
      <c r="ISM30" s="27"/>
      <c r="ISN30" s="27"/>
      <c r="ISO30" s="27"/>
      <c r="ISP30" s="27"/>
      <c r="ISQ30" s="27"/>
      <c r="ISR30" s="27"/>
      <c r="ISS30" s="27"/>
      <c r="IST30" s="27"/>
      <c r="ISU30" s="27"/>
      <c r="ISV30" s="27"/>
      <c r="ISW30" s="27"/>
      <c r="ISX30" s="27"/>
      <c r="ISY30" s="27"/>
      <c r="ISZ30" s="27"/>
      <c r="ITA30" s="27"/>
      <c r="ITB30" s="27"/>
      <c r="ITC30" s="27"/>
      <c r="ITD30" s="27"/>
      <c r="ITE30" s="27"/>
      <c r="ITF30" s="27"/>
      <c r="ITG30" s="27"/>
      <c r="ITH30" s="27"/>
      <c r="ITI30" s="27"/>
      <c r="ITJ30" s="27"/>
      <c r="ITK30" s="27"/>
      <c r="ITL30" s="27"/>
      <c r="ITM30" s="27"/>
      <c r="ITN30" s="27"/>
      <c r="ITO30" s="27"/>
      <c r="ITP30" s="27"/>
      <c r="ITQ30" s="27"/>
      <c r="ITR30" s="27"/>
      <c r="ITS30" s="27"/>
      <c r="ITT30" s="27"/>
      <c r="ITU30" s="27"/>
      <c r="ITV30" s="27"/>
      <c r="ITW30" s="27"/>
      <c r="ITX30" s="27"/>
      <c r="ITY30" s="27"/>
      <c r="ITZ30" s="27"/>
      <c r="IUA30" s="27"/>
      <c r="IUB30" s="27"/>
      <c r="IUC30" s="27"/>
      <c r="IUD30" s="27"/>
      <c r="IUE30" s="27"/>
      <c r="IUF30" s="27"/>
      <c r="IUG30" s="27"/>
      <c r="IUH30" s="27"/>
      <c r="IUI30" s="27"/>
      <c r="IUJ30" s="27"/>
      <c r="IUK30" s="27"/>
      <c r="IUL30" s="27"/>
      <c r="IUM30" s="27"/>
      <c r="IUN30" s="27"/>
      <c r="IUO30" s="27"/>
      <c r="IUP30" s="27"/>
      <c r="IUQ30" s="27"/>
      <c r="IUR30" s="27"/>
      <c r="IUS30" s="27"/>
      <c r="IUT30" s="27"/>
      <c r="IUU30" s="27"/>
      <c r="IUV30" s="27"/>
      <c r="IUW30" s="27"/>
      <c r="IUX30" s="27"/>
      <c r="IUY30" s="27"/>
      <c r="IUZ30" s="27"/>
      <c r="IVA30" s="27"/>
      <c r="IVB30" s="27"/>
      <c r="IVC30" s="27"/>
      <c r="IVD30" s="27"/>
      <c r="IVE30" s="27"/>
      <c r="IVF30" s="27"/>
      <c r="IVG30" s="27"/>
      <c r="IVH30" s="27"/>
      <c r="IVI30" s="27"/>
      <c r="IVJ30" s="27"/>
      <c r="IVK30" s="27"/>
      <c r="IVL30" s="27"/>
      <c r="IVM30" s="27"/>
      <c r="IVN30" s="27"/>
      <c r="IVO30" s="27"/>
      <c r="IVP30" s="27"/>
      <c r="IVQ30" s="27"/>
      <c r="IVR30" s="27"/>
      <c r="IVS30" s="27"/>
      <c r="IVT30" s="27"/>
      <c r="IVU30" s="27"/>
      <c r="IVV30" s="27"/>
      <c r="IVW30" s="27"/>
      <c r="IVX30" s="27"/>
      <c r="IVY30" s="27"/>
      <c r="IVZ30" s="27"/>
      <c r="IWA30" s="27"/>
      <c r="IWB30" s="27"/>
      <c r="IWC30" s="27"/>
      <c r="IWD30" s="27"/>
      <c r="IWE30" s="27"/>
      <c r="IWF30" s="27"/>
      <c r="IWG30" s="27"/>
      <c r="IWH30" s="27"/>
      <c r="IWI30" s="27"/>
      <c r="IWJ30" s="27"/>
      <c r="IWK30" s="27"/>
      <c r="IWL30" s="27"/>
      <c r="IWM30" s="27"/>
      <c r="IWN30" s="27"/>
      <c r="IWO30" s="27"/>
      <c r="IWP30" s="27"/>
      <c r="IWQ30" s="27"/>
      <c r="IWR30" s="27"/>
      <c r="IWS30" s="27"/>
      <c r="IWT30" s="27"/>
      <c r="IWU30" s="27"/>
      <c r="IWV30" s="27"/>
      <c r="IWW30" s="27"/>
      <c r="IWX30" s="27"/>
      <c r="IWY30" s="27"/>
      <c r="IWZ30" s="27"/>
      <c r="IXA30" s="27"/>
      <c r="IXB30" s="27"/>
      <c r="IXC30" s="27"/>
      <c r="IXD30" s="27"/>
      <c r="IXE30" s="27"/>
      <c r="IXF30" s="27"/>
      <c r="IXG30" s="27"/>
      <c r="IXH30" s="27"/>
      <c r="IXI30" s="27"/>
      <c r="IXJ30" s="27"/>
      <c r="IXK30" s="27"/>
      <c r="IXL30" s="27"/>
      <c r="IXM30" s="27"/>
      <c r="IXN30" s="27"/>
      <c r="IXO30" s="27"/>
      <c r="IXP30" s="27"/>
      <c r="IXQ30" s="27"/>
      <c r="IXR30" s="27"/>
      <c r="IXS30" s="27"/>
      <c r="IXT30" s="27"/>
      <c r="IXU30" s="27"/>
      <c r="IXV30" s="27"/>
      <c r="IXW30" s="27"/>
      <c r="IXX30" s="27"/>
      <c r="IXY30" s="27"/>
      <c r="IXZ30" s="27"/>
      <c r="IYA30" s="27"/>
      <c r="IYB30" s="27"/>
      <c r="IYC30" s="27"/>
      <c r="IYD30" s="27"/>
      <c r="IYE30" s="27"/>
      <c r="IYF30" s="27"/>
      <c r="IYG30" s="27"/>
      <c r="IYH30" s="27"/>
      <c r="IYI30" s="27"/>
      <c r="IYJ30" s="27"/>
      <c r="IYK30" s="27"/>
      <c r="IYL30" s="27"/>
      <c r="IYM30" s="27"/>
      <c r="IYN30" s="27"/>
      <c r="IYO30" s="27"/>
      <c r="IYP30" s="27"/>
      <c r="IYQ30" s="27"/>
      <c r="IYR30" s="27"/>
      <c r="IYS30" s="27"/>
      <c r="IYT30" s="27"/>
      <c r="IYU30" s="27"/>
      <c r="IYV30" s="27"/>
      <c r="IYW30" s="27"/>
      <c r="IYX30" s="27"/>
      <c r="IYY30" s="27"/>
      <c r="IYZ30" s="27"/>
      <c r="IZA30" s="27"/>
      <c r="IZB30" s="27"/>
      <c r="IZC30" s="27"/>
      <c r="IZD30" s="27"/>
      <c r="IZE30" s="27"/>
      <c r="IZF30" s="27"/>
      <c r="IZG30" s="27"/>
      <c r="IZH30" s="27"/>
      <c r="IZI30" s="27"/>
      <c r="IZJ30" s="27"/>
      <c r="IZK30" s="27"/>
      <c r="IZL30" s="27"/>
      <c r="IZM30" s="27"/>
      <c r="IZN30" s="27"/>
      <c r="IZO30" s="27"/>
      <c r="IZP30" s="27"/>
      <c r="IZQ30" s="27"/>
      <c r="IZR30" s="27"/>
      <c r="IZS30" s="27"/>
      <c r="IZT30" s="27"/>
      <c r="IZU30" s="27"/>
      <c r="IZV30" s="27"/>
      <c r="IZW30" s="27"/>
      <c r="IZX30" s="27"/>
      <c r="IZY30" s="27"/>
      <c r="IZZ30" s="27"/>
      <c r="JAA30" s="27"/>
      <c r="JAB30" s="27"/>
      <c r="JAC30" s="27"/>
      <c r="JAD30" s="27"/>
      <c r="JAE30" s="27"/>
      <c r="JAF30" s="27"/>
      <c r="JAG30" s="27"/>
      <c r="JAH30" s="27"/>
      <c r="JAI30" s="27"/>
      <c r="JAJ30" s="27"/>
      <c r="JAK30" s="27"/>
      <c r="JAL30" s="27"/>
      <c r="JAM30" s="27"/>
      <c r="JAN30" s="27"/>
      <c r="JAO30" s="27"/>
      <c r="JAP30" s="27"/>
      <c r="JAQ30" s="27"/>
      <c r="JAR30" s="27"/>
      <c r="JAS30" s="27"/>
      <c r="JAT30" s="27"/>
      <c r="JAU30" s="27"/>
      <c r="JAV30" s="27"/>
      <c r="JAW30" s="27"/>
      <c r="JAX30" s="27"/>
      <c r="JAY30" s="27"/>
      <c r="JAZ30" s="27"/>
      <c r="JBA30" s="27"/>
      <c r="JBB30" s="27"/>
      <c r="JBC30" s="27"/>
      <c r="JBD30" s="27"/>
      <c r="JBE30" s="27"/>
      <c r="JBF30" s="27"/>
      <c r="JBG30" s="27"/>
      <c r="JBH30" s="27"/>
      <c r="JBI30" s="27"/>
      <c r="JBJ30" s="27"/>
      <c r="JBK30" s="27"/>
      <c r="JBL30" s="27"/>
      <c r="JBM30" s="27"/>
      <c r="JBN30" s="27"/>
      <c r="JBO30" s="27"/>
      <c r="JBP30" s="27"/>
      <c r="JBQ30" s="27"/>
      <c r="JBR30" s="27"/>
      <c r="JBS30" s="27"/>
      <c r="JBT30" s="27"/>
      <c r="JBU30" s="27"/>
      <c r="JBV30" s="27"/>
      <c r="JBW30" s="27"/>
      <c r="JBX30" s="27"/>
      <c r="JBY30" s="27"/>
      <c r="JBZ30" s="27"/>
      <c r="JCA30" s="27"/>
      <c r="JCB30" s="27"/>
      <c r="JCC30" s="27"/>
      <c r="JCD30" s="27"/>
      <c r="JCE30" s="27"/>
      <c r="JCF30" s="27"/>
      <c r="JCG30" s="27"/>
      <c r="JCH30" s="27"/>
      <c r="JCI30" s="27"/>
      <c r="JCJ30" s="27"/>
      <c r="JCK30" s="27"/>
      <c r="JCL30" s="27"/>
      <c r="JCM30" s="27"/>
      <c r="JCN30" s="27"/>
      <c r="JCO30" s="27"/>
      <c r="JCP30" s="27"/>
      <c r="JCQ30" s="27"/>
      <c r="JCR30" s="27"/>
      <c r="JCS30" s="27"/>
      <c r="JCT30" s="27"/>
      <c r="JCU30" s="27"/>
      <c r="JCV30" s="27"/>
      <c r="JCW30" s="27"/>
      <c r="JCX30" s="27"/>
      <c r="JCY30" s="27"/>
      <c r="JCZ30" s="27"/>
      <c r="JDA30" s="27"/>
      <c r="JDB30" s="27"/>
      <c r="JDC30" s="27"/>
      <c r="JDD30" s="27"/>
      <c r="JDE30" s="27"/>
      <c r="JDF30" s="27"/>
      <c r="JDG30" s="27"/>
      <c r="JDH30" s="27"/>
      <c r="JDI30" s="27"/>
      <c r="JDJ30" s="27"/>
      <c r="JDK30" s="27"/>
      <c r="JDL30" s="27"/>
      <c r="JDM30" s="27"/>
      <c r="JDN30" s="27"/>
      <c r="JDO30" s="27"/>
      <c r="JDP30" s="27"/>
      <c r="JDQ30" s="27"/>
      <c r="JDR30" s="27"/>
      <c r="JDS30" s="27"/>
      <c r="JDT30" s="27"/>
      <c r="JDU30" s="27"/>
      <c r="JDV30" s="27"/>
      <c r="JDW30" s="27"/>
      <c r="JDX30" s="27"/>
      <c r="JDY30" s="27"/>
      <c r="JDZ30" s="27"/>
      <c r="JEA30" s="27"/>
      <c r="JEB30" s="27"/>
      <c r="JEC30" s="27"/>
      <c r="JED30" s="27"/>
      <c r="JEE30" s="27"/>
      <c r="JEF30" s="27"/>
      <c r="JEG30" s="27"/>
      <c r="JEH30" s="27"/>
      <c r="JEI30" s="27"/>
      <c r="JEJ30" s="27"/>
      <c r="JEK30" s="27"/>
      <c r="JEL30" s="27"/>
      <c r="JEM30" s="27"/>
      <c r="JEN30" s="27"/>
      <c r="JEO30" s="27"/>
      <c r="JEP30" s="27"/>
      <c r="JEQ30" s="27"/>
      <c r="JER30" s="27"/>
      <c r="JES30" s="27"/>
      <c r="JET30" s="27"/>
      <c r="JEU30" s="27"/>
      <c r="JEV30" s="27"/>
      <c r="JEW30" s="27"/>
      <c r="JEX30" s="27"/>
      <c r="JEY30" s="27"/>
      <c r="JEZ30" s="27"/>
      <c r="JFA30" s="27"/>
      <c r="JFB30" s="27"/>
      <c r="JFC30" s="27"/>
      <c r="JFD30" s="27"/>
      <c r="JFE30" s="27"/>
      <c r="JFF30" s="27"/>
      <c r="JFG30" s="27"/>
      <c r="JFH30" s="27"/>
      <c r="JFI30" s="27"/>
      <c r="JFJ30" s="27"/>
      <c r="JFK30" s="27"/>
      <c r="JFL30" s="27"/>
      <c r="JFM30" s="27"/>
      <c r="JFN30" s="27"/>
      <c r="JFO30" s="27"/>
      <c r="JFP30" s="27"/>
      <c r="JFQ30" s="27"/>
      <c r="JFR30" s="27"/>
      <c r="JFS30" s="27"/>
      <c r="JFT30" s="27"/>
      <c r="JFU30" s="27"/>
      <c r="JFV30" s="27"/>
      <c r="JFW30" s="27"/>
      <c r="JFX30" s="27"/>
      <c r="JFY30" s="27"/>
      <c r="JFZ30" s="27"/>
      <c r="JGA30" s="27"/>
      <c r="JGB30" s="27"/>
      <c r="JGC30" s="27"/>
      <c r="JGD30" s="27"/>
      <c r="JGE30" s="27"/>
      <c r="JGF30" s="27"/>
      <c r="JGG30" s="27"/>
      <c r="JGH30" s="27"/>
      <c r="JGI30" s="27"/>
      <c r="JGJ30" s="27"/>
      <c r="JGK30" s="27"/>
      <c r="JGL30" s="27"/>
      <c r="JGM30" s="27"/>
      <c r="JGN30" s="27"/>
      <c r="JGO30" s="27"/>
      <c r="JGP30" s="27"/>
      <c r="JGQ30" s="27"/>
      <c r="JGR30" s="27"/>
      <c r="JGS30" s="27"/>
      <c r="JGT30" s="27"/>
      <c r="JGU30" s="27"/>
      <c r="JGV30" s="27"/>
      <c r="JGW30" s="27"/>
      <c r="JGX30" s="27"/>
      <c r="JGY30" s="27"/>
      <c r="JGZ30" s="27"/>
      <c r="JHA30" s="27"/>
      <c r="JHB30" s="27"/>
      <c r="JHC30" s="27"/>
      <c r="JHD30" s="27"/>
      <c r="JHE30" s="27"/>
      <c r="JHF30" s="27"/>
      <c r="JHG30" s="27"/>
      <c r="JHH30" s="27"/>
      <c r="JHI30" s="27"/>
      <c r="JHJ30" s="27"/>
      <c r="JHK30" s="27"/>
      <c r="JHL30" s="27"/>
      <c r="JHM30" s="27"/>
      <c r="JHN30" s="27"/>
      <c r="JHO30" s="27"/>
      <c r="JHP30" s="27"/>
      <c r="JHQ30" s="27"/>
      <c r="JHR30" s="27"/>
      <c r="JHS30" s="27"/>
      <c r="JHT30" s="27"/>
      <c r="JHU30" s="27"/>
      <c r="JHV30" s="27"/>
      <c r="JHW30" s="27"/>
      <c r="JHX30" s="27"/>
      <c r="JHY30" s="27"/>
      <c r="JHZ30" s="27"/>
      <c r="JIA30" s="27"/>
      <c r="JIB30" s="27"/>
      <c r="JIC30" s="27"/>
      <c r="JID30" s="27"/>
      <c r="JIE30" s="27"/>
      <c r="JIF30" s="27"/>
      <c r="JIG30" s="27"/>
      <c r="JIH30" s="27"/>
      <c r="JII30" s="27"/>
      <c r="JIJ30" s="27"/>
      <c r="JIK30" s="27"/>
      <c r="JIL30" s="27"/>
      <c r="JIM30" s="27"/>
      <c r="JIN30" s="27"/>
      <c r="JIO30" s="27"/>
      <c r="JIP30" s="27"/>
      <c r="JIQ30" s="27"/>
      <c r="JIR30" s="27"/>
      <c r="JIS30" s="27"/>
      <c r="JIT30" s="27"/>
      <c r="JIU30" s="27"/>
      <c r="JIV30" s="27"/>
      <c r="JIW30" s="27"/>
      <c r="JIX30" s="27"/>
      <c r="JIY30" s="27"/>
      <c r="JIZ30" s="27"/>
      <c r="JJA30" s="27"/>
      <c r="JJB30" s="27"/>
      <c r="JJC30" s="27"/>
      <c r="JJD30" s="27"/>
      <c r="JJE30" s="27"/>
      <c r="JJF30" s="27"/>
      <c r="JJG30" s="27"/>
      <c r="JJH30" s="27"/>
      <c r="JJI30" s="27"/>
      <c r="JJJ30" s="27"/>
      <c r="JJK30" s="27"/>
      <c r="JJL30" s="27"/>
      <c r="JJM30" s="27"/>
      <c r="JJN30" s="27"/>
      <c r="JJO30" s="27"/>
      <c r="JJP30" s="27"/>
      <c r="JJQ30" s="27"/>
      <c r="JJR30" s="27"/>
      <c r="JJS30" s="27"/>
      <c r="JJT30" s="27"/>
      <c r="JJU30" s="27"/>
      <c r="JJV30" s="27"/>
      <c r="JJW30" s="27"/>
      <c r="JJX30" s="27"/>
      <c r="JJY30" s="27"/>
      <c r="JJZ30" s="27"/>
      <c r="JKA30" s="27"/>
      <c r="JKB30" s="27"/>
      <c r="JKC30" s="27"/>
      <c r="JKD30" s="27"/>
      <c r="JKE30" s="27"/>
      <c r="JKF30" s="27"/>
      <c r="JKG30" s="27"/>
      <c r="JKH30" s="27"/>
      <c r="JKI30" s="27"/>
      <c r="JKJ30" s="27"/>
      <c r="JKK30" s="27"/>
      <c r="JKL30" s="27"/>
      <c r="JKM30" s="27"/>
      <c r="JKN30" s="27"/>
      <c r="JKO30" s="27"/>
      <c r="JKP30" s="27"/>
      <c r="JKQ30" s="27"/>
      <c r="JKR30" s="27"/>
      <c r="JKS30" s="27"/>
      <c r="JKT30" s="27"/>
      <c r="JKU30" s="27"/>
      <c r="JKV30" s="27"/>
      <c r="JKW30" s="27"/>
      <c r="JKX30" s="27"/>
      <c r="JKY30" s="27"/>
      <c r="JKZ30" s="27"/>
      <c r="JLA30" s="27"/>
      <c r="JLB30" s="27"/>
      <c r="JLC30" s="27"/>
      <c r="JLD30" s="27"/>
      <c r="JLE30" s="27"/>
      <c r="JLF30" s="27"/>
      <c r="JLG30" s="27"/>
      <c r="JLH30" s="27"/>
      <c r="JLI30" s="27"/>
      <c r="JLJ30" s="27"/>
      <c r="JLK30" s="27"/>
      <c r="JLL30" s="27"/>
      <c r="JLM30" s="27"/>
      <c r="JLN30" s="27"/>
      <c r="JLO30" s="27"/>
      <c r="JLP30" s="27"/>
      <c r="JLQ30" s="27"/>
      <c r="JLR30" s="27"/>
      <c r="JLS30" s="27"/>
      <c r="JLT30" s="27"/>
      <c r="JLU30" s="27"/>
      <c r="JLV30" s="27"/>
      <c r="JLW30" s="27"/>
      <c r="JLX30" s="27"/>
      <c r="JLY30" s="27"/>
      <c r="JLZ30" s="27"/>
      <c r="JMA30" s="27"/>
      <c r="JMB30" s="27"/>
      <c r="JMC30" s="27"/>
      <c r="JMD30" s="27"/>
      <c r="JME30" s="27"/>
      <c r="JMF30" s="27"/>
      <c r="JMG30" s="27"/>
      <c r="JMH30" s="27"/>
      <c r="JMI30" s="27"/>
      <c r="JMJ30" s="27"/>
      <c r="JMK30" s="27"/>
      <c r="JML30" s="27"/>
      <c r="JMM30" s="27"/>
      <c r="JMN30" s="27"/>
      <c r="JMO30" s="27"/>
      <c r="JMP30" s="27"/>
      <c r="JMQ30" s="27"/>
      <c r="JMR30" s="27"/>
      <c r="JMS30" s="27"/>
      <c r="JMT30" s="27"/>
      <c r="JMU30" s="27"/>
      <c r="JMV30" s="27"/>
      <c r="JMW30" s="27"/>
      <c r="JMX30" s="27"/>
      <c r="JMY30" s="27"/>
      <c r="JMZ30" s="27"/>
      <c r="JNA30" s="27"/>
      <c r="JNB30" s="27"/>
      <c r="JNC30" s="27"/>
      <c r="JND30" s="27"/>
      <c r="JNE30" s="27"/>
      <c r="JNF30" s="27"/>
      <c r="JNG30" s="27"/>
      <c r="JNH30" s="27"/>
      <c r="JNI30" s="27"/>
      <c r="JNJ30" s="27"/>
      <c r="JNK30" s="27"/>
      <c r="JNL30" s="27"/>
      <c r="JNM30" s="27"/>
      <c r="JNN30" s="27"/>
      <c r="JNO30" s="27"/>
      <c r="JNP30" s="27"/>
      <c r="JNQ30" s="27"/>
      <c r="JNR30" s="27"/>
      <c r="JNS30" s="27"/>
      <c r="JNT30" s="27"/>
      <c r="JNU30" s="27"/>
      <c r="JNV30" s="27"/>
      <c r="JNW30" s="27"/>
      <c r="JNX30" s="27"/>
      <c r="JNY30" s="27"/>
      <c r="JNZ30" s="27"/>
      <c r="JOA30" s="27"/>
      <c r="JOB30" s="27"/>
      <c r="JOC30" s="27"/>
      <c r="JOD30" s="27"/>
      <c r="JOE30" s="27"/>
      <c r="JOF30" s="27"/>
      <c r="JOG30" s="27"/>
      <c r="JOH30" s="27"/>
      <c r="JOI30" s="27"/>
      <c r="JOJ30" s="27"/>
      <c r="JOK30" s="27"/>
      <c r="JOL30" s="27"/>
      <c r="JOM30" s="27"/>
      <c r="JON30" s="27"/>
      <c r="JOO30" s="27"/>
      <c r="JOP30" s="27"/>
      <c r="JOQ30" s="27"/>
      <c r="JOR30" s="27"/>
      <c r="JOS30" s="27"/>
      <c r="JOT30" s="27"/>
      <c r="JOU30" s="27"/>
      <c r="JOV30" s="27"/>
      <c r="JOW30" s="27"/>
      <c r="JOX30" s="27"/>
      <c r="JOY30" s="27"/>
      <c r="JOZ30" s="27"/>
      <c r="JPA30" s="27"/>
      <c r="JPB30" s="27"/>
      <c r="JPC30" s="27"/>
      <c r="JPD30" s="27"/>
      <c r="JPE30" s="27"/>
      <c r="JPF30" s="27"/>
      <c r="JPG30" s="27"/>
      <c r="JPH30" s="27"/>
      <c r="JPI30" s="27"/>
      <c r="JPJ30" s="27"/>
      <c r="JPK30" s="27"/>
      <c r="JPL30" s="27"/>
      <c r="JPM30" s="27"/>
      <c r="JPN30" s="27"/>
      <c r="JPO30" s="27"/>
      <c r="JPP30" s="27"/>
      <c r="JPQ30" s="27"/>
      <c r="JPR30" s="27"/>
      <c r="JPS30" s="27"/>
      <c r="JPT30" s="27"/>
      <c r="JPU30" s="27"/>
      <c r="JPV30" s="27"/>
      <c r="JPW30" s="27"/>
      <c r="JPX30" s="27"/>
      <c r="JPY30" s="27"/>
      <c r="JPZ30" s="27"/>
      <c r="JQA30" s="27"/>
      <c r="JQB30" s="27"/>
      <c r="JQC30" s="27"/>
      <c r="JQD30" s="27"/>
      <c r="JQE30" s="27"/>
      <c r="JQF30" s="27"/>
      <c r="JQG30" s="27"/>
      <c r="JQH30" s="27"/>
      <c r="JQI30" s="27"/>
      <c r="JQJ30" s="27"/>
      <c r="JQK30" s="27"/>
      <c r="JQL30" s="27"/>
      <c r="JQM30" s="27"/>
      <c r="JQN30" s="27"/>
      <c r="JQO30" s="27"/>
      <c r="JQP30" s="27"/>
      <c r="JQQ30" s="27"/>
      <c r="JQR30" s="27"/>
      <c r="JQS30" s="27"/>
      <c r="JQT30" s="27"/>
      <c r="JQU30" s="27"/>
      <c r="JQV30" s="27"/>
      <c r="JQW30" s="27"/>
      <c r="JQX30" s="27"/>
      <c r="JQY30" s="27"/>
      <c r="JQZ30" s="27"/>
      <c r="JRA30" s="27"/>
      <c r="JRB30" s="27"/>
      <c r="JRC30" s="27"/>
      <c r="JRD30" s="27"/>
      <c r="JRE30" s="27"/>
      <c r="JRF30" s="27"/>
      <c r="JRG30" s="27"/>
      <c r="JRH30" s="27"/>
      <c r="JRI30" s="27"/>
      <c r="JRJ30" s="27"/>
      <c r="JRK30" s="27"/>
      <c r="JRL30" s="27"/>
      <c r="JRM30" s="27"/>
      <c r="JRN30" s="27"/>
      <c r="JRO30" s="27"/>
      <c r="JRP30" s="27"/>
      <c r="JRQ30" s="27"/>
      <c r="JRR30" s="27"/>
      <c r="JRS30" s="27"/>
      <c r="JRT30" s="27"/>
      <c r="JRU30" s="27"/>
      <c r="JRV30" s="27"/>
      <c r="JRW30" s="27"/>
      <c r="JRX30" s="27"/>
      <c r="JRY30" s="27"/>
      <c r="JRZ30" s="27"/>
      <c r="JSA30" s="27"/>
      <c r="JSB30" s="27"/>
      <c r="JSC30" s="27"/>
      <c r="JSD30" s="27"/>
      <c r="JSE30" s="27"/>
      <c r="JSF30" s="27"/>
      <c r="JSG30" s="27"/>
      <c r="JSH30" s="27"/>
      <c r="JSI30" s="27"/>
      <c r="JSJ30" s="27"/>
      <c r="JSK30" s="27"/>
      <c r="JSL30" s="27"/>
      <c r="JSM30" s="27"/>
      <c r="JSN30" s="27"/>
      <c r="JSO30" s="27"/>
      <c r="JSP30" s="27"/>
      <c r="JSQ30" s="27"/>
      <c r="JSR30" s="27"/>
      <c r="JSS30" s="27"/>
      <c r="JST30" s="27"/>
      <c r="JSU30" s="27"/>
      <c r="JSV30" s="27"/>
      <c r="JSW30" s="27"/>
      <c r="JSX30" s="27"/>
      <c r="JSY30" s="27"/>
      <c r="JSZ30" s="27"/>
      <c r="JTA30" s="27"/>
      <c r="JTB30" s="27"/>
      <c r="JTC30" s="27"/>
      <c r="JTD30" s="27"/>
      <c r="JTE30" s="27"/>
      <c r="JTF30" s="27"/>
      <c r="JTG30" s="27"/>
      <c r="JTH30" s="27"/>
      <c r="JTI30" s="27"/>
      <c r="JTJ30" s="27"/>
      <c r="JTK30" s="27"/>
      <c r="JTL30" s="27"/>
      <c r="JTM30" s="27"/>
      <c r="JTN30" s="27"/>
      <c r="JTO30" s="27"/>
      <c r="JTP30" s="27"/>
      <c r="JTQ30" s="27"/>
      <c r="JTR30" s="27"/>
      <c r="JTS30" s="27"/>
      <c r="JTT30" s="27"/>
      <c r="JTU30" s="27"/>
      <c r="JTV30" s="27"/>
      <c r="JTW30" s="27"/>
      <c r="JTX30" s="27"/>
      <c r="JTY30" s="27"/>
      <c r="JTZ30" s="27"/>
      <c r="JUA30" s="27"/>
      <c r="JUB30" s="27"/>
      <c r="JUC30" s="27"/>
      <c r="JUD30" s="27"/>
      <c r="JUE30" s="27"/>
      <c r="JUF30" s="27"/>
      <c r="JUG30" s="27"/>
      <c r="JUH30" s="27"/>
      <c r="JUI30" s="27"/>
      <c r="JUJ30" s="27"/>
      <c r="JUK30" s="27"/>
      <c r="JUL30" s="27"/>
      <c r="JUM30" s="27"/>
      <c r="JUN30" s="27"/>
      <c r="JUO30" s="27"/>
      <c r="JUP30" s="27"/>
      <c r="JUQ30" s="27"/>
      <c r="JUR30" s="27"/>
      <c r="JUS30" s="27"/>
      <c r="JUT30" s="27"/>
      <c r="JUU30" s="27"/>
      <c r="JUV30" s="27"/>
      <c r="JUW30" s="27"/>
      <c r="JUX30" s="27"/>
      <c r="JUY30" s="27"/>
      <c r="JUZ30" s="27"/>
      <c r="JVA30" s="27"/>
      <c r="JVB30" s="27"/>
      <c r="JVC30" s="27"/>
      <c r="JVD30" s="27"/>
      <c r="JVE30" s="27"/>
      <c r="JVF30" s="27"/>
      <c r="JVG30" s="27"/>
      <c r="JVH30" s="27"/>
      <c r="JVI30" s="27"/>
      <c r="JVJ30" s="27"/>
      <c r="JVK30" s="27"/>
      <c r="JVL30" s="27"/>
      <c r="JVM30" s="27"/>
      <c r="JVN30" s="27"/>
      <c r="JVO30" s="27"/>
      <c r="JVP30" s="27"/>
      <c r="JVQ30" s="27"/>
      <c r="JVR30" s="27"/>
      <c r="JVS30" s="27"/>
      <c r="JVT30" s="27"/>
      <c r="JVU30" s="27"/>
      <c r="JVV30" s="27"/>
      <c r="JVW30" s="27"/>
      <c r="JVX30" s="27"/>
      <c r="JVY30" s="27"/>
      <c r="JVZ30" s="27"/>
      <c r="JWA30" s="27"/>
      <c r="JWB30" s="27"/>
      <c r="JWC30" s="27"/>
      <c r="JWD30" s="27"/>
      <c r="JWE30" s="27"/>
      <c r="JWF30" s="27"/>
      <c r="JWG30" s="27"/>
      <c r="JWH30" s="27"/>
      <c r="JWI30" s="27"/>
      <c r="JWJ30" s="27"/>
      <c r="JWK30" s="27"/>
      <c r="JWL30" s="27"/>
      <c r="JWM30" s="27"/>
      <c r="JWN30" s="27"/>
      <c r="JWO30" s="27"/>
      <c r="JWP30" s="27"/>
      <c r="JWQ30" s="27"/>
      <c r="JWR30" s="27"/>
      <c r="JWS30" s="27"/>
      <c r="JWT30" s="27"/>
      <c r="JWU30" s="27"/>
      <c r="JWV30" s="27"/>
      <c r="JWW30" s="27"/>
      <c r="JWX30" s="27"/>
      <c r="JWY30" s="27"/>
      <c r="JWZ30" s="27"/>
      <c r="JXA30" s="27"/>
      <c r="JXB30" s="27"/>
      <c r="JXC30" s="27"/>
      <c r="JXD30" s="27"/>
      <c r="JXE30" s="27"/>
      <c r="JXF30" s="27"/>
      <c r="JXG30" s="27"/>
      <c r="JXH30" s="27"/>
      <c r="JXI30" s="27"/>
      <c r="JXJ30" s="27"/>
      <c r="JXK30" s="27"/>
      <c r="JXL30" s="27"/>
      <c r="JXM30" s="27"/>
      <c r="JXN30" s="27"/>
      <c r="JXO30" s="27"/>
      <c r="JXP30" s="27"/>
      <c r="JXQ30" s="27"/>
      <c r="JXR30" s="27"/>
      <c r="JXS30" s="27"/>
      <c r="JXT30" s="27"/>
      <c r="JXU30" s="27"/>
      <c r="JXV30" s="27"/>
      <c r="JXW30" s="27"/>
      <c r="JXX30" s="27"/>
      <c r="JXY30" s="27"/>
      <c r="JXZ30" s="27"/>
      <c r="JYA30" s="27"/>
      <c r="JYB30" s="27"/>
      <c r="JYC30" s="27"/>
      <c r="JYD30" s="27"/>
      <c r="JYE30" s="27"/>
      <c r="JYF30" s="27"/>
      <c r="JYG30" s="27"/>
      <c r="JYH30" s="27"/>
      <c r="JYI30" s="27"/>
      <c r="JYJ30" s="27"/>
      <c r="JYK30" s="27"/>
      <c r="JYL30" s="27"/>
      <c r="JYM30" s="27"/>
      <c r="JYN30" s="27"/>
      <c r="JYO30" s="27"/>
      <c r="JYP30" s="27"/>
      <c r="JYQ30" s="27"/>
      <c r="JYR30" s="27"/>
      <c r="JYS30" s="27"/>
      <c r="JYT30" s="27"/>
      <c r="JYU30" s="27"/>
      <c r="JYV30" s="27"/>
      <c r="JYW30" s="27"/>
      <c r="JYX30" s="27"/>
      <c r="JYY30" s="27"/>
      <c r="JYZ30" s="27"/>
      <c r="JZA30" s="27"/>
      <c r="JZB30" s="27"/>
      <c r="JZC30" s="27"/>
      <c r="JZD30" s="27"/>
      <c r="JZE30" s="27"/>
      <c r="JZF30" s="27"/>
      <c r="JZG30" s="27"/>
      <c r="JZH30" s="27"/>
      <c r="JZI30" s="27"/>
      <c r="JZJ30" s="27"/>
      <c r="JZK30" s="27"/>
      <c r="JZL30" s="27"/>
      <c r="JZM30" s="27"/>
      <c r="JZN30" s="27"/>
      <c r="JZO30" s="27"/>
      <c r="JZP30" s="27"/>
      <c r="JZQ30" s="27"/>
      <c r="JZR30" s="27"/>
      <c r="JZS30" s="27"/>
      <c r="JZT30" s="27"/>
      <c r="JZU30" s="27"/>
      <c r="JZV30" s="27"/>
      <c r="JZW30" s="27"/>
      <c r="JZX30" s="27"/>
      <c r="JZY30" s="27"/>
      <c r="JZZ30" s="27"/>
      <c r="KAA30" s="27"/>
      <c r="KAB30" s="27"/>
      <c r="KAC30" s="27"/>
      <c r="KAD30" s="27"/>
      <c r="KAE30" s="27"/>
      <c r="KAF30" s="27"/>
      <c r="KAG30" s="27"/>
      <c r="KAH30" s="27"/>
      <c r="KAI30" s="27"/>
      <c r="KAJ30" s="27"/>
      <c r="KAK30" s="27"/>
      <c r="KAL30" s="27"/>
      <c r="KAM30" s="27"/>
      <c r="KAN30" s="27"/>
      <c r="KAO30" s="27"/>
      <c r="KAP30" s="27"/>
      <c r="KAQ30" s="27"/>
      <c r="KAR30" s="27"/>
      <c r="KAS30" s="27"/>
      <c r="KAT30" s="27"/>
      <c r="KAU30" s="27"/>
      <c r="KAV30" s="27"/>
      <c r="KAW30" s="27"/>
      <c r="KAX30" s="27"/>
      <c r="KAY30" s="27"/>
      <c r="KAZ30" s="27"/>
      <c r="KBA30" s="27"/>
      <c r="KBB30" s="27"/>
      <c r="KBC30" s="27"/>
      <c r="KBD30" s="27"/>
      <c r="KBE30" s="27"/>
      <c r="KBF30" s="27"/>
      <c r="KBG30" s="27"/>
      <c r="KBH30" s="27"/>
      <c r="KBI30" s="27"/>
      <c r="KBJ30" s="27"/>
      <c r="KBK30" s="27"/>
      <c r="KBL30" s="27"/>
      <c r="KBM30" s="27"/>
      <c r="KBN30" s="27"/>
      <c r="KBO30" s="27"/>
      <c r="KBP30" s="27"/>
      <c r="KBQ30" s="27"/>
      <c r="KBR30" s="27"/>
      <c r="KBS30" s="27"/>
      <c r="KBT30" s="27"/>
      <c r="KBU30" s="27"/>
      <c r="KBV30" s="27"/>
      <c r="KBW30" s="27"/>
      <c r="KBX30" s="27"/>
      <c r="KBY30" s="27"/>
      <c r="KBZ30" s="27"/>
      <c r="KCA30" s="27"/>
      <c r="KCB30" s="27"/>
      <c r="KCC30" s="27"/>
      <c r="KCD30" s="27"/>
      <c r="KCE30" s="27"/>
      <c r="KCF30" s="27"/>
      <c r="KCG30" s="27"/>
      <c r="KCH30" s="27"/>
      <c r="KCI30" s="27"/>
      <c r="KCJ30" s="27"/>
      <c r="KCK30" s="27"/>
      <c r="KCL30" s="27"/>
      <c r="KCM30" s="27"/>
      <c r="KCN30" s="27"/>
      <c r="KCO30" s="27"/>
      <c r="KCP30" s="27"/>
      <c r="KCQ30" s="27"/>
      <c r="KCR30" s="27"/>
      <c r="KCS30" s="27"/>
      <c r="KCT30" s="27"/>
      <c r="KCU30" s="27"/>
      <c r="KCV30" s="27"/>
      <c r="KCW30" s="27"/>
      <c r="KCX30" s="27"/>
      <c r="KCY30" s="27"/>
      <c r="KCZ30" s="27"/>
      <c r="KDA30" s="27"/>
      <c r="KDB30" s="27"/>
      <c r="KDC30" s="27"/>
      <c r="KDD30" s="27"/>
      <c r="KDE30" s="27"/>
      <c r="KDF30" s="27"/>
      <c r="KDG30" s="27"/>
      <c r="KDH30" s="27"/>
      <c r="KDI30" s="27"/>
      <c r="KDJ30" s="27"/>
      <c r="KDK30" s="27"/>
      <c r="KDL30" s="27"/>
      <c r="KDM30" s="27"/>
      <c r="KDN30" s="27"/>
      <c r="KDO30" s="27"/>
      <c r="KDP30" s="27"/>
      <c r="KDQ30" s="27"/>
      <c r="KDR30" s="27"/>
      <c r="KDS30" s="27"/>
      <c r="KDT30" s="27"/>
      <c r="KDU30" s="27"/>
      <c r="KDV30" s="27"/>
      <c r="KDW30" s="27"/>
      <c r="KDX30" s="27"/>
      <c r="KDY30" s="27"/>
      <c r="KDZ30" s="27"/>
      <c r="KEA30" s="27"/>
      <c r="KEB30" s="27"/>
      <c r="KEC30" s="27"/>
      <c r="KED30" s="27"/>
      <c r="KEE30" s="27"/>
      <c r="KEF30" s="27"/>
      <c r="KEG30" s="27"/>
      <c r="KEH30" s="27"/>
      <c r="KEI30" s="27"/>
      <c r="KEJ30" s="27"/>
      <c r="KEK30" s="27"/>
      <c r="KEL30" s="27"/>
      <c r="KEM30" s="27"/>
      <c r="KEN30" s="27"/>
      <c r="KEO30" s="27"/>
      <c r="KEP30" s="27"/>
      <c r="KEQ30" s="27"/>
      <c r="KER30" s="27"/>
      <c r="KES30" s="27"/>
      <c r="KET30" s="27"/>
      <c r="KEU30" s="27"/>
      <c r="KEV30" s="27"/>
      <c r="KEW30" s="27"/>
      <c r="KEX30" s="27"/>
      <c r="KEY30" s="27"/>
      <c r="KEZ30" s="27"/>
      <c r="KFA30" s="27"/>
      <c r="KFB30" s="27"/>
      <c r="KFC30" s="27"/>
      <c r="KFD30" s="27"/>
      <c r="KFE30" s="27"/>
      <c r="KFF30" s="27"/>
      <c r="KFG30" s="27"/>
      <c r="KFH30" s="27"/>
      <c r="KFI30" s="27"/>
      <c r="KFJ30" s="27"/>
      <c r="KFK30" s="27"/>
      <c r="KFL30" s="27"/>
      <c r="KFM30" s="27"/>
      <c r="KFN30" s="27"/>
      <c r="KFO30" s="27"/>
      <c r="KFP30" s="27"/>
      <c r="KFQ30" s="27"/>
      <c r="KFR30" s="27"/>
      <c r="KFS30" s="27"/>
      <c r="KFT30" s="27"/>
      <c r="KFU30" s="27"/>
      <c r="KFV30" s="27"/>
      <c r="KFW30" s="27"/>
      <c r="KFX30" s="27"/>
      <c r="KFY30" s="27"/>
      <c r="KFZ30" s="27"/>
      <c r="KGA30" s="27"/>
      <c r="KGB30" s="27"/>
      <c r="KGC30" s="27"/>
      <c r="KGD30" s="27"/>
      <c r="KGE30" s="27"/>
      <c r="KGF30" s="27"/>
      <c r="KGG30" s="27"/>
      <c r="KGH30" s="27"/>
      <c r="KGI30" s="27"/>
      <c r="KGJ30" s="27"/>
      <c r="KGK30" s="27"/>
      <c r="KGL30" s="27"/>
      <c r="KGM30" s="27"/>
      <c r="KGN30" s="27"/>
      <c r="KGO30" s="27"/>
      <c r="KGP30" s="27"/>
      <c r="KGQ30" s="27"/>
      <c r="KGR30" s="27"/>
      <c r="KGS30" s="27"/>
      <c r="KGT30" s="27"/>
      <c r="KGU30" s="27"/>
      <c r="KGV30" s="27"/>
      <c r="KGW30" s="27"/>
      <c r="KGX30" s="27"/>
      <c r="KGY30" s="27"/>
      <c r="KGZ30" s="27"/>
      <c r="KHA30" s="27"/>
      <c r="KHB30" s="27"/>
      <c r="KHC30" s="27"/>
      <c r="KHD30" s="27"/>
      <c r="KHE30" s="27"/>
      <c r="KHF30" s="27"/>
      <c r="KHG30" s="27"/>
      <c r="KHH30" s="27"/>
      <c r="KHI30" s="27"/>
      <c r="KHJ30" s="27"/>
      <c r="KHK30" s="27"/>
      <c r="KHL30" s="27"/>
      <c r="KHM30" s="27"/>
      <c r="KHN30" s="27"/>
      <c r="KHO30" s="27"/>
      <c r="KHP30" s="27"/>
      <c r="KHQ30" s="27"/>
      <c r="KHR30" s="27"/>
      <c r="KHS30" s="27"/>
      <c r="KHT30" s="27"/>
      <c r="KHU30" s="27"/>
      <c r="KHV30" s="27"/>
      <c r="KHW30" s="27"/>
      <c r="KHX30" s="27"/>
      <c r="KHY30" s="27"/>
      <c r="KHZ30" s="27"/>
      <c r="KIA30" s="27"/>
      <c r="KIB30" s="27"/>
      <c r="KIC30" s="27"/>
      <c r="KID30" s="27"/>
      <c r="KIE30" s="27"/>
      <c r="KIF30" s="27"/>
      <c r="KIG30" s="27"/>
      <c r="KIH30" s="27"/>
      <c r="KII30" s="27"/>
      <c r="KIJ30" s="27"/>
      <c r="KIK30" s="27"/>
      <c r="KIL30" s="27"/>
      <c r="KIM30" s="27"/>
      <c r="KIN30" s="27"/>
      <c r="KIO30" s="27"/>
      <c r="KIP30" s="27"/>
      <c r="KIQ30" s="27"/>
      <c r="KIR30" s="27"/>
      <c r="KIS30" s="27"/>
      <c r="KIT30" s="27"/>
      <c r="KIU30" s="27"/>
      <c r="KIV30" s="27"/>
      <c r="KIW30" s="27"/>
      <c r="KIX30" s="27"/>
      <c r="KIY30" s="27"/>
      <c r="KIZ30" s="27"/>
      <c r="KJA30" s="27"/>
      <c r="KJB30" s="27"/>
      <c r="KJC30" s="27"/>
      <c r="KJD30" s="27"/>
      <c r="KJE30" s="27"/>
      <c r="KJF30" s="27"/>
      <c r="KJG30" s="27"/>
      <c r="KJH30" s="27"/>
      <c r="KJI30" s="27"/>
      <c r="KJJ30" s="27"/>
      <c r="KJK30" s="27"/>
      <c r="KJL30" s="27"/>
      <c r="KJM30" s="27"/>
      <c r="KJN30" s="27"/>
      <c r="KJO30" s="27"/>
      <c r="KJP30" s="27"/>
      <c r="KJQ30" s="27"/>
      <c r="KJR30" s="27"/>
      <c r="KJS30" s="27"/>
      <c r="KJT30" s="27"/>
      <c r="KJU30" s="27"/>
      <c r="KJV30" s="27"/>
      <c r="KJW30" s="27"/>
      <c r="KJX30" s="27"/>
      <c r="KJY30" s="27"/>
      <c r="KJZ30" s="27"/>
      <c r="KKA30" s="27"/>
      <c r="KKB30" s="27"/>
      <c r="KKC30" s="27"/>
      <c r="KKD30" s="27"/>
      <c r="KKE30" s="27"/>
      <c r="KKF30" s="27"/>
      <c r="KKG30" s="27"/>
      <c r="KKH30" s="27"/>
      <c r="KKI30" s="27"/>
      <c r="KKJ30" s="27"/>
      <c r="KKK30" s="27"/>
      <c r="KKL30" s="27"/>
      <c r="KKM30" s="27"/>
      <c r="KKN30" s="27"/>
      <c r="KKO30" s="27"/>
      <c r="KKP30" s="27"/>
      <c r="KKQ30" s="27"/>
      <c r="KKR30" s="27"/>
      <c r="KKS30" s="27"/>
      <c r="KKT30" s="27"/>
      <c r="KKU30" s="27"/>
      <c r="KKV30" s="27"/>
      <c r="KKW30" s="27"/>
      <c r="KKX30" s="27"/>
      <c r="KKY30" s="27"/>
      <c r="KKZ30" s="27"/>
      <c r="KLA30" s="27"/>
      <c r="KLB30" s="27"/>
      <c r="KLC30" s="27"/>
      <c r="KLD30" s="27"/>
      <c r="KLE30" s="27"/>
      <c r="KLF30" s="27"/>
      <c r="KLG30" s="27"/>
      <c r="KLH30" s="27"/>
      <c r="KLI30" s="27"/>
      <c r="KLJ30" s="27"/>
      <c r="KLK30" s="27"/>
      <c r="KLL30" s="27"/>
      <c r="KLM30" s="27"/>
      <c r="KLN30" s="27"/>
      <c r="KLO30" s="27"/>
      <c r="KLP30" s="27"/>
      <c r="KLQ30" s="27"/>
      <c r="KLR30" s="27"/>
      <c r="KLS30" s="27"/>
      <c r="KLT30" s="27"/>
      <c r="KLU30" s="27"/>
      <c r="KLV30" s="27"/>
      <c r="KLW30" s="27"/>
      <c r="KLX30" s="27"/>
      <c r="KLY30" s="27"/>
      <c r="KLZ30" s="27"/>
      <c r="KMA30" s="27"/>
      <c r="KMB30" s="27"/>
      <c r="KMC30" s="27"/>
      <c r="KMD30" s="27"/>
      <c r="KME30" s="27"/>
      <c r="KMF30" s="27"/>
      <c r="KMG30" s="27"/>
      <c r="KMH30" s="27"/>
      <c r="KMI30" s="27"/>
      <c r="KMJ30" s="27"/>
      <c r="KMK30" s="27"/>
      <c r="KML30" s="27"/>
      <c r="KMM30" s="27"/>
      <c r="KMN30" s="27"/>
      <c r="KMO30" s="27"/>
      <c r="KMP30" s="27"/>
      <c r="KMQ30" s="27"/>
      <c r="KMR30" s="27"/>
      <c r="KMS30" s="27"/>
      <c r="KMT30" s="27"/>
      <c r="KMU30" s="27"/>
      <c r="KMV30" s="27"/>
      <c r="KMW30" s="27"/>
      <c r="KMX30" s="27"/>
      <c r="KMY30" s="27"/>
      <c r="KMZ30" s="27"/>
      <c r="KNA30" s="27"/>
      <c r="KNB30" s="27"/>
      <c r="KNC30" s="27"/>
      <c r="KND30" s="27"/>
      <c r="KNE30" s="27"/>
      <c r="KNF30" s="27"/>
      <c r="KNG30" s="27"/>
      <c r="KNH30" s="27"/>
      <c r="KNI30" s="27"/>
      <c r="KNJ30" s="27"/>
      <c r="KNK30" s="27"/>
      <c r="KNL30" s="27"/>
      <c r="KNM30" s="27"/>
      <c r="KNN30" s="27"/>
      <c r="KNO30" s="27"/>
      <c r="KNP30" s="27"/>
      <c r="KNQ30" s="27"/>
      <c r="KNR30" s="27"/>
      <c r="KNS30" s="27"/>
      <c r="KNT30" s="27"/>
      <c r="KNU30" s="27"/>
      <c r="KNV30" s="27"/>
      <c r="KNW30" s="27"/>
      <c r="KNX30" s="27"/>
      <c r="KNY30" s="27"/>
      <c r="KNZ30" s="27"/>
      <c r="KOA30" s="27"/>
      <c r="KOB30" s="27"/>
      <c r="KOC30" s="27"/>
      <c r="KOD30" s="27"/>
      <c r="KOE30" s="27"/>
      <c r="KOF30" s="27"/>
      <c r="KOG30" s="27"/>
      <c r="KOH30" s="27"/>
      <c r="KOI30" s="27"/>
      <c r="KOJ30" s="27"/>
      <c r="KOK30" s="27"/>
      <c r="KOL30" s="27"/>
      <c r="KOM30" s="27"/>
      <c r="KON30" s="27"/>
      <c r="KOO30" s="27"/>
      <c r="KOP30" s="27"/>
      <c r="KOQ30" s="27"/>
      <c r="KOR30" s="27"/>
      <c r="KOS30" s="27"/>
      <c r="KOT30" s="27"/>
      <c r="KOU30" s="27"/>
      <c r="KOV30" s="27"/>
      <c r="KOW30" s="27"/>
      <c r="KOX30" s="27"/>
      <c r="KOY30" s="27"/>
      <c r="KOZ30" s="27"/>
      <c r="KPA30" s="27"/>
      <c r="KPB30" s="27"/>
      <c r="KPC30" s="27"/>
      <c r="KPD30" s="27"/>
      <c r="KPE30" s="27"/>
      <c r="KPF30" s="27"/>
      <c r="KPG30" s="27"/>
      <c r="KPH30" s="27"/>
      <c r="KPI30" s="27"/>
      <c r="KPJ30" s="27"/>
      <c r="KPK30" s="27"/>
      <c r="KPL30" s="27"/>
      <c r="KPM30" s="27"/>
      <c r="KPN30" s="27"/>
      <c r="KPO30" s="27"/>
      <c r="KPP30" s="27"/>
      <c r="KPQ30" s="27"/>
      <c r="KPR30" s="27"/>
      <c r="KPS30" s="27"/>
      <c r="KPT30" s="27"/>
      <c r="KPU30" s="27"/>
      <c r="KPV30" s="27"/>
      <c r="KPW30" s="27"/>
      <c r="KPX30" s="27"/>
      <c r="KPY30" s="27"/>
      <c r="KPZ30" s="27"/>
      <c r="KQA30" s="27"/>
      <c r="KQB30" s="27"/>
      <c r="KQC30" s="27"/>
      <c r="KQD30" s="27"/>
      <c r="KQE30" s="27"/>
      <c r="KQF30" s="27"/>
      <c r="KQG30" s="27"/>
      <c r="KQH30" s="27"/>
      <c r="KQI30" s="27"/>
      <c r="KQJ30" s="27"/>
      <c r="KQK30" s="27"/>
      <c r="KQL30" s="27"/>
      <c r="KQM30" s="27"/>
      <c r="KQN30" s="27"/>
      <c r="KQO30" s="27"/>
      <c r="KQP30" s="27"/>
      <c r="KQQ30" s="27"/>
      <c r="KQR30" s="27"/>
      <c r="KQS30" s="27"/>
      <c r="KQT30" s="27"/>
      <c r="KQU30" s="27"/>
      <c r="KQV30" s="27"/>
      <c r="KQW30" s="27"/>
      <c r="KQX30" s="27"/>
      <c r="KQY30" s="27"/>
      <c r="KQZ30" s="27"/>
      <c r="KRA30" s="27"/>
      <c r="KRB30" s="27"/>
      <c r="KRC30" s="27"/>
      <c r="KRD30" s="27"/>
      <c r="KRE30" s="27"/>
      <c r="KRF30" s="27"/>
      <c r="KRG30" s="27"/>
      <c r="KRH30" s="27"/>
      <c r="KRI30" s="27"/>
      <c r="KRJ30" s="27"/>
      <c r="KRK30" s="27"/>
      <c r="KRL30" s="27"/>
      <c r="KRM30" s="27"/>
      <c r="KRN30" s="27"/>
      <c r="KRO30" s="27"/>
      <c r="KRP30" s="27"/>
      <c r="KRQ30" s="27"/>
      <c r="KRR30" s="27"/>
      <c r="KRS30" s="27"/>
      <c r="KRT30" s="27"/>
      <c r="KRU30" s="27"/>
      <c r="KRV30" s="27"/>
      <c r="KRW30" s="27"/>
      <c r="KRX30" s="27"/>
      <c r="KRY30" s="27"/>
      <c r="KRZ30" s="27"/>
      <c r="KSA30" s="27"/>
      <c r="KSB30" s="27"/>
      <c r="KSC30" s="27"/>
      <c r="KSD30" s="27"/>
      <c r="KSE30" s="27"/>
      <c r="KSF30" s="27"/>
      <c r="KSG30" s="27"/>
      <c r="KSH30" s="27"/>
      <c r="KSI30" s="27"/>
      <c r="KSJ30" s="27"/>
      <c r="KSK30" s="27"/>
      <c r="KSL30" s="27"/>
      <c r="KSM30" s="27"/>
      <c r="KSN30" s="27"/>
      <c r="KSO30" s="27"/>
      <c r="KSP30" s="27"/>
      <c r="KSQ30" s="27"/>
      <c r="KSR30" s="27"/>
      <c r="KSS30" s="27"/>
      <c r="KST30" s="27"/>
      <c r="KSU30" s="27"/>
      <c r="KSV30" s="27"/>
      <c r="KSW30" s="27"/>
      <c r="KSX30" s="27"/>
      <c r="KSY30" s="27"/>
      <c r="KSZ30" s="27"/>
      <c r="KTA30" s="27"/>
      <c r="KTB30" s="27"/>
      <c r="KTC30" s="27"/>
      <c r="KTD30" s="27"/>
      <c r="KTE30" s="27"/>
      <c r="KTF30" s="27"/>
      <c r="KTG30" s="27"/>
      <c r="KTH30" s="27"/>
      <c r="KTI30" s="27"/>
      <c r="KTJ30" s="27"/>
      <c r="KTK30" s="27"/>
      <c r="KTL30" s="27"/>
      <c r="KTM30" s="27"/>
      <c r="KTN30" s="27"/>
      <c r="KTO30" s="27"/>
      <c r="KTP30" s="27"/>
      <c r="KTQ30" s="27"/>
      <c r="KTR30" s="27"/>
      <c r="KTS30" s="27"/>
      <c r="KTT30" s="27"/>
      <c r="KTU30" s="27"/>
      <c r="KTV30" s="27"/>
      <c r="KTW30" s="27"/>
      <c r="KTX30" s="27"/>
      <c r="KTY30" s="27"/>
      <c r="KTZ30" s="27"/>
      <c r="KUA30" s="27"/>
      <c r="KUB30" s="27"/>
      <c r="KUC30" s="27"/>
      <c r="KUD30" s="27"/>
      <c r="KUE30" s="27"/>
      <c r="KUF30" s="27"/>
      <c r="KUG30" s="27"/>
      <c r="KUH30" s="27"/>
      <c r="KUI30" s="27"/>
      <c r="KUJ30" s="27"/>
      <c r="KUK30" s="27"/>
      <c r="KUL30" s="27"/>
      <c r="KUM30" s="27"/>
      <c r="KUN30" s="27"/>
      <c r="KUO30" s="27"/>
      <c r="KUP30" s="27"/>
      <c r="KUQ30" s="27"/>
      <c r="KUR30" s="27"/>
      <c r="KUS30" s="27"/>
      <c r="KUT30" s="27"/>
      <c r="KUU30" s="27"/>
      <c r="KUV30" s="27"/>
      <c r="KUW30" s="27"/>
      <c r="KUX30" s="27"/>
      <c r="KUY30" s="27"/>
      <c r="KUZ30" s="27"/>
      <c r="KVA30" s="27"/>
      <c r="KVB30" s="27"/>
      <c r="KVC30" s="27"/>
      <c r="KVD30" s="27"/>
      <c r="KVE30" s="27"/>
      <c r="KVF30" s="27"/>
      <c r="KVG30" s="27"/>
      <c r="KVH30" s="27"/>
      <c r="KVI30" s="27"/>
      <c r="KVJ30" s="27"/>
      <c r="KVK30" s="27"/>
      <c r="KVL30" s="27"/>
      <c r="KVM30" s="27"/>
      <c r="KVN30" s="27"/>
      <c r="KVO30" s="27"/>
      <c r="KVP30" s="27"/>
      <c r="KVQ30" s="27"/>
      <c r="KVR30" s="27"/>
      <c r="KVS30" s="27"/>
      <c r="KVT30" s="27"/>
      <c r="KVU30" s="27"/>
      <c r="KVV30" s="27"/>
      <c r="KVW30" s="27"/>
      <c r="KVX30" s="27"/>
      <c r="KVY30" s="27"/>
      <c r="KVZ30" s="27"/>
      <c r="KWA30" s="27"/>
      <c r="KWB30" s="27"/>
      <c r="KWC30" s="27"/>
      <c r="KWD30" s="27"/>
      <c r="KWE30" s="27"/>
      <c r="KWF30" s="27"/>
      <c r="KWG30" s="27"/>
      <c r="KWH30" s="27"/>
      <c r="KWI30" s="27"/>
      <c r="KWJ30" s="27"/>
      <c r="KWK30" s="27"/>
      <c r="KWL30" s="27"/>
      <c r="KWM30" s="27"/>
      <c r="KWN30" s="27"/>
      <c r="KWO30" s="27"/>
      <c r="KWP30" s="27"/>
      <c r="KWQ30" s="27"/>
      <c r="KWR30" s="27"/>
      <c r="KWS30" s="27"/>
      <c r="KWT30" s="27"/>
      <c r="KWU30" s="27"/>
      <c r="KWV30" s="27"/>
      <c r="KWW30" s="27"/>
      <c r="KWX30" s="27"/>
      <c r="KWY30" s="27"/>
      <c r="KWZ30" s="27"/>
      <c r="KXA30" s="27"/>
      <c r="KXB30" s="27"/>
      <c r="KXC30" s="27"/>
      <c r="KXD30" s="27"/>
      <c r="KXE30" s="27"/>
      <c r="KXF30" s="27"/>
      <c r="KXG30" s="27"/>
      <c r="KXH30" s="27"/>
      <c r="KXI30" s="27"/>
      <c r="KXJ30" s="27"/>
      <c r="KXK30" s="27"/>
      <c r="KXL30" s="27"/>
      <c r="KXM30" s="27"/>
      <c r="KXN30" s="27"/>
      <c r="KXO30" s="27"/>
      <c r="KXP30" s="27"/>
      <c r="KXQ30" s="27"/>
      <c r="KXR30" s="27"/>
      <c r="KXS30" s="27"/>
      <c r="KXT30" s="27"/>
      <c r="KXU30" s="27"/>
      <c r="KXV30" s="27"/>
      <c r="KXW30" s="27"/>
      <c r="KXX30" s="27"/>
      <c r="KXY30" s="27"/>
      <c r="KXZ30" s="27"/>
      <c r="KYA30" s="27"/>
      <c r="KYB30" s="27"/>
      <c r="KYC30" s="27"/>
      <c r="KYD30" s="27"/>
      <c r="KYE30" s="27"/>
      <c r="KYF30" s="27"/>
      <c r="KYG30" s="27"/>
      <c r="KYH30" s="27"/>
      <c r="KYI30" s="27"/>
      <c r="KYJ30" s="27"/>
      <c r="KYK30" s="27"/>
      <c r="KYL30" s="27"/>
      <c r="KYM30" s="27"/>
      <c r="KYN30" s="27"/>
      <c r="KYO30" s="27"/>
      <c r="KYP30" s="27"/>
      <c r="KYQ30" s="27"/>
      <c r="KYR30" s="27"/>
      <c r="KYS30" s="27"/>
      <c r="KYT30" s="27"/>
      <c r="KYU30" s="27"/>
      <c r="KYV30" s="27"/>
      <c r="KYW30" s="27"/>
      <c r="KYX30" s="27"/>
      <c r="KYY30" s="27"/>
      <c r="KYZ30" s="27"/>
      <c r="KZA30" s="27"/>
      <c r="KZB30" s="27"/>
      <c r="KZC30" s="27"/>
      <c r="KZD30" s="27"/>
      <c r="KZE30" s="27"/>
      <c r="KZF30" s="27"/>
      <c r="KZG30" s="27"/>
      <c r="KZH30" s="27"/>
      <c r="KZI30" s="27"/>
      <c r="KZJ30" s="27"/>
      <c r="KZK30" s="27"/>
      <c r="KZL30" s="27"/>
      <c r="KZM30" s="27"/>
      <c r="KZN30" s="27"/>
      <c r="KZO30" s="27"/>
      <c r="KZP30" s="27"/>
      <c r="KZQ30" s="27"/>
      <c r="KZR30" s="27"/>
      <c r="KZS30" s="27"/>
      <c r="KZT30" s="27"/>
      <c r="KZU30" s="27"/>
      <c r="KZV30" s="27"/>
      <c r="KZW30" s="27"/>
      <c r="KZX30" s="27"/>
      <c r="KZY30" s="27"/>
      <c r="KZZ30" s="27"/>
      <c r="LAA30" s="27"/>
      <c r="LAB30" s="27"/>
      <c r="LAC30" s="27"/>
      <c r="LAD30" s="27"/>
      <c r="LAE30" s="27"/>
      <c r="LAF30" s="27"/>
      <c r="LAG30" s="27"/>
      <c r="LAH30" s="27"/>
      <c r="LAI30" s="27"/>
      <c r="LAJ30" s="27"/>
      <c r="LAK30" s="27"/>
      <c r="LAL30" s="27"/>
      <c r="LAM30" s="27"/>
      <c r="LAN30" s="27"/>
      <c r="LAO30" s="27"/>
      <c r="LAP30" s="27"/>
      <c r="LAQ30" s="27"/>
      <c r="LAR30" s="27"/>
      <c r="LAS30" s="27"/>
      <c r="LAT30" s="27"/>
      <c r="LAU30" s="27"/>
      <c r="LAV30" s="27"/>
      <c r="LAW30" s="27"/>
      <c r="LAX30" s="27"/>
      <c r="LAY30" s="27"/>
      <c r="LAZ30" s="27"/>
      <c r="LBA30" s="27"/>
      <c r="LBB30" s="27"/>
      <c r="LBC30" s="27"/>
      <c r="LBD30" s="27"/>
      <c r="LBE30" s="27"/>
      <c r="LBF30" s="27"/>
      <c r="LBG30" s="27"/>
      <c r="LBH30" s="27"/>
      <c r="LBI30" s="27"/>
      <c r="LBJ30" s="27"/>
      <c r="LBK30" s="27"/>
      <c r="LBL30" s="27"/>
      <c r="LBM30" s="27"/>
      <c r="LBN30" s="27"/>
      <c r="LBO30" s="27"/>
      <c r="LBP30" s="27"/>
      <c r="LBQ30" s="27"/>
      <c r="LBR30" s="27"/>
      <c r="LBS30" s="27"/>
      <c r="LBT30" s="27"/>
      <c r="LBU30" s="27"/>
      <c r="LBV30" s="27"/>
      <c r="LBW30" s="27"/>
      <c r="LBX30" s="27"/>
      <c r="LBY30" s="27"/>
      <c r="LBZ30" s="27"/>
      <c r="LCA30" s="27"/>
      <c r="LCB30" s="27"/>
      <c r="LCC30" s="27"/>
      <c r="LCD30" s="27"/>
      <c r="LCE30" s="27"/>
      <c r="LCF30" s="27"/>
      <c r="LCG30" s="27"/>
      <c r="LCH30" s="27"/>
      <c r="LCI30" s="27"/>
      <c r="LCJ30" s="27"/>
      <c r="LCK30" s="27"/>
      <c r="LCL30" s="27"/>
      <c r="LCM30" s="27"/>
      <c r="LCN30" s="27"/>
      <c r="LCO30" s="27"/>
      <c r="LCP30" s="27"/>
      <c r="LCQ30" s="27"/>
      <c r="LCR30" s="27"/>
      <c r="LCS30" s="27"/>
      <c r="LCT30" s="27"/>
      <c r="LCU30" s="27"/>
      <c r="LCV30" s="27"/>
      <c r="LCW30" s="27"/>
      <c r="LCX30" s="27"/>
      <c r="LCY30" s="27"/>
      <c r="LCZ30" s="27"/>
      <c r="LDA30" s="27"/>
      <c r="LDB30" s="27"/>
      <c r="LDC30" s="27"/>
      <c r="LDD30" s="27"/>
      <c r="LDE30" s="27"/>
      <c r="LDF30" s="27"/>
      <c r="LDG30" s="27"/>
      <c r="LDH30" s="27"/>
      <c r="LDI30" s="27"/>
      <c r="LDJ30" s="27"/>
      <c r="LDK30" s="27"/>
      <c r="LDL30" s="27"/>
      <c r="LDM30" s="27"/>
      <c r="LDN30" s="27"/>
      <c r="LDO30" s="27"/>
      <c r="LDP30" s="27"/>
      <c r="LDQ30" s="27"/>
      <c r="LDR30" s="27"/>
      <c r="LDS30" s="27"/>
      <c r="LDT30" s="27"/>
      <c r="LDU30" s="27"/>
      <c r="LDV30" s="27"/>
      <c r="LDW30" s="27"/>
      <c r="LDX30" s="27"/>
      <c r="LDY30" s="27"/>
      <c r="LDZ30" s="27"/>
      <c r="LEA30" s="27"/>
      <c r="LEB30" s="27"/>
      <c r="LEC30" s="27"/>
      <c r="LED30" s="27"/>
      <c r="LEE30" s="27"/>
      <c r="LEF30" s="27"/>
      <c r="LEG30" s="27"/>
      <c r="LEH30" s="27"/>
      <c r="LEI30" s="27"/>
      <c r="LEJ30" s="27"/>
      <c r="LEK30" s="27"/>
      <c r="LEL30" s="27"/>
      <c r="LEM30" s="27"/>
      <c r="LEN30" s="27"/>
      <c r="LEO30" s="27"/>
      <c r="LEP30" s="27"/>
      <c r="LEQ30" s="27"/>
      <c r="LER30" s="27"/>
      <c r="LES30" s="27"/>
      <c r="LET30" s="27"/>
      <c r="LEU30" s="27"/>
      <c r="LEV30" s="27"/>
      <c r="LEW30" s="27"/>
      <c r="LEX30" s="27"/>
      <c r="LEY30" s="27"/>
      <c r="LEZ30" s="27"/>
      <c r="LFA30" s="27"/>
      <c r="LFB30" s="27"/>
      <c r="LFC30" s="27"/>
      <c r="LFD30" s="27"/>
      <c r="LFE30" s="27"/>
      <c r="LFF30" s="27"/>
      <c r="LFG30" s="27"/>
      <c r="LFH30" s="27"/>
      <c r="LFI30" s="27"/>
      <c r="LFJ30" s="27"/>
      <c r="LFK30" s="27"/>
      <c r="LFL30" s="27"/>
      <c r="LFM30" s="27"/>
      <c r="LFN30" s="27"/>
      <c r="LFO30" s="27"/>
      <c r="LFP30" s="27"/>
      <c r="LFQ30" s="27"/>
      <c r="LFR30" s="27"/>
      <c r="LFS30" s="27"/>
      <c r="LFT30" s="27"/>
      <c r="LFU30" s="27"/>
      <c r="LFV30" s="27"/>
      <c r="LFW30" s="27"/>
      <c r="LFX30" s="27"/>
      <c r="LFY30" s="27"/>
      <c r="LFZ30" s="27"/>
      <c r="LGA30" s="27"/>
      <c r="LGB30" s="27"/>
      <c r="LGC30" s="27"/>
      <c r="LGD30" s="27"/>
      <c r="LGE30" s="27"/>
      <c r="LGF30" s="27"/>
      <c r="LGG30" s="27"/>
      <c r="LGH30" s="27"/>
      <c r="LGI30" s="27"/>
      <c r="LGJ30" s="27"/>
      <c r="LGK30" s="27"/>
      <c r="LGL30" s="27"/>
      <c r="LGM30" s="27"/>
      <c r="LGN30" s="27"/>
      <c r="LGO30" s="27"/>
      <c r="LGP30" s="27"/>
      <c r="LGQ30" s="27"/>
      <c r="LGR30" s="27"/>
      <c r="LGS30" s="27"/>
      <c r="LGT30" s="27"/>
      <c r="LGU30" s="27"/>
      <c r="LGV30" s="27"/>
      <c r="LGW30" s="27"/>
      <c r="LGX30" s="27"/>
      <c r="LGY30" s="27"/>
      <c r="LGZ30" s="27"/>
      <c r="LHA30" s="27"/>
      <c r="LHB30" s="27"/>
      <c r="LHC30" s="27"/>
      <c r="LHD30" s="27"/>
      <c r="LHE30" s="27"/>
      <c r="LHF30" s="27"/>
      <c r="LHG30" s="27"/>
      <c r="LHH30" s="27"/>
      <c r="LHI30" s="27"/>
      <c r="LHJ30" s="27"/>
      <c r="LHK30" s="27"/>
      <c r="LHL30" s="27"/>
      <c r="LHM30" s="27"/>
      <c r="LHN30" s="27"/>
      <c r="LHO30" s="27"/>
      <c r="LHP30" s="27"/>
      <c r="LHQ30" s="27"/>
      <c r="LHR30" s="27"/>
      <c r="LHS30" s="27"/>
      <c r="LHT30" s="27"/>
      <c r="LHU30" s="27"/>
      <c r="LHV30" s="27"/>
      <c r="LHW30" s="27"/>
      <c r="LHX30" s="27"/>
      <c r="LHY30" s="27"/>
      <c r="LHZ30" s="27"/>
      <c r="LIA30" s="27"/>
      <c r="LIB30" s="27"/>
      <c r="LIC30" s="27"/>
      <c r="LID30" s="27"/>
      <c r="LIE30" s="27"/>
      <c r="LIF30" s="27"/>
      <c r="LIG30" s="27"/>
      <c r="LIH30" s="27"/>
      <c r="LII30" s="27"/>
      <c r="LIJ30" s="27"/>
      <c r="LIK30" s="27"/>
      <c r="LIL30" s="27"/>
      <c r="LIM30" s="27"/>
      <c r="LIN30" s="27"/>
      <c r="LIO30" s="27"/>
      <c r="LIP30" s="27"/>
      <c r="LIQ30" s="27"/>
      <c r="LIR30" s="27"/>
      <c r="LIS30" s="27"/>
      <c r="LIT30" s="27"/>
      <c r="LIU30" s="27"/>
      <c r="LIV30" s="27"/>
      <c r="LIW30" s="27"/>
      <c r="LIX30" s="27"/>
      <c r="LIY30" s="27"/>
      <c r="LIZ30" s="27"/>
      <c r="LJA30" s="27"/>
      <c r="LJB30" s="27"/>
      <c r="LJC30" s="27"/>
      <c r="LJD30" s="27"/>
      <c r="LJE30" s="27"/>
      <c r="LJF30" s="27"/>
      <c r="LJG30" s="27"/>
      <c r="LJH30" s="27"/>
      <c r="LJI30" s="27"/>
      <c r="LJJ30" s="27"/>
      <c r="LJK30" s="27"/>
      <c r="LJL30" s="27"/>
      <c r="LJM30" s="27"/>
      <c r="LJN30" s="27"/>
      <c r="LJO30" s="27"/>
      <c r="LJP30" s="27"/>
      <c r="LJQ30" s="27"/>
      <c r="LJR30" s="27"/>
      <c r="LJS30" s="27"/>
      <c r="LJT30" s="27"/>
      <c r="LJU30" s="27"/>
      <c r="LJV30" s="27"/>
      <c r="LJW30" s="27"/>
      <c r="LJX30" s="27"/>
      <c r="LJY30" s="27"/>
      <c r="LJZ30" s="27"/>
      <c r="LKA30" s="27"/>
      <c r="LKB30" s="27"/>
      <c r="LKC30" s="27"/>
      <c r="LKD30" s="27"/>
      <c r="LKE30" s="27"/>
      <c r="LKF30" s="27"/>
      <c r="LKG30" s="27"/>
      <c r="LKH30" s="27"/>
      <c r="LKI30" s="27"/>
      <c r="LKJ30" s="27"/>
      <c r="LKK30" s="27"/>
      <c r="LKL30" s="27"/>
      <c r="LKM30" s="27"/>
      <c r="LKN30" s="27"/>
      <c r="LKO30" s="27"/>
      <c r="LKP30" s="27"/>
      <c r="LKQ30" s="27"/>
      <c r="LKR30" s="27"/>
      <c r="LKS30" s="27"/>
      <c r="LKT30" s="27"/>
      <c r="LKU30" s="27"/>
      <c r="LKV30" s="27"/>
      <c r="LKW30" s="27"/>
      <c r="LKX30" s="27"/>
      <c r="LKY30" s="27"/>
      <c r="LKZ30" s="27"/>
      <c r="LLA30" s="27"/>
      <c r="LLB30" s="27"/>
      <c r="LLC30" s="27"/>
      <c r="LLD30" s="27"/>
      <c r="LLE30" s="27"/>
      <c r="LLF30" s="27"/>
      <c r="LLG30" s="27"/>
      <c r="LLH30" s="27"/>
      <c r="LLI30" s="27"/>
      <c r="LLJ30" s="27"/>
      <c r="LLK30" s="27"/>
      <c r="LLL30" s="27"/>
      <c r="LLM30" s="27"/>
      <c r="LLN30" s="27"/>
      <c r="LLO30" s="27"/>
      <c r="LLP30" s="27"/>
      <c r="LLQ30" s="27"/>
      <c r="LLR30" s="27"/>
      <c r="LLS30" s="27"/>
      <c r="LLT30" s="27"/>
      <c r="LLU30" s="27"/>
      <c r="LLV30" s="27"/>
      <c r="LLW30" s="27"/>
      <c r="LLX30" s="27"/>
      <c r="LLY30" s="27"/>
      <c r="LLZ30" s="27"/>
      <c r="LMA30" s="27"/>
      <c r="LMB30" s="27"/>
      <c r="LMC30" s="27"/>
      <c r="LMD30" s="27"/>
      <c r="LME30" s="27"/>
      <c r="LMF30" s="27"/>
      <c r="LMG30" s="27"/>
      <c r="LMH30" s="27"/>
      <c r="LMI30" s="27"/>
      <c r="LMJ30" s="27"/>
      <c r="LMK30" s="27"/>
      <c r="LML30" s="27"/>
      <c r="LMM30" s="27"/>
      <c r="LMN30" s="27"/>
      <c r="LMO30" s="27"/>
      <c r="LMP30" s="27"/>
      <c r="LMQ30" s="27"/>
      <c r="LMR30" s="27"/>
      <c r="LMS30" s="27"/>
      <c r="LMT30" s="27"/>
      <c r="LMU30" s="27"/>
      <c r="LMV30" s="27"/>
      <c r="LMW30" s="27"/>
      <c r="LMX30" s="27"/>
      <c r="LMY30" s="27"/>
      <c r="LMZ30" s="27"/>
      <c r="LNA30" s="27"/>
      <c r="LNB30" s="27"/>
      <c r="LNC30" s="27"/>
      <c r="LND30" s="27"/>
      <c r="LNE30" s="27"/>
      <c r="LNF30" s="27"/>
      <c r="LNG30" s="27"/>
      <c r="LNH30" s="27"/>
      <c r="LNI30" s="27"/>
      <c r="LNJ30" s="27"/>
      <c r="LNK30" s="27"/>
      <c r="LNL30" s="27"/>
      <c r="LNM30" s="27"/>
      <c r="LNN30" s="27"/>
      <c r="LNO30" s="27"/>
      <c r="LNP30" s="27"/>
      <c r="LNQ30" s="27"/>
      <c r="LNR30" s="27"/>
      <c r="LNS30" s="27"/>
      <c r="LNT30" s="27"/>
      <c r="LNU30" s="27"/>
      <c r="LNV30" s="27"/>
      <c r="LNW30" s="27"/>
      <c r="LNX30" s="27"/>
      <c r="LNY30" s="27"/>
      <c r="LNZ30" s="27"/>
      <c r="LOA30" s="27"/>
      <c r="LOB30" s="27"/>
      <c r="LOC30" s="27"/>
      <c r="LOD30" s="27"/>
      <c r="LOE30" s="27"/>
      <c r="LOF30" s="27"/>
      <c r="LOG30" s="27"/>
      <c r="LOH30" s="27"/>
      <c r="LOI30" s="27"/>
      <c r="LOJ30" s="27"/>
      <c r="LOK30" s="27"/>
      <c r="LOL30" s="27"/>
      <c r="LOM30" s="27"/>
      <c r="LON30" s="27"/>
      <c r="LOO30" s="27"/>
      <c r="LOP30" s="27"/>
      <c r="LOQ30" s="27"/>
      <c r="LOR30" s="27"/>
      <c r="LOS30" s="27"/>
      <c r="LOT30" s="27"/>
      <c r="LOU30" s="27"/>
      <c r="LOV30" s="27"/>
      <c r="LOW30" s="27"/>
      <c r="LOX30" s="27"/>
      <c r="LOY30" s="27"/>
      <c r="LOZ30" s="27"/>
      <c r="LPA30" s="27"/>
      <c r="LPB30" s="27"/>
      <c r="LPC30" s="27"/>
      <c r="LPD30" s="27"/>
      <c r="LPE30" s="27"/>
      <c r="LPF30" s="27"/>
      <c r="LPG30" s="27"/>
      <c r="LPH30" s="27"/>
      <c r="LPI30" s="27"/>
      <c r="LPJ30" s="27"/>
      <c r="LPK30" s="27"/>
      <c r="LPL30" s="27"/>
      <c r="LPM30" s="27"/>
      <c r="LPN30" s="27"/>
      <c r="LPO30" s="27"/>
      <c r="LPP30" s="27"/>
      <c r="LPQ30" s="27"/>
      <c r="LPR30" s="27"/>
      <c r="LPS30" s="27"/>
      <c r="LPT30" s="27"/>
      <c r="LPU30" s="27"/>
      <c r="LPV30" s="27"/>
      <c r="LPW30" s="27"/>
      <c r="LPX30" s="27"/>
      <c r="LPY30" s="27"/>
      <c r="LPZ30" s="27"/>
      <c r="LQA30" s="27"/>
      <c r="LQB30" s="27"/>
      <c r="LQC30" s="27"/>
      <c r="LQD30" s="27"/>
      <c r="LQE30" s="27"/>
      <c r="LQF30" s="27"/>
      <c r="LQG30" s="27"/>
      <c r="LQH30" s="27"/>
      <c r="LQI30" s="27"/>
      <c r="LQJ30" s="27"/>
      <c r="LQK30" s="27"/>
      <c r="LQL30" s="27"/>
      <c r="LQM30" s="27"/>
      <c r="LQN30" s="27"/>
      <c r="LQO30" s="27"/>
      <c r="LQP30" s="27"/>
      <c r="LQQ30" s="27"/>
      <c r="LQR30" s="27"/>
      <c r="LQS30" s="27"/>
      <c r="LQT30" s="27"/>
      <c r="LQU30" s="27"/>
      <c r="LQV30" s="27"/>
      <c r="LQW30" s="27"/>
      <c r="LQX30" s="27"/>
      <c r="LQY30" s="27"/>
      <c r="LQZ30" s="27"/>
      <c r="LRA30" s="27"/>
      <c r="LRB30" s="27"/>
      <c r="LRC30" s="27"/>
      <c r="LRD30" s="27"/>
      <c r="LRE30" s="27"/>
      <c r="LRF30" s="27"/>
      <c r="LRG30" s="27"/>
      <c r="LRH30" s="27"/>
      <c r="LRI30" s="27"/>
      <c r="LRJ30" s="27"/>
      <c r="LRK30" s="27"/>
      <c r="LRL30" s="27"/>
      <c r="LRM30" s="27"/>
      <c r="LRN30" s="27"/>
      <c r="LRO30" s="27"/>
      <c r="LRP30" s="27"/>
      <c r="LRQ30" s="27"/>
      <c r="LRR30" s="27"/>
      <c r="LRS30" s="27"/>
      <c r="LRT30" s="27"/>
      <c r="LRU30" s="27"/>
      <c r="LRV30" s="27"/>
      <c r="LRW30" s="27"/>
      <c r="LRX30" s="27"/>
      <c r="LRY30" s="27"/>
      <c r="LRZ30" s="27"/>
      <c r="LSA30" s="27"/>
      <c r="LSB30" s="27"/>
      <c r="LSC30" s="27"/>
      <c r="LSD30" s="27"/>
      <c r="LSE30" s="27"/>
      <c r="LSF30" s="27"/>
      <c r="LSG30" s="27"/>
      <c r="LSH30" s="27"/>
      <c r="LSI30" s="27"/>
      <c r="LSJ30" s="27"/>
      <c r="LSK30" s="27"/>
      <c r="LSL30" s="27"/>
      <c r="LSM30" s="27"/>
      <c r="LSN30" s="27"/>
      <c r="LSO30" s="27"/>
      <c r="LSP30" s="27"/>
      <c r="LSQ30" s="27"/>
      <c r="LSR30" s="27"/>
      <c r="LSS30" s="27"/>
      <c r="LST30" s="27"/>
      <c r="LSU30" s="27"/>
      <c r="LSV30" s="27"/>
      <c r="LSW30" s="27"/>
      <c r="LSX30" s="27"/>
      <c r="LSY30" s="27"/>
      <c r="LSZ30" s="27"/>
      <c r="LTA30" s="27"/>
      <c r="LTB30" s="27"/>
      <c r="LTC30" s="27"/>
      <c r="LTD30" s="27"/>
      <c r="LTE30" s="27"/>
      <c r="LTF30" s="27"/>
      <c r="LTG30" s="27"/>
      <c r="LTH30" s="27"/>
      <c r="LTI30" s="27"/>
      <c r="LTJ30" s="27"/>
      <c r="LTK30" s="27"/>
      <c r="LTL30" s="27"/>
      <c r="LTM30" s="27"/>
      <c r="LTN30" s="27"/>
      <c r="LTO30" s="27"/>
      <c r="LTP30" s="27"/>
      <c r="LTQ30" s="27"/>
      <c r="LTR30" s="27"/>
      <c r="LTS30" s="27"/>
      <c r="LTT30" s="27"/>
      <c r="LTU30" s="27"/>
      <c r="LTV30" s="27"/>
      <c r="LTW30" s="27"/>
      <c r="LTX30" s="27"/>
      <c r="LTY30" s="27"/>
      <c r="LTZ30" s="27"/>
      <c r="LUA30" s="27"/>
      <c r="LUB30" s="27"/>
      <c r="LUC30" s="27"/>
      <c r="LUD30" s="27"/>
      <c r="LUE30" s="27"/>
      <c r="LUF30" s="27"/>
      <c r="LUG30" s="27"/>
      <c r="LUH30" s="27"/>
      <c r="LUI30" s="27"/>
      <c r="LUJ30" s="27"/>
      <c r="LUK30" s="27"/>
      <c r="LUL30" s="27"/>
      <c r="LUM30" s="27"/>
      <c r="LUN30" s="27"/>
      <c r="LUO30" s="27"/>
      <c r="LUP30" s="27"/>
      <c r="LUQ30" s="27"/>
      <c r="LUR30" s="27"/>
      <c r="LUS30" s="27"/>
      <c r="LUT30" s="27"/>
      <c r="LUU30" s="27"/>
      <c r="LUV30" s="27"/>
      <c r="LUW30" s="27"/>
      <c r="LUX30" s="27"/>
      <c r="LUY30" s="27"/>
      <c r="LUZ30" s="27"/>
      <c r="LVA30" s="27"/>
      <c r="LVB30" s="27"/>
      <c r="LVC30" s="27"/>
      <c r="LVD30" s="27"/>
      <c r="LVE30" s="27"/>
      <c r="LVF30" s="27"/>
      <c r="LVG30" s="27"/>
      <c r="LVH30" s="27"/>
      <c r="LVI30" s="27"/>
      <c r="LVJ30" s="27"/>
      <c r="LVK30" s="27"/>
      <c r="LVL30" s="27"/>
      <c r="LVM30" s="27"/>
      <c r="LVN30" s="27"/>
      <c r="LVO30" s="27"/>
      <c r="LVP30" s="27"/>
      <c r="LVQ30" s="27"/>
      <c r="LVR30" s="27"/>
      <c r="LVS30" s="27"/>
      <c r="LVT30" s="27"/>
      <c r="LVU30" s="27"/>
      <c r="LVV30" s="27"/>
      <c r="LVW30" s="27"/>
      <c r="LVX30" s="27"/>
      <c r="LVY30" s="27"/>
      <c r="LVZ30" s="27"/>
      <c r="LWA30" s="27"/>
      <c r="LWB30" s="27"/>
      <c r="LWC30" s="27"/>
      <c r="LWD30" s="27"/>
      <c r="LWE30" s="27"/>
      <c r="LWF30" s="27"/>
      <c r="LWG30" s="27"/>
      <c r="LWH30" s="27"/>
      <c r="LWI30" s="27"/>
      <c r="LWJ30" s="27"/>
      <c r="LWK30" s="27"/>
      <c r="LWL30" s="27"/>
      <c r="LWM30" s="27"/>
      <c r="LWN30" s="27"/>
      <c r="LWO30" s="27"/>
      <c r="LWP30" s="27"/>
      <c r="LWQ30" s="27"/>
      <c r="LWR30" s="27"/>
      <c r="LWS30" s="27"/>
      <c r="LWT30" s="27"/>
      <c r="LWU30" s="27"/>
      <c r="LWV30" s="27"/>
      <c r="LWW30" s="27"/>
      <c r="LWX30" s="27"/>
      <c r="LWY30" s="27"/>
      <c r="LWZ30" s="27"/>
      <c r="LXA30" s="27"/>
      <c r="LXB30" s="27"/>
      <c r="LXC30" s="27"/>
      <c r="LXD30" s="27"/>
      <c r="LXE30" s="27"/>
      <c r="LXF30" s="27"/>
      <c r="LXG30" s="27"/>
      <c r="LXH30" s="27"/>
      <c r="LXI30" s="27"/>
      <c r="LXJ30" s="27"/>
      <c r="LXK30" s="27"/>
      <c r="LXL30" s="27"/>
      <c r="LXM30" s="27"/>
      <c r="LXN30" s="27"/>
      <c r="LXO30" s="27"/>
      <c r="LXP30" s="27"/>
      <c r="LXQ30" s="27"/>
      <c r="LXR30" s="27"/>
      <c r="LXS30" s="27"/>
      <c r="LXT30" s="27"/>
      <c r="LXU30" s="27"/>
      <c r="LXV30" s="27"/>
      <c r="LXW30" s="27"/>
      <c r="LXX30" s="27"/>
      <c r="LXY30" s="27"/>
      <c r="LXZ30" s="27"/>
      <c r="LYA30" s="27"/>
      <c r="LYB30" s="27"/>
      <c r="LYC30" s="27"/>
      <c r="LYD30" s="27"/>
      <c r="LYE30" s="27"/>
      <c r="LYF30" s="27"/>
      <c r="LYG30" s="27"/>
      <c r="LYH30" s="27"/>
      <c r="LYI30" s="27"/>
      <c r="LYJ30" s="27"/>
      <c r="LYK30" s="27"/>
      <c r="LYL30" s="27"/>
      <c r="LYM30" s="27"/>
      <c r="LYN30" s="27"/>
      <c r="LYO30" s="27"/>
      <c r="LYP30" s="27"/>
      <c r="LYQ30" s="27"/>
      <c r="LYR30" s="27"/>
      <c r="LYS30" s="27"/>
      <c r="LYT30" s="27"/>
      <c r="LYU30" s="27"/>
      <c r="LYV30" s="27"/>
      <c r="LYW30" s="27"/>
      <c r="LYX30" s="27"/>
      <c r="LYY30" s="27"/>
      <c r="LYZ30" s="27"/>
      <c r="LZA30" s="27"/>
      <c r="LZB30" s="27"/>
      <c r="LZC30" s="27"/>
      <c r="LZD30" s="27"/>
      <c r="LZE30" s="27"/>
      <c r="LZF30" s="27"/>
      <c r="LZG30" s="27"/>
      <c r="LZH30" s="27"/>
      <c r="LZI30" s="27"/>
      <c r="LZJ30" s="27"/>
      <c r="LZK30" s="27"/>
      <c r="LZL30" s="27"/>
      <c r="LZM30" s="27"/>
      <c r="LZN30" s="27"/>
      <c r="LZO30" s="27"/>
      <c r="LZP30" s="27"/>
      <c r="LZQ30" s="27"/>
      <c r="LZR30" s="27"/>
      <c r="LZS30" s="27"/>
      <c r="LZT30" s="27"/>
      <c r="LZU30" s="27"/>
      <c r="LZV30" s="27"/>
      <c r="LZW30" s="27"/>
      <c r="LZX30" s="27"/>
      <c r="LZY30" s="27"/>
      <c r="LZZ30" s="27"/>
      <c r="MAA30" s="27"/>
      <c r="MAB30" s="27"/>
      <c r="MAC30" s="27"/>
      <c r="MAD30" s="27"/>
      <c r="MAE30" s="27"/>
      <c r="MAF30" s="27"/>
      <c r="MAG30" s="27"/>
      <c r="MAH30" s="27"/>
      <c r="MAI30" s="27"/>
      <c r="MAJ30" s="27"/>
      <c r="MAK30" s="27"/>
      <c r="MAL30" s="27"/>
      <c r="MAM30" s="27"/>
      <c r="MAN30" s="27"/>
      <c r="MAO30" s="27"/>
      <c r="MAP30" s="27"/>
      <c r="MAQ30" s="27"/>
      <c r="MAR30" s="27"/>
      <c r="MAS30" s="27"/>
      <c r="MAT30" s="27"/>
      <c r="MAU30" s="27"/>
      <c r="MAV30" s="27"/>
      <c r="MAW30" s="27"/>
      <c r="MAX30" s="27"/>
      <c r="MAY30" s="27"/>
      <c r="MAZ30" s="27"/>
      <c r="MBA30" s="27"/>
      <c r="MBB30" s="27"/>
      <c r="MBC30" s="27"/>
      <c r="MBD30" s="27"/>
      <c r="MBE30" s="27"/>
      <c r="MBF30" s="27"/>
      <c r="MBG30" s="27"/>
      <c r="MBH30" s="27"/>
      <c r="MBI30" s="27"/>
      <c r="MBJ30" s="27"/>
      <c r="MBK30" s="27"/>
      <c r="MBL30" s="27"/>
      <c r="MBM30" s="27"/>
      <c r="MBN30" s="27"/>
      <c r="MBO30" s="27"/>
      <c r="MBP30" s="27"/>
      <c r="MBQ30" s="27"/>
      <c r="MBR30" s="27"/>
      <c r="MBS30" s="27"/>
      <c r="MBT30" s="27"/>
      <c r="MBU30" s="27"/>
      <c r="MBV30" s="27"/>
      <c r="MBW30" s="27"/>
      <c r="MBX30" s="27"/>
      <c r="MBY30" s="27"/>
      <c r="MBZ30" s="27"/>
      <c r="MCA30" s="27"/>
      <c r="MCB30" s="27"/>
      <c r="MCC30" s="27"/>
      <c r="MCD30" s="27"/>
      <c r="MCE30" s="27"/>
      <c r="MCF30" s="27"/>
      <c r="MCG30" s="27"/>
      <c r="MCH30" s="27"/>
      <c r="MCI30" s="27"/>
      <c r="MCJ30" s="27"/>
      <c r="MCK30" s="27"/>
      <c r="MCL30" s="27"/>
      <c r="MCM30" s="27"/>
      <c r="MCN30" s="27"/>
      <c r="MCO30" s="27"/>
      <c r="MCP30" s="27"/>
      <c r="MCQ30" s="27"/>
      <c r="MCR30" s="27"/>
      <c r="MCS30" s="27"/>
      <c r="MCT30" s="27"/>
      <c r="MCU30" s="27"/>
      <c r="MCV30" s="27"/>
      <c r="MCW30" s="27"/>
      <c r="MCX30" s="27"/>
      <c r="MCY30" s="27"/>
      <c r="MCZ30" s="27"/>
      <c r="MDA30" s="27"/>
      <c r="MDB30" s="27"/>
      <c r="MDC30" s="27"/>
      <c r="MDD30" s="27"/>
      <c r="MDE30" s="27"/>
      <c r="MDF30" s="27"/>
      <c r="MDG30" s="27"/>
      <c r="MDH30" s="27"/>
      <c r="MDI30" s="27"/>
      <c r="MDJ30" s="27"/>
      <c r="MDK30" s="27"/>
      <c r="MDL30" s="27"/>
      <c r="MDM30" s="27"/>
      <c r="MDN30" s="27"/>
      <c r="MDO30" s="27"/>
      <c r="MDP30" s="27"/>
      <c r="MDQ30" s="27"/>
      <c r="MDR30" s="27"/>
      <c r="MDS30" s="27"/>
      <c r="MDT30" s="27"/>
      <c r="MDU30" s="27"/>
      <c r="MDV30" s="27"/>
      <c r="MDW30" s="27"/>
      <c r="MDX30" s="27"/>
      <c r="MDY30" s="27"/>
      <c r="MDZ30" s="27"/>
      <c r="MEA30" s="27"/>
      <c r="MEB30" s="27"/>
      <c r="MEC30" s="27"/>
      <c r="MED30" s="27"/>
      <c r="MEE30" s="27"/>
      <c r="MEF30" s="27"/>
      <c r="MEG30" s="27"/>
      <c r="MEH30" s="27"/>
      <c r="MEI30" s="27"/>
      <c r="MEJ30" s="27"/>
      <c r="MEK30" s="27"/>
      <c r="MEL30" s="27"/>
      <c r="MEM30" s="27"/>
      <c r="MEN30" s="27"/>
      <c r="MEO30" s="27"/>
      <c r="MEP30" s="27"/>
      <c r="MEQ30" s="27"/>
      <c r="MER30" s="27"/>
      <c r="MES30" s="27"/>
      <c r="MET30" s="27"/>
      <c r="MEU30" s="27"/>
      <c r="MEV30" s="27"/>
      <c r="MEW30" s="27"/>
      <c r="MEX30" s="27"/>
      <c r="MEY30" s="27"/>
      <c r="MEZ30" s="27"/>
      <c r="MFA30" s="27"/>
      <c r="MFB30" s="27"/>
      <c r="MFC30" s="27"/>
      <c r="MFD30" s="27"/>
      <c r="MFE30" s="27"/>
      <c r="MFF30" s="27"/>
      <c r="MFG30" s="27"/>
      <c r="MFH30" s="27"/>
      <c r="MFI30" s="27"/>
      <c r="MFJ30" s="27"/>
      <c r="MFK30" s="27"/>
      <c r="MFL30" s="27"/>
      <c r="MFM30" s="27"/>
      <c r="MFN30" s="27"/>
      <c r="MFO30" s="27"/>
      <c r="MFP30" s="27"/>
      <c r="MFQ30" s="27"/>
      <c r="MFR30" s="27"/>
      <c r="MFS30" s="27"/>
      <c r="MFT30" s="27"/>
      <c r="MFU30" s="27"/>
      <c r="MFV30" s="27"/>
      <c r="MFW30" s="27"/>
      <c r="MFX30" s="27"/>
      <c r="MFY30" s="27"/>
      <c r="MFZ30" s="27"/>
      <c r="MGA30" s="27"/>
      <c r="MGB30" s="27"/>
      <c r="MGC30" s="27"/>
      <c r="MGD30" s="27"/>
      <c r="MGE30" s="27"/>
      <c r="MGF30" s="27"/>
      <c r="MGG30" s="27"/>
      <c r="MGH30" s="27"/>
      <c r="MGI30" s="27"/>
      <c r="MGJ30" s="27"/>
      <c r="MGK30" s="27"/>
      <c r="MGL30" s="27"/>
      <c r="MGM30" s="27"/>
      <c r="MGN30" s="27"/>
      <c r="MGO30" s="27"/>
      <c r="MGP30" s="27"/>
      <c r="MGQ30" s="27"/>
      <c r="MGR30" s="27"/>
      <c r="MGS30" s="27"/>
      <c r="MGT30" s="27"/>
      <c r="MGU30" s="27"/>
      <c r="MGV30" s="27"/>
      <c r="MGW30" s="27"/>
      <c r="MGX30" s="27"/>
      <c r="MGY30" s="27"/>
      <c r="MGZ30" s="27"/>
      <c r="MHA30" s="27"/>
      <c r="MHB30" s="27"/>
      <c r="MHC30" s="27"/>
      <c r="MHD30" s="27"/>
      <c r="MHE30" s="27"/>
      <c r="MHF30" s="27"/>
      <c r="MHG30" s="27"/>
      <c r="MHH30" s="27"/>
      <c r="MHI30" s="27"/>
      <c r="MHJ30" s="27"/>
      <c r="MHK30" s="27"/>
      <c r="MHL30" s="27"/>
      <c r="MHM30" s="27"/>
      <c r="MHN30" s="27"/>
      <c r="MHO30" s="27"/>
      <c r="MHP30" s="27"/>
      <c r="MHQ30" s="27"/>
      <c r="MHR30" s="27"/>
      <c r="MHS30" s="27"/>
      <c r="MHT30" s="27"/>
      <c r="MHU30" s="27"/>
      <c r="MHV30" s="27"/>
      <c r="MHW30" s="27"/>
      <c r="MHX30" s="27"/>
      <c r="MHY30" s="27"/>
      <c r="MHZ30" s="27"/>
      <c r="MIA30" s="27"/>
      <c r="MIB30" s="27"/>
      <c r="MIC30" s="27"/>
      <c r="MID30" s="27"/>
      <c r="MIE30" s="27"/>
      <c r="MIF30" s="27"/>
      <c r="MIG30" s="27"/>
      <c r="MIH30" s="27"/>
      <c r="MII30" s="27"/>
      <c r="MIJ30" s="27"/>
      <c r="MIK30" s="27"/>
      <c r="MIL30" s="27"/>
      <c r="MIM30" s="27"/>
      <c r="MIN30" s="27"/>
      <c r="MIO30" s="27"/>
      <c r="MIP30" s="27"/>
      <c r="MIQ30" s="27"/>
      <c r="MIR30" s="27"/>
      <c r="MIS30" s="27"/>
      <c r="MIT30" s="27"/>
      <c r="MIU30" s="27"/>
      <c r="MIV30" s="27"/>
      <c r="MIW30" s="27"/>
      <c r="MIX30" s="27"/>
      <c r="MIY30" s="27"/>
      <c r="MIZ30" s="27"/>
      <c r="MJA30" s="27"/>
      <c r="MJB30" s="27"/>
      <c r="MJC30" s="27"/>
      <c r="MJD30" s="27"/>
      <c r="MJE30" s="27"/>
      <c r="MJF30" s="27"/>
      <c r="MJG30" s="27"/>
      <c r="MJH30" s="27"/>
      <c r="MJI30" s="27"/>
      <c r="MJJ30" s="27"/>
      <c r="MJK30" s="27"/>
      <c r="MJL30" s="27"/>
      <c r="MJM30" s="27"/>
      <c r="MJN30" s="27"/>
      <c r="MJO30" s="27"/>
      <c r="MJP30" s="27"/>
      <c r="MJQ30" s="27"/>
      <c r="MJR30" s="27"/>
      <c r="MJS30" s="27"/>
      <c r="MJT30" s="27"/>
      <c r="MJU30" s="27"/>
      <c r="MJV30" s="27"/>
      <c r="MJW30" s="27"/>
      <c r="MJX30" s="27"/>
      <c r="MJY30" s="27"/>
      <c r="MJZ30" s="27"/>
      <c r="MKA30" s="27"/>
      <c r="MKB30" s="27"/>
      <c r="MKC30" s="27"/>
      <c r="MKD30" s="27"/>
      <c r="MKE30" s="27"/>
      <c r="MKF30" s="27"/>
      <c r="MKG30" s="27"/>
      <c r="MKH30" s="27"/>
      <c r="MKI30" s="27"/>
      <c r="MKJ30" s="27"/>
      <c r="MKK30" s="27"/>
      <c r="MKL30" s="27"/>
      <c r="MKM30" s="27"/>
      <c r="MKN30" s="27"/>
      <c r="MKO30" s="27"/>
      <c r="MKP30" s="27"/>
      <c r="MKQ30" s="27"/>
      <c r="MKR30" s="27"/>
      <c r="MKS30" s="27"/>
      <c r="MKT30" s="27"/>
      <c r="MKU30" s="27"/>
      <c r="MKV30" s="27"/>
      <c r="MKW30" s="27"/>
      <c r="MKX30" s="27"/>
      <c r="MKY30" s="27"/>
      <c r="MKZ30" s="27"/>
      <c r="MLA30" s="27"/>
      <c r="MLB30" s="27"/>
      <c r="MLC30" s="27"/>
      <c r="MLD30" s="27"/>
      <c r="MLE30" s="27"/>
      <c r="MLF30" s="27"/>
      <c r="MLG30" s="27"/>
      <c r="MLH30" s="27"/>
      <c r="MLI30" s="27"/>
      <c r="MLJ30" s="27"/>
      <c r="MLK30" s="27"/>
      <c r="MLL30" s="27"/>
      <c r="MLM30" s="27"/>
      <c r="MLN30" s="27"/>
      <c r="MLO30" s="27"/>
      <c r="MLP30" s="27"/>
      <c r="MLQ30" s="27"/>
      <c r="MLR30" s="27"/>
      <c r="MLS30" s="27"/>
      <c r="MLT30" s="27"/>
      <c r="MLU30" s="27"/>
      <c r="MLV30" s="27"/>
      <c r="MLW30" s="27"/>
      <c r="MLX30" s="27"/>
      <c r="MLY30" s="27"/>
      <c r="MLZ30" s="27"/>
      <c r="MMA30" s="27"/>
      <c r="MMB30" s="27"/>
      <c r="MMC30" s="27"/>
      <c r="MMD30" s="27"/>
      <c r="MME30" s="27"/>
      <c r="MMF30" s="27"/>
      <c r="MMG30" s="27"/>
      <c r="MMH30" s="27"/>
      <c r="MMI30" s="27"/>
      <c r="MMJ30" s="27"/>
      <c r="MMK30" s="27"/>
      <c r="MML30" s="27"/>
      <c r="MMM30" s="27"/>
      <c r="MMN30" s="27"/>
      <c r="MMO30" s="27"/>
      <c r="MMP30" s="27"/>
      <c r="MMQ30" s="27"/>
      <c r="MMR30" s="27"/>
      <c r="MMS30" s="27"/>
      <c r="MMT30" s="27"/>
      <c r="MMU30" s="27"/>
      <c r="MMV30" s="27"/>
      <c r="MMW30" s="27"/>
      <c r="MMX30" s="27"/>
      <c r="MMY30" s="27"/>
      <c r="MMZ30" s="27"/>
      <c r="MNA30" s="27"/>
      <c r="MNB30" s="27"/>
      <c r="MNC30" s="27"/>
      <c r="MND30" s="27"/>
      <c r="MNE30" s="27"/>
      <c r="MNF30" s="27"/>
      <c r="MNG30" s="27"/>
      <c r="MNH30" s="27"/>
      <c r="MNI30" s="27"/>
      <c r="MNJ30" s="27"/>
      <c r="MNK30" s="27"/>
      <c r="MNL30" s="27"/>
      <c r="MNM30" s="27"/>
      <c r="MNN30" s="27"/>
      <c r="MNO30" s="27"/>
      <c r="MNP30" s="27"/>
      <c r="MNQ30" s="27"/>
      <c r="MNR30" s="27"/>
      <c r="MNS30" s="27"/>
      <c r="MNT30" s="27"/>
      <c r="MNU30" s="27"/>
      <c r="MNV30" s="27"/>
      <c r="MNW30" s="27"/>
      <c r="MNX30" s="27"/>
      <c r="MNY30" s="27"/>
      <c r="MNZ30" s="27"/>
      <c r="MOA30" s="27"/>
      <c r="MOB30" s="27"/>
      <c r="MOC30" s="27"/>
      <c r="MOD30" s="27"/>
      <c r="MOE30" s="27"/>
      <c r="MOF30" s="27"/>
      <c r="MOG30" s="27"/>
      <c r="MOH30" s="27"/>
      <c r="MOI30" s="27"/>
      <c r="MOJ30" s="27"/>
      <c r="MOK30" s="27"/>
      <c r="MOL30" s="27"/>
      <c r="MOM30" s="27"/>
      <c r="MON30" s="27"/>
      <c r="MOO30" s="27"/>
      <c r="MOP30" s="27"/>
      <c r="MOQ30" s="27"/>
      <c r="MOR30" s="27"/>
      <c r="MOS30" s="27"/>
      <c r="MOT30" s="27"/>
      <c r="MOU30" s="27"/>
      <c r="MOV30" s="27"/>
      <c r="MOW30" s="27"/>
      <c r="MOX30" s="27"/>
      <c r="MOY30" s="27"/>
      <c r="MOZ30" s="27"/>
      <c r="MPA30" s="27"/>
      <c r="MPB30" s="27"/>
      <c r="MPC30" s="27"/>
      <c r="MPD30" s="27"/>
      <c r="MPE30" s="27"/>
      <c r="MPF30" s="27"/>
      <c r="MPG30" s="27"/>
      <c r="MPH30" s="27"/>
      <c r="MPI30" s="27"/>
      <c r="MPJ30" s="27"/>
      <c r="MPK30" s="27"/>
      <c r="MPL30" s="27"/>
      <c r="MPM30" s="27"/>
      <c r="MPN30" s="27"/>
      <c r="MPO30" s="27"/>
      <c r="MPP30" s="27"/>
      <c r="MPQ30" s="27"/>
      <c r="MPR30" s="27"/>
      <c r="MPS30" s="27"/>
      <c r="MPT30" s="27"/>
      <c r="MPU30" s="27"/>
      <c r="MPV30" s="27"/>
      <c r="MPW30" s="27"/>
      <c r="MPX30" s="27"/>
      <c r="MPY30" s="27"/>
      <c r="MPZ30" s="27"/>
      <c r="MQA30" s="27"/>
      <c r="MQB30" s="27"/>
      <c r="MQC30" s="27"/>
      <c r="MQD30" s="27"/>
      <c r="MQE30" s="27"/>
      <c r="MQF30" s="27"/>
      <c r="MQG30" s="27"/>
      <c r="MQH30" s="27"/>
      <c r="MQI30" s="27"/>
      <c r="MQJ30" s="27"/>
      <c r="MQK30" s="27"/>
      <c r="MQL30" s="27"/>
      <c r="MQM30" s="27"/>
      <c r="MQN30" s="27"/>
      <c r="MQO30" s="27"/>
      <c r="MQP30" s="27"/>
      <c r="MQQ30" s="27"/>
      <c r="MQR30" s="27"/>
      <c r="MQS30" s="27"/>
      <c r="MQT30" s="27"/>
      <c r="MQU30" s="27"/>
      <c r="MQV30" s="27"/>
      <c r="MQW30" s="27"/>
      <c r="MQX30" s="27"/>
      <c r="MQY30" s="27"/>
      <c r="MQZ30" s="27"/>
      <c r="MRA30" s="27"/>
      <c r="MRB30" s="27"/>
      <c r="MRC30" s="27"/>
      <c r="MRD30" s="27"/>
      <c r="MRE30" s="27"/>
      <c r="MRF30" s="27"/>
      <c r="MRG30" s="27"/>
      <c r="MRH30" s="27"/>
      <c r="MRI30" s="27"/>
      <c r="MRJ30" s="27"/>
      <c r="MRK30" s="27"/>
      <c r="MRL30" s="27"/>
      <c r="MRM30" s="27"/>
      <c r="MRN30" s="27"/>
      <c r="MRO30" s="27"/>
      <c r="MRP30" s="27"/>
      <c r="MRQ30" s="27"/>
      <c r="MRR30" s="27"/>
      <c r="MRS30" s="27"/>
      <c r="MRT30" s="27"/>
      <c r="MRU30" s="27"/>
      <c r="MRV30" s="27"/>
      <c r="MRW30" s="27"/>
      <c r="MRX30" s="27"/>
      <c r="MRY30" s="27"/>
      <c r="MRZ30" s="27"/>
      <c r="MSA30" s="27"/>
      <c r="MSB30" s="27"/>
      <c r="MSC30" s="27"/>
      <c r="MSD30" s="27"/>
      <c r="MSE30" s="27"/>
      <c r="MSF30" s="27"/>
      <c r="MSG30" s="27"/>
      <c r="MSH30" s="27"/>
      <c r="MSI30" s="27"/>
      <c r="MSJ30" s="27"/>
      <c r="MSK30" s="27"/>
      <c r="MSL30" s="27"/>
      <c r="MSM30" s="27"/>
      <c r="MSN30" s="27"/>
      <c r="MSO30" s="27"/>
      <c r="MSP30" s="27"/>
      <c r="MSQ30" s="27"/>
      <c r="MSR30" s="27"/>
      <c r="MSS30" s="27"/>
      <c r="MST30" s="27"/>
      <c r="MSU30" s="27"/>
      <c r="MSV30" s="27"/>
      <c r="MSW30" s="27"/>
      <c r="MSX30" s="27"/>
      <c r="MSY30" s="27"/>
      <c r="MSZ30" s="27"/>
      <c r="MTA30" s="27"/>
      <c r="MTB30" s="27"/>
      <c r="MTC30" s="27"/>
      <c r="MTD30" s="27"/>
      <c r="MTE30" s="27"/>
      <c r="MTF30" s="27"/>
      <c r="MTG30" s="27"/>
      <c r="MTH30" s="27"/>
      <c r="MTI30" s="27"/>
      <c r="MTJ30" s="27"/>
      <c r="MTK30" s="27"/>
      <c r="MTL30" s="27"/>
      <c r="MTM30" s="27"/>
      <c r="MTN30" s="27"/>
      <c r="MTO30" s="27"/>
      <c r="MTP30" s="27"/>
      <c r="MTQ30" s="27"/>
      <c r="MTR30" s="27"/>
      <c r="MTS30" s="27"/>
      <c r="MTT30" s="27"/>
      <c r="MTU30" s="27"/>
      <c r="MTV30" s="27"/>
      <c r="MTW30" s="27"/>
      <c r="MTX30" s="27"/>
      <c r="MTY30" s="27"/>
      <c r="MTZ30" s="27"/>
      <c r="MUA30" s="27"/>
      <c r="MUB30" s="27"/>
      <c r="MUC30" s="27"/>
      <c r="MUD30" s="27"/>
      <c r="MUE30" s="27"/>
      <c r="MUF30" s="27"/>
      <c r="MUG30" s="27"/>
      <c r="MUH30" s="27"/>
      <c r="MUI30" s="27"/>
      <c r="MUJ30" s="27"/>
      <c r="MUK30" s="27"/>
      <c r="MUL30" s="27"/>
      <c r="MUM30" s="27"/>
      <c r="MUN30" s="27"/>
      <c r="MUO30" s="27"/>
      <c r="MUP30" s="27"/>
      <c r="MUQ30" s="27"/>
      <c r="MUR30" s="27"/>
      <c r="MUS30" s="27"/>
      <c r="MUT30" s="27"/>
      <c r="MUU30" s="27"/>
      <c r="MUV30" s="27"/>
      <c r="MUW30" s="27"/>
      <c r="MUX30" s="27"/>
      <c r="MUY30" s="27"/>
      <c r="MUZ30" s="27"/>
      <c r="MVA30" s="27"/>
      <c r="MVB30" s="27"/>
      <c r="MVC30" s="27"/>
      <c r="MVD30" s="27"/>
      <c r="MVE30" s="27"/>
      <c r="MVF30" s="27"/>
      <c r="MVG30" s="27"/>
      <c r="MVH30" s="27"/>
      <c r="MVI30" s="27"/>
      <c r="MVJ30" s="27"/>
      <c r="MVK30" s="27"/>
      <c r="MVL30" s="27"/>
      <c r="MVM30" s="27"/>
      <c r="MVN30" s="27"/>
      <c r="MVO30" s="27"/>
      <c r="MVP30" s="27"/>
      <c r="MVQ30" s="27"/>
      <c r="MVR30" s="27"/>
      <c r="MVS30" s="27"/>
      <c r="MVT30" s="27"/>
      <c r="MVU30" s="27"/>
      <c r="MVV30" s="27"/>
      <c r="MVW30" s="27"/>
      <c r="MVX30" s="27"/>
      <c r="MVY30" s="27"/>
      <c r="MVZ30" s="27"/>
      <c r="MWA30" s="27"/>
      <c r="MWB30" s="27"/>
      <c r="MWC30" s="27"/>
      <c r="MWD30" s="27"/>
      <c r="MWE30" s="27"/>
      <c r="MWF30" s="27"/>
      <c r="MWG30" s="27"/>
      <c r="MWH30" s="27"/>
      <c r="MWI30" s="27"/>
      <c r="MWJ30" s="27"/>
      <c r="MWK30" s="27"/>
      <c r="MWL30" s="27"/>
      <c r="MWM30" s="27"/>
      <c r="MWN30" s="27"/>
      <c r="MWO30" s="27"/>
      <c r="MWP30" s="27"/>
      <c r="MWQ30" s="27"/>
      <c r="MWR30" s="27"/>
      <c r="MWS30" s="27"/>
      <c r="MWT30" s="27"/>
      <c r="MWU30" s="27"/>
      <c r="MWV30" s="27"/>
      <c r="MWW30" s="27"/>
      <c r="MWX30" s="27"/>
      <c r="MWY30" s="27"/>
      <c r="MWZ30" s="27"/>
      <c r="MXA30" s="27"/>
      <c r="MXB30" s="27"/>
      <c r="MXC30" s="27"/>
      <c r="MXD30" s="27"/>
      <c r="MXE30" s="27"/>
      <c r="MXF30" s="27"/>
      <c r="MXG30" s="27"/>
      <c r="MXH30" s="27"/>
      <c r="MXI30" s="27"/>
      <c r="MXJ30" s="27"/>
      <c r="MXK30" s="27"/>
      <c r="MXL30" s="27"/>
      <c r="MXM30" s="27"/>
      <c r="MXN30" s="27"/>
      <c r="MXO30" s="27"/>
      <c r="MXP30" s="27"/>
      <c r="MXQ30" s="27"/>
      <c r="MXR30" s="27"/>
      <c r="MXS30" s="27"/>
      <c r="MXT30" s="27"/>
      <c r="MXU30" s="27"/>
      <c r="MXV30" s="27"/>
      <c r="MXW30" s="27"/>
      <c r="MXX30" s="27"/>
      <c r="MXY30" s="27"/>
      <c r="MXZ30" s="27"/>
      <c r="MYA30" s="27"/>
      <c r="MYB30" s="27"/>
      <c r="MYC30" s="27"/>
      <c r="MYD30" s="27"/>
      <c r="MYE30" s="27"/>
      <c r="MYF30" s="27"/>
      <c r="MYG30" s="27"/>
      <c r="MYH30" s="27"/>
      <c r="MYI30" s="27"/>
      <c r="MYJ30" s="27"/>
      <c r="MYK30" s="27"/>
      <c r="MYL30" s="27"/>
      <c r="MYM30" s="27"/>
      <c r="MYN30" s="27"/>
      <c r="MYO30" s="27"/>
      <c r="MYP30" s="27"/>
      <c r="MYQ30" s="27"/>
      <c r="MYR30" s="27"/>
      <c r="MYS30" s="27"/>
      <c r="MYT30" s="27"/>
      <c r="MYU30" s="27"/>
      <c r="MYV30" s="27"/>
      <c r="MYW30" s="27"/>
      <c r="MYX30" s="27"/>
      <c r="MYY30" s="27"/>
      <c r="MYZ30" s="27"/>
      <c r="MZA30" s="27"/>
      <c r="MZB30" s="27"/>
      <c r="MZC30" s="27"/>
      <c r="MZD30" s="27"/>
      <c r="MZE30" s="27"/>
      <c r="MZF30" s="27"/>
      <c r="MZG30" s="27"/>
      <c r="MZH30" s="27"/>
      <c r="MZI30" s="27"/>
      <c r="MZJ30" s="27"/>
      <c r="MZK30" s="27"/>
      <c r="MZL30" s="27"/>
      <c r="MZM30" s="27"/>
      <c r="MZN30" s="27"/>
      <c r="MZO30" s="27"/>
      <c r="MZP30" s="27"/>
      <c r="MZQ30" s="27"/>
      <c r="MZR30" s="27"/>
      <c r="MZS30" s="27"/>
      <c r="MZT30" s="27"/>
      <c r="MZU30" s="27"/>
      <c r="MZV30" s="27"/>
      <c r="MZW30" s="27"/>
      <c r="MZX30" s="27"/>
      <c r="MZY30" s="27"/>
      <c r="MZZ30" s="27"/>
      <c r="NAA30" s="27"/>
      <c r="NAB30" s="27"/>
      <c r="NAC30" s="27"/>
      <c r="NAD30" s="27"/>
      <c r="NAE30" s="27"/>
      <c r="NAF30" s="27"/>
      <c r="NAG30" s="27"/>
      <c r="NAH30" s="27"/>
      <c r="NAI30" s="27"/>
      <c r="NAJ30" s="27"/>
      <c r="NAK30" s="27"/>
      <c r="NAL30" s="27"/>
      <c r="NAM30" s="27"/>
      <c r="NAN30" s="27"/>
      <c r="NAO30" s="27"/>
      <c r="NAP30" s="27"/>
      <c r="NAQ30" s="27"/>
      <c r="NAR30" s="27"/>
      <c r="NAS30" s="27"/>
      <c r="NAT30" s="27"/>
      <c r="NAU30" s="27"/>
      <c r="NAV30" s="27"/>
      <c r="NAW30" s="27"/>
      <c r="NAX30" s="27"/>
      <c r="NAY30" s="27"/>
      <c r="NAZ30" s="27"/>
      <c r="NBA30" s="27"/>
      <c r="NBB30" s="27"/>
      <c r="NBC30" s="27"/>
      <c r="NBD30" s="27"/>
      <c r="NBE30" s="27"/>
      <c r="NBF30" s="27"/>
      <c r="NBG30" s="27"/>
      <c r="NBH30" s="27"/>
      <c r="NBI30" s="27"/>
      <c r="NBJ30" s="27"/>
      <c r="NBK30" s="27"/>
      <c r="NBL30" s="27"/>
      <c r="NBM30" s="27"/>
      <c r="NBN30" s="27"/>
      <c r="NBO30" s="27"/>
      <c r="NBP30" s="27"/>
      <c r="NBQ30" s="27"/>
      <c r="NBR30" s="27"/>
      <c r="NBS30" s="27"/>
      <c r="NBT30" s="27"/>
      <c r="NBU30" s="27"/>
      <c r="NBV30" s="27"/>
      <c r="NBW30" s="27"/>
      <c r="NBX30" s="27"/>
      <c r="NBY30" s="27"/>
      <c r="NBZ30" s="27"/>
      <c r="NCA30" s="27"/>
      <c r="NCB30" s="27"/>
      <c r="NCC30" s="27"/>
      <c r="NCD30" s="27"/>
      <c r="NCE30" s="27"/>
      <c r="NCF30" s="27"/>
      <c r="NCG30" s="27"/>
      <c r="NCH30" s="27"/>
      <c r="NCI30" s="27"/>
      <c r="NCJ30" s="27"/>
      <c r="NCK30" s="27"/>
      <c r="NCL30" s="27"/>
      <c r="NCM30" s="27"/>
      <c r="NCN30" s="27"/>
      <c r="NCO30" s="27"/>
      <c r="NCP30" s="27"/>
      <c r="NCQ30" s="27"/>
      <c r="NCR30" s="27"/>
      <c r="NCS30" s="27"/>
      <c r="NCT30" s="27"/>
      <c r="NCU30" s="27"/>
      <c r="NCV30" s="27"/>
      <c r="NCW30" s="27"/>
      <c r="NCX30" s="27"/>
      <c r="NCY30" s="27"/>
      <c r="NCZ30" s="27"/>
      <c r="NDA30" s="27"/>
      <c r="NDB30" s="27"/>
      <c r="NDC30" s="27"/>
      <c r="NDD30" s="27"/>
      <c r="NDE30" s="27"/>
      <c r="NDF30" s="27"/>
      <c r="NDG30" s="27"/>
      <c r="NDH30" s="27"/>
      <c r="NDI30" s="27"/>
      <c r="NDJ30" s="27"/>
      <c r="NDK30" s="27"/>
      <c r="NDL30" s="27"/>
      <c r="NDM30" s="27"/>
      <c r="NDN30" s="27"/>
      <c r="NDO30" s="27"/>
      <c r="NDP30" s="27"/>
      <c r="NDQ30" s="27"/>
      <c r="NDR30" s="27"/>
      <c r="NDS30" s="27"/>
      <c r="NDT30" s="27"/>
      <c r="NDU30" s="27"/>
      <c r="NDV30" s="27"/>
      <c r="NDW30" s="27"/>
      <c r="NDX30" s="27"/>
      <c r="NDY30" s="27"/>
      <c r="NDZ30" s="27"/>
      <c r="NEA30" s="27"/>
      <c r="NEB30" s="27"/>
      <c r="NEC30" s="27"/>
      <c r="NED30" s="27"/>
      <c r="NEE30" s="27"/>
      <c r="NEF30" s="27"/>
      <c r="NEG30" s="27"/>
      <c r="NEH30" s="27"/>
      <c r="NEI30" s="27"/>
      <c r="NEJ30" s="27"/>
      <c r="NEK30" s="27"/>
      <c r="NEL30" s="27"/>
      <c r="NEM30" s="27"/>
      <c r="NEN30" s="27"/>
      <c r="NEO30" s="27"/>
      <c r="NEP30" s="27"/>
      <c r="NEQ30" s="27"/>
      <c r="NER30" s="27"/>
      <c r="NES30" s="27"/>
      <c r="NET30" s="27"/>
      <c r="NEU30" s="27"/>
      <c r="NEV30" s="27"/>
      <c r="NEW30" s="27"/>
      <c r="NEX30" s="27"/>
      <c r="NEY30" s="27"/>
      <c r="NEZ30" s="27"/>
      <c r="NFA30" s="27"/>
      <c r="NFB30" s="27"/>
      <c r="NFC30" s="27"/>
      <c r="NFD30" s="27"/>
      <c r="NFE30" s="27"/>
      <c r="NFF30" s="27"/>
      <c r="NFG30" s="27"/>
      <c r="NFH30" s="27"/>
      <c r="NFI30" s="27"/>
      <c r="NFJ30" s="27"/>
      <c r="NFK30" s="27"/>
      <c r="NFL30" s="27"/>
      <c r="NFM30" s="27"/>
      <c r="NFN30" s="27"/>
      <c r="NFO30" s="27"/>
      <c r="NFP30" s="27"/>
      <c r="NFQ30" s="27"/>
      <c r="NFR30" s="27"/>
      <c r="NFS30" s="27"/>
      <c r="NFT30" s="27"/>
      <c r="NFU30" s="27"/>
      <c r="NFV30" s="27"/>
      <c r="NFW30" s="27"/>
      <c r="NFX30" s="27"/>
      <c r="NFY30" s="27"/>
      <c r="NFZ30" s="27"/>
      <c r="NGA30" s="27"/>
      <c r="NGB30" s="27"/>
      <c r="NGC30" s="27"/>
      <c r="NGD30" s="27"/>
      <c r="NGE30" s="27"/>
      <c r="NGF30" s="27"/>
      <c r="NGG30" s="27"/>
      <c r="NGH30" s="27"/>
      <c r="NGI30" s="27"/>
      <c r="NGJ30" s="27"/>
      <c r="NGK30" s="27"/>
      <c r="NGL30" s="27"/>
      <c r="NGM30" s="27"/>
      <c r="NGN30" s="27"/>
      <c r="NGO30" s="27"/>
      <c r="NGP30" s="27"/>
      <c r="NGQ30" s="27"/>
      <c r="NGR30" s="27"/>
      <c r="NGS30" s="27"/>
      <c r="NGT30" s="27"/>
      <c r="NGU30" s="27"/>
      <c r="NGV30" s="27"/>
      <c r="NGW30" s="27"/>
      <c r="NGX30" s="27"/>
      <c r="NGY30" s="27"/>
      <c r="NGZ30" s="27"/>
      <c r="NHA30" s="27"/>
      <c r="NHB30" s="27"/>
      <c r="NHC30" s="27"/>
      <c r="NHD30" s="27"/>
      <c r="NHE30" s="27"/>
      <c r="NHF30" s="27"/>
      <c r="NHG30" s="27"/>
      <c r="NHH30" s="27"/>
      <c r="NHI30" s="27"/>
      <c r="NHJ30" s="27"/>
      <c r="NHK30" s="27"/>
      <c r="NHL30" s="27"/>
      <c r="NHM30" s="27"/>
      <c r="NHN30" s="27"/>
      <c r="NHO30" s="27"/>
      <c r="NHP30" s="27"/>
      <c r="NHQ30" s="27"/>
      <c r="NHR30" s="27"/>
      <c r="NHS30" s="27"/>
      <c r="NHT30" s="27"/>
      <c r="NHU30" s="27"/>
      <c r="NHV30" s="27"/>
      <c r="NHW30" s="27"/>
      <c r="NHX30" s="27"/>
      <c r="NHY30" s="27"/>
      <c r="NHZ30" s="27"/>
      <c r="NIA30" s="27"/>
      <c r="NIB30" s="27"/>
      <c r="NIC30" s="27"/>
      <c r="NID30" s="27"/>
      <c r="NIE30" s="27"/>
      <c r="NIF30" s="27"/>
      <c r="NIG30" s="27"/>
      <c r="NIH30" s="27"/>
      <c r="NII30" s="27"/>
      <c r="NIJ30" s="27"/>
      <c r="NIK30" s="27"/>
      <c r="NIL30" s="27"/>
      <c r="NIM30" s="27"/>
      <c r="NIN30" s="27"/>
      <c r="NIO30" s="27"/>
      <c r="NIP30" s="27"/>
      <c r="NIQ30" s="27"/>
      <c r="NIR30" s="27"/>
      <c r="NIS30" s="27"/>
      <c r="NIT30" s="27"/>
      <c r="NIU30" s="27"/>
      <c r="NIV30" s="27"/>
      <c r="NIW30" s="27"/>
      <c r="NIX30" s="27"/>
      <c r="NIY30" s="27"/>
      <c r="NIZ30" s="27"/>
      <c r="NJA30" s="27"/>
      <c r="NJB30" s="27"/>
      <c r="NJC30" s="27"/>
      <c r="NJD30" s="27"/>
      <c r="NJE30" s="27"/>
      <c r="NJF30" s="27"/>
      <c r="NJG30" s="27"/>
      <c r="NJH30" s="27"/>
      <c r="NJI30" s="27"/>
      <c r="NJJ30" s="27"/>
      <c r="NJK30" s="27"/>
      <c r="NJL30" s="27"/>
      <c r="NJM30" s="27"/>
      <c r="NJN30" s="27"/>
      <c r="NJO30" s="27"/>
      <c r="NJP30" s="27"/>
      <c r="NJQ30" s="27"/>
      <c r="NJR30" s="27"/>
      <c r="NJS30" s="27"/>
      <c r="NJT30" s="27"/>
      <c r="NJU30" s="27"/>
      <c r="NJV30" s="27"/>
      <c r="NJW30" s="27"/>
      <c r="NJX30" s="27"/>
      <c r="NJY30" s="27"/>
      <c r="NJZ30" s="27"/>
      <c r="NKA30" s="27"/>
      <c r="NKB30" s="27"/>
      <c r="NKC30" s="27"/>
      <c r="NKD30" s="27"/>
      <c r="NKE30" s="27"/>
      <c r="NKF30" s="27"/>
      <c r="NKG30" s="27"/>
      <c r="NKH30" s="27"/>
      <c r="NKI30" s="27"/>
      <c r="NKJ30" s="27"/>
      <c r="NKK30" s="27"/>
      <c r="NKL30" s="27"/>
      <c r="NKM30" s="27"/>
      <c r="NKN30" s="27"/>
      <c r="NKO30" s="27"/>
      <c r="NKP30" s="27"/>
      <c r="NKQ30" s="27"/>
      <c r="NKR30" s="27"/>
      <c r="NKS30" s="27"/>
      <c r="NKT30" s="27"/>
      <c r="NKU30" s="27"/>
      <c r="NKV30" s="27"/>
      <c r="NKW30" s="27"/>
      <c r="NKX30" s="27"/>
      <c r="NKY30" s="27"/>
      <c r="NKZ30" s="27"/>
      <c r="NLA30" s="27"/>
      <c r="NLB30" s="27"/>
      <c r="NLC30" s="27"/>
      <c r="NLD30" s="27"/>
      <c r="NLE30" s="27"/>
      <c r="NLF30" s="27"/>
      <c r="NLG30" s="27"/>
      <c r="NLH30" s="27"/>
      <c r="NLI30" s="27"/>
      <c r="NLJ30" s="27"/>
      <c r="NLK30" s="27"/>
      <c r="NLL30" s="27"/>
      <c r="NLM30" s="27"/>
      <c r="NLN30" s="27"/>
      <c r="NLO30" s="27"/>
      <c r="NLP30" s="27"/>
      <c r="NLQ30" s="27"/>
      <c r="NLR30" s="27"/>
      <c r="NLS30" s="27"/>
      <c r="NLT30" s="27"/>
      <c r="NLU30" s="27"/>
      <c r="NLV30" s="27"/>
      <c r="NLW30" s="27"/>
      <c r="NLX30" s="27"/>
      <c r="NLY30" s="27"/>
      <c r="NLZ30" s="27"/>
      <c r="NMA30" s="27"/>
      <c r="NMB30" s="27"/>
      <c r="NMC30" s="27"/>
      <c r="NMD30" s="27"/>
      <c r="NME30" s="27"/>
      <c r="NMF30" s="27"/>
      <c r="NMG30" s="27"/>
      <c r="NMH30" s="27"/>
      <c r="NMI30" s="27"/>
      <c r="NMJ30" s="27"/>
      <c r="NMK30" s="27"/>
      <c r="NML30" s="27"/>
      <c r="NMM30" s="27"/>
      <c r="NMN30" s="27"/>
      <c r="NMO30" s="27"/>
      <c r="NMP30" s="27"/>
      <c r="NMQ30" s="27"/>
      <c r="NMR30" s="27"/>
      <c r="NMS30" s="27"/>
      <c r="NMT30" s="27"/>
      <c r="NMU30" s="27"/>
      <c r="NMV30" s="27"/>
      <c r="NMW30" s="27"/>
      <c r="NMX30" s="27"/>
      <c r="NMY30" s="27"/>
      <c r="NMZ30" s="27"/>
      <c r="NNA30" s="27"/>
      <c r="NNB30" s="27"/>
      <c r="NNC30" s="27"/>
      <c r="NND30" s="27"/>
      <c r="NNE30" s="27"/>
      <c r="NNF30" s="27"/>
      <c r="NNG30" s="27"/>
      <c r="NNH30" s="27"/>
      <c r="NNI30" s="27"/>
      <c r="NNJ30" s="27"/>
      <c r="NNK30" s="27"/>
      <c r="NNL30" s="27"/>
      <c r="NNM30" s="27"/>
      <c r="NNN30" s="27"/>
      <c r="NNO30" s="27"/>
      <c r="NNP30" s="27"/>
      <c r="NNQ30" s="27"/>
      <c r="NNR30" s="27"/>
      <c r="NNS30" s="27"/>
      <c r="NNT30" s="27"/>
      <c r="NNU30" s="27"/>
      <c r="NNV30" s="27"/>
      <c r="NNW30" s="27"/>
      <c r="NNX30" s="27"/>
      <c r="NNY30" s="27"/>
      <c r="NNZ30" s="27"/>
      <c r="NOA30" s="27"/>
      <c r="NOB30" s="27"/>
      <c r="NOC30" s="27"/>
      <c r="NOD30" s="27"/>
      <c r="NOE30" s="27"/>
      <c r="NOF30" s="27"/>
      <c r="NOG30" s="27"/>
      <c r="NOH30" s="27"/>
      <c r="NOI30" s="27"/>
      <c r="NOJ30" s="27"/>
      <c r="NOK30" s="27"/>
      <c r="NOL30" s="27"/>
      <c r="NOM30" s="27"/>
      <c r="NON30" s="27"/>
      <c r="NOO30" s="27"/>
      <c r="NOP30" s="27"/>
      <c r="NOQ30" s="27"/>
      <c r="NOR30" s="27"/>
      <c r="NOS30" s="27"/>
      <c r="NOT30" s="27"/>
      <c r="NOU30" s="27"/>
      <c r="NOV30" s="27"/>
      <c r="NOW30" s="27"/>
      <c r="NOX30" s="27"/>
      <c r="NOY30" s="27"/>
      <c r="NOZ30" s="27"/>
      <c r="NPA30" s="27"/>
      <c r="NPB30" s="27"/>
      <c r="NPC30" s="27"/>
      <c r="NPD30" s="27"/>
      <c r="NPE30" s="27"/>
      <c r="NPF30" s="27"/>
      <c r="NPG30" s="27"/>
      <c r="NPH30" s="27"/>
      <c r="NPI30" s="27"/>
      <c r="NPJ30" s="27"/>
      <c r="NPK30" s="27"/>
      <c r="NPL30" s="27"/>
      <c r="NPM30" s="27"/>
      <c r="NPN30" s="27"/>
      <c r="NPO30" s="27"/>
      <c r="NPP30" s="27"/>
      <c r="NPQ30" s="27"/>
      <c r="NPR30" s="27"/>
      <c r="NPS30" s="27"/>
      <c r="NPT30" s="27"/>
      <c r="NPU30" s="27"/>
      <c r="NPV30" s="27"/>
      <c r="NPW30" s="27"/>
      <c r="NPX30" s="27"/>
      <c r="NPY30" s="27"/>
      <c r="NPZ30" s="27"/>
      <c r="NQA30" s="27"/>
      <c r="NQB30" s="27"/>
      <c r="NQC30" s="27"/>
      <c r="NQD30" s="27"/>
      <c r="NQE30" s="27"/>
      <c r="NQF30" s="27"/>
      <c r="NQG30" s="27"/>
      <c r="NQH30" s="27"/>
      <c r="NQI30" s="27"/>
      <c r="NQJ30" s="27"/>
      <c r="NQK30" s="27"/>
      <c r="NQL30" s="27"/>
      <c r="NQM30" s="27"/>
      <c r="NQN30" s="27"/>
      <c r="NQO30" s="27"/>
      <c r="NQP30" s="27"/>
      <c r="NQQ30" s="27"/>
      <c r="NQR30" s="27"/>
      <c r="NQS30" s="27"/>
      <c r="NQT30" s="27"/>
      <c r="NQU30" s="27"/>
      <c r="NQV30" s="27"/>
      <c r="NQW30" s="27"/>
      <c r="NQX30" s="27"/>
      <c r="NQY30" s="27"/>
      <c r="NQZ30" s="27"/>
      <c r="NRA30" s="27"/>
      <c r="NRB30" s="27"/>
      <c r="NRC30" s="27"/>
      <c r="NRD30" s="27"/>
      <c r="NRE30" s="27"/>
      <c r="NRF30" s="27"/>
      <c r="NRG30" s="27"/>
      <c r="NRH30" s="27"/>
      <c r="NRI30" s="27"/>
      <c r="NRJ30" s="27"/>
      <c r="NRK30" s="27"/>
      <c r="NRL30" s="27"/>
      <c r="NRM30" s="27"/>
      <c r="NRN30" s="27"/>
      <c r="NRO30" s="27"/>
      <c r="NRP30" s="27"/>
      <c r="NRQ30" s="27"/>
      <c r="NRR30" s="27"/>
      <c r="NRS30" s="27"/>
      <c r="NRT30" s="27"/>
      <c r="NRU30" s="27"/>
      <c r="NRV30" s="27"/>
      <c r="NRW30" s="27"/>
      <c r="NRX30" s="27"/>
      <c r="NRY30" s="27"/>
      <c r="NRZ30" s="27"/>
      <c r="NSA30" s="27"/>
      <c r="NSB30" s="27"/>
      <c r="NSC30" s="27"/>
      <c r="NSD30" s="27"/>
      <c r="NSE30" s="27"/>
      <c r="NSF30" s="27"/>
      <c r="NSG30" s="27"/>
      <c r="NSH30" s="27"/>
      <c r="NSI30" s="27"/>
      <c r="NSJ30" s="27"/>
      <c r="NSK30" s="27"/>
      <c r="NSL30" s="27"/>
      <c r="NSM30" s="27"/>
      <c r="NSN30" s="27"/>
      <c r="NSO30" s="27"/>
      <c r="NSP30" s="27"/>
      <c r="NSQ30" s="27"/>
      <c r="NSR30" s="27"/>
      <c r="NSS30" s="27"/>
      <c r="NST30" s="27"/>
      <c r="NSU30" s="27"/>
      <c r="NSV30" s="27"/>
      <c r="NSW30" s="27"/>
      <c r="NSX30" s="27"/>
      <c r="NSY30" s="27"/>
      <c r="NSZ30" s="27"/>
      <c r="NTA30" s="27"/>
      <c r="NTB30" s="27"/>
      <c r="NTC30" s="27"/>
      <c r="NTD30" s="27"/>
      <c r="NTE30" s="27"/>
      <c r="NTF30" s="27"/>
      <c r="NTG30" s="27"/>
      <c r="NTH30" s="27"/>
      <c r="NTI30" s="27"/>
      <c r="NTJ30" s="27"/>
      <c r="NTK30" s="27"/>
      <c r="NTL30" s="27"/>
      <c r="NTM30" s="27"/>
      <c r="NTN30" s="27"/>
      <c r="NTO30" s="27"/>
      <c r="NTP30" s="27"/>
      <c r="NTQ30" s="27"/>
      <c r="NTR30" s="27"/>
      <c r="NTS30" s="27"/>
      <c r="NTT30" s="27"/>
      <c r="NTU30" s="27"/>
      <c r="NTV30" s="27"/>
      <c r="NTW30" s="27"/>
      <c r="NTX30" s="27"/>
      <c r="NTY30" s="27"/>
      <c r="NTZ30" s="27"/>
      <c r="NUA30" s="27"/>
      <c r="NUB30" s="27"/>
      <c r="NUC30" s="27"/>
      <c r="NUD30" s="27"/>
      <c r="NUE30" s="27"/>
      <c r="NUF30" s="27"/>
      <c r="NUG30" s="27"/>
      <c r="NUH30" s="27"/>
      <c r="NUI30" s="27"/>
      <c r="NUJ30" s="27"/>
      <c r="NUK30" s="27"/>
      <c r="NUL30" s="27"/>
      <c r="NUM30" s="27"/>
      <c r="NUN30" s="27"/>
      <c r="NUO30" s="27"/>
      <c r="NUP30" s="27"/>
      <c r="NUQ30" s="27"/>
      <c r="NUR30" s="27"/>
      <c r="NUS30" s="27"/>
      <c r="NUT30" s="27"/>
      <c r="NUU30" s="27"/>
      <c r="NUV30" s="27"/>
      <c r="NUW30" s="27"/>
      <c r="NUX30" s="27"/>
      <c r="NUY30" s="27"/>
      <c r="NUZ30" s="27"/>
      <c r="NVA30" s="27"/>
      <c r="NVB30" s="27"/>
      <c r="NVC30" s="27"/>
      <c r="NVD30" s="27"/>
      <c r="NVE30" s="27"/>
      <c r="NVF30" s="27"/>
      <c r="NVG30" s="27"/>
      <c r="NVH30" s="27"/>
      <c r="NVI30" s="27"/>
      <c r="NVJ30" s="27"/>
      <c r="NVK30" s="27"/>
      <c r="NVL30" s="27"/>
      <c r="NVM30" s="27"/>
      <c r="NVN30" s="27"/>
      <c r="NVO30" s="27"/>
      <c r="NVP30" s="27"/>
      <c r="NVQ30" s="27"/>
      <c r="NVR30" s="27"/>
      <c r="NVS30" s="27"/>
      <c r="NVT30" s="27"/>
      <c r="NVU30" s="27"/>
      <c r="NVV30" s="27"/>
      <c r="NVW30" s="27"/>
      <c r="NVX30" s="27"/>
      <c r="NVY30" s="27"/>
      <c r="NVZ30" s="27"/>
      <c r="NWA30" s="27"/>
      <c r="NWB30" s="27"/>
      <c r="NWC30" s="27"/>
      <c r="NWD30" s="27"/>
      <c r="NWE30" s="27"/>
      <c r="NWF30" s="27"/>
      <c r="NWG30" s="27"/>
      <c r="NWH30" s="27"/>
      <c r="NWI30" s="27"/>
      <c r="NWJ30" s="27"/>
      <c r="NWK30" s="27"/>
      <c r="NWL30" s="27"/>
      <c r="NWM30" s="27"/>
      <c r="NWN30" s="27"/>
      <c r="NWO30" s="27"/>
      <c r="NWP30" s="27"/>
      <c r="NWQ30" s="27"/>
      <c r="NWR30" s="27"/>
      <c r="NWS30" s="27"/>
      <c r="NWT30" s="27"/>
      <c r="NWU30" s="27"/>
      <c r="NWV30" s="27"/>
      <c r="NWW30" s="27"/>
      <c r="NWX30" s="27"/>
      <c r="NWY30" s="27"/>
      <c r="NWZ30" s="27"/>
      <c r="NXA30" s="27"/>
      <c r="NXB30" s="27"/>
      <c r="NXC30" s="27"/>
      <c r="NXD30" s="27"/>
      <c r="NXE30" s="27"/>
      <c r="NXF30" s="27"/>
      <c r="NXG30" s="27"/>
      <c r="NXH30" s="27"/>
      <c r="NXI30" s="27"/>
      <c r="NXJ30" s="27"/>
      <c r="NXK30" s="27"/>
      <c r="NXL30" s="27"/>
      <c r="NXM30" s="27"/>
      <c r="NXN30" s="27"/>
      <c r="NXO30" s="27"/>
      <c r="NXP30" s="27"/>
      <c r="NXQ30" s="27"/>
      <c r="NXR30" s="27"/>
      <c r="NXS30" s="27"/>
      <c r="NXT30" s="27"/>
      <c r="NXU30" s="27"/>
      <c r="NXV30" s="27"/>
      <c r="NXW30" s="27"/>
      <c r="NXX30" s="27"/>
      <c r="NXY30" s="27"/>
      <c r="NXZ30" s="27"/>
      <c r="NYA30" s="27"/>
      <c r="NYB30" s="27"/>
      <c r="NYC30" s="27"/>
      <c r="NYD30" s="27"/>
      <c r="NYE30" s="27"/>
      <c r="NYF30" s="27"/>
      <c r="NYG30" s="27"/>
      <c r="NYH30" s="27"/>
      <c r="NYI30" s="27"/>
      <c r="NYJ30" s="27"/>
      <c r="NYK30" s="27"/>
      <c r="NYL30" s="27"/>
      <c r="NYM30" s="27"/>
      <c r="NYN30" s="27"/>
      <c r="NYO30" s="27"/>
      <c r="NYP30" s="27"/>
      <c r="NYQ30" s="27"/>
      <c r="NYR30" s="27"/>
      <c r="NYS30" s="27"/>
      <c r="NYT30" s="27"/>
      <c r="NYU30" s="27"/>
      <c r="NYV30" s="27"/>
      <c r="NYW30" s="27"/>
      <c r="NYX30" s="27"/>
      <c r="NYY30" s="27"/>
      <c r="NYZ30" s="27"/>
      <c r="NZA30" s="27"/>
      <c r="NZB30" s="27"/>
      <c r="NZC30" s="27"/>
      <c r="NZD30" s="27"/>
      <c r="NZE30" s="27"/>
      <c r="NZF30" s="27"/>
      <c r="NZG30" s="27"/>
      <c r="NZH30" s="27"/>
      <c r="NZI30" s="27"/>
      <c r="NZJ30" s="27"/>
      <c r="NZK30" s="27"/>
      <c r="NZL30" s="27"/>
      <c r="NZM30" s="27"/>
      <c r="NZN30" s="27"/>
      <c r="NZO30" s="27"/>
      <c r="NZP30" s="27"/>
      <c r="NZQ30" s="27"/>
      <c r="NZR30" s="27"/>
      <c r="NZS30" s="27"/>
      <c r="NZT30" s="27"/>
      <c r="NZU30" s="27"/>
      <c r="NZV30" s="27"/>
      <c r="NZW30" s="27"/>
      <c r="NZX30" s="27"/>
      <c r="NZY30" s="27"/>
      <c r="NZZ30" s="27"/>
      <c r="OAA30" s="27"/>
      <c r="OAB30" s="27"/>
      <c r="OAC30" s="27"/>
      <c r="OAD30" s="27"/>
      <c r="OAE30" s="27"/>
      <c r="OAF30" s="27"/>
      <c r="OAG30" s="27"/>
      <c r="OAH30" s="27"/>
      <c r="OAI30" s="27"/>
      <c r="OAJ30" s="27"/>
      <c r="OAK30" s="27"/>
      <c r="OAL30" s="27"/>
      <c r="OAM30" s="27"/>
      <c r="OAN30" s="27"/>
      <c r="OAO30" s="27"/>
      <c r="OAP30" s="27"/>
      <c r="OAQ30" s="27"/>
      <c r="OAR30" s="27"/>
      <c r="OAS30" s="27"/>
      <c r="OAT30" s="27"/>
      <c r="OAU30" s="27"/>
      <c r="OAV30" s="27"/>
      <c r="OAW30" s="27"/>
      <c r="OAX30" s="27"/>
      <c r="OAY30" s="27"/>
      <c r="OAZ30" s="27"/>
      <c r="OBA30" s="27"/>
      <c r="OBB30" s="27"/>
      <c r="OBC30" s="27"/>
      <c r="OBD30" s="27"/>
      <c r="OBE30" s="27"/>
      <c r="OBF30" s="27"/>
      <c r="OBG30" s="27"/>
      <c r="OBH30" s="27"/>
      <c r="OBI30" s="27"/>
      <c r="OBJ30" s="27"/>
      <c r="OBK30" s="27"/>
      <c r="OBL30" s="27"/>
      <c r="OBM30" s="27"/>
      <c r="OBN30" s="27"/>
      <c r="OBO30" s="27"/>
      <c r="OBP30" s="27"/>
      <c r="OBQ30" s="27"/>
      <c r="OBR30" s="27"/>
      <c r="OBS30" s="27"/>
      <c r="OBT30" s="27"/>
      <c r="OBU30" s="27"/>
      <c r="OBV30" s="27"/>
      <c r="OBW30" s="27"/>
      <c r="OBX30" s="27"/>
      <c r="OBY30" s="27"/>
      <c r="OBZ30" s="27"/>
      <c r="OCA30" s="27"/>
      <c r="OCB30" s="27"/>
      <c r="OCC30" s="27"/>
      <c r="OCD30" s="27"/>
      <c r="OCE30" s="27"/>
      <c r="OCF30" s="27"/>
      <c r="OCG30" s="27"/>
      <c r="OCH30" s="27"/>
      <c r="OCI30" s="27"/>
      <c r="OCJ30" s="27"/>
      <c r="OCK30" s="27"/>
      <c r="OCL30" s="27"/>
      <c r="OCM30" s="27"/>
      <c r="OCN30" s="27"/>
      <c r="OCO30" s="27"/>
      <c r="OCP30" s="27"/>
      <c r="OCQ30" s="27"/>
      <c r="OCR30" s="27"/>
      <c r="OCS30" s="27"/>
      <c r="OCT30" s="27"/>
      <c r="OCU30" s="27"/>
      <c r="OCV30" s="27"/>
      <c r="OCW30" s="27"/>
      <c r="OCX30" s="27"/>
      <c r="OCY30" s="27"/>
      <c r="OCZ30" s="27"/>
      <c r="ODA30" s="27"/>
      <c r="ODB30" s="27"/>
      <c r="ODC30" s="27"/>
      <c r="ODD30" s="27"/>
      <c r="ODE30" s="27"/>
      <c r="ODF30" s="27"/>
      <c r="ODG30" s="27"/>
      <c r="ODH30" s="27"/>
      <c r="ODI30" s="27"/>
      <c r="ODJ30" s="27"/>
      <c r="ODK30" s="27"/>
      <c r="ODL30" s="27"/>
      <c r="ODM30" s="27"/>
      <c r="ODN30" s="27"/>
      <c r="ODO30" s="27"/>
      <c r="ODP30" s="27"/>
      <c r="ODQ30" s="27"/>
      <c r="ODR30" s="27"/>
      <c r="ODS30" s="27"/>
      <c r="ODT30" s="27"/>
      <c r="ODU30" s="27"/>
      <c r="ODV30" s="27"/>
      <c r="ODW30" s="27"/>
      <c r="ODX30" s="27"/>
      <c r="ODY30" s="27"/>
      <c r="ODZ30" s="27"/>
      <c r="OEA30" s="27"/>
      <c r="OEB30" s="27"/>
      <c r="OEC30" s="27"/>
      <c r="OED30" s="27"/>
      <c r="OEE30" s="27"/>
      <c r="OEF30" s="27"/>
      <c r="OEG30" s="27"/>
      <c r="OEH30" s="27"/>
      <c r="OEI30" s="27"/>
      <c r="OEJ30" s="27"/>
      <c r="OEK30" s="27"/>
      <c r="OEL30" s="27"/>
      <c r="OEM30" s="27"/>
      <c r="OEN30" s="27"/>
      <c r="OEO30" s="27"/>
      <c r="OEP30" s="27"/>
      <c r="OEQ30" s="27"/>
      <c r="OER30" s="27"/>
      <c r="OES30" s="27"/>
      <c r="OET30" s="27"/>
      <c r="OEU30" s="27"/>
      <c r="OEV30" s="27"/>
      <c r="OEW30" s="27"/>
      <c r="OEX30" s="27"/>
      <c r="OEY30" s="27"/>
      <c r="OEZ30" s="27"/>
      <c r="OFA30" s="27"/>
      <c r="OFB30" s="27"/>
      <c r="OFC30" s="27"/>
      <c r="OFD30" s="27"/>
      <c r="OFE30" s="27"/>
      <c r="OFF30" s="27"/>
      <c r="OFG30" s="27"/>
      <c r="OFH30" s="27"/>
      <c r="OFI30" s="27"/>
      <c r="OFJ30" s="27"/>
      <c r="OFK30" s="27"/>
      <c r="OFL30" s="27"/>
      <c r="OFM30" s="27"/>
      <c r="OFN30" s="27"/>
      <c r="OFO30" s="27"/>
      <c r="OFP30" s="27"/>
      <c r="OFQ30" s="27"/>
      <c r="OFR30" s="27"/>
      <c r="OFS30" s="27"/>
      <c r="OFT30" s="27"/>
      <c r="OFU30" s="27"/>
      <c r="OFV30" s="27"/>
      <c r="OFW30" s="27"/>
      <c r="OFX30" s="27"/>
      <c r="OFY30" s="27"/>
      <c r="OFZ30" s="27"/>
      <c r="OGA30" s="27"/>
      <c r="OGB30" s="27"/>
      <c r="OGC30" s="27"/>
      <c r="OGD30" s="27"/>
      <c r="OGE30" s="27"/>
      <c r="OGF30" s="27"/>
      <c r="OGG30" s="27"/>
      <c r="OGH30" s="27"/>
      <c r="OGI30" s="27"/>
      <c r="OGJ30" s="27"/>
      <c r="OGK30" s="27"/>
      <c r="OGL30" s="27"/>
      <c r="OGM30" s="27"/>
      <c r="OGN30" s="27"/>
      <c r="OGO30" s="27"/>
      <c r="OGP30" s="27"/>
      <c r="OGQ30" s="27"/>
      <c r="OGR30" s="27"/>
      <c r="OGS30" s="27"/>
      <c r="OGT30" s="27"/>
      <c r="OGU30" s="27"/>
      <c r="OGV30" s="27"/>
      <c r="OGW30" s="27"/>
      <c r="OGX30" s="27"/>
      <c r="OGY30" s="27"/>
      <c r="OGZ30" s="27"/>
      <c r="OHA30" s="27"/>
      <c r="OHB30" s="27"/>
      <c r="OHC30" s="27"/>
      <c r="OHD30" s="27"/>
      <c r="OHE30" s="27"/>
      <c r="OHF30" s="27"/>
      <c r="OHG30" s="27"/>
      <c r="OHH30" s="27"/>
      <c r="OHI30" s="27"/>
      <c r="OHJ30" s="27"/>
      <c r="OHK30" s="27"/>
      <c r="OHL30" s="27"/>
      <c r="OHM30" s="27"/>
      <c r="OHN30" s="27"/>
      <c r="OHO30" s="27"/>
      <c r="OHP30" s="27"/>
      <c r="OHQ30" s="27"/>
      <c r="OHR30" s="27"/>
      <c r="OHS30" s="27"/>
      <c r="OHT30" s="27"/>
      <c r="OHU30" s="27"/>
      <c r="OHV30" s="27"/>
      <c r="OHW30" s="27"/>
      <c r="OHX30" s="27"/>
      <c r="OHY30" s="27"/>
      <c r="OHZ30" s="27"/>
      <c r="OIA30" s="27"/>
      <c r="OIB30" s="27"/>
      <c r="OIC30" s="27"/>
      <c r="OID30" s="27"/>
      <c r="OIE30" s="27"/>
      <c r="OIF30" s="27"/>
      <c r="OIG30" s="27"/>
      <c r="OIH30" s="27"/>
      <c r="OII30" s="27"/>
      <c r="OIJ30" s="27"/>
      <c r="OIK30" s="27"/>
      <c r="OIL30" s="27"/>
      <c r="OIM30" s="27"/>
      <c r="OIN30" s="27"/>
      <c r="OIO30" s="27"/>
      <c r="OIP30" s="27"/>
      <c r="OIQ30" s="27"/>
      <c r="OIR30" s="27"/>
      <c r="OIS30" s="27"/>
      <c r="OIT30" s="27"/>
      <c r="OIU30" s="27"/>
      <c r="OIV30" s="27"/>
      <c r="OIW30" s="27"/>
      <c r="OIX30" s="27"/>
      <c r="OIY30" s="27"/>
      <c r="OIZ30" s="27"/>
      <c r="OJA30" s="27"/>
      <c r="OJB30" s="27"/>
      <c r="OJC30" s="27"/>
      <c r="OJD30" s="27"/>
      <c r="OJE30" s="27"/>
      <c r="OJF30" s="27"/>
      <c r="OJG30" s="27"/>
      <c r="OJH30" s="27"/>
      <c r="OJI30" s="27"/>
      <c r="OJJ30" s="27"/>
      <c r="OJK30" s="27"/>
      <c r="OJL30" s="27"/>
      <c r="OJM30" s="27"/>
      <c r="OJN30" s="27"/>
      <c r="OJO30" s="27"/>
      <c r="OJP30" s="27"/>
      <c r="OJQ30" s="27"/>
      <c r="OJR30" s="27"/>
      <c r="OJS30" s="27"/>
      <c r="OJT30" s="27"/>
      <c r="OJU30" s="27"/>
      <c r="OJV30" s="27"/>
      <c r="OJW30" s="27"/>
      <c r="OJX30" s="27"/>
      <c r="OJY30" s="27"/>
      <c r="OJZ30" s="27"/>
      <c r="OKA30" s="27"/>
      <c r="OKB30" s="27"/>
      <c r="OKC30" s="27"/>
      <c r="OKD30" s="27"/>
      <c r="OKE30" s="27"/>
      <c r="OKF30" s="27"/>
      <c r="OKG30" s="27"/>
      <c r="OKH30" s="27"/>
      <c r="OKI30" s="27"/>
      <c r="OKJ30" s="27"/>
      <c r="OKK30" s="27"/>
      <c r="OKL30" s="27"/>
      <c r="OKM30" s="27"/>
      <c r="OKN30" s="27"/>
      <c r="OKO30" s="27"/>
      <c r="OKP30" s="27"/>
      <c r="OKQ30" s="27"/>
      <c r="OKR30" s="27"/>
      <c r="OKS30" s="27"/>
      <c r="OKT30" s="27"/>
      <c r="OKU30" s="27"/>
      <c r="OKV30" s="27"/>
      <c r="OKW30" s="27"/>
      <c r="OKX30" s="27"/>
      <c r="OKY30" s="27"/>
      <c r="OKZ30" s="27"/>
      <c r="OLA30" s="27"/>
      <c r="OLB30" s="27"/>
      <c r="OLC30" s="27"/>
      <c r="OLD30" s="27"/>
      <c r="OLE30" s="27"/>
      <c r="OLF30" s="27"/>
      <c r="OLG30" s="27"/>
      <c r="OLH30" s="27"/>
      <c r="OLI30" s="27"/>
      <c r="OLJ30" s="27"/>
      <c r="OLK30" s="27"/>
      <c r="OLL30" s="27"/>
      <c r="OLM30" s="27"/>
      <c r="OLN30" s="27"/>
      <c r="OLO30" s="27"/>
      <c r="OLP30" s="27"/>
      <c r="OLQ30" s="27"/>
      <c r="OLR30" s="27"/>
      <c r="OLS30" s="27"/>
      <c r="OLT30" s="27"/>
      <c r="OLU30" s="27"/>
      <c r="OLV30" s="27"/>
      <c r="OLW30" s="27"/>
      <c r="OLX30" s="27"/>
      <c r="OLY30" s="27"/>
      <c r="OLZ30" s="27"/>
      <c r="OMA30" s="27"/>
      <c r="OMB30" s="27"/>
      <c r="OMC30" s="27"/>
      <c r="OMD30" s="27"/>
      <c r="OME30" s="27"/>
      <c r="OMF30" s="27"/>
      <c r="OMG30" s="27"/>
      <c r="OMH30" s="27"/>
      <c r="OMI30" s="27"/>
      <c r="OMJ30" s="27"/>
      <c r="OMK30" s="27"/>
      <c r="OML30" s="27"/>
      <c r="OMM30" s="27"/>
      <c r="OMN30" s="27"/>
      <c r="OMO30" s="27"/>
      <c r="OMP30" s="27"/>
      <c r="OMQ30" s="27"/>
      <c r="OMR30" s="27"/>
      <c r="OMS30" s="27"/>
      <c r="OMT30" s="27"/>
      <c r="OMU30" s="27"/>
      <c r="OMV30" s="27"/>
      <c r="OMW30" s="27"/>
      <c r="OMX30" s="27"/>
      <c r="OMY30" s="27"/>
      <c r="OMZ30" s="27"/>
      <c r="ONA30" s="27"/>
      <c r="ONB30" s="27"/>
      <c r="ONC30" s="27"/>
      <c r="OND30" s="27"/>
      <c r="ONE30" s="27"/>
      <c r="ONF30" s="27"/>
      <c r="ONG30" s="27"/>
      <c r="ONH30" s="27"/>
      <c r="ONI30" s="27"/>
      <c r="ONJ30" s="27"/>
      <c r="ONK30" s="27"/>
      <c r="ONL30" s="27"/>
      <c r="ONM30" s="27"/>
      <c r="ONN30" s="27"/>
      <c r="ONO30" s="27"/>
      <c r="ONP30" s="27"/>
      <c r="ONQ30" s="27"/>
      <c r="ONR30" s="27"/>
      <c r="ONS30" s="27"/>
      <c r="ONT30" s="27"/>
      <c r="ONU30" s="27"/>
      <c r="ONV30" s="27"/>
      <c r="ONW30" s="27"/>
      <c r="ONX30" s="27"/>
      <c r="ONY30" s="27"/>
      <c r="ONZ30" s="27"/>
      <c r="OOA30" s="27"/>
      <c r="OOB30" s="27"/>
      <c r="OOC30" s="27"/>
      <c r="OOD30" s="27"/>
      <c r="OOE30" s="27"/>
      <c r="OOF30" s="27"/>
      <c r="OOG30" s="27"/>
      <c r="OOH30" s="27"/>
      <c r="OOI30" s="27"/>
      <c r="OOJ30" s="27"/>
      <c r="OOK30" s="27"/>
      <c r="OOL30" s="27"/>
      <c r="OOM30" s="27"/>
      <c r="OON30" s="27"/>
      <c r="OOO30" s="27"/>
      <c r="OOP30" s="27"/>
      <c r="OOQ30" s="27"/>
      <c r="OOR30" s="27"/>
      <c r="OOS30" s="27"/>
      <c r="OOT30" s="27"/>
      <c r="OOU30" s="27"/>
      <c r="OOV30" s="27"/>
      <c r="OOW30" s="27"/>
      <c r="OOX30" s="27"/>
      <c r="OOY30" s="27"/>
      <c r="OOZ30" s="27"/>
      <c r="OPA30" s="27"/>
      <c r="OPB30" s="27"/>
      <c r="OPC30" s="27"/>
      <c r="OPD30" s="27"/>
      <c r="OPE30" s="27"/>
      <c r="OPF30" s="27"/>
      <c r="OPG30" s="27"/>
      <c r="OPH30" s="27"/>
      <c r="OPI30" s="27"/>
      <c r="OPJ30" s="27"/>
      <c r="OPK30" s="27"/>
      <c r="OPL30" s="27"/>
      <c r="OPM30" s="27"/>
      <c r="OPN30" s="27"/>
      <c r="OPO30" s="27"/>
      <c r="OPP30" s="27"/>
      <c r="OPQ30" s="27"/>
      <c r="OPR30" s="27"/>
      <c r="OPS30" s="27"/>
      <c r="OPT30" s="27"/>
      <c r="OPU30" s="27"/>
      <c r="OPV30" s="27"/>
      <c r="OPW30" s="27"/>
      <c r="OPX30" s="27"/>
      <c r="OPY30" s="27"/>
      <c r="OPZ30" s="27"/>
      <c r="OQA30" s="27"/>
      <c r="OQB30" s="27"/>
      <c r="OQC30" s="27"/>
      <c r="OQD30" s="27"/>
      <c r="OQE30" s="27"/>
      <c r="OQF30" s="27"/>
      <c r="OQG30" s="27"/>
      <c r="OQH30" s="27"/>
      <c r="OQI30" s="27"/>
      <c r="OQJ30" s="27"/>
      <c r="OQK30" s="27"/>
      <c r="OQL30" s="27"/>
      <c r="OQM30" s="27"/>
      <c r="OQN30" s="27"/>
      <c r="OQO30" s="27"/>
      <c r="OQP30" s="27"/>
      <c r="OQQ30" s="27"/>
      <c r="OQR30" s="27"/>
      <c r="OQS30" s="27"/>
      <c r="OQT30" s="27"/>
      <c r="OQU30" s="27"/>
      <c r="OQV30" s="27"/>
      <c r="OQW30" s="27"/>
      <c r="OQX30" s="27"/>
      <c r="OQY30" s="27"/>
      <c r="OQZ30" s="27"/>
      <c r="ORA30" s="27"/>
      <c r="ORB30" s="27"/>
      <c r="ORC30" s="27"/>
      <c r="ORD30" s="27"/>
      <c r="ORE30" s="27"/>
      <c r="ORF30" s="27"/>
      <c r="ORG30" s="27"/>
      <c r="ORH30" s="27"/>
      <c r="ORI30" s="27"/>
      <c r="ORJ30" s="27"/>
      <c r="ORK30" s="27"/>
      <c r="ORL30" s="27"/>
      <c r="ORM30" s="27"/>
      <c r="ORN30" s="27"/>
      <c r="ORO30" s="27"/>
      <c r="ORP30" s="27"/>
      <c r="ORQ30" s="27"/>
      <c r="ORR30" s="27"/>
      <c r="ORS30" s="27"/>
      <c r="ORT30" s="27"/>
      <c r="ORU30" s="27"/>
      <c r="ORV30" s="27"/>
      <c r="ORW30" s="27"/>
      <c r="ORX30" s="27"/>
      <c r="ORY30" s="27"/>
      <c r="ORZ30" s="27"/>
      <c r="OSA30" s="27"/>
      <c r="OSB30" s="27"/>
      <c r="OSC30" s="27"/>
      <c r="OSD30" s="27"/>
      <c r="OSE30" s="27"/>
      <c r="OSF30" s="27"/>
      <c r="OSG30" s="27"/>
      <c r="OSH30" s="27"/>
      <c r="OSI30" s="27"/>
      <c r="OSJ30" s="27"/>
      <c r="OSK30" s="27"/>
      <c r="OSL30" s="27"/>
      <c r="OSM30" s="27"/>
      <c r="OSN30" s="27"/>
      <c r="OSO30" s="27"/>
      <c r="OSP30" s="27"/>
      <c r="OSQ30" s="27"/>
      <c r="OSR30" s="27"/>
      <c r="OSS30" s="27"/>
      <c r="OST30" s="27"/>
      <c r="OSU30" s="27"/>
      <c r="OSV30" s="27"/>
      <c r="OSW30" s="27"/>
      <c r="OSX30" s="27"/>
      <c r="OSY30" s="27"/>
      <c r="OSZ30" s="27"/>
      <c r="OTA30" s="27"/>
      <c r="OTB30" s="27"/>
      <c r="OTC30" s="27"/>
      <c r="OTD30" s="27"/>
      <c r="OTE30" s="27"/>
      <c r="OTF30" s="27"/>
      <c r="OTG30" s="27"/>
      <c r="OTH30" s="27"/>
      <c r="OTI30" s="27"/>
      <c r="OTJ30" s="27"/>
      <c r="OTK30" s="27"/>
      <c r="OTL30" s="27"/>
      <c r="OTM30" s="27"/>
      <c r="OTN30" s="27"/>
      <c r="OTO30" s="27"/>
      <c r="OTP30" s="27"/>
      <c r="OTQ30" s="27"/>
      <c r="OTR30" s="27"/>
      <c r="OTS30" s="27"/>
      <c r="OTT30" s="27"/>
      <c r="OTU30" s="27"/>
      <c r="OTV30" s="27"/>
      <c r="OTW30" s="27"/>
      <c r="OTX30" s="27"/>
      <c r="OTY30" s="27"/>
      <c r="OTZ30" s="27"/>
      <c r="OUA30" s="27"/>
      <c r="OUB30" s="27"/>
      <c r="OUC30" s="27"/>
      <c r="OUD30" s="27"/>
      <c r="OUE30" s="27"/>
      <c r="OUF30" s="27"/>
      <c r="OUG30" s="27"/>
      <c r="OUH30" s="27"/>
      <c r="OUI30" s="27"/>
      <c r="OUJ30" s="27"/>
      <c r="OUK30" s="27"/>
      <c r="OUL30" s="27"/>
      <c r="OUM30" s="27"/>
      <c r="OUN30" s="27"/>
      <c r="OUO30" s="27"/>
      <c r="OUP30" s="27"/>
      <c r="OUQ30" s="27"/>
      <c r="OUR30" s="27"/>
      <c r="OUS30" s="27"/>
      <c r="OUT30" s="27"/>
      <c r="OUU30" s="27"/>
      <c r="OUV30" s="27"/>
      <c r="OUW30" s="27"/>
      <c r="OUX30" s="27"/>
      <c r="OUY30" s="27"/>
      <c r="OUZ30" s="27"/>
      <c r="OVA30" s="27"/>
      <c r="OVB30" s="27"/>
      <c r="OVC30" s="27"/>
      <c r="OVD30" s="27"/>
      <c r="OVE30" s="27"/>
      <c r="OVF30" s="27"/>
      <c r="OVG30" s="27"/>
      <c r="OVH30" s="27"/>
      <c r="OVI30" s="27"/>
      <c r="OVJ30" s="27"/>
      <c r="OVK30" s="27"/>
      <c r="OVL30" s="27"/>
      <c r="OVM30" s="27"/>
      <c r="OVN30" s="27"/>
      <c r="OVO30" s="27"/>
      <c r="OVP30" s="27"/>
      <c r="OVQ30" s="27"/>
      <c r="OVR30" s="27"/>
      <c r="OVS30" s="27"/>
      <c r="OVT30" s="27"/>
      <c r="OVU30" s="27"/>
      <c r="OVV30" s="27"/>
      <c r="OVW30" s="27"/>
      <c r="OVX30" s="27"/>
      <c r="OVY30" s="27"/>
      <c r="OVZ30" s="27"/>
      <c r="OWA30" s="27"/>
      <c r="OWB30" s="27"/>
      <c r="OWC30" s="27"/>
      <c r="OWD30" s="27"/>
      <c r="OWE30" s="27"/>
      <c r="OWF30" s="27"/>
      <c r="OWG30" s="27"/>
      <c r="OWH30" s="27"/>
      <c r="OWI30" s="27"/>
      <c r="OWJ30" s="27"/>
      <c r="OWK30" s="27"/>
      <c r="OWL30" s="27"/>
      <c r="OWM30" s="27"/>
      <c r="OWN30" s="27"/>
      <c r="OWO30" s="27"/>
      <c r="OWP30" s="27"/>
      <c r="OWQ30" s="27"/>
      <c r="OWR30" s="27"/>
      <c r="OWS30" s="27"/>
      <c r="OWT30" s="27"/>
      <c r="OWU30" s="27"/>
      <c r="OWV30" s="27"/>
      <c r="OWW30" s="27"/>
      <c r="OWX30" s="27"/>
      <c r="OWY30" s="27"/>
      <c r="OWZ30" s="27"/>
      <c r="OXA30" s="27"/>
      <c r="OXB30" s="27"/>
      <c r="OXC30" s="27"/>
      <c r="OXD30" s="27"/>
      <c r="OXE30" s="27"/>
      <c r="OXF30" s="27"/>
      <c r="OXG30" s="27"/>
      <c r="OXH30" s="27"/>
      <c r="OXI30" s="27"/>
      <c r="OXJ30" s="27"/>
      <c r="OXK30" s="27"/>
      <c r="OXL30" s="27"/>
      <c r="OXM30" s="27"/>
      <c r="OXN30" s="27"/>
      <c r="OXO30" s="27"/>
      <c r="OXP30" s="27"/>
      <c r="OXQ30" s="27"/>
      <c r="OXR30" s="27"/>
      <c r="OXS30" s="27"/>
      <c r="OXT30" s="27"/>
      <c r="OXU30" s="27"/>
      <c r="OXV30" s="27"/>
      <c r="OXW30" s="27"/>
      <c r="OXX30" s="27"/>
      <c r="OXY30" s="27"/>
      <c r="OXZ30" s="27"/>
      <c r="OYA30" s="27"/>
      <c r="OYB30" s="27"/>
      <c r="OYC30" s="27"/>
      <c r="OYD30" s="27"/>
      <c r="OYE30" s="27"/>
      <c r="OYF30" s="27"/>
      <c r="OYG30" s="27"/>
      <c r="OYH30" s="27"/>
      <c r="OYI30" s="27"/>
      <c r="OYJ30" s="27"/>
      <c r="OYK30" s="27"/>
      <c r="OYL30" s="27"/>
      <c r="OYM30" s="27"/>
      <c r="OYN30" s="27"/>
      <c r="OYO30" s="27"/>
      <c r="OYP30" s="27"/>
      <c r="OYQ30" s="27"/>
      <c r="OYR30" s="27"/>
      <c r="OYS30" s="27"/>
      <c r="OYT30" s="27"/>
      <c r="OYU30" s="27"/>
      <c r="OYV30" s="27"/>
      <c r="OYW30" s="27"/>
      <c r="OYX30" s="27"/>
      <c r="OYY30" s="27"/>
      <c r="OYZ30" s="27"/>
      <c r="OZA30" s="27"/>
      <c r="OZB30" s="27"/>
      <c r="OZC30" s="27"/>
      <c r="OZD30" s="27"/>
      <c r="OZE30" s="27"/>
      <c r="OZF30" s="27"/>
      <c r="OZG30" s="27"/>
      <c r="OZH30" s="27"/>
      <c r="OZI30" s="27"/>
      <c r="OZJ30" s="27"/>
      <c r="OZK30" s="27"/>
      <c r="OZL30" s="27"/>
      <c r="OZM30" s="27"/>
      <c r="OZN30" s="27"/>
      <c r="OZO30" s="27"/>
      <c r="OZP30" s="27"/>
      <c r="OZQ30" s="27"/>
      <c r="OZR30" s="27"/>
      <c r="OZS30" s="27"/>
      <c r="OZT30" s="27"/>
      <c r="OZU30" s="27"/>
      <c r="OZV30" s="27"/>
      <c r="OZW30" s="27"/>
      <c r="OZX30" s="27"/>
      <c r="OZY30" s="27"/>
      <c r="OZZ30" s="27"/>
      <c r="PAA30" s="27"/>
      <c r="PAB30" s="27"/>
      <c r="PAC30" s="27"/>
      <c r="PAD30" s="27"/>
      <c r="PAE30" s="27"/>
      <c r="PAF30" s="27"/>
      <c r="PAG30" s="27"/>
      <c r="PAH30" s="27"/>
      <c r="PAI30" s="27"/>
      <c r="PAJ30" s="27"/>
      <c r="PAK30" s="27"/>
      <c r="PAL30" s="27"/>
      <c r="PAM30" s="27"/>
      <c r="PAN30" s="27"/>
      <c r="PAO30" s="27"/>
      <c r="PAP30" s="27"/>
      <c r="PAQ30" s="27"/>
      <c r="PAR30" s="27"/>
      <c r="PAS30" s="27"/>
      <c r="PAT30" s="27"/>
      <c r="PAU30" s="27"/>
      <c r="PAV30" s="27"/>
      <c r="PAW30" s="27"/>
      <c r="PAX30" s="27"/>
      <c r="PAY30" s="27"/>
      <c r="PAZ30" s="27"/>
      <c r="PBA30" s="27"/>
      <c r="PBB30" s="27"/>
      <c r="PBC30" s="27"/>
      <c r="PBD30" s="27"/>
      <c r="PBE30" s="27"/>
      <c r="PBF30" s="27"/>
      <c r="PBG30" s="27"/>
      <c r="PBH30" s="27"/>
      <c r="PBI30" s="27"/>
      <c r="PBJ30" s="27"/>
      <c r="PBK30" s="27"/>
      <c r="PBL30" s="27"/>
      <c r="PBM30" s="27"/>
      <c r="PBN30" s="27"/>
      <c r="PBO30" s="27"/>
      <c r="PBP30" s="27"/>
      <c r="PBQ30" s="27"/>
      <c r="PBR30" s="27"/>
      <c r="PBS30" s="27"/>
      <c r="PBT30" s="27"/>
      <c r="PBU30" s="27"/>
      <c r="PBV30" s="27"/>
      <c r="PBW30" s="27"/>
      <c r="PBX30" s="27"/>
      <c r="PBY30" s="27"/>
      <c r="PBZ30" s="27"/>
      <c r="PCA30" s="27"/>
      <c r="PCB30" s="27"/>
      <c r="PCC30" s="27"/>
      <c r="PCD30" s="27"/>
      <c r="PCE30" s="27"/>
      <c r="PCF30" s="27"/>
      <c r="PCG30" s="27"/>
      <c r="PCH30" s="27"/>
      <c r="PCI30" s="27"/>
      <c r="PCJ30" s="27"/>
      <c r="PCK30" s="27"/>
      <c r="PCL30" s="27"/>
      <c r="PCM30" s="27"/>
      <c r="PCN30" s="27"/>
      <c r="PCO30" s="27"/>
      <c r="PCP30" s="27"/>
      <c r="PCQ30" s="27"/>
      <c r="PCR30" s="27"/>
      <c r="PCS30" s="27"/>
      <c r="PCT30" s="27"/>
      <c r="PCU30" s="27"/>
      <c r="PCV30" s="27"/>
      <c r="PCW30" s="27"/>
      <c r="PCX30" s="27"/>
      <c r="PCY30" s="27"/>
      <c r="PCZ30" s="27"/>
      <c r="PDA30" s="27"/>
      <c r="PDB30" s="27"/>
      <c r="PDC30" s="27"/>
      <c r="PDD30" s="27"/>
      <c r="PDE30" s="27"/>
      <c r="PDF30" s="27"/>
      <c r="PDG30" s="27"/>
      <c r="PDH30" s="27"/>
      <c r="PDI30" s="27"/>
      <c r="PDJ30" s="27"/>
      <c r="PDK30" s="27"/>
      <c r="PDL30" s="27"/>
      <c r="PDM30" s="27"/>
      <c r="PDN30" s="27"/>
      <c r="PDO30" s="27"/>
      <c r="PDP30" s="27"/>
      <c r="PDQ30" s="27"/>
      <c r="PDR30" s="27"/>
      <c r="PDS30" s="27"/>
      <c r="PDT30" s="27"/>
      <c r="PDU30" s="27"/>
      <c r="PDV30" s="27"/>
      <c r="PDW30" s="27"/>
      <c r="PDX30" s="27"/>
      <c r="PDY30" s="27"/>
      <c r="PDZ30" s="27"/>
      <c r="PEA30" s="27"/>
      <c r="PEB30" s="27"/>
      <c r="PEC30" s="27"/>
      <c r="PED30" s="27"/>
      <c r="PEE30" s="27"/>
      <c r="PEF30" s="27"/>
      <c r="PEG30" s="27"/>
      <c r="PEH30" s="27"/>
      <c r="PEI30" s="27"/>
      <c r="PEJ30" s="27"/>
      <c r="PEK30" s="27"/>
      <c r="PEL30" s="27"/>
      <c r="PEM30" s="27"/>
      <c r="PEN30" s="27"/>
      <c r="PEO30" s="27"/>
      <c r="PEP30" s="27"/>
      <c r="PEQ30" s="27"/>
      <c r="PER30" s="27"/>
      <c r="PES30" s="27"/>
      <c r="PET30" s="27"/>
      <c r="PEU30" s="27"/>
      <c r="PEV30" s="27"/>
      <c r="PEW30" s="27"/>
      <c r="PEX30" s="27"/>
      <c r="PEY30" s="27"/>
      <c r="PEZ30" s="27"/>
      <c r="PFA30" s="27"/>
      <c r="PFB30" s="27"/>
      <c r="PFC30" s="27"/>
      <c r="PFD30" s="27"/>
      <c r="PFE30" s="27"/>
      <c r="PFF30" s="27"/>
      <c r="PFG30" s="27"/>
      <c r="PFH30" s="27"/>
      <c r="PFI30" s="27"/>
      <c r="PFJ30" s="27"/>
      <c r="PFK30" s="27"/>
      <c r="PFL30" s="27"/>
      <c r="PFM30" s="27"/>
      <c r="PFN30" s="27"/>
      <c r="PFO30" s="27"/>
      <c r="PFP30" s="27"/>
      <c r="PFQ30" s="27"/>
      <c r="PFR30" s="27"/>
      <c r="PFS30" s="27"/>
      <c r="PFT30" s="27"/>
      <c r="PFU30" s="27"/>
      <c r="PFV30" s="27"/>
      <c r="PFW30" s="27"/>
      <c r="PFX30" s="27"/>
      <c r="PFY30" s="27"/>
      <c r="PFZ30" s="27"/>
      <c r="PGA30" s="27"/>
      <c r="PGB30" s="27"/>
      <c r="PGC30" s="27"/>
      <c r="PGD30" s="27"/>
      <c r="PGE30" s="27"/>
      <c r="PGF30" s="27"/>
      <c r="PGG30" s="27"/>
      <c r="PGH30" s="27"/>
      <c r="PGI30" s="27"/>
      <c r="PGJ30" s="27"/>
      <c r="PGK30" s="27"/>
      <c r="PGL30" s="27"/>
      <c r="PGM30" s="27"/>
      <c r="PGN30" s="27"/>
      <c r="PGO30" s="27"/>
      <c r="PGP30" s="27"/>
      <c r="PGQ30" s="27"/>
      <c r="PGR30" s="27"/>
      <c r="PGS30" s="27"/>
      <c r="PGT30" s="27"/>
      <c r="PGU30" s="27"/>
      <c r="PGV30" s="27"/>
      <c r="PGW30" s="27"/>
      <c r="PGX30" s="27"/>
      <c r="PGY30" s="27"/>
      <c r="PGZ30" s="27"/>
      <c r="PHA30" s="27"/>
      <c r="PHB30" s="27"/>
      <c r="PHC30" s="27"/>
      <c r="PHD30" s="27"/>
      <c r="PHE30" s="27"/>
      <c r="PHF30" s="27"/>
      <c r="PHG30" s="27"/>
      <c r="PHH30" s="27"/>
      <c r="PHI30" s="27"/>
      <c r="PHJ30" s="27"/>
      <c r="PHK30" s="27"/>
      <c r="PHL30" s="27"/>
      <c r="PHM30" s="27"/>
      <c r="PHN30" s="27"/>
      <c r="PHO30" s="27"/>
      <c r="PHP30" s="27"/>
      <c r="PHQ30" s="27"/>
      <c r="PHR30" s="27"/>
      <c r="PHS30" s="27"/>
      <c r="PHT30" s="27"/>
      <c r="PHU30" s="27"/>
      <c r="PHV30" s="27"/>
      <c r="PHW30" s="27"/>
      <c r="PHX30" s="27"/>
      <c r="PHY30" s="27"/>
      <c r="PHZ30" s="27"/>
      <c r="PIA30" s="27"/>
      <c r="PIB30" s="27"/>
      <c r="PIC30" s="27"/>
      <c r="PID30" s="27"/>
      <c r="PIE30" s="27"/>
      <c r="PIF30" s="27"/>
      <c r="PIG30" s="27"/>
      <c r="PIH30" s="27"/>
      <c r="PII30" s="27"/>
      <c r="PIJ30" s="27"/>
      <c r="PIK30" s="27"/>
      <c r="PIL30" s="27"/>
      <c r="PIM30" s="27"/>
      <c r="PIN30" s="27"/>
      <c r="PIO30" s="27"/>
      <c r="PIP30" s="27"/>
      <c r="PIQ30" s="27"/>
      <c r="PIR30" s="27"/>
      <c r="PIS30" s="27"/>
      <c r="PIT30" s="27"/>
      <c r="PIU30" s="27"/>
      <c r="PIV30" s="27"/>
      <c r="PIW30" s="27"/>
      <c r="PIX30" s="27"/>
      <c r="PIY30" s="27"/>
      <c r="PIZ30" s="27"/>
      <c r="PJA30" s="27"/>
      <c r="PJB30" s="27"/>
      <c r="PJC30" s="27"/>
      <c r="PJD30" s="27"/>
      <c r="PJE30" s="27"/>
      <c r="PJF30" s="27"/>
      <c r="PJG30" s="27"/>
      <c r="PJH30" s="27"/>
      <c r="PJI30" s="27"/>
      <c r="PJJ30" s="27"/>
      <c r="PJK30" s="27"/>
      <c r="PJL30" s="27"/>
      <c r="PJM30" s="27"/>
      <c r="PJN30" s="27"/>
      <c r="PJO30" s="27"/>
      <c r="PJP30" s="27"/>
      <c r="PJQ30" s="27"/>
      <c r="PJR30" s="27"/>
      <c r="PJS30" s="27"/>
      <c r="PJT30" s="27"/>
      <c r="PJU30" s="27"/>
      <c r="PJV30" s="27"/>
      <c r="PJW30" s="27"/>
      <c r="PJX30" s="27"/>
      <c r="PJY30" s="27"/>
      <c r="PJZ30" s="27"/>
      <c r="PKA30" s="27"/>
      <c r="PKB30" s="27"/>
      <c r="PKC30" s="27"/>
      <c r="PKD30" s="27"/>
      <c r="PKE30" s="27"/>
      <c r="PKF30" s="27"/>
      <c r="PKG30" s="27"/>
      <c r="PKH30" s="27"/>
      <c r="PKI30" s="27"/>
      <c r="PKJ30" s="27"/>
      <c r="PKK30" s="27"/>
      <c r="PKL30" s="27"/>
      <c r="PKM30" s="27"/>
      <c r="PKN30" s="27"/>
      <c r="PKO30" s="27"/>
      <c r="PKP30" s="27"/>
      <c r="PKQ30" s="27"/>
      <c r="PKR30" s="27"/>
      <c r="PKS30" s="27"/>
      <c r="PKT30" s="27"/>
      <c r="PKU30" s="27"/>
      <c r="PKV30" s="27"/>
      <c r="PKW30" s="27"/>
      <c r="PKX30" s="27"/>
      <c r="PKY30" s="27"/>
      <c r="PKZ30" s="27"/>
      <c r="PLA30" s="27"/>
      <c r="PLB30" s="27"/>
      <c r="PLC30" s="27"/>
      <c r="PLD30" s="27"/>
      <c r="PLE30" s="27"/>
      <c r="PLF30" s="27"/>
      <c r="PLG30" s="27"/>
      <c r="PLH30" s="27"/>
      <c r="PLI30" s="27"/>
      <c r="PLJ30" s="27"/>
      <c r="PLK30" s="27"/>
      <c r="PLL30" s="27"/>
      <c r="PLM30" s="27"/>
      <c r="PLN30" s="27"/>
      <c r="PLO30" s="27"/>
      <c r="PLP30" s="27"/>
      <c r="PLQ30" s="27"/>
      <c r="PLR30" s="27"/>
      <c r="PLS30" s="27"/>
      <c r="PLT30" s="27"/>
      <c r="PLU30" s="27"/>
      <c r="PLV30" s="27"/>
      <c r="PLW30" s="27"/>
      <c r="PLX30" s="27"/>
      <c r="PLY30" s="27"/>
      <c r="PLZ30" s="27"/>
      <c r="PMA30" s="27"/>
      <c r="PMB30" s="27"/>
      <c r="PMC30" s="27"/>
      <c r="PMD30" s="27"/>
      <c r="PME30" s="27"/>
      <c r="PMF30" s="27"/>
      <c r="PMG30" s="27"/>
      <c r="PMH30" s="27"/>
      <c r="PMI30" s="27"/>
      <c r="PMJ30" s="27"/>
      <c r="PMK30" s="27"/>
      <c r="PML30" s="27"/>
      <c r="PMM30" s="27"/>
      <c r="PMN30" s="27"/>
      <c r="PMO30" s="27"/>
      <c r="PMP30" s="27"/>
      <c r="PMQ30" s="27"/>
      <c r="PMR30" s="27"/>
      <c r="PMS30" s="27"/>
      <c r="PMT30" s="27"/>
      <c r="PMU30" s="27"/>
      <c r="PMV30" s="27"/>
      <c r="PMW30" s="27"/>
      <c r="PMX30" s="27"/>
      <c r="PMY30" s="27"/>
      <c r="PMZ30" s="27"/>
      <c r="PNA30" s="27"/>
      <c r="PNB30" s="27"/>
      <c r="PNC30" s="27"/>
      <c r="PND30" s="27"/>
      <c r="PNE30" s="27"/>
      <c r="PNF30" s="27"/>
      <c r="PNG30" s="27"/>
      <c r="PNH30" s="27"/>
      <c r="PNI30" s="27"/>
      <c r="PNJ30" s="27"/>
      <c r="PNK30" s="27"/>
      <c r="PNL30" s="27"/>
      <c r="PNM30" s="27"/>
      <c r="PNN30" s="27"/>
      <c r="PNO30" s="27"/>
      <c r="PNP30" s="27"/>
      <c r="PNQ30" s="27"/>
      <c r="PNR30" s="27"/>
      <c r="PNS30" s="27"/>
      <c r="PNT30" s="27"/>
      <c r="PNU30" s="27"/>
      <c r="PNV30" s="27"/>
      <c r="PNW30" s="27"/>
      <c r="PNX30" s="27"/>
      <c r="PNY30" s="27"/>
      <c r="PNZ30" s="27"/>
      <c r="POA30" s="27"/>
      <c r="POB30" s="27"/>
      <c r="POC30" s="27"/>
      <c r="POD30" s="27"/>
      <c r="POE30" s="27"/>
      <c r="POF30" s="27"/>
      <c r="POG30" s="27"/>
      <c r="POH30" s="27"/>
      <c r="POI30" s="27"/>
      <c r="POJ30" s="27"/>
      <c r="POK30" s="27"/>
      <c r="POL30" s="27"/>
      <c r="POM30" s="27"/>
      <c r="PON30" s="27"/>
      <c r="POO30" s="27"/>
      <c r="POP30" s="27"/>
      <c r="POQ30" s="27"/>
      <c r="POR30" s="27"/>
      <c r="POS30" s="27"/>
      <c r="POT30" s="27"/>
      <c r="POU30" s="27"/>
      <c r="POV30" s="27"/>
      <c r="POW30" s="27"/>
      <c r="POX30" s="27"/>
      <c r="POY30" s="27"/>
      <c r="POZ30" s="27"/>
      <c r="PPA30" s="27"/>
      <c r="PPB30" s="27"/>
      <c r="PPC30" s="27"/>
      <c r="PPD30" s="27"/>
      <c r="PPE30" s="27"/>
      <c r="PPF30" s="27"/>
      <c r="PPG30" s="27"/>
      <c r="PPH30" s="27"/>
      <c r="PPI30" s="27"/>
      <c r="PPJ30" s="27"/>
      <c r="PPK30" s="27"/>
      <c r="PPL30" s="27"/>
      <c r="PPM30" s="27"/>
      <c r="PPN30" s="27"/>
      <c r="PPO30" s="27"/>
      <c r="PPP30" s="27"/>
      <c r="PPQ30" s="27"/>
      <c r="PPR30" s="27"/>
      <c r="PPS30" s="27"/>
      <c r="PPT30" s="27"/>
      <c r="PPU30" s="27"/>
      <c r="PPV30" s="27"/>
      <c r="PPW30" s="27"/>
      <c r="PPX30" s="27"/>
      <c r="PPY30" s="27"/>
      <c r="PPZ30" s="27"/>
      <c r="PQA30" s="27"/>
      <c r="PQB30" s="27"/>
      <c r="PQC30" s="27"/>
      <c r="PQD30" s="27"/>
      <c r="PQE30" s="27"/>
      <c r="PQF30" s="27"/>
      <c r="PQG30" s="27"/>
      <c r="PQH30" s="27"/>
      <c r="PQI30" s="27"/>
      <c r="PQJ30" s="27"/>
      <c r="PQK30" s="27"/>
      <c r="PQL30" s="27"/>
      <c r="PQM30" s="27"/>
      <c r="PQN30" s="27"/>
      <c r="PQO30" s="27"/>
      <c r="PQP30" s="27"/>
      <c r="PQQ30" s="27"/>
      <c r="PQR30" s="27"/>
      <c r="PQS30" s="27"/>
      <c r="PQT30" s="27"/>
      <c r="PQU30" s="27"/>
      <c r="PQV30" s="27"/>
      <c r="PQW30" s="27"/>
      <c r="PQX30" s="27"/>
      <c r="PQY30" s="27"/>
      <c r="PQZ30" s="27"/>
      <c r="PRA30" s="27"/>
      <c r="PRB30" s="27"/>
      <c r="PRC30" s="27"/>
      <c r="PRD30" s="27"/>
      <c r="PRE30" s="27"/>
      <c r="PRF30" s="27"/>
      <c r="PRG30" s="27"/>
      <c r="PRH30" s="27"/>
      <c r="PRI30" s="27"/>
      <c r="PRJ30" s="27"/>
      <c r="PRK30" s="27"/>
      <c r="PRL30" s="27"/>
      <c r="PRM30" s="27"/>
      <c r="PRN30" s="27"/>
      <c r="PRO30" s="27"/>
      <c r="PRP30" s="27"/>
      <c r="PRQ30" s="27"/>
      <c r="PRR30" s="27"/>
      <c r="PRS30" s="27"/>
      <c r="PRT30" s="27"/>
      <c r="PRU30" s="27"/>
      <c r="PRV30" s="27"/>
      <c r="PRW30" s="27"/>
      <c r="PRX30" s="27"/>
      <c r="PRY30" s="27"/>
      <c r="PRZ30" s="27"/>
      <c r="PSA30" s="27"/>
      <c r="PSB30" s="27"/>
      <c r="PSC30" s="27"/>
      <c r="PSD30" s="27"/>
      <c r="PSE30" s="27"/>
      <c r="PSF30" s="27"/>
      <c r="PSG30" s="27"/>
      <c r="PSH30" s="27"/>
      <c r="PSI30" s="27"/>
      <c r="PSJ30" s="27"/>
      <c r="PSK30" s="27"/>
      <c r="PSL30" s="27"/>
      <c r="PSM30" s="27"/>
      <c r="PSN30" s="27"/>
      <c r="PSO30" s="27"/>
      <c r="PSP30" s="27"/>
      <c r="PSQ30" s="27"/>
      <c r="PSR30" s="27"/>
      <c r="PSS30" s="27"/>
      <c r="PST30" s="27"/>
      <c r="PSU30" s="27"/>
      <c r="PSV30" s="27"/>
      <c r="PSW30" s="27"/>
      <c r="PSX30" s="27"/>
      <c r="PSY30" s="27"/>
      <c r="PSZ30" s="27"/>
      <c r="PTA30" s="27"/>
      <c r="PTB30" s="27"/>
      <c r="PTC30" s="27"/>
      <c r="PTD30" s="27"/>
      <c r="PTE30" s="27"/>
      <c r="PTF30" s="27"/>
      <c r="PTG30" s="27"/>
      <c r="PTH30" s="27"/>
      <c r="PTI30" s="27"/>
      <c r="PTJ30" s="27"/>
      <c r="PTK30" s="27"/>
      <c r="PTL30" s="27"/>
      <c r="PTM30" s="27"/>
      <c r="PTN30" s="27"/>
      <c r="PTO30" s="27"/>
      <c r="PTP30" s="27"/>
      <c r="PTQ30" s="27"/>
      <c r="PTR30" s="27"/>
      <c r="PTS30" s="27"/>
      <c r="PTT30" s="27"/>
      <c r="PTU30" s="27"/>
      <c r="PTV30" s="27"/>
      <c r="PTW30" s="27"/>
      <c r="PTX30" s="27"/>
      <c r="PTY30" s="27"/>
      <c r="PTZ30" s="27"/>
      <c r="PUA30" s="27"/>
      <c r="PUB30" s="27"/>
      <c r="PUC30" s="27"/>
      <c r="PUD30" s="27"/>
      <c r="PUE30" s="27"/>
      <c r="PUF30" s="27"/>
      <c r="PUG30" s="27"/>
      <c r="PUH30" s="27"/>
      <c r="PUI30" s="27"/>
      <c r="PUJ30" s="27"/>
      <c r="PUK30" s="27"/>
      <c r="PUL30" s="27"/>
      <c r="PUM30" s="27"/>
      <c r="PUN30" s="27"/>
      <c r="PUO30" s="27"/>
      <c r="PUP30" s="27"/>
      <c r="PUQ30" s="27"/>
      <c r="PUR30" s="27"/>
      <c r="PUS30" s="27"/>
      <c r="PUT30" s="27"/>
      <c r="PUU30" s="27"/>
      <c r="PUV30" s="27"/>
      <c r="PUW30" s="27"/>
      <c r="PUX30" s="27"/>
      <c r="PUY30" s="27"/>
      <c r="PUZ30" s="27"/>
      <c r="PVA30" s="27"/>
      <c r="PVB30" s="27"/>
      <c r="PVC30" s="27"/>
      <c r="PVD30" s="27"/>
      <c r="PVE30" s="27"/>
      <c r="PVF30" s="27"/>
      <c r="PVG30" s="27"/>
      <c r="PVH30" s="27"/>
      <c r="PVI30" s="27"/>
      <c r="PVJ30" s="27"/>
      <c r="PVK30" s="27"/>
      <c r="PVL30" s="27"/>
      <c r="PVM30" s="27"/>
      <c r="PVN30" s="27"/>
      <c r="PVO30" s="27"/>
      <c r="PVP30" s="27"/>
      <c r="PVQ30" s="27"/>
      <c r="PVR30" s="27"/>
      <c r="PVS30" s="27"/>
      <c r="PVT30" s="27"/>
      <c r="PVU30" s="27"/>
      <c r="PVV30" s="27"/>
      <c r="PVW30" s="27"/>
      <c r="PVX30" s="27"/>
      <c r="PVY30" s="27"/>
      <c r="PVZ30" s="27"/>
      <c r="PWA30" s="27"/>
      <c r="PWB30" s="27"/>
      <c r="PWC30" s="27"/>
      <c r="PWD30" s="27"/>
      <c r="PWE30" s="27"/>
      <c r="PWF30" s="27"/>
      <c r="PWG30" s="27"/>
      <c r="PWH30" s="27"/>
      <c r="PWI30" s="27"/>
      <c r="PWJ30" s="27"/>
      <c r="PWK30" s="27"/>
      <c r="PWL30" s="27"/>
      <c r="PWM30" s="27"/>
      <c r="PWN30" s="27"/>
      <c r="PWO30" s="27"/>
      <c r="PWP30" s="27"/>
      <c r="PWQ30" s="27"/>
      <c r="PWR30" s="27"/>
      <c r="PWS30" s="27"/>
      <c r="PWT30" s="27"/>
      <c r="PWU30" s="27"/>
      <c r="PWV30" s="27"/>
      <c r="PWW30" s="27"/>
      <c r="PWX30" s="27"/>
      <c r="PWY30" s="27"/>
      <c r="PWZ30" s="27"/>
      <c r="PXA30" s="27"/>
      <c r="PXB30" s="27"/>
      <c r="PXC30" s="27"/>
      <c r="PXD30" s="27"/>
      <c r="PXE30" s="27"/>
      <c r="PXF30" s="27"/>
      <c r="PXG30" s="27"/>
      <c r="PXH30" s="27"/>
      <c r="PXI30" s="27"/>
      <c r="PXJ30" s="27"/>
      <c r="PXK30" s="27"/>
      <c r="PXL30" s="27"/>
      <c r="PXM30" s="27"/>
      <c r="PXN30" s="27"/>
      <c r="PXO30" s="27"/>
      <c r="PXP30" s="27"/>
      <c r="PXQ30" s="27"/>
      <c r="PXR30" s="27"/>
      <c r="PXS30" s="27"/>
      <c r="PXT30" s="27"/>
      <c r="PXU30" s="27"/>
      <c r="PXV30" s="27"/>
      <c r="PXW30" s="27"/>
      <c r="PXX30" s="27"/>
      <c r="PXY30" s="27"/>
      <c r="PXZ30" s="27"/>
      <c r="PYA30" s="27"/>
      <c r="PYB30" s="27"/>
      <c r="PYC30" s="27"/>
      <c r="PYD30" s="27"/>
      <c r="PYE30" s="27"/>
      <c r="PYF30" s="27"/>
      <c r="PYG30" s="27"/>
      <c r="PYH30" s="27"/>
      <c r="PYI30" s="27"/>
      <c r="PYJ30" s="27"/>
      <c r="PYK30" s="27"/>
      <c r="PYL30" s="27"/>
      <c r="PYM30" s="27"/>
      <c r="PYN30" s="27"/>
      <c r="PYO30" s="27"/>
      <c r="PYP30" s="27"/>
      <c r="PYQ30" s="27"/>
      <c r="PYR30" s="27"/>
      <c r="PYS30" s="27"/>
      <c r="PYT30" s="27"/>
      <c r="PYU30" s="27"/>
      <c r="PYV30" s="27"/>
      <c r="PYW30" s="27"/>
      <c r="PYX30" s="27"/>
      <c r="PYY30" s="27"/>
      <c r="PYZ30" s="27"/>
      <c r="PZA30" s="27"/>
      <c r="PZB30" s="27"/>
      <c r="PZC30" s="27"/>
      <c r="PZD30" s="27"/>
      <c r="PZE30" s="27"/>
      <c r="PZF30" s="27"/>
      <c r="PZG30" s="27"/>
      <c r="PZH30" s="27"/>
      <c r="PZI30" s="27"/>
      <c r="PZJ30" s="27"/>
      <c r="PZK30" s="27"/>
      <c r="PZL30" s="27"/>
      <c r="PZM30" s="27"/>
      <c r="PZN30" s="27"/>
      <c r="PZO30" s="27"/>
      <c r="PZP30" s="27"/>
      <c r="PZQ30" s="27"/>
      <c r="PZR30" s="27"/>
      <c r="PZS30" s="27"/>
      <c r="PZT30" s="27"/>
      <c r="PZU30" s="27"/>
      <c r="PZV30" s="27"/>
      <c r="PZW30" s="27"/>
      <c r="PZX30" s="27"/>
      <c r="PZY30" s="27"/>
      <c r="PZZ30" s="27"/>
      <c r="QAA30" s="27"/>
      <c r="QAB30" s="27"/>
      <c r="QAC30" s="27"/>
      <c r="QAD30" s="27"/>
      <c r="QAE30" s="27"/>
      <c r="QAF30" s="27"/>
      <c r="QAG30" s="27"/>
      <c r="QAH30" s="27"/>
      <c r="QAI30" s="27"/>
      <c r="QAJ30" s="27"/>
      <c r="QAK30" s="27"/>
      <c r="QAL30" s="27"/>
      <c r="QAM30" s="27"/>
      <c r="QAN30" s="27"/>
      <c r="QAO30" s="27"/>
      <c r="QAP30" s="27"/>
      <c r="QAQ30" s="27"/>
      <c r="QAR30" s="27"/>
      <c r="QAS30" s="27"/>
      <c r="QAT30" s="27"/>
      <c r="QAU30" s="27"/>
      <c r="QAV30" s="27"/>
      <c r="QAW30" s="27"/>
      <c r="QAX30" s="27"/>
      <c r="QAY30" s="27"/>
      <c r="QAZ30" s="27"/>
      <c r="QBA30" s="27"/>
      <c r="QBB30" s="27"/>
      <c r="QBC30" s="27"/>
      <c r="QBD30" s="27"/>
      <c r="QBE30" s="27"/>
      <c r="QBF30" s="27"/>
      <c r="QBG30" s="27"/>
      <c r="QBH30" s="27"/>
      <c r="QBI30" s="27"/>
      <c r="QBJ30" s="27"/>
      <c r="QBK30" s="27"/>
      <c r="QBL30" s="27"/>
      <c r="QBM30" s="27"/>
      <c r="QBN30" s="27"/>
      <c r="QBO30" s="27"/>
      <c r="QBP30" s="27"/>
      <c r="QBQ30" s="27"/>
      <c r="QBR30" s="27"/>
      <c r="QBS30" s="27"/>
      <c r="QBT30" s="27"/>
      <c r="QBU30" s="27"/>
      <c r="QBV30" s="27"/>
      <c r="QBW30" s="27"/>
      <c r="QBX30" s="27"/>
      <c r="QBY30" s="27"/>
      <c r="QBZ30" s="27"/>
      <c r="QCA30" s="27"/>
      <c r="QCB30" s="27"/>
      <c r="QCC30" s="27"/>
      <c r="QCD30" s="27"/>
      <c r="QCE30" s="27"/>
      <c r="QCF30" s="27"/>
      <c r="QCG30" s="27"/>
      <c r="QCH30" s="27"/>
      <c r="QCI30" s="27"/>
      <c r="QCJ30" s="27"/>
      <c r="QCK30" s="27"/>
      <c r="QCL30" s="27"/>
      <c r="QCM30" s="27"/>
      <c r="QCN30" s="27"/>
      <c r="QCO30" s="27"/>
      <c r="QCP30" s="27"/>
      <c r="QCQ30" s="27"/>
      <c r="QCR30" s="27"/>
      <c r="QCS30" s="27"/>
      <c r="QCT30" s="27"/>
      <c r="QCU30" s="27"/>
      <c r="QCV30" s="27"/>
      <c r="QCW30" s="27"/>
      <c r="QCX30" s="27"/>
      <c r="QCY30" s="27"/>
      <c r="QCZ30" s="27"/>
      <c r="QDA30" s="27"/>
      <c r="QDB30" s="27"/>
      <c r="QDC30" s="27"/>
      <c r="QDD30" s="27"/>
      <c r="QDE30" s="27"/>
      <c r="QDF30" s="27"/>
      <c r="QDG30" s="27"/>
      <c r="QDH30" s="27"/>
      <c r="QDI30" s="27"/>
      <c r="QDJ30" s="27"/>
      <c r="QDK30" s="27"/>
      <c r="QDL30" s="27"/>
      <c r="QDM30" s="27"/>
      <c r="QDN30" s="27"/>
      <c r="QDO30" s="27"/>
      <c r="QDP30" s="27"/>
      <c r="QDQ30" s="27"/>
      <c r="QDR30" s="27"/>
      <c r="QDS30" s="27"/>
      <c r="QDT30" s="27"/>
      <c r="QDU30" s="27"/>
      <c r="QDV30" s="27"/>
      <c r="QDW30" s="27"/>
      <c r="QDX30" s="27"/>
      <c r="QDY30" s="27"/>
      <c r="QDZ30" s="27"/>
      <c r="QEA30" s="27"/>
      <c r="QEB30" s="27"/>
      <c r="QEC30" s="27"/>
      <c r="QED30" s="27"/>
      <c r="QEE30" s="27"/>
      <c r="QEF30" s="27"/>
      <c r="QEG30" s="27"/>
      <c r="QEH30" s="27"/>
      <c r="QEI30" s="27"/>
      <c r="QEJ30" s="27"/>
      <c r="QEK30" s="27"/>
      <c r="QEL30" s="27"/>
      <c r="QEM30" s="27"/>
      <c r="QEN30" s="27"/>
      <c r="QEO30" s="27"/>
      <c r="QEP30" s="27"/>
      <c r="QEQ30" s="27"/>
      <c r="QER30" s="27"/>
      <c r="QES30" s="27"/>
      <c r="QET30" s="27"/>
      <c r="QEU30" s="27"/>
      <c r="QEV30" s="27"/>
      <c r="QEW30" s="27"/>
      <c r="QEX30" s="27"/>
      <c r="QEY30" s="27"/>
      <c r="QEZ30" s="27"/>
      <c r="QFA30" s="27"/>
      <c r="QFB30" s="27"/>
      <c r="QFC30" s="27"/>
      <c r="QFD30" s="27"/>
      <c r="QFE30" s="27"/>
      <c r="QFF30" s="27"/>
      <c r="QFG30" s="27"/>
      <c r="QFH30" s="27"/>
      <c r="QFI30" s="27"/>
      <c r="QFJ30" s="27"/>
      <c r="QFK30" s="27"/>
      <c r="QFL30" s="27"/>
      <c r="QFM30" s="27"/>
      <c r="QFN30" s="27"/>
      <c r="QFO30" s="27"/>
      <c r="QFP30" s="27"/>
      <c r="QFQ30" s="27"/>
      <c r="QFR30" s="27"/>
      <c r="QFS30" s="27"/>
      <c r="QFT30" s="27"/>
      <c r="QFU30" s="27"/>
      <c r="QFV30" s="27"/>
      <c r="QFW30" s="27"/>
      <c r="QFX30" s="27"/>
      <c r="QFY30" s="27"/>
      <c r="QFZ30" s="27"/>
      <c r="QGA30" s="27"/>
      <c r="QGB30" s="27"/>
      <c r="QGC30" s="27"/>
      <c r="QGD30" s="27"/>
      <c r="QGE30" s="27"/>
      <c r="QGF30" s="27"/>
      <c r="QGG30" s="27"/>
      <c r="QGH30" s="27"/>
      <c r="QGI30" s="27"/>
      <c r="QGJ30" s="27"/>
      <c r="QGK30" s="27"/>
      <c r="QGL30" s="27"/>
      <c r="QGM30" s="27"/>
      <c r="QGN30" s="27"/>
      <c r="QGO30" s="27"/>
      <c r="QGP30" s="27"/>
      <c r="QGQ30" s="27"/>
      <c r="QGR30" s="27"/>
      <c r="QGS30" s="27"/>
      <c r="QGT30" s="27"/>
      <c r="QGU30" s="27"/>
      <c r="QGV30" s="27"/>
      <c r="QGW30" s="27"/>
      <c r="QGX30" s="27"/>
      <c r="QGY30" s="27"/>
      <c r="QGZ30" s="27"/>
      <c r="QHA30" s="27"/>
      <c r="QHB30" s="27"/>
      <c r="QHC30" s="27"/>
      <c r="QHD30" s="27"/>
      <c r="QHE30" s="27"/>
      <c r="QHF30" s="27"/>
      <c r="QHG30" s="27"/>
      <c r="QHH30" s="27"/>
      <c r="QHI30" s="27"/>
      <c r="QHJ30" s="27"/>
      <c r="QHK30" s="27"/>
      <c r="QHL30" s="27"/>
      <c r="QHM30" s="27"/>
      <c r="QHN30" s="27"/>
      <c r="QHO30" s="27"/>
      <c r="QHP30" s="27"/>
      <c r="QHQ30" s="27"/>
      <c r="QHR30" s="27"/>
      <c r="QHS30" s="27"/>
      <c r="QHT30" s="27"/>
      <c r="QHU30" s="27"/>
      <c r="QHV30" s="27"/>
      <c r="QHW30" s="27"/>
      <c r="QHX30" s="27"/>
      <c r="QHY30" s="27"/>
      <c r="QHZ30" s="27"/>
      <c r="QIA30" s="27"/>
      <c r="QIB30" s="27"/>
      <c r="QIC30" s="27"/>
      <c r="QID30" s="27"/>
      <c r="QIE30" s="27"/>
      <c r="QIF30" s="27"/>
      <c r="QIG30" s="27"/>
      <c r="QIH30" s="27"/>
      <c r="QII30" s="27"/>
      <c r="QIJ30" s="27"/>
      <c r="QIK30" s="27"/>
      <c r="QIL30" s="27"/>
      <c r="QIM30" s="27"/>
      <c r="QIN30" s="27"/>
      <c r="QIO30" s="27"/>
      <c r="QIP30" s="27"/>
      <c r="QIQ30" s="27"/>
      <c r="QIR30" s="27"/>
      <c r="QIS30" s="27"/>
      <c r="QIT30" s="27"/>
      <c r="QIU30" s="27"/>
      <c r="QIV30" s="27"/>
      <c r="QIW30" s="27"/>
      <c r="QIX30" s="27"/>
      <c r="QIY30" s="27"/>
      <c r="QIZ30" s="27"/>
      <c r="QJA30" s="27"/>
      <c r="QJB30" s="27"/>
      <c r="QJC30" s="27"/>
      <c r="QJD30" s="27"/>
      <c r="QJE30" s="27"/>
      <c r="QJF30" s="27"/>
      <c r="QJG30" s="27"/>
      <c r="QJH30" s="27"/>
      <c r="QJI30" s="27"/>
      <c r="QJJ30" s="27"/>
      <c r="QJK30" s="27"/>
      <c r="QJL30" s="27"/>
      <c r="QJM30" s="27"/>
      <c r="QJN30" s="27"/>
      <c r="QJO30" s="27"/>
      <c r="QJP30" s="27"/>
      <c r="QJQ30" s="27"/>
      <c r="QJR30" s="27"/>
      <c r="QJS30" s="27"/>
      <c r="QJT30" s="27"/>
      <c r="QJU30" s="27"/>
      <c r="QJV30" s="27"/>
      <c r="QJW30" s="27"/>
      <c r="QJX30" s="27"/>
      <c r="QJY30" s="27"/>
      <c r="QJZ30" s="27"/>
      <c r="QKA30" s="27"/>
      <c r="QKB30" s="27"/>
      <c r="QKC30" s="27"/>
      <c r="QKD30" s="27"/>
      <c r="QKE30" s="27"/>
      <c r="QKF30" s="27"/>
      <c r="QKG30" s="27"/>
      <c r="QKH30" s="27"/>
      <c r="QKI30" s="27"/>
      <c r="QKJ30" s="27"/>
      <c r="QKK30" s="27"/>
      <c r="QKL30" s="27"/>
      <c r="QKM30" s="27"/>
      <c r="QKN30" s="27"/>
      <c r="QKO30" s="27"/>
      <c r="QKP30" s="27"/>
      <c r="QKQ30" s="27"/>
      <c r="QKR30" s="27"/>
      <c r="QKS30" s="27"/>
      <c r="QKT30" s="27"/>
      <c r="QKU30" s="27"/>
      <c r="QKV30" s="27"/>
      <c r="QKW30" s="27"/>
      <c r="QKX30" s="27"/>
      <c r="QKY30" s="27"/>
      <c r="QKZ30" s="27"/>
      <c r="QLA30" s="27"/>
      <c r="QLB30" s="27"/>
      <c r="QLC30" s="27"/>
      <c r="QLD30" s="27"/>
      <c r="QLE30" s="27"/>
      <c r="QLF30" s="27"/>
      <c r="QLG30" s="27"/>
      <c r="QLH30" s="27"/>
      <c r="QLI30" s="27"/>
      <c r="QLJ30" s="27"/>
      <c r="QLK30" s="27"/>
      <c r="QLL30" s="27"/>
      <c r="QLM30" s="27"/>
      <c r="QLN30" s="27"/>
      <c r="QLO30" s="27"/>
      <c r="QLP30" s="27"/>
      <c r="QLQ30" s="27"/>
      <c r="QLR30" s="27"/>
      <c r="QLS30" s="27"/>
      <c r="QLT30" s="27"/>
      <c r="QLU30" s="27"/>
      <c r="QLV30" s="27"/>
      <c r="QLW30" s="27"/>
      <c r="QLX30" s="27"/>
      <c r="QLY30" s="27"/>
      <c r="QLZ30" s="27"/>
      <c r="QMA30" s="27"/>
      <c r="QMB30" s="27"/>
      <c r="QMC30" s="27"/>
      <c r="QMD30" s="27"/>
      <c r="QME30" s="27"/>
      <c r="QMF30" s="27"/>
      <c r="QMG30" s="27"/>
      <c r="QMH30" s="27"/>
      <c r="QMI30" s="27"/>
      <c r="QMJ30" s="27"/>
      <c r="QMK30" s="27"/>
      <c r="QML30" s="27"/>
      <c r="QMM30" s="27"/>
      <c r="QMN30" s="27"/>
      <c r="QMO30" s="27"/>
      <c r="QMP30" s="27"/>
      <c r="QMQ30" s="27"/>
      <c r="QMR30" s="27"/>
      <c r="QMS30" s="27"/>
      <c r="QMT30" s="27"/>
      <c r="QMU30" s="27"/>
      <c r="QMV30" s="27"/>
      <c r="QMW30" s="27"/>
      <c r="QMX30" s="27"/>
      <c r="QMY30" s="27"/>
      <c r="QMZ30" s="27"/>
      <c r="QNA30" s="27"/>
      <c r="QNB30" s="27"/>
      <c r="QNC30" s="27"/>
      <c r="QND30" s="27"/>
      <c r="QNE30" s="27"/>
      <c r="QNF30" s="27"/>
      <c r="QNG30" s="27"/>
      <c r="QNH30" s="27"/>
      <c r="QNI30" s="27"/>
      <c r="QNJ30" s="27"/>
      <c r="QNK30" s="27"/>
      <c r="QNL30" s="27"/>
      <c r="QNM30" s="27"/>
      <c r="QNN30" s="27"/>
      <c r="QNO30" s="27"/>
      <c r="QNP30" s="27"/>
      <c r="QNQ30" s="27"/>
      <c r="QNR30" s="27"/>
      <c r="QNS30" s="27"/>
      <c r="QNT30" s="27"/>
      <c r="QNU30" s="27"/>
      <c r="QNV30" s="27"/>
      <c r="QNW30" s="27"/>
      <c r="QNX30" s="27"/>
      <c r="QNY30" s="27"/>
      <c r="QNZ30" s="27"/>
      <c r="QOA30" s="27"/>
      <c r="QOB30" s="27"/>
      <c r="QOC30" s="27"/>
      <c r="QOD30" s="27"/>
      <c r="QOE30" s="27"/>
      <c r="QOF30" s="27"/>
      <c r="QOG30" s="27"/>
      <c r="QOH30" s="27"/>
      <c r="QOI30" s="27"/>
      <c r="QOJ30" s="27"/>
      <c r="QOK30" s="27"/>
      <c r="QOL30" s="27"/>
      <c r="QOM30" s="27"/>
      <c r="QON30" s="27"/>
      <c r="QOO30" s="27"/>
      <c r="QOP30" s="27"/>
      <c r="QOQ30" s="27"/>
      <c r="QOR30" s="27"/>
      <c r="QOS30" s="27"/>
      <c r="QOT30" s="27"/>
      <c r="QOU30" s="27"/>
      <c r="QOV30" s="27"/>
      <c r="QOW30" s="27"/>
      <c r="QOX30" s="27"/>
      <c r="QOY30" s="27"/>
      <c r="QOZ30" s="27"/>
      <c r="QPA30" s="27"/>
      <c r="QPB30" s="27"/>
      <c r="QPC30" s="27"/>
      <c r="QPD30" s="27"/>
      <c r="QPE30" s="27"/>
      <c r="QPF30" s="27"/>
      <c r="QPG30" s="27"/>
      <c r="QPH30" s="27"/>
      <c r="QPI30" s="27"/>
      <c r="QPJ30" s="27"/>
      <c r="QPK30" s="27"/>
      <c r="QPL30" s="27"/>
      <c r="QPM30" s="27"/>
      <c r="QPN30" s="27"/>
      <c r="QPO30" s="27"/>
      <c r="QPP30" s="27"/>
      <c r="QPQ30" s="27"/>
      <c r="QPR30" s="27"/>
      <c r="QPS30" s="27"/>
      <c r="QPT30" s="27"/>
      <c r="QPU30" s="27"/>
      <c r="QPV30" s="27"/>
      <c r="QPW30" s="27"/>
      <c r="QPX30" s="27"/>
      <c r="QPY30" s="27"/>
      <c r="QPZ30" s="27"/>
      <c r="QQA30" s="27"/>
      <c r="QQB30" s="27"/>
      <c r="QQC30" s="27"/>
      <c r="QQD30" s="27"/>
      <c r="QQE30" s="27"/>
      <c r="QQF30" s="27"/>
      <c r="QQG30" s="27"/>
      <c r="QQH30" s="27"/>
      <c r="QQI30" s="27"/>
      <c r="QQJ30" s="27"/>
      <c r="QQK30" s="27"/>
      <c r="QQL30" s="27"/>
      <c r="QQM30" s="27"/>
      <c r="QQN30" s="27"/>
      <c r="QQO30" s="27"/>
      <c r="QQP30" s="27"/>
      <c r="QQQ30" s="27"/>
      <c r="QQR30" s="27"/>
      <c r="QQS30" s="27"/>
      <c r="QQT30" s="27"/>
      <c r="QQU30" s="27"/>
      <c r="QQV30" s="27"/>
      <c r="QQW30" s="27"/>
      <c r="QQX30" s="27"/>
      <c r="QQY30" s="27"/>
      <c r="QQZ30" s="27"/>
      <c r="QRA30" s="27"/>
      <c r="QRB30" s="27"/>
      <c r="QRC30" s="27"/>
      <c r="QRD30" s="27"/>
      <c r="QRE30" s="27"/>
      <c r="QRF30" s="27"/>
      <c r="QRG30" s="27"/>
      <c r="QRH30" s="27"/>
      <c r="QRI30" s="27"/>
      <c r="QRJ30" s="27"/>
      <c r="QRK30" s="27"/>
      <c r="QRL30" s="27"/>
      <c r="QRM30" s="27"/>
      <c r="QRN30" s="27"/>
      <c r="QRO30" s="27"/>
      <c r="QRP30" s="27"/>
      <c r="QRQ30" s="27"/>
      <c r="QRR30" s="27"/>
      <c r="QRS30" s="27"/>
      <c r="QRT30" s="27"/>
      <c r="QRU30" s="27"/>
      <c r="QRV30" s="27"/>
      <c r="QRW30" s="27"/>
      <c r="QRX30" s="27"/>
      <c r="QRY30" s="27"/>
      <c r="QRZ30" s="27"/>
      <c r="QSA30" s="27"/>
      <c r="QSB30" s="27"/>
      <c r="QSC30" s="27"/>
      <c r="QSD30" s="27"/>
      <c r="QSE30" s="27"/>
      <c r="QSF30" s="27"/>
      <c r="QSG30" s="27"/>
      <c r="QSH30" s="27"/>
      <c r="QSI30" s="27"/>
      <c r="QSJ30" s="27"/>
      <c r="QSK30" s="27"/>
      <c r="QSL30" s="27"/>
      <c r="QSM30" s="27"/>
      <c r="QSN30" s="27"/>
      <c r="QSO30" s="27"/>
      <c r="QSP30" s="27"/>
      <c r="QSQ30" s="27"/>
      <c r="QSR30" s="27"/>
      <c r="QSS30" s="27"/>
      <c r="QST30" s="27"/>
      <c r="QSU30" s="27"/>
      <c r="QSV30" s="27"/>
      <c r="QSW30" s="27"/>
      <c r="QSX30" s="27"/>
      <c r="QSY30" s="27"/>
      <c r="QSZ30" s="27"/>
      <c r="QTA30" s="27"/>
      <c r="QTB30" s="27"/>
      <c r="QTC30" s="27"/>
      <c r="QTD30" s="27"/>
      <c r="QTE30" s="27"/>
      <c r="QTF30" s="27"/>
      <c r="QTG30" s="27"/>
      <c r="QTH30" s="27"/>
      <c r="QTI30" s="27"/>
      <c r="QTJ30" s="27"/>
      <c r="QTK30" s="27"/>
      <c r="QTL30" s="27"/>
      <c r="QTM30" s="27"/>
      <c r="QTN30" s="27"/>
      <c r="QTO30" s="27"/>
      <c r="QTP30" s="27"/>
      <c r="QTQ30" s="27"/>
      <c r="QTR30" s="27"/>
      <c r="QTS30" s="27"/>
      <c r="QTT30" s="27"/>
      <c r="QTU30" s="27"/>
      <c r="QTV30" s="27"/>
      <c r="QTW30" s="27"/>
      <c r="QTX30" s="27"/>
      <c r="QTY30" s="27"/>
      <c r="QTZ30" s="27"/>
      <c r="QUA30" s="27"/>
      <c r="QUB30" s="27"/>
      <c r="QUC30" s="27"/>
      <c r="QUD30" s="27"/>
      <c r="QUE30" s="27"/>
      <c r="QUF30" s="27"/>
      <c r="QUG30" s="27"/>
      <c r="QUH30" s="27"/>
      <c r="QUI30" s="27"/>
      <c r="QUJ30" s="27"/>
      <c r="QUK30" s="27"/>
      <c r="QUL30" s="27"/>
      <c r="QUM30" s="27"/>
      <c r="QUN30" s="27"/>
      <c r="QUO30" s="27"/>
      <c r="QUP30" s="27"/>
      <c r="QUQ30" s="27"/>
      <c r="QUR30" s="27"/>
      <c r="QUS30" s="27"/>
      <c r="QUT30" s="27"/>
      <c r="QUU30" s="27"/>
      <c r="QUV30" s="27"/>
      <c r="QUW30" s="27"/>
      <c r="QUX30" s="27"/>
      <c r="QUY30" s="27"/>
      <c r="QUZ30" s="27"/>
      <c r="QVA30" s="27"/>
      <c r="QVB30" s="27"/>
      <c r="QVC30" s="27"/>
      <c r="QVD30" s="27"/>
      <c r="QVE30" s="27"/>
      <c r="QVF30" s="27"/>
      <c r="QVG30" s="27"/>
      <c r="QVH30" s="27"/>
      <c r="QVI30" s="27"/>
      <c r="QVJ30" s="27"/>
      <c r="QVK30" s="27"/>
      <c r="QVL30" s="27"/>
      <c r="QVM30" s="27"/>
      <c r="QVN30" s="27"/>
      <c r="QVO30" s="27"/>
      <c r="QVP30" s="27"/>
      <c r="QVQ30" s="27"/>
      <c r="QVR30" s="27"/>
      <c r="QVS30" s="27"/>
      <c r="QVT30" s="27"/>
      <c r="QVU30" s="27"/>
      <c r="QVV30" s="27"/>
      <c r="QVW30" s="27"/>
      <c r="QVX30" s="27"/>
      <c r="QVY30" s="27"/>
      <c r="QVZ30" s="27"/>
      <c r="QWA30" s="27"/>
      <c r="QWB30" s="27"/>
      <c r="QWC30" s="27"/>
      <c r="QWD30" s="27"/>
      <c r="QWE30" s="27"/>
      <c r="QWF30" s="27"/>
      <c r="QWG30" s="27"/>
      <c r="QWH30" s="27"/>
      <c r="QWI30" s="27"/>
      <c r="QWJ30" s="27"/>
      <c r="QWK30" s="27"/>
      <c r="QWL30" s="27"/>
      <c r="QWM30" s="27"/>
      <c r="QWN30" s="27"/>
      <c r="QWO30" s="27"/>
      <c r="QWP30" s="27"/>
      <c r="QWQ30" s="27"/>
      <c r="QWR30" s="27"/>
      <c r="QWS30" s="27"/>
      <c r="QWT30" s="27"/>
      <c r="QWU30" s="27"/>
      <c r="QWV30" s="27"/>
      <c r="QWW30" s="27"/>
      <c r="QWX30" s="27"/>
      <c r="QWY30" s="27"/>
      <c r="QWZ30" s="27"/>
      <c r="QXA30" s="27"/>
      <c r="QXB30" s="27"/>
      <c r="QXC30" s="27"/>
      <c r="QXD30" s="27"/>
      <c r="QXE30" s="27"/>
      <c r="QXF30" s="27"/>
      <c r="QXG30" s="27"/>
      <c r="QXH30" s="27"/>
      <c r="QXI30" s="27"/>
      <c r="QXJ30" s="27"/>
      <c r="QXK30" s="27"/>
      <c r="QXL30" s="27"/>
      <c r="QXM30" s="27"/>
      <c r="QXN30" s="27"/>
      <c r="QXO30" s="27"/>
      <c r="QXP30" s="27"/>
      <c r="QXQ30" s="27"/>
      <c r="QXR30" s="27"/>
      <c r="QXS30" s="27"/>
      <c r="QXT30" s="27"/>
      <c r="QXU30" s="27"/>
      <c r="QXV30" s="27"/>
      <c r="QXW30" s="27"/>
      <c r="QXX30" s="27"/>
      <c r="QXY30" s="27"/>
      <c r="QXZ30" s="27"/>
      <c r="QYA30" s="27"/>
      <c r="QYB30" s="27"/>
      <c r="QYC30" s="27"/>
      <c r="QYD30" s="27"/>
      <c r="QYE30" s="27"/>
      <c r="QYF30" s="27"/>
      <c r="QYG30" s="27"/>
      <c r="QYH30" s="27"/>
      <c r="QYI30" s="27"/>
      <c r="QYJ30" s="27"/>
      <c r="QYK30" s="27"/>
      <c r="QYL30" s="27"/>
      <c r="QYM30" s="27"/>
      <c r="QYN30" s="27"/>
      <c r="QYO30" s="27"/>
      <c r="QYP30" s="27"/>
      <c r="QYQ30" s="27"/>
      <c r="QYR30" s="27"/>
      <c r="QYS30" s="27"/>
      <c r="QYT30" s="27"/>
      <c r="QYU30" s="27"/>
      <c r="QYV30" s="27"/>
      <c r="QYW30" s="27"/>
      <c r="QYX30" s="27"/>
      <c r="QYY30" s="27"/>
      <c r="QYZ30" s="27"/>
      <c r="QZA30" s="27"/>
      <c r="QZB30" s="27"/>
      <c r="QZC30" s="27"/>
      <c r="QZD30" s="27"/>
      <c r="QZE30" s="27"/>
      <c r="QZF30" s="27"/>
      <c r="QZG30" s="27"/>
      <c r="QZH30" s="27"/>
      <c r="QZI30" s="27"/>
      <c r="QZJ30" s="27"/>
      <c r="QZK30" s="27"/>
      <c r="QZL30" s="27"/>
      <c r="QZM30" s="27"/>
      <c r="QZN30" s="27"/>
      <c r="QZO30" s="27"/>
      <c r="QZP30" s="27"/>
      <c r="QZQ30" s="27"/>
      <c r="QZR30" s="27"/>
      <c r="QZS30" s="27"/>
      <c r="QZT30" s="27"/>
      <c r="QZU30" s="27"/>
      <c r="QZV30" s="27"/>
      <c r="QZW30" s="27"/>
      <c r="QZX30" s="27"/>
      <c r="QZY30" s="27"/>
      <c r="QZZ30" s="27"/>
      <c r="RAA30" s="27"/>
      <c r="RAB30" s="27"/>
      <c r="RAC30" s="27"/>
      <c r="RAD30" s="27"/>
      <c r="RAE30" s="27"/>
      <c r="RAF30" s="27"/>
      <c r="RAG30" s="27"/>
      <c r="RAH30" s="27"/>
      <c r="RAI30" s="27"/>
      <c r="RAJ30" s="27"/>
      <c r="RAK30" s="27"/>
      <c r="RAL30" s="27"/>
      <c r="RAM30" s="27"/>
      <c r="RAN30" s="27"/>
      <c r="RAO30" s="27"/>
      <c r="RAP30" s="27"/>
      <c r="RAQ30" s="27"/>
      <c r="RAR30" s="27"/>
      <c r="RAS30" s="27"/>
      <c r="RAT30" s="27"/>
      <c r="RAU30" s="27"/>
      <c r="RAV30" s="27"/>
      <c r="RAW30" s="27"/>
      <c r="RAX30" s="27"/>
      <c r="RAY30" s="27"/>
      <c r="RAZ30" s="27"/>
      <c r="RBA30" s="27"/>
      <c r="RBB30" s="27"/>
      <c r="RBC30" s="27"/>
      <c r="RBD30" s="27"/>
      <c r="RBE30" s="27"/>
      <c r="RBF30" s="27"/>
      <c r="RBG30" s="27"/>
      <c r="RBH30" s="27"/>
      <c r="RBI30" s="27"/>
      <c r="RBJ30" s="27"/>
      <c r="RBK30" s="27"/>
      <c r="RBL30" s="27"/>
      <c r="RBM30" s="27"/>
      <c r="RBN30" s="27"/>
      <c r="RBO30" s="27"/>
      <c r="RBP30" s="27"/>
      <c r="RBQ30" s="27"/>
      <c r="RBR30" s="27"/>
      <c r="RBS30" s="27"/>
      <c r="RBT30" s="27"/>
      <c r="RBU30" s="27"/>
      <c r="RBV30" s="27"/>
      <c r="RBW30" s="27"/>
      <c r="RBX30" s="27"/>
      <c r="RBY30" s="27"/>
      <c r="RBZ30" s="27"/>
      <c r="RCA30" s="27"/>
      <c r="RCB30" s="27"/>
      <c r="RCC30" s="27"/>
      <c r="RCD30" s="27"/>
      <c r="RCE30" s="27"/>
      <c r="RCF30" s="27"/>
      <c r="RCG30" s="27"/>
      <c r="RCH30" s="27"/>
      <c r="RCI30" s="27"/>
      <c r="RCJ30" s="27"/>
      <c r="RCK30" s="27"/>
      <c r="RCL30" s="27"/>
      <c r="RCM30" s="27"/>
      <c r="RCN30" s="27"/>
      <c r="RCO30" s="27"/>
      <c r="RCP30" s="27"/>
      <c r="RCQ30" s="27"/>
      <c r="RCR30" s="27"/>
      <c r="RCS30" s="27"/>
      <c r="RCT30" s="27"/>
      <c r="RCU30" s="27"/>
      <c r="RCV30" s="27"/>
      <c r="RCW30" s="27"/>
      <c r="RCX30" s="27"/>
      <c r="RCY30" s="27"/>
      <c r="RCZ30" s="27"/>
      <c r="RDA30" s="27"/>
      <c r="RDB30" s="27"/>
      <c r="RDC30" s="27"/>
      <c r="RDD30" s="27"/>
      <c r="RDE30" s="27"/>
      <c r="RDF30" s="27"/>
      <c r="RDG30" s="27"/>
      <c r="RDH30" s="27"/>
      <c r="RDI30" s="27"/>
      <c r="RDJ30" s="27"/>
      <c r="RDK30" s="27"/>
      <c r="RDL30" s="27"/>
      <c r="RDM30" s="27"/>
      <c r="RDN30" s="27"/>
      <c r="RDO30" s="27"/>
      <c r="RDP30" s="27"/>
      <c r="RDQ30" s="27"/>
      <c r="RDR30" s="27"/>
      <c r="RDS30" s="27"/>
      <c r="RDT30" s="27"/>
      <c r="RDU30" s="27"/>
      <c r="RDV30" s="27"/>
      <c r="RDW30" s="27"/>
      <c r="RDX30" s="27"/>
      <c r="RDY30" s="27"/>
      <c r="RDZ30" s="27"/>
      <c r="REA30" s="27"/>
      <c r="REB30" s="27"/>
      <c r="REC30" s="27"/>
      <c r="RED30" s="27"/>
      <c r="REE30" s="27"/>
      <c r="REF30" s="27"/>
      <c r="REG30" s="27"/>
      <c r="REH30" s="27"/>
      <c r="REI30" s="27"/>
      <c r="REJ30" s="27"/>
      <c r="REK30" s="27"/>
      <c r="REL30" s="27"/>
      <c r="REM30" s="27"/>
      <c r="REN30" s="27"/>
      <c r="REO30" s="27"/>
      <c r="REP30" s="27"/>
      <c r="REQ30" s="27"/>
      <c r="RER30" s="27"/>
      <c r="RES30" s="27"/>
      <c r="RET30" s="27"/>
      <c r="REU30" s="27"/>
      <c r="REV30" s="27"/>
      <c r="REW30" s="27"/>
      <c r="REX30" s="27"/>
      <c r="REY30" s="27"/>
      <c r="REZ30" s="27"/>
      <c r="RFA30" s="27"/>
      <c r="RFB30" s="27"/>
      <c r="RFC30" s="27"/>
      <c r="RFD30" s="27"/>
      <c r="RFE30" s="27"/>
      <c r="RFF30" s="27"/>
      <c r="RFG30" s="27"/>
      <c r="RFH30" s="27"/>
      <c r="RFI30" s="27"/>
      <c r="RFJ30" s="27"/>
      <c r="RFK30" s="27"/>
      <c r="RFL30" s="27"/>
      <c r="RFM30" s="27"/>
      <c r="RFN30" s="27"/>
      <c r="RFO30" s="27"/>
      <c r="RFP30" s="27"/>
      <c r="RFQ30" s="27"/>
      <c r="RFR30" s="27"/>
      <c r="RFS30" s="27"/>
      <c r="RFT30" s="27"/>
      <c r="RFU30" s="27"/>
      <c r="RFV30" s="27"/>
      <c r="RFW30" s="27"/>
      <c r="RFX30" s="27"/>
      <c r="RFY30" s="27"/>
      <c r="RFZ30" s="27"/>
      <c r="RGA30" s="27"/>
      <c r="RGB30" s="27"/>
      <c r="RGC30" s="27"/>
      <c r="RGD30" s="27"/>
      <c r="RGE30" s="27"/>
      <c r="RGF30" s="27"/>
      <c r="RGG30" s="27"/>
      <c r="RGH30" s="27"/>
      <c r="RGI30" s="27"/>
      <c r="RGJ30" s="27"/>
      <c r="RGK30" s="27"/>
      <c r="RGL30" s="27"/>
      <c r="RGM30" s="27"/>
      <c r="RGN30" s="27"/>
      <c r="RGO30" s="27"/>
      <c r="RGP30" s="27"/>
      <c r="RGQ30" s="27"/>
      <c r="RGR30" s="27"/>
      <c r="RGS30" s="27"/>
      <c r="RGT30" s="27"/>
      <c r="RGU30" s="27"/>
      <c r="RGV30" s="27"/>
      <c r="RGW30" s="27"/>
      <c r="RGX30" s="27"/>
      <c r="RGY30" s="27"/>
      <c r="RGZ30" s="27"/>
      <c r="RHA30" s="27"/>
      <c r="RHB30" s="27"/>
      <c r="RHC30" s="27"/>
      <c r="RHD30" s="27"/>
      <c r="RHE30" s="27"/>
      <c r="RHF30" s="27"/>
      <c r="RHG30" s="27"/>
      <c r="RHH30" s="27"/>
      <c r="RHI30" s="27"/>
      <c r="RHJ30" s="27"/>
      <c r="RHK30" s="27"/>
      <c r="RHL30" s="27"/>
      <c r="RHM30" s="27"/>
      <c r="RHN30" s="27"/>
      <c r="RHO30" s="27"/>
      <c r="RHP30" s="27"/>
      <c r="RHQ30" s="27"/>
      <c r="RHR30" s="27"/>
      <c r="RHS30" s="27"/>
      <c r="RHT30" s="27"/>
      <c r="RHU30" s="27"/>
      <c r="RHV30" s="27"/>
      <c r="RHW30" s="27"/>
      <c r="RHX30" s="27"/>
      <c r="RHY30" s="27"/>
      <c r="RHZ30" s="27"/>
      <c r="RIA30" s="27"/>
      <c r="RIB30" s="27"/>
      <c r="RIC30" s="27"/>
      <c r="RID30" s="27"/>
      <c r="RIE30" s="27"/>
      <c r="RIF30" s="27"/>
      <c r="RIG30" s="27"/>
      <c r="RIH30" s="27"/>
      <c r="RII30" s="27"/>
      <c r="RIJ30" s="27"/>
      <c r="RIK30" s="27"/>
      <c r="RIL30" s="27"/>
      <c r="RIM30" s="27"/>
      <c r="RIN30" s="27"/>
      <c r="RIO30" s="27"/>
      <c r="RIP30" s="27"/>
      <c r="RIQ30" s="27"/>
      <c r="RIR30" s="27"/>
      <c r="RIS30" s="27"/>
      <c r="RIT30" s="27"/>
      <c r="RIU30" s="27"/>
      <c r="RIV30" s="27"/>
      <c r="RIW30" s="27"/>
      <c r="RIX30" s="27"/>
      <c r="RIY30" s="27"/>
      <c r="RIZ30" s="27"/>
      <c r="RJA30" s="27"/>
      <c r="RJB30" s="27"/>
      <c r="RJC30" s="27"/>
      <c r="RJD30" s="27"/>
      <c r="RJE30" s="27"/>
      <c r="RJF30" s="27"/>
      <c r="RJG30" s="27"/>
      <c r="RJH30" s="27"/>
      <c r="RJI30" s="27"/>
      <c r="RJJ30" s="27"/>
      <c r="RJK30" s="27"/>
      <c r="RJL30" s="27"/>
      <c r="RJM30" s="27"/>
      <c r="RJN30" s="27"/>
      <c r="RJO30" s="27"/>
      <c r="RJP30" s="27"/>
      <c r="RJQ30" s="27"/>
      <c r="RJR30" s="27"/>
      <c r="RJS30" s="27"/>
      <c r="RJT30" s="27"/>
      <c r="RJU30" s="27"/>
      <c r="RJV30" s="27"/>
      <c r="RJW30" s="27"/>
      <c r="RJX30" s="27"/>
      <c r="RJY30" s="27"/>
      <c r="RJZ30" s="27"/>
      <c r="RKA30" s="27"/>
      <c r="RKB30" s="27"/>
      <c r="RKC30" s="27"/>
      <c r="RKD30" s="27"/>
      <c r="RKE30" s="27"/>
      <c r="RKF30" s="27"/>
      <c r="RKG30" s="27"/>
      <c r="RKH30" s="27"/>
      <c r="RKI30" s="27"/>
      <c r="RKJ30" s="27"/>
      <c r="RKK30" s="27"/>
      <c r="RKL30" s="27"/>
      <c r="RKM30" s="27"/>
      <c r="RKN30" s="27"/>
      <c r="RKO30" s="27"/>
      <c r="RKP30" s="27"/>
      <c r="RKQ30" s="27"/>
      <c r="RKR30" s="27"/>
      <c r="RKS30" s="27"/>
      <c r="RKT30" s="27"/>
      <c r="RKU30" s="27"/>
      <c r="RKV30" s="27"/>
      <c r="RKW30" s="27"/>
      <c r="RKX30" s="27"/>
      <c r="RKY30" s="27"/>
      <c r="RKZ30" s="27"/>
      <c r="RLA30" s="27"/>
      <c r="RLB30" s="27"/>
      <c r="RLC30" s="27"/>
      <c r="RLD30" s="27"/>
      <c r="RLE30" s="27"/>
      <c r="RLF30" s="27"/>
      <c r="RLG30" s="27"/>
      <c r="RLH30" s="27"/>
      <c r="RLI30" s="27"/>
      <c r="RLJ30" s="27"/>
      <c r="RLK30" s="27"/>
      <c r="RLL30" s="27"/>
      <c r="RLM30" s="27"/>
      <c r="RLN30" s="27"/>
      <c r="RLO30" s="27"/>
      <c r="RLP30" s="27"/>
      <c r="RLQ30" s="27"/>
      <c r="RLR30" s="27"/>
      <c r="RLS30" s="27"/>
      <c r="RLT30" s="27"/>
      <c r="RLU30" s="27"/>
      <c r="RLV30" s="27"/>
      <c r="RLW30" s="27"/>
      <c r="RLX30" s="27"/>
      <c r="RLY30" s="27"/>
      <c r="RLZ30" s="27"/>
      <c r="RMA30" s="27"/>
      <c r="RMB30" s="27"/>
      <c r="RMC30" s="27"/>
      <c r="RMD30" s="27"/>
      <c r="RME30" s="27"/>
      <c r="RMF30" s="27"/>
      <c r="RMG30" s="27"/>
      <c r="RMH30" s="27"/>
      <c r="RMI30" s="27"/>
      <c r="RMJ30" s="27"/>
      <c r="RMK30" s="27"/>
      <c r="RML30" s="27"/>
      <c r="RMM30" s="27"/>
      <c r="RMN30" s="27"/>
      <c r="RMO30" s="27"/>
      <c r="RMP30" s="27"/>
      <c r="RMQ30" s="27"/>
      <c r="RMR30" s="27"/>
      <c r="RMS30" s="27"/>
      <c r="RMT30" s="27"/>
      <c r="RMU30" s="27"/>
      <c r="RMV30" s="27"/>
      <c r="RMW30" s="27"/>
      <c r="RMX30" s="27"/>
      <c r="RMY30" s="27"/>
      <c r="RMZ30" s="27"/>
      <c r="RNA30" s="27"/>
      <c r="RNB30" s="27"/>
      <c r="RNC30" s="27"/>
      <c r="RND30" s="27"/>
      <c r="RNE30" s="27"/>
      <c r="RNF30" s="27"/>
      <c r="RNG30" s="27"/>
      <c r="RNH30" s="27"/>
      <c r="RNI30" s="27"/>
      <c r="RNJ30" s="27"/>
      <c r="RNK30" s="27"/>
      <c r="RNL30" s="27"/>
      <c r="RNM30" s="27"/>
      <c r="RNN30" s="27"/>
      <c r="RNO30" s="27"/>
      <c r="RNP30" s="27"/>
      <c r="RNQ30" s="27"/>
      <c r="RNR30" s="27"/>
      <c r="RNS30" s="27"/>
      <c r="RNT30" s="27"/>
      <c r="RNU30" s="27"/>
      <c r="RNV30" s="27"/>
      <c r="RNW30" s="27"/>
      <c r="RNX30" s="27"/>
      <c r="RNY30" s="27"/>
      <c r="RNZ30" s="27"/>
      <c r="ROA30" s="27"/>
      <c r="ROB30" s="27"/>
      <c r="ROC30" s="27"/>
      <c r="ROD30" s="27"/>
      <c r="ROE30" s="27"/>
      <c r="ROF30" s="27"/>
      <c r="ROG30" s="27"/>
      <c r="ROH30" s="27"/>
      <c r="ROI30" s="27"/>
      <c r="ROJ30" s="27"/>
      <c r="ROK30" s="27"/>
      <c r="ROL30" s="27"/>
      <c r="ROM30" s="27"/>
      <c r="RON30" s="27"/>
      <c r="ROO30" s="27"/>
      <c r="ROP30" s="27"/>
      <c r="ROQ30" s="27"/>
      <c r="ROR30" s="27"/>
      <c r="ROS30" s="27"/>
      <c r="ROT30" s="27"/>
      <c r="ROU30" s="27"/>
      <c r="ROV30" s="27"/>
      <c r="ROW30" s="27"/>
      <c r="ROX30" s="27"/>
      <c r="ROY30" s="27"/>
      <c r="ROZ30" s="27"/>
      <c r="RPA30" s="27"/>
      <c r="RPB30" s="27"/>
      <c r="RPC30" s="27"/>
      <c r="RPD30" s="27"/>
      <c r="RPE30" s="27"/>
      <c r="RPF30" s="27"/>
      <c r="RPG30" s="27"/>
      <c r="RPH30" s="27"/>
      <c r="RPI30" s="27"/>
      <c r="RPJ30" s="27"/>
      <c r="RPK30" s="27"/>
      <c r="RPL30" s="27"/>
      <c r="RPM30" s="27"/>
      <c r="RPN30" s="27"/>
      <c r="RPO30" s="27"/>
      <c r="RPP30" s="27"/>
      <c r="RPQ30" s="27"/>
      <c r="RPR30" s="27"/>
      <c r="RPS30" s="27"/>
      <c r="RPT30" s="27"/>
      <c r="RPU30" s="27"/>
      <c r="RPV30" s="27"/>
      <c r="RPW30" s="27"/>
      <c r="RPX30" s="27"/>
      <c r="RPY30" s="27"/>
      <c r="RPZ30" s="27"/>
      <c r="RQA30" s="27"/>
      <c r="RQB30" s="27"/>
      <c r="RQC30" s="27"/>
      <c r="RQD30" s="27"/>
      <c r="RQE30" s="27"/>
      <c r="RQF30" s="27"/>
      <c r="RQG30" s="27"/>
      <c r="RQH30" s="27"/>
      <c r="RQI30" s="27"/>
      <c r="RQJ30" s="27"/>
      <c r="RQK30" s="27"/>
      <c r="RQL30" s="27"/>
      <c r="RQM30" s="27"/>
      <c r="RQN30" s="27"/>
      <c r="RQO30" s="27"/>
      <c r="RQP30" s="27"/>
      <c r="RQQ30" s="27"/>
      <c r="RQR30" s="27"/>
      <c r="RQS30" s="27"/>
      <c r="RQT30" s="27"/>
      <c r="RQU30" s="27"/>
      <c r="RQV30" s="27"/>
      <c r="RQW30" s="27"/>
      <c r="RQX30" s="27"/>
      <c r="RQY30" s="27"/>
      <c r="RQZ30" s="27"/>
      <c r="RRA30" s="27"/>
      <c r="RRB30" s="27"/>
      <c r="RRC30" s="27"/>
      <c r="RRD30" s="27"/>
      <c r="RRE30" s="27"/>
      <c r="RRF30" s="27"/>
      <c r="RRG30" s="27"/>
      <c r="RRH30" s="27"/>
      <c r="RRI30" s="27"/>
      <c r="RRJ30" s="27"/>
      <c r="RRK30" s="27"/>
      <c r="RRL30" s="27"/>
      <c r="RRM30" s="27"/>
      <c r="RRN30" s="27"/>
      <c r="RRO30" s="27"/>
      <c r="RRP30" s="27"/>
      <c r="RRQ30" s="27"/>
      <c r="RRR30" s="27"/>
      <c r="RRS30" s="27"/>
      <c r="RRT30" s="27"/>
      <c r="RRU30" s="27"/>
      <c r="RRV30" s="27"/>
      <c r="RRW30" s="27"/>
      <c r="RRX30" s="27"/>
      <c r="RRY30" s="27"/>
      <c r="RRZ30" s="27"/>
      <c r="RSA30" s="27"/>
      <c r="RSB30" s="27"/>
      <c r="RSC30" s="27"/>
      <c r="RSD30" s="27"/>
      <c r="RSE30" s="27"/>
      <c r="RSF30" s="27"/>
      <c r="RSG30" s="27"/>
      <c r="RSH30" s="27"/>
      <c r="RSI30" s="27"/>
      <c r="RSJ30" s="27"/>
      <c r="RSK30" s="27"/>
      <c r="RSL30" s="27"/>
      <c r="RSM30" s="27"/>
      <c r="RSN30" s="27"/>
      <c r="RSO30" s="27"/>
      <c r="RSP30" s="27"/>
      <c r="RSQ30" s="27"/>
      <c r="RSR30" s="27"/>
      <c r="RSS30" s="27"/>
      <c r="RST30" s="27"/>
      <c r="RSU30" s="27"/>
      <c r="RSV30" s="27"/>
      <c r="RSW30" s="27"/>
      <c r="RSX30" s="27"/>
      <c r="RSY30" s="27"/>
      <c r="RSZ30" s="27"/>
      <c r="RTA30" s="27"/>
      <c r="RTB30" s="27"/>
      <c r="RTC30" s="27"/>
      <c r="RTD30" s="27"/>
      <c r="RTE30" s="27"/>
      <c r="RTF30" s="27"/>
      <c r="RTG30" s="27"/>
      <c r="RTH30" s="27"/>
      <c r="RTI30" s="27"/>
      <c r="RTJ30" s="27"/>
      <c r="RTK30" s="27"/>
      <c r="RTL30" s="27"/>
      <c r="RTM30" s="27"/>
      <c r="RTN30" s="27"/>
      <c r="RTO30" s="27"/>
      <c r="RTP30" s="27"/>
      <c r="RTQ30" s="27"/>
      <c r="RTR30" s="27"/>
      <c r="RTS30" s="27"/>
      <c r="RTT30" s="27"/>
      <c r="RTU30" s="27"/>
      <c r="RTV30" s="27"/>
      <c r="RTW30" s="27"/>
      <c r="RTX30" s="27"/>
      <c r="RTY30" s="27"/>
      <c r="RTZ30" s="27"/>
      <c r="RUA30" s="27"/>
      <c r="RUB30" s="27"/>
      <c r="RUC30" s="27"/>
      <c r="RUD30" s="27"/>
      <c r="RUE30" s="27"/>
      <c r="RUF30" s="27"/>
      <c r="RUG30" s="27"/>
      <c r="RUH30" s="27"/>
      <c r="RUI30" s="27"/>
      <c r="RUJ30" s="27"/>
      <c r="RUK30" s="27"/>
      <c r="RUL30" s="27"/>
      <c r="RUM30" s="27"/>
      <c r="RUN30" s="27"/>
      <c r="RUO30" s="27"/>
      <c r="RUP30" s="27"/>
      <c r="RUQ30" s="27"/>
      <c r="RUR30" s="27"/>
      <c r="RUS30" s="27"/>
      <c r="RUT30" s="27"/>
      <c r="RUU30" s="27"/>
      <c r="RUV30" s="27"/>
      <c r="RUW30" s="27"/>
      <c r="RUX30" s="27"/>
      <c r="RUY30" s="27"/>
      <c r="RUZ30" s="27"/>
      <c r="RVA30" s="27"/>
      <c r="RVB30" s="27"/>
      <c r="RVC30" s="27"/>
      <c r="RVD30" s="27"/>
      <c r="RVE30" s="27"/>
      <c r="RVF30" s="27"/>
      <c r="RVG30" s="27"/>
      <c r="RVH30" s="27"/>
      <c r="RVI30" s="27"/>
      <c r="RVJ30" s="27"/>
      <c r="RVK30" s="27"/>
      <c r="RVL30" s="27"/>
      <c r="RVM30" s="27"/>
      <c r="RVN30" s="27"/>
      <c r="RVO30" s="27"/>
      <c r="RVP30" s="27"/>
      <c r="RVQ30" s="27"/>
      <c r="RVR30" s="27"/>
      <c r="RVS30" s="27"/>
      <c r="RVT30" s="27"/>
      <c r="RVU30" s="27"/>
      <c r="RVV30" s="27"/>
      <c r="RVW30" s="27"/>
      <c r="RVX30" s="27"/>
      <c r="RVY30" s="27"/>
      <c r="RVZ30" s="27"/>
      <c r="RWA30" s="27"/>
      <c r="RWB30" s="27"/>
      <c r="RWC30" s="27"/>
      <c r="RWD30" s="27"/>
      <c r="RWE30" s="27"/>
      <c r="RWF30" s="27"/>
      <c r="RWG30" s="27"/>
      <c r="RWH30" s="27"/>
      <c r="RWI30" s="27"/>
      <c r="RWJ30" s="27"/>
      <c r="RWK30" s="27"/>
      <c r="RWL30" s="27"/>
      <c r="RWM30" s="27"/>
      <c r="RWN30" s="27"/>
      <c r="RWO30" s="27"/>
      <c r="RWP30" s="27"/>
      <c r="RWQ30" s="27"/>
      <c r="RWR30" s="27"/>
      <c r="RWS30" s="27"/>
      <c r="RWT30" s="27"/>
      <c r="RWU30" s="27"/>
      <c r="RWV30" s="27"/>
      <c r="RWW30" s="27"/>
      <c r="RWX30" s="27"/>
      <c r="RWY30" s="27"/>
      <c r="RWZ30" s="27"/>
      <c r="RXA30" s="27"/>
      <c r="RXB30" s="27"/>
      <c r="RXC30" s="27"/>
      <c r="RXD30" s="27"/>
      <c r="RXE30" s="27"/>
      <c r="RXF30" s="27"/>
      <c r="RXG30" s="27"/>
      <c r="RXH30" s="27"/>
      <c r="RXI30" s="27"/>
      <c r="RXJ30" s="27"/>
      <c r="RXK30" s="27"/>
      <c r="RXL30" s="27"/>
      <c r="RXM30" s="27"/>
      <c r="RXN30" s="27"/>
      <c r="RXO30" s="27"/>
      <c r="RXP30" s="27"/>
      <c r="RXQ30" s="27"/>
      <c r="RXR30" s="27"/>
      <c r="RXS30" s="27"/>
      <c r="RXT30" s="27"/>
      <c r="RXU30" s="27"/>
      <c r="RXV30" s="27"/>
      <c r="RXW30" s="27"/>
      <c r="RXX30" s="27"/>
      <c r="RXY30" s="27"/>
      <c r="RXZ30" s="27"/>
      <c r="RYA30" s="27"/>
      <c r="RYB30" s="27"/>
      <c r="RYC30" s="27"/>
      <c r="RYD30" s="27"/>
      <c r="RYE30" s="27"/>
      <c r="RYF30" s="27"/>
      <c r="RYG30" s="27"/>
      <c r="RYH30" s="27"/>
      <c r="RYI30" s="27"/>
      <c r="RYJ30" s="27"/>
      <c r="RYK30" s="27"/>
      <c r="RYL30" s="27"/>
      <c r="RYM30" s="27"/>
      <c r="RYN30" s="27"/>
      <c r="RYO30" s="27"/>
      <c r="RYP30" s="27"/>
      <c r="RYQ30" s="27"/>
      <c r="RYR30" s="27"/>
      <c r="RYS30" s="27"/>
      <c r="RYT30" s="27"/>
      <c r="RYU30" s="27"/>
      <c r="RYV30" s="27"/>
      <c r="RYW30" s="27"/>
      <c r="RYX30" s="27"/>
      <c r="RYY30" s="27"/>
      <c r="RYZ30" s="27"/>
      <c r="RZA30" s="27"/>
      <c r="RZB30" s="27"/>
      <c r="RZC30" s="27"/>
      <c r="RZD30" s="27"/>
      <c r="RZE30" s="27"/>
      <c r="RZF30" s="27"/>
      <c r="RZG30" s="27"/>
      <c r="RZH30" s="27"/>
      <c r="RZI30" s="27"/>
      <c r="RZJ30" s="27"/>
      <c r="RZK30" s="27"/>
      <c r="RZL30" s="27"/>
      <c r="RZM30" s="27"/>
      <c r="RZN30" s="27"/>
      <c r="RZO30" s="27"/>
      <c r="RZP30" s="27"/>
      <c r="RZQ30" s="27"/>
      <c r="RZR30" s="27"/>
      <c r="RZS30" s="27"/>
      <c r="RZT30" s="27"/>
      <c r="RZU30" s="27"/>
      <c r="RZV30" s="27"/>
      <c r="RZW30" s="27"/>
      <c r="RZX30" s="27"/>
      <c r="RZY30" s="27"/>
      <c r="RZZ30" s="27"/>
      <c r="SAA30" s="27"/>
      <c r="SAB30" s="27"/>
      <c r="SAC30" s="27"/>
      <c r="SAD30" s="27"/>
      <c r="SAE30" s="27"/>
      <c r="SAF30" s="27"/>
      <c r="SAG30" s="27"/>
      <c r="SAH30" s="27"/>
      <c r="SAI30" s="27"/>
      <c r="SAJ30" s="27"/>
      <c r="SAK30" s="27"/>
      <c r="SAL30" s="27"/>
      <c r="SAM30" s="27"/>
      <c r="SAN30" s="27"/>
      <c r="SAO30" s="27"/>
      <c r="SAP30" s="27"/>
      <c r="SAQ30" s="27"/>
      <c r="SAR30" s="27"/>
      <c r="SAS30" s="27"/>
      <c r="SAT30" s="27"/>
      <c r="SAU30" s="27"/>
      <c r="SAV30" s="27"/>
      <c r="SAW30" s="27"/>
      <c r="SAX30" s="27"/>
      <c r="SAY30" s="27"/>
      <c r="SAZ30" s="27"/>
      <c r="SBA30" s="27"/>
      <c r="SBB30" s="27"/>
      <c r="SBC30" s="27"/>
      <c r="SBD30" s="27"/>
      <c r="SBE30" s="27"/>
      <c r="SBF30" s="27"/>
      <c r="SBG30" s="27"/>
      <c r="SBH30" s="27"/>
      <c r="SBI30" s="27"/>
      <c r="SBJ30" s="27"/>
      <c r="SBK30" s="27"/>
      <c r="SBL30" s="27"/>
      <c r="SBM30" s="27"/>
      <c r="SBN30" s="27"/>
      <c r="SBO30" s="27"/>
      <c r="SBP30" s="27"/>
      <c r="SBQ30" s="27"/>
      <c r="SBR30" s="27"/>
      <c r="SBS30" s="27"/>
      <c r="SBT30" s="27"/>
      <c r="SBU30" s="27"/>
      <c r="SBV30" s="27"/>
      <c r="SBW30" s="27"/>
      <c r="SBX30" s="27"/>
      <c r="SBY30" s="27"/>
      <c r="SBZ30" s="27"/>
      <c r="SCA30" s="27"/>
      <c r="SCB30" s="27"/>
      <c r="SCC30" s="27"/>
      <c r="SCD30" s="27"/>
      <c r="SCE30" s="27"/>
      <c r="SCF30" s="27"/>
      <c r="SCG30" s="27"/>
      <c r="SCH30" s="27"/>
      <c r="SCI30" s="27"/>
      <c r="SCJ30" s="27"/>
      <c r="SCK30" s="27"/>
      <c r="SCL30" s="27"/>
      <c r="SCM30" s="27"/>
      <c r="SCN30" s="27"/>
      <c r="SCO30" s="27"/>
      <c r="SCP30" s="27"/>
      <c r="SCQ30" s="27"/>
      <c r="SCR30" s="27"/>
      <c r="SCS30" s="27"/>
      <c r="SCT30" s="27"/>
      <c r="SCU30" s="27"/>
      <c r="SCV30" s="27"/>
      <c r="SCW30" s="27"/>
      <c r="SCX30" s="27"/>
      <c r="SCY30" s="27"/>
      <c r="SCZ30" s="27"/>
      <c r="SDA30" s="27"/>
      <c r="SDB30" s="27"/>
      <c r="SDC30" s="27"/>
      <c r="SDD30" s="27"/>
      <c r="SDE30" s="27"/>
      <c r="SDF30" s="27"/>
      <c r="SDG30" s="27"/>
      <c r="SDH30" s="27"/>
      <c r="SDI30" s="27"/>
      <c r="SDJ30" s="27"/>
      <c r="SDK30" s="27"/>
      <c r="SDL30" s="27"/>
      <c r="SDM30" s="27"/>
      <c r="SDN30" s="27"/>
      <c r="SDO30" s="27"/>
      <c r="SDP30" s="27"/>
      <c r="SDQ30" s="27"/>
      <c r="SDR30" s="27"/>
      <c r="SDS30" s="27"/>
      <c r="SDT30" s="27"/>
      <c r="SDU30" s="27"/>
      <c r="SDV30" s="27"/>
      <c r="SDW30" s="27"/>
      <c r="SDX30" s="27"/>
      <c r="SDY30" s="27"/>
      <c r="SDZ30" s="27"/>
      <c r="SEA30" s="27"/>
      <c r="SEB30" s="27"/>
      <c r="SEC30" s="27"/>
      <c r="SED30" s="27"/>
      <c r="SEE30" s="27"/>
      <c r="SEF30" s="27"/>
      <c r="SEG30" s="27"/>
      <c r="SEH30" s="27"/>
      <c r="SEI30" s="27"/>
      <c r="SEJ30" s="27"/>
      <c r="SEK30" s="27"/>
      <c r="SEL30" s="27"/>
      <c r="SEM30" s="27"/>
      <c r="SEN30" s="27"/>
      <c r="SEO30" s="27"/>
      <c r="SEP30" s="27"/>
      <c r="SEQ30" s="27"/>
      <c r="SER30" s="27"/>
      <c r="SES30" s="27"/>
      <c r="SET30" s="27"/>
      <c r="SEU30" s="27"/>
      <c r="SEV30" s="27"/>
      <c r="SEW30" s="27"/>
      <c r="SEX30" s="27"/>
      <c r="SEY30" s="27"/>
      <c r="SEZ30" s="27"/>
      <c r="SFA30" s="27"/>
      <c r="SFB30" s="27"/>
      <c r="SFC30" s="27"/>
      <c r="SFD30" s="27"/>
      <c r="SFE30" s="27"/>
      <c r="SFF30" s="27"/>
      <c r="SFG30" s="27"/>
      <c r="SFH30" s="27"/>
      <c r="SFI30" s="27"/>
      <c r="SFJ30" s="27"/>
      <c r="SFK30" s="27"/>
      <c r="SFL30" s="27"/>
      <c r="SFM30" s="27"/>
      <c r="SFN30" s="27"/>
      <c r="SFO30" s="27"/>
      <c r="SFP30" s="27"/>
      <c r="SFQ30" s="27"/>
      <c r="SFR30" s="27"/>
      <c r="SFS30" s="27"/>
      <c r="SFT30" s="27"/>
      <c r="SFU30" s="27"/>
      <c r="SFV30" s="27"/>
      <c r="SFW30" s="27"/>
      <c r="SFX30" s="27"/>
      <c r="SFY30" s="27"/>
      <c r="SFZ30" s="27"/>
      <c r="SGA30" s="27"/>
      <c r="SGB30" s="27"/>
      <c r="SGC30" s="27"/>
      <c r="SGD30" s="27"/>
      <c r="SGE30" s="27"/>
      <c r="SGF30" s="27"/>
      <c r="SGG30" s="27"/>
      <c r="SGH30" s="27"/>
      <c r="SGI30" s="27"/>
      <c r="SGJ30" s="27"/>
      <c r="SGK30" s="27"/>
      <c r="SGL30" s="27"/>
      <c r="SGM30" s="27"/>
      <c r="SGN30" s="27"/>
      <c r="SGO30" s="27"/>
      <c r="SGP30" s="27"/>
      <c r="SGQ30" s="27"/>
      <c r="SGR30" s="27"/>
      <c r="SGS30" s="27"/>
      <c r="SGT30" s="27"/>
      <c r="SGU30" s="27"/>
      <c r="SGV30" s="27"/>
      <c r="SGW30" s="27"/>
      <c r="SGX30" s="27"/>
      <c r="SGY30" s="27"/>
      <c r="SGZ30" s="27"/>
      <c r="SHA30" s="27"/>
      <c r="SHB30" s="27"/>
      <c r="SHC30" s="27"/>
      <c r="SHD30" s="27"/>
      <c r="SHE30" s="27"/>
      <c r="SHF30" s="27"/>
      <c r="SHG30" s="27"/>
      <c r="SHH30" s="27"/>
      <c r="SHI30" s="27"/>
      <c r="SHJ30" s="27"/>
      <c r="SHK30" s="27"/>
      <c r="SHL30" s="27"/>
      <c r="SHM30" s="27"/>
      <c r="SHN30" s="27"/>
      <c r="SHO30" s="27"/>
      <c r="SHP30" s="27"/>
      <c r="SHQ30" s="27"/>
      <c r="SHR30" s="27"/>
      <c r="SHS30" s="27"/>
      <c r="SHT30" s="27"/>
      <c r="SHU30" s="27"/>
      <c r="SHV30" s="27"/>
      <c r="SHW30" s="27"/>
      <c r="SHX30" s="27"/>
      <c r="SHY30" s="27"/>
      <c r="SHZ30" s="27"/>
      <c r="SIA30" s="27"/>
      <c r="SIB30" s="27"/>
      <c r="SIC30" s="27"/>
      <c r="SID30" s="27"/>
      <c r="SIE30" s="27"/>
      <c r="SIF30" s="27"/>
      <c r="SIG30" s="27"/>
      <c r="SIH30" s="27"/>
      <c r="SII30" s="27"/>
      <c r="SIJ30" s="27"/>
      <c r="SIK30" s="27"/>
      <c r="SIL30" s="27"/>
      <c r="SIM30" s="27"/>
      <c r="SIN30" s="27"/>
      <c r="SIO30" s="27"/>
      <c r="SIP30" s="27"/>
      <c r="SIQ30" s="27"/>
      <c r="SIR30" s="27"/>
      <c r="SIS30" s="27"/>
      <c r="SIT30" s="27"/>
      <c r="SIU30" s="27"/>
      <c r="SIV30" s="27"/>
      <c r="SIW30" s="27"/>
      <c r="SIX30" s="27"/>
      <c r="SIY30" s="27"/>
      <c r="SIZ30" s="27"/>
      <c r="SJA30" s="27"/>
      <c r="SJB30" s="27"/>
      <c r="SJC30" s="27"/>
      <c r="SJD30" s="27"/>
      <c r="SJE30" s="27"/>
      <c r="SJF30" s="27"/>
      <c r="SJG30" s="27"/>
      <c r="SJH30" s="27"/>
      <c r="SJI30" s="27"/>
      <c r="SJJ30" s="27"/>
      <c r="SJK30" s="27"/>
      <c r="SJL30" s="27"/>
      <c r="SJM30" s="27"/>
      <c r="SJN30" s="27"/>
      <c r="SJO30" s="27"/>
      <c r="SJP30" s="27"/>
      <c r="SJQ30" s="27"/>
      <c r="SJR30" s="27"/>
      <c r="SJS30" s="27"/>
      <c r="SJT30" s="27"/>
      <c r="SJU30" s="27"/>
      <c r="SJV30" s="27"/>
      <c r="SJW30" s="27"/>
      <c r="SJX30" s="27"/>
      <c r="SJY30" s="27"/>
      <c r="SJZ30" s="27"/>
      <c r="SKA30" s="27"/>
      <c r="SKB30" s="27"/>
      <c r="SKC30" s="27"/>
      <c r="SKD30" s="27"/>
      <c r="SKE30" s="27"/>
      <c r="SKF30" s="27"/>
      <c r="SKG30" s="27"/>
      <c r="SKH30" s="27"/>
      <c r="SKI30" s="27"/>
      <c r="SKJ30" s="27"/>
      <c r="SKK30" s="27"/>
      <c r="SKL30" s="27"/>
      <c r="SKM30" s="27"/>
      <c r="SKN30" s="27"/>
      <c r="SKO30" s="27"/>
      <c r="SKP30" s="27"/>
      <c r="SKQ30" s="27"/>
      <c r="SKR30" s="27"/>
      <c r="SKS30" s="27"/>
      <c r="SKT30" s="27"/>
      <c r="SKU30" s="27"/>
      <c r="SKV30" s="27"/>
      <c r="SKW30" s="27"/>
      <c r="SKX30" s="27"/>
      <c r="SKY30" s="27"/>
      <c r="SKZ30" s="27"/>
      <c r="SLA30" s="27"/>
      <c r="SLB30" s="27"/>
      <c r="SLC30" s="27"/>
      <c r="SLD30" s="27"/>
      <c r="SLE30" s="27"/>
      <c r="SLF30" s="27"/>
      <c r="SLG30" s="27"/>
      <c r="SLH30" s="27"/>
      <c r="SLI30" s="27"/>
      <c r="SLJ30" s="27"/>
      <c r="SLK30" s="27"/>
      <c r="SLL30" s="27"/>
      <c r="SLM30" s="27"/>
      <c r="SLN30" s="27"/>
      <c r="SLO30" s="27"/>
      <c r="SLP30" s="27"/>
      <c r="SLQ30" s="27"/>
      <c r="SLR30" s="27"/>
      <c r="SLS30" s="27"/>
      <c r="SLT30" s="27"/>
      <c r="SLU30" s="27"/>
      <c r="SLV30" s="27"/>
      <c r="SLW30" s="27"/>
      <c r="SLX30" s="27"/>
      <c r="SLY30" s="27"/>
      <c r="SLZ30" s="27"/>
      <c r="SMA30" s="27"/>
      <c r="SMB30" s="27"/>
      <c r="SMC30" s="27"/>
      <c r="SMD30" s="27"/>
      <c r="SME30" s="27"/>
      <c r="SMF30" s="27"/>
      <c r="SMG30" s="27"/>
      <c r="SMH30" s="27"/>
      <c r="SMI30" s="27"/>
      <c r="SMJ30" s="27"/>
      <c r="SMK30" s="27"/>
      <c r="SML30" s="27"/>
      <c r="SMM30" s="27"/>
      <c r="SMN30" s="27"/>
      <c r="SMO30" s="27"/>
      <c r="SMP30" s="27"/>
      <c r="SMQ30" s="27"/>
      <c r="SMR30" s="27"/>
      <c r="SMS30" s="27"/>
      <c r="SMT30" s="27"/>
      <c r="SMU30" s="27"/>
      <c r="SMV30" s="27"/>
      <c r="SMW30" s="27"/>
      <c r="SMX30" s="27"/>
      <c r="SMY30" s="27"/>
      <c r="SMZ30" s="27"/>
      <c r="SNA30" s="27"/>
      <c r="SNB30" s="27"/>
      <c r="SNC30" s="27"/>
      <c r="SND30" s="27"/>
      <c r="SNE30" s="27"/>
      <c r="SNF30" s="27"/>
      <c r="SNG30" s="27"/>
      <c r="SNH30" s="27"/>
      <c r="SNI30" s="27"/>
      <c r="SNJ30" s="27"/>
      <c r="SNK30" s="27"/>
      <c r="SNL30" s="27"/>
      <c r="SNM30" s="27"/>
      <c r="SNN30" s="27"/>
      <c r="SNO30" s="27"/>
      <c r="SNP30" s="27"/>
      <c r="SNQ30" s="27"/>
      <c r="SNR30" s="27"/>
      <c r="SNS30" s="27"/>
      <c r="SNT30" s="27"/>
      <c r="SNU30" s="27"/>
      <c r="SNV30" s="27"/>
      <c r="SNW30" s="27"/>
      <c r="SNX30" s="27"/>
      <c r="SNY30" s="27"/>
      <c r="SNZ30" s="27"/>
      <c r="SOA30" s="27"/>
      <c r="SOB30" s="27"/>
      <c r="SOC30" s="27"/>
      <c r="SOD30" s="27"/>
      <c r="SOE30" s="27"/>
      <c r="SOF30" s="27"/>
      <c r="SOG30" s="27"/>
      <c r="SOH30" s="27"/>
      <c r="SOI30" s="27"/>
      <c r="SOJ30" s="27"/>
      <c r="SOK30" s="27"/>
      <c r="SOL30" s="27"/>
      <c r="SOM30" s="27"/>
      <c r="SON30" s="27"/>
      <c r="SOO30" s="27"/>
      <c r="SOP30" s="27"/>
      <c r="SOQ30" s="27"/>
      <c r="SOR30" s="27"/>
      <c r="SOS30" s="27"/>
      <c r="SOT30" s="27"/>
      <c r="SOU30" s="27"/>
      <c r="SOV30" s="27"/>
      <c r="SOW30" s="27"/>
      <c r="SOX30" s="27"/>
      <c r="SOY30" s="27"/>
      <c r="SOZ30" s="27"/>
      <c r="SPA30" s="27"/>
      <c r="SPB30" s="27"/>
      <c r="SPC30" s="27"/>
      <c r="SPD30" s="27"/>
      <c r="SPE30" s="27"/>
      <c r="SPF30" s="27"/>
      <c r="SPG30" s="27"/>
      <c r="SPH30" s="27"/>
      <c r="SPI30" s="27"/>
      <c r="SPJ30" s="27"/>
      <c r="SPK30" s="27"/>
      <c r="SPL30" s="27"/>
      <c r="SPM30" s="27"/>
      <c r="SPN30" s="27"/>
      <c r="SPO30" s="27"/>
      <c r="SPP30" s="27"/>
      <c r="SPQ30" s="27"/>
      <c r="SPR30" s="27"/>
      <c r="SPS30" s="27"/>
      <c r="SPT30" s="27"/>
      <c r="SPU30" s="27"/>
      <c r="SPV30" s="27"/>
      <c r="SPW30" s="27"/>
      <c r="SPX30" s="27"/>
      <c r="SPY30" s="27"/>
      <c r="SPZ30" s="27"/>
      <c r="SQA30" s="27"/>
      <c r="SQB30" s="27"/>
      <c r="SQC30" s="27"/>
      <c r="SQD30" s="27"/>
      <c r="SQE30" s="27"/>
      <c r="SQF30" s="27"/>
      <c r="SQG30" s="27"/>
      <c r="SQH30" s="27"/>
      <c r="SQI30" s="27"/>
      <c r="SQJ30" s="27"/>
      <c r="SQK30" s="27"/>
      <c r="SQL30" s="27"/>
      <c r="SQM30" s="27"/>
      <c r="SQN30" s="27"/>
      <c r="SQO30" s="27"/>
      <c r="SQP30" s="27"/>
      <c r="SQQ30" s="27"/>
      <c r="SQR30" s="27"/>
      <c r="SQS30" s="27"/>
      <c r="SQT30" s="27"/>
      <c r="SQU30" s="27"/>
      <c r="SQV30" s="27"/>
      <c r="SQW30" s="27"/>
      <c r="SQX30" s="27"/>
      <c r="SQY30" s="27"/>
      <c r="SQZ30" s="27"/>
      <c r="SRA30" s="27"/>
      <c r="SRB30" s="27"/>
      <c r="SRC30" s="27"/>
      <c r="SRD30" s="27"/>
      <c r="SRE30" s="27"/>
      <c r="SRF30" s="27"/>
      <c r="SRG30" s="27"/>
      <c r="SRH30" s="27"/>
      <c r="SRI30" s="27"/>
      <c r="SRJ30" s="27"/>
      <c r="SRK30" s="27"/>
      <c r="SRL30" s="27"/>
      <c r="SRM30" s="27"/>
      <c r="SRN30" s="27"/>
      <c r="SRO30" s="27"/>
      <c r="SRP30" s="27"/>
      <c r="SRQ30" s="27"/>
      <c r="SRR30" s="27"/>
      <c r="SRS30" s="27"/>
      <c r="SRT30" s="27"/>
      <c r="SRU30" s="27"/>
      <c r="SRV30" s="27"/>
      <c r="SRW30" s="27"/>
      <c r="SRX30" s="27"/>
      <c r="SRY30" s="27"/>
      <c r="SRZ30" s="27"/>
      <c r="SSA30" s="27"/>
      <c r="SSB30" s="27"/>
      <c r="SSC30" s="27"/>
      <c r="SSD30" s="27"/>
      <c r="SSE30" s="27"/>
      <c r="SSF30" s="27"/>
      <c r="SSG30" s="27"/>
      <c r="SSH30" s="27"/>
      <c r="SSI30" s="27"/>
      <c r="SSJ30" s="27"/>
      <c r="SSK30" s="27"/>
      <c r="SSL30" s="27"/>
      <c r="SSM30" s="27"/>
      <c r="SSN30" s="27"/>
      <c r="SSO30" s="27"/>
      <c r="SSP30" s="27"/>
      <c r="SSQ30" s="27"/>
      <c r="SSR30" s="27"/>
      <c r="SSS30" s="27"/>
      <c r="SST30" s="27"/>
      <c r="SSU30" s="27"/>
      <c r="SSV30" s="27"/>
      <c r="SSW30" s="27"/>
      <c r="SSX30" s="27"/>
      <c r="SSY30" s="27"/>
      <c r="SSZ30" s="27"/>
      <c r="STA30" s="27"/>
      <c r="STB30" s="27"/>
      <c r="STC30" s="27"/>
      <c r="STD30" s="27"/>
      <c r="STE30" s="27"/>
      <c r="STF30" s="27"/>
      <c r="STG30" s="27"/>
      <c r="STH30" s="27"/>
      <c r="STI30" s="27"/>
      <c r="STJ30" s="27"/>
      <c r="STK30" s="27"/>
      <c r="STL30" s="27"/>
      <c r="STM30" s="27"/>
      <c r="STN30" s="27"/>
      <c r="STO30" s="27"/>
      <c r="STP30" s="27"/>
      <c r="STQ30" s="27"/>
      <c r="STR30" s="27"/>
      <c r="STS30" s="27"/>
      <c r="STT30" s="27"/>
      <c r="STU30" s="27"/>
      <c r="STV30" s="27"/>
      <c r="STW30" s="27"/>
      <c r="STX30" s="27"/>
      <c r="STY30" s="27"/>
      <c r="STZ30" s="27"/>
      <c r="SUA30" s="27"/>
      <c r="SUB30" s="27"/>
      <c r="SUC30" s="27"/>
      <c r="SUD30" s="27"/>
      <c r="SUE30" s="27"/>
      <c r="SUF30" s="27"/>
      <c r="SUG30" s="27"/>
      <c r="SUH30" s="27"/>
      <c r="SUI30" s="27"/>
      <c r="SUJ30" s="27"/>
      <c r="SUK30" s="27"/>
      <c r="SUL30" s="27"/>
      <c r="SUM30" s="27"/>
      <c r="SUN30" s="27"/>
      <c r="SUO30" s="27"/>
      <c r="SUP30" s="27"/>
      <c r="SUQ30" s="27"/>
      <c r="SUR30" s="27"/>
      <c r="SUS30" s="27"/>
      <c r="SUT30" s="27"/>
      <c r="SUU30" s="27"/>
      <c r="SUV30" s="27"/>
      <c r="SUW30" s="27"/>
      <c r="SUX30" s="27"/>
      <c r="SUY30" s="27"/>
      <c r="SUZ30" s="27"/>
      <c r="SVA30" s="27"/>
      <c r="SVB30" s="27"/>
      <c r="SVC30" s="27"/>
      <c r="SVD30" s="27"/>
      <c r="SVE30" s="27"/>
      <c r="SVF30" s="27"/>
      <c r="SVG30" s="27"/>
      <c r="SVH30" s="27"/>
      <c r="SVI30" s="27"/>
      <c r="SVJ30" s="27"/>
      <c r="SVK30" s="27"/>
      <c r="SVL30" s="27"/>
      <c r="SVM30" s="27"/>
      <c r="SVN30" s="27"/>
      <c r="SVO30" s="27"/>
      <c r="SVP30" s="27"/>
      <c r="SVQ30" s="27"/>
      <c r="SVR30" s="27"/>
      <c r="SVS30" s="27"/>
      <c r="SVT30" s="27"/>
      <c r="SVU30" s="27"/>
      <c r="SVV30" s="27"/>
      <c r="SVW30" s="27"/>
      <c r="SVX30" s="27"/>
      <c r="SVY30" s="27"/>
      <c r="SVZ30" s="27"/>
      <c r="SWA30" s="27"/>
      <c r="SWB30" s="27"/>
      <c r="SWC30" s="27"/>
      <c r="SWD30" s="27"/>
      <c r="SWE30" s="27"/>
      <c r="SWF30" s="27"/>
      <c r="SWG30" s="27"/>
      <c r="SWH30" s="27"/>
      <c r="SWI30" s="27"/>
      <c r="SWJ30" s="27"/>
      <c r="SWK30" s="27"/>
      <c r="SWL30" s="27"/>
      <c r="SWM30" s="27"/>
      <c r="SWN30" s="27"/>
      <c r="SWO30" s="27"/>
      <c r="SWP30" s="27"/>
      <c r="SWQ30" s="27"/>
      <c r="SWR30" s="27"/>
      <c r="SWS30" s="27"/>
      <c r="SWT30" s="27"/>
      <c r="SWU30" s="27"/>
      <c r="SWV30" s="27"/>
      <c r="SWW30" s="27"/>
      <c r="SWX30" s="27"/>
      <c r="SWY30" s="27"/>
      <c r="SWZ30" s="27"/>
      <c r="SXA30" s="27"/>
      <c r="SXB30" s="27"/>
      <c r="SXC30" s="27"/>
      <c r="SXD30" s="27"/>
      <c r="SXE30" s="27"/>
      <c r="SXF30" s="27"/>
      <c r="SXG30" s="27"/>
      <c r="SXH30" s="27"/>
      <c r="SXI30" s="27"/>
      <c r="SXJ30" s="27"/>
      <c r="SXK30" s="27"/>
      <c r="SXL30" s="27"/>
      <c r="SXM30" s="27"/>
      <c r="SXN30" s="27"/>
      <c r="SXO30" s="27"/>
      <c r="SXP30" s="27"/>
      <c r="SXQ30" s="27"/>
      <c r="SXR30" s="27"/>
      <c r="SXS30" s="27"/>
      <c r="SXT30" s="27"/>
      <c r="SXU30" s="27"/>
      <c r="SXV30" s="27"/>
      <c r="SXW30" s="27"/>
      <c r="SXX30" s="27"/>
      <c r="SXY30" s="27"/>
      <c r="SXZ30" s="27"/>
      <c r="SYA30" s="27"/>
      <c r="SYB30" s="27"/>
      <c r="SYC30" s="27"/>
      <c r="SYD30" s="27"/>
      <c r="SYE30" s="27"/>
      <c r="SYF30" s="27"/>
      <c r="SYG30" s="27"/>
      <c r="SYH30" s="27"/>
      <c r="SYI30" s="27"/>
      <c r="SYJ30" s="27"/>
      <c r="SYK30" s="27"/>
      <c r="SYL30" s="27"/>
      <c r="SYM30" s="27"/>
      <c r="SYN30" s="27"/>
      <c r="SYO30" s="27"/>
      <c r="SYP30" s="27"/>
      <c r="SYQ30" s="27"/>
      <c r="SYR30" s="27"/>
      <c r="SYS30" s="27"/>
      <c r="SYT30" s="27"/>
      <c r="SYU30" s="27"/>
      <c r="SYV30" s="27"/>
      <c r="SYW30" s="27"/>
      <c r="SYX30" s="27"/>
      <c r="SYY30" s="27"/>
      <c r="SYZ30" s="27"/>
      <c r="SZA30" s="27"/>
      <c r="SZB30" s="27"/>
      <c r="SZC30" s="27"/>
      <c r="SZD30" s="27"/>
      <c r="SZE30" s="27"/>
      <c r="SZF30" s="27"/>
      <c r="SZG30" s="27"/>
      <c r="SZH30" s="27"/>
      <c r="SZI30" s="27"/>
      <c r="SZJ30" s="27"/>
      <c r="SZK30" s="27"/>
      <c r="SZL30" s="27"/>
      <c r="SZM30" s="27"/>
      <c r="SZN30" s="27"/>
      <c r="SZO30" s="27"/>
      <c r="SZP30" s="27"/>
      <c r="SZQ30" s="27"/>
      <c r="SZR30" s="27"/>
      <c r="SZS30" s="27"/>
      <c r="SZT30" s="27"/>
      <c r="SZU30" s="27"/>
      <c r="SZV30" s="27"/>
      <c r="SZW30" s="27"/>
      <c r="SZX30" s="27"/>
      <c r="SZY30" s="27"/>
      <c r="SZZ30" s="27"/>
      <c r="TAA30" s="27"/>
      <c r="TAB30" s="27"/>
      <c r="TAC30" s="27"/>
      <c r="TAD30" s="27"/>
      <c r="TAE30" s="27"/>
      <c r="TAF30" s="27"/>
      <c r="TAG30" s="27"/>
      <c r="TAH30" s="27"/>
      <c r="TAI30" s="27"/>
      <c r="TAJ30" s="27"/>
      <c r="TAK30" s="27"/>
      <c r="TAL30" s="27"/>
      <c r="TAM30" s="27"/>
      <c r="TAN30" s="27"/>
      <c r="TAO30" s="27"/>
      <c r="TAP30" s="27"/>
      <c r="TAQ30" s="27"/>
      <c r="TAR30" s="27"/>
      <c r="TAS30" s="27"/>
      <c r="TAT30" s="27"/>
      <c r="TAU30" s="27"/>
      <c r="TAV30" s="27"/>
      <c r="TAW30" s="27"/>
      <c r="TAX30" s="27"/>
      <c r="TAY30" s="27"/>
      <c r="TAZ30" s="27"/>
      <c r="TBA30" s="27"/>
      <c r="TBB30" s="27"/>
      <c r="TBC30" s="27"/>
      <c r="TBD30" s="27"/>
      <c r="TBE30" s="27"/>
      <c r="TBF30" s="27"/>
      <c r="TBG30" s="27"/>
      <c r="TBH30" s="27"/>
      <c r="TBI30" s="27"/>
      <c r="TBJ30" s="27"/>
      <c r="TBK30" s="27"/>
      <c r="TBL30" s="27"/>
      <c r="TBM30" s="27"/>
      <c r="TBN30" s="27"/>
      <c r="TBO30" s="27"/>
      <c r="TBP30" s="27"/>
      <c r="TBQ30" s="27"/>
      <c r="TBR30" s="27"/>
      <c r="TBS30" s="27"/>
      <c r="TBT30" s="27"/>
      <c r="TBU30" s="27"/>
      <c r="TBV30" s="27"/>
      <c r="TBW30" s="27"/>
      <c r="TBX30" s="27"/>
      <c r="TBY30" s="27"/>
      <c r="TBZ30" s="27"/>
      <c r="TCA30" s="27"/>
      <c r="TCB30" s="27"/>
      <c r="TCC30" s="27"/>
      <c r="TCD30" s="27"/>
      <c r="TCE30" s="27"/>
      <c r="TCF30" s="27"/>
      <c r="TCG30" s="27"/>
      <c r="TCH30" s="27"/>
      <c r="TCI30" s="27"/>
      <c r="TCJ30" s="27"/>
      <c r="TCK30" s="27"/>
      <c r="TCL30" s="27"/>
      <c r="TCM30" s="27"/>
      <c r="TCN30" s="27"/>
      <c r="TCO30" s="27"/>
      <c r="TCP30" s="27"/>
      <c r="TCQ30" s="27"/>
      <c r="TCR30" s="27"/>
      <c r="TCS30" s="27"/>
      <c r="TCT30" s="27"/>
      <c r="TCU30" s="27"/>
      <c r="TCV30" s="27"/>
      <c r="TCW30" s="27"/>
      <c r="TCX30" s="27"/>
      <c r="TCY30" s="27"/>
      <c r="TCZ30" s="27"/>
      <c r="TDA30" s="27"/>
      <c r="TDB30" s="27"/>
      <c r="TDC30" s="27"/>
      <c r="TDD30" s="27"/>
      <c r="TDE30" s="27"/>
      <c r="TDF30" s="27"/>
      <c r="TDG30" s="27"/>
      <c r="TDH30" s="27"/>
      <c r="TDI30" s="27"/>
      <c r="TDJ30" s="27"/>
      <c r="TDK30" s="27"/>
      <c r="TDL30" s="27"/>
      <c r="TDM30" s="27"/>
      <c r="TDN30" s="27"/>
      <c r="TDO30" s="27"/>
      <c r="TDP30" s="27"/>
      <c r="TDQ30" s="27"/>
      <c r="TDR30" s="27"/>
      <c r="TDS30" s="27"/>
      <c r="TDT30" s="27"/>
      <c r="TDU30" s="27"/>
      <c r="TDV30" s="27"/>
      <c r="TDW30" s="27"/>
      <c r="TDX30" s="27"/>
      <c r="TDY30" s="27"/>
      <c r="TDZ30" s="27"/>
      <c r="TEA30" s="27"/>
      <c r="TEB30" s="27"/>
      <c r="TEC30" s="27"/>
      <c r="TED30" s="27"/>
      <c r="TEE30" s="27"/>
      <c r="TEF30" s="27"/>
      <c r="TEG30" s="27"/>
      <c r="TEH30" s="27"/>
      <c r="TEI30" s="27"/>
      <c r="TEJ30" s="27"/>
      <c r="TEK30" s="27"/>
      <c r="TEL30" s="27"/>
      <c r="TEM30" s="27"/>
      <c r="TEN30" s="27"/>
      <c r="TEO30" s="27"/>
      <c r="TEP30" s="27"/>
      <c r="TEQ30" s="27"/>
      <c r="TER30" s="27"/>
      <c r="TES30" s="27"/>
      <c r="TET30" s="27"/>
      <c r="TEU30" s="27"/>
      <c r="TEV30" s="27"/>
      <c r="TEW30" s="27"/>
      <c r="TEX30" s="27"/>
      <c r="TEY30" s="27"/>
      <c r="TEZ30" s="27"/>
      <c r="TFA30" s="27"/>
      <c r="TFB30" s="27"/>
      <c r="TFC30" s="27"/>
      <c r="TFD30" s="27"/>
      <c r="TFE30" s="27"/>
      <c r="TFF30" s="27"/>
      <c r="TFG30" s="27"/>
      <c r="TFH30" s="27"/>
      <c r="TFI30" s="27"/>
      <c r="TFJ30" s="27"/>
      <c r="TFK30" s="27"/>
      <c r="TFL30" s="27"/>
      <c r="TFM30" s="27"/>
      <c r="TFN30" s="27"/>
      <c r="TFO30" s="27"/>
      <c r="TFP30" s="27"/>
      <c r="TFQ30" s="27"/>
      <c r="TFR30" s="27"/>
      <c r="TFS30" s="27"/>
      <c r="TFT30" s="27"/>
      <c r="TFU30" s="27"/>
      <c r="TFV30" s="27"/>
      <c r="TFW30" s="27"/>
      <c r="TFX30" s="27"/>
      <c r="TFY30" s="27"/>
      <c r="TFZ30" s="27"/>
      <c r="TGA30" s="27"/>
      <c r="TGB30" s="27"/>
      <c r="TGC30" s="27"/>
      <c r="TGD30" s="27"/>
      <c r="TGE30" s="27"/>
      <c r="TGF30" s="27"/>
      <c r="TGG30" s="27"/>
      <c r="TGH30" s="27"/>
      <c r="TGI30" s="27"/>
      <c r="TGJ30" s="27"/>
      <c r="TGK30" s="27"/>
      <c r="TGL30" s="27"/>
      <c r="TGM30" s="27"/>
      <c r="TGN30" s="27"/>
      <c r="TGO30" s="27"/>
      <c r="TGP30" s="27"/>
      <c r="TGQ30" s="27"/>
      <c r="TGR30" s="27"/>
      <c r="TGS30" s="27"/>
      <c r="TGT30" s="27"/>
      <c r="TGU30" s="27"/>
      <c r="TGV30" s="27"/>
      <c r="TGW30" s="27"/>
      <c r="TGX30" s="27"/>
      <c r="TGY30" s="27"/>
      <c r="TGZ30" s="27"/>
      <c r="THA30" s="27"/>
      <c r="THB30" s="27"/>
      <c r="THC30" s="27"/>
      <c r="THD30" s="27"/>
      <c r="THE30" s="27"/>
      <c r="THF30" s="27"/>
      <c r="THG30" s="27"/>
      <c r="THH30" s="27"/>
      <c r="THI30" s="27"/>
      <c r="THJ30" s="27"/>
      <c r="THK30" s="27"/>
      <c r="THL30" s="27"/>
      <c r="THM30" s="27"/>
      <c r="THN30" s="27"/>
      <c r="THO30" s="27"/>
      <c r="THP30" s="27"/>
      <c r="THQ30" s="27"/>
      <c r="THR30" s="27"/>
      <c r="THS30" s="27"/>
      <c r="THT30" s="27"/>
      <c r="THU30" s="27"/>
      <c r="THV30" s="27"/>
      <c r="THW30" s="27"/>
      <c r="THX30" s="27"/>
      <c r="THY30" s="27"/>
      <c r="THZ30" s="27"/>
      <c r="TIA30" s="27"/>
      <c r="TIB30" s="27"/>
      <c r="TIC30" s="27"/>
      <c r="TID30" s="27"/>
      <c r="TIE30" s="27"/>
      <c r="TIF30" s="27"/>
      <c r="TIG30" s="27"/>
      <c r="TIH30" s="27"/>
      <c r="TII30" s="27"/>
      <c r="TIJ30" s="27"/>
      <c r="TIK30" s="27"/>
      <c r="TIL30" s="27"/>
      <c r="TIM30" s="27"/>
      <c r="TIN30" s="27"/>
      <c r="TIO30" s="27"/>
      <c r="TIP30" s="27"/>
      <c r="TIQ30" s="27"/>
      <c r="TIR30" s="27"/>
      <c r="TIS30" s="27"/>
      <c r="TIT30" s="27"/>
      <c r="TIU30" s="27"/>
      <c r="TIV30" s="27"/>
      <c r="TIW30" s="27"/>
      <c r="TIX30" s="27"/>
      <c r="TIY30" s="27"/>
      <c r="TIZ30" s="27"/>
      <c r="TJA30" s="27"/>
      <c r="TJB30" s="27"/>
      <c r="TJC30" s="27"/>
      <c r="TJD30" s="27"/>
      <c r="TJE30" s="27"/>
      <c r="TJF30" s="27"/>
      <c r="TJG30" s="27"/>
      <c r="TJH30" s="27"/>
      <c r="TJI30" s="27"/>
      <c r="TJJ30" s="27"/>
      <c r="TJK30" s="27"/>
      <c r="TJL30" s="27"/>
      <c r="TJM30" s="27"/>
      <c r="TJN30" s="27"/>
      <c r="TJO30" s="27"/>
      <c r="TJP30" s="27"/>
      <c r="TJQ30" s="27"/>
      <c r="TJR30" s="27"/>
      <c r="TJS30" s="27"/>
      <c r="TJT30" s="27"/>
      <c r="TJU30" s="27"/>
      <c r="TJV30" s="27"/>
      <c r="TJW30" s="27"/>
      <c r="TJX30" s="27"/>
      <c r="TJY30" s="27"/>
      <c r="TJZ30" s="27"/>
      <c r="TKA30" s="27"/>
      <c r="TKB30" s="27"/>
      <c r="TKC30" s="27"/>
      <c r="TKD30" s="27"/>
      <c r="TKE30" s="27"/>
      <c r="TKF30" s="27"/>
      <c r="TKG30" s="27"/>
      <c r="TKH30" s="27"/>
      <c r="TKI30" s="27"/>
      <c r="TKJ30" s="27"/>
      <c r="TKK30" s="27"/>
      <c r="TKL30" s="27"/>
      <c r="TKM30" s="27"/>
      <c r="TKN30" s="27"/>
      <c r="TKO30" s="27"/>
      <c r="TKP30" s="27"/>
      <c r="TKQ30" s="27"/>
      <c r="TKR30" s="27"/>
      <c r="TKS30" s="27"/>
      <c r="TKT30" s="27"/>
      <c r="TKU30" s="27"/>
      <c r="TKV30" s="27"/>
      <c r="TKW30" s="27"/>
      <c r="TKX30" s="27"/>
      <c r="TKY30" s="27"/>
      <c r="TKZ30" s="27"/>
      <c r="TLA30" s="27"/>
      <c r="TLB30" s="27"/>
      <c r="TLC30" s="27"/>
      <c r="TLD30" s="27"/>
      <c r="TLE30" s="27"/>
      <c r="TLF30" s="27"/>
      <c r="TLG30" s="27"/>
      <c r="TLH30" s="27"/>
      <c r="TLI30" s="27"/>
      <c r="TLJ30" s="27"/>
      <c r="TLK30" s="27"/>
      <c r="TLL30" s="27"/>
      <c r="TLM30" s="27"/>
      <c r="TLN30" s="27"/>
      <c r="TLO30" s="27"/>
      <c r="TLP30" s="27"/>
      <c r="TLQ30" s="27"/>
      <c r="TLR30" s="27"/>
      <c r="TLS30" s="27"/>
      <c r="TLT30" s="27"/>
      <c r="TLU30" s="27"/>
      <c r="TLV30" s="27"/>
      <c r="TLW30" s="27"/>
      <c r="TLX30" s="27"/>
      <c r="TLY30" s="27"/>
      <c r="TLZ30" s="27"/>
      <c r="TMA30" s="27"/>
      <c r="TMB30" s="27"/>
      <c r="TMC30" s="27"/>
      <c r="TMD30" s="27"/>
      <c r="TME30" s="27"/>
      <c r="TMF30" s="27"/>
      <c r="TMG30" s="27"/>
      <c r="TMH30" s="27"/>
      <c r="TMI30" s="27"/>
      <c r="TMJ30" s="27"/>
      <c r="TMK30" s="27"/>
      <c r="TML30" s="27"/>
      <c r="TMM30" s="27"/>
      <c r="TMN30" s="27"/>
      <c r="TMO30" s="27"/>
      <c r="TMP30" s="27"/>
      <c r="TMQ30" s="27"/>
      <c r="TMR30" s="27"/>
      <c r="TMS30" s="27"/>
      <c r="TMT30" s="27"/>
      <c r="TMU30" s="27"/>
      <c r="TMV30" s="27"/>
      <c r="TMW30" s="27"/>
      <c r="TMX30" s="27"/>
      <c r="TMY30" s="27"/>
      <c r="TMZ30" s="27"/>
      <c r="TNA30" s="27"/>
      <c r="TNB30" s="27"/>
      <c r="TNC30" s="27"/>
      <c r="TND30" s="27"/>
      <c r="TNE30" s="27"/>
      <c r="TNF30" s="27"/>
      <c r="TNG30" s="27"/>
      <c r="TNH30" s="27"/>
      <c r="TNI30" s="27"/>
      <c r="TNJ30" s="27"/>
      <c r="TNK30" s="27"/>
      <c r="TNL30" s="27"/>
      <c r="TNM30" s="27"/>
      <c r="TNN30" s="27"/>
      <c r="TNO30" s="27"/>
      <c r="TNP30" s="27"/>
      <c r="TNQ30" s="27"/>
      <c r="TNR30" s="27"/>
      <c r="TNS30" s="27"/>
      <c r="TNT30" s="27"/>
      <c r="TNU30" s="27"/>
      <c r="TNV30" s="27"/>
      <c r="TNW30" s="27"/>
      <c r="TNX30" s="27"/>
      <c r="TNY30" s="27"/>
      <c r="TNZ30" s="27"/>
      <c r="TOA30" s="27"/>
      <c r="TOB30" s="27"/>
      <c r="TOC30" s="27"/>
      <c r="TOD30" s="27"/>
      <c r="TOE30" s="27"/>
      <c r="TOF30" s="27"/>
      <c r="TOG30" s="27"/>
      <c r="TOH30" s="27"/>
      <c r="TOI30" s="27"/>
      <c r="TOJ30" s="27"/>
      <c r="TOK30" s="27"/>
      <c r="TOL30" s="27"/>
      <c r="TOM30" s="27"/>
      <c r="TON30" s="27"/>
      <c r="TOO30" s="27"/>
      <c r="TOP30" s="27"/>
      <c r="TOQ30" s="27"/>
      <c r="TOR30" s="27"/>
      <c r="TOS30" s="27"/>
      <c r="TOT30" s="27"/>
      <c r="TOU30" s="27"/>
      <c r="TOV30" s="27"/>
      <c r="TOW30" s="27"/>
      <c r="TOX30" s="27"/>
      <c r="TOY30" s="27"/>
      <c r="TOZ30" s="27"/>
      <c r="TPA30" s="27"/>
      <c r="TPB30" s="27"/>
      <c r="TPC30" s="27"/>
      <c r="TPD30" s="27"/>
      <c r="TPE30" s="27"/>
      <c r="TPF30" s="27"/>
      <c r="TPG30" s="27"/>
      <c r="TPH30" s="27"/>
      <c r="TPI30" s="27"/>
      <c r="TPJ30" s="27"/>
      <c r="TPK30" s="27"/>
      <c r="TPL30" s="27"/>
      <c r="TPM30" s="27"/>
      <c r="TPN30" s="27"/>
      <c r="TPO30" s="27"/>
      <c r="TPP30" s="27"/>
      <c r="TPQ30" s="27"/>
      <c r="TPR30" s="27"/>
      <c r="TPS30" s="27"/>
      <c r="TPT30" s="27"/>
      <c r="TPU30" s="27"/>
      <c r="TPV30" s="27"/>
      <c r="TPW30" s="27"/>
      <c r="TPX30" s="27"/>
      <c r="TPY30" s="27"/>
      <c r="TPZ30" s="27"/>
      <c r="TQA30" s="27"/>
      <c r="TQB30" s="27"/>
      <c r="TQC30" s="27"/>
      <c r="TQD30" s="27"/>
      <c r="TQE30" s="27"/>
      <c r="TQF30" s="27"/>
      <c r="TQG30" s="27"/>
      <c r="TQH30" s="27"/>
      <c r="TQI30" s="27"/>
      <c r="TQJ30" s="27"/>
      <c r="TQK30" s="27"/>
      <c r="TQL30" s="27"/>
      <c r="TQM30" s="27"/>
      <c r="TQN30" s="27"/>
      <c r="TQO30" s="27"/>
      <c r="TQP30" s="27"/>
      <c r="TQQ30" s="27"/>
      <c r="TQR30" s="27"/>
      <c r="TQS30" s="27"/>
      <c r="TQT30" s="27"/>
      <c r="TQU30" s="27"/>
      <c r="TQV30" s="27"/>
      <c r="TQW30" s="27"/>
      <c r="TQX30" s="27"/>
      <c r="TQY30" s="27"/>
      <c r="TQZ30" s="27"/>
      <c r="TRA30" s="27"/>
      <c r="TRB30" s="27"/>
      <c r="TRC30" s="27"/>
      <c r="TRD30" s="27"/>
      <c r="TRE30" s="27"/>
      <c r="TRF30" s="27"/>
      <c r="TRG30" s="27"/>
      <c r="TRH30" s="27"/>
      <c r="TRI30" s="27"/>
      <c r="TRJ30" s="27"/>
      <c r="TRK30" s="27"/>
      <c r="TRL30" s="27"/>
      <c r="TRM30" s="27"/>
      <c r="TRN30" s="27"/>
      <c r="TRO30" s="27"/>
      <c r="TRP30" s="27"/>
      <c r="TRQ30" s="27"/>
      <c r="TRR30" s="27"/>
      <c r="TRS30" s="27"/>
      <c r="TRT30" s="27"/>
      <c r="TRU30" s="27"/>
      <c r="TRV30" s="27"/>
      <c r="TRW30" s="27"/>
      <c r="TRX30" s="27"/>
      <c r="TRY30" s="27"/>
      <c r="TRZ30" s="27"/>
      <c r="TSA30" s="27"/>
      <c r="TSB30" s="27"/>
      <c r="TSC30" s="27"/>
      <c r="TSD30" s="27"/>
      <c r="TSE30" s="27"/>
      <c r="TSF30" s="27"/>
      <c r="TSG30" s="27"/>
      <c r="TSH30" s="27"/>
      <c r="TSI30" s="27"/>
      <c r="TSJ30" s="27"/>
      <c r="TSK30" s="27"/>
      <c r="TSL30" s="27"/>
      <c r="TSM30" s="27"/>
      <c r="TSN30" s="27"/>
      <c r="TSO30" s="27"/>
      <c r="TSP30" s="27"/>
      <c r="TSQ30" s="27"/>
      <c r="TSR30" s="27"/>
      <c r="TSS30" s="27"/>
      <c r="TST30" s="27"/>
      <c r="TSU30" s="27"/>
      <c r="TSV30" s="27"/>
      <c r="TSW30" s="27"/>
      <c r="TSX30" s="27"/>
      <c r="TSY30" s="27"/>
      <c r="TSZ30" s="27"/>
      <c r="TTA30" s="27"/>
      <c r="TTB30" s="27"/>
      <c r="TTC30" s="27"/>
      <c r="TTD30" s="27"/>
      <c r="TTE30" s="27"/>
      <c r="TTF30" s="27"/>
      <c r="TTG30" s="27"/>
      <c r="TTH30" s="27"/>
      <c r="TTI30" s="27"/>
      <c r="TTJ30" s="27"/>
      <c r="TTK30" s="27"/>
      <c r="TTL30" s="27"/>
      <c r="TTM30" s="27"/>
      <c r="TTN30" s="27"/>
      <c r="TTO30" s="27"/>
      <c r="TTP30" s="27"/>
      <c r="TTQ30" s="27"/>
      <c r="TTR30" s="27"/>
      <c r="TTS30" s="27"/>
      <c r="TTT30" s="27"/>
      <c r="TTU30" s="27"/>
      <c r="TTV30" s="27"/>
      <c r="TTW30" s="27"/>
      <c r="TTX30" s="27"/>
      <c r="TTY30" s="27"/>
      <c r="TTZ30" s="27"/>
      <c r="TUA30" s="27"/>
      <c r="TUB30" s="27"/>
      <c r="TUC30" s="27"/>
      <c r="TUD30" s="27"/>
      <c r="TUE30" s="27"/>
      <c r="TUF30" s="27"/>
      <c r="TUG30" s="27"/>
      <c r="TUH30" s="27"/>
      <c r="TUI30" s="27"/>
      <c r="TUJ30" s="27"/>
      <c r="TUK30" s="27"/>
      <c r="TUL30" s="27"/>
      <c r="TUM30" s="27"/>
      <c r="TUN30" s="27"/>
      <c r="TUO30" s="27"/>
      <c r="TUP30" s="27"/>
      <c r="TUQ30" s="27"/>
      <c r="TUR30" s="27"/>
      <c r="TUS30" s="27"/>
      <c r="TUT30" s="27"/>
      <c r="TUU30" s="27"/>
      <c r="TUV30" s="27"/>
      <c r="TUW30" s="27"/>
      <c r="TUX30" s="27"/>
      <c r="TUY30" s="27"/>
      <c r="TUZ30" s="27"/>
      <c r="TVA30" s="27"/>
      <c r="TVB30" s="27"/>
      <c r="TVC30" s="27"/>
      <c r="TVD30" s="27"/>
      <c r="TVE30" s="27"/>
      <c r="TVF30" s="27"/>
      <c r="TVG30" s="27"/>
      <c r="TVH30" s="27"/>
      <c r="TVI30" s="27"/>
      <c r="TVJ30" s="27"/>
      <c r="TVK30" s="27"/>
      <c r="TVL30" s="27"/>
      <c r="TVM30" s="27"/>
      <c r="TVN30" s="27"/>
      <c r="TVO30" s="27"/>
      <c r="TVP30" s="27"/>
      <c r="TVQ30" s="27"/>
      <c r="TVR30" s="27"/>
      <c r="TVS30" s="27"/>
      <c r="TVT30" s="27"/>
      <c r="TVU30" s="27"/>
      <c r="TVV30" s="27"/>
      <c r="TVW30" s="27"/>
      <c r="TVX30" s="27"/>
      <c r="TVY30" s="27"/>
      <c r="TVZ30" s="27"/>
      <c r="TWA30" s="27"/>
      <c r="TWB30" s="27"/>
      <c r="TWC30" s="27"/>
      <c r="TWD30" s="27"/>
      <c r="TWE30" s="27"/>
      <c r="TWF30" s="27"/>
      <c r="TWG30" s="27"/>
      <c r="TWH30" s="27"/>
      <c r="TWI30" s="27"/>
      <c r="TWJ30" s="27"/>
      <c r="TWK30" s="27"/>
      <c r="TWL30" s="27"/>
      <c r="TWM30" s="27"/>
      <c r="TWN30" s="27"/>
      <c r="TWO30" s="27"/>
      <c r="TWP30" s="27"/>
      <c r="TWQ30" s="27"/>
      <c r="TWR30" s="27"/>
      <c r="TWS30" s="27"/>
      <c r="TWT30" s="27"/>
      <c r="TWU30" s="27"/>
      <c r="TWV30" s="27"/>
      <c r="TWW30" s="27"/>
      <c r="TWX30" s="27"/>
      <c r="TWY30" s="27"/>
      <c r="TWZ30" s="27"/>
      <c r="TXA30" s="27"/>
      <c r="TXB30" s="27"/>
      <c r="TXC30" s="27"/>
      <c r="TXD30" s="27"/>
      <c r="TXE30" s="27"/>
      <c r="TXF30" s="27"/>
      <c r="TXG30" s="27"/>
      <c r="TXH30" s="27"/>
      <c r="TXI30" s="27"/>
      <c r="TXJ30" s="27"/>
      <c r="TXK30" s="27"/>
      <c r="TXL30" s="27"/>
      <c r="TXM30" s="27"/>
      <c r="TXN30" s="27"/>
      <c r="TXO30" s="27"/>
      <c r="TXP30" s="27"/>
      <c r="TXQ30" s="27"/>
      <c r="TXR30" s="27"/>
      <c r="TXS30" s="27"/>
      <c r="TXT30" s="27"/>
      <c r="TXU30" s="27"/>
      <c r="TXV30" s="27"/>
      <c r="TXW30" s="27"/>
      <c r="TXX30" s="27"/>
      <c r="TXY30" s="27"/>
      <c r="TXZ30" s="27"/>
      <c r="TYA30" s="27"/>
      <c r="TYB30" s="27"/>
      <c r="TYC30" s="27"/>
      <c r="TYD30" s="27"/>
      <c r="TYE30" s="27"/>
      <c r="TYF30" s="27"/>
      <c r="TYG30" s="27"/>
      <c r="TYH30" s="27"/>
      <c r="TYI30" s="27"/>
      <c r="TYJ30" s="27"/>
      <c r="TYK30" s="27"/>
      <c r="TYL30" s="27"/>
      <c r="TYM30" s="27"/>
      <c r="TYN30" s="27"/>
      <c r="TYO30" s="27"/>
      <c r="TYP30" s="27"/>
      <c r="TYQ30" s="27"/>
      <c r="TYR30" s="27"/>
      <c r="TYS30" s="27"/>
      <c r="TYT30" s="27"/>
      <c r="TYU30" s="27"/>
      <c r="TYV30" s="27"/>
      <c r="TYW30" s="27"/>
      <c r="TYX30" s="27"/>
      <c r="TYY30" s="27"/>
      <c r="TYZ30" s="27"/>
      <c r="TZA30" s="27"/>
      <c r="TZB30" s="27"/>
      <c r="TZC30" s="27"/>
      <c r="TZD30" s="27"/>
      <c r="TZE30" s="27"/>
      <c r="TZF30" s="27"/>
      <c r="TZG30" s="27"/>
      <c r="TZH30" s="27"/>
      <c r="TZI30" s="27"/>
      <c r="TZJ30" s="27"/>
      <c r="TZK30" s="27"/>
      <c r="TZL30" s="27"/>
      <c r="TZM30" s="27"/>
      <c r="TZN30" s="27"/>
      <c r="TZO30" s="27"/>
      <c r="TZP30" s="27"/>
      <c r="TZQ30" s="27"/>
      <c r="TZR30" s="27"/>
      <c r="TZS30" s="27"/>
      <c r="TZT30" s="27"/>
      <c r="TZU30" s="27"/>
      <c r="TZV30" s="27"/>
      <c r="TZW30" s="27"/>
      <c r="TZX30" s="27"/>
      <c r="TZY30" s="27"/>
      <c r="TZZ30" s="27"/>
      <c r="UAA30" s="27"/>
      <c r="UAB30" s="27"/>
      <c r="UAC30" s="27"/>
      <c r="UAD30" s="27"/>
      <c r="UAE30" s="27"/>
      <c r="UAF30" s="27"/>
      <c r="UAG30" s="27"/>
      <c r="UAH30" s="27"/>
      <c r="UAI30" s="27"/>
      <c r="UAJ30" s="27"/>
      <c r="UAK30" s="27"/>
      <c r="UAL30" s="27"/>
      <c r="UAM30" s="27"/>
      <c r="UAN30" s="27"/>
      <c r="UAO30" s="27"/>
      <c r="UAP30" s="27"/>
      <c r="UAQ30" s="27"/>
      <c r="UAR30" s="27"/>
      <c r="UAS30" s="27"/>
      <c r="UAT30" s="27"/>
      <c r="UAU30" s="27"/>
      <c r="UAV30" s="27"/>
      <c r="UAW30" s="27"/>
      <c r="UAX30" s="27"/>
      <c r="UAY30" s="27"/>
      <c r="UAZ30" s="27"/>
      <c r="UBA30" s="27"/>
      <c r="UBB30" s="27"/>
      <c r="UBC30" s="27"/>
      <c r="UBD30" s="27"/>
      <c r="UBE30" s="27"/>
      <c r="UBF30" s="27"/>
      <c r="UBG30" s="27"/>
      <c r="UBH30" s="27"/>
      <c r="UBI30" s="27"/>
      <c r="UBJ30" s="27"/>
      <c r="UBK30" s="27"/>
      <c r="UBL30" s="27"/>
      <c r="UBM30" s="27"/>
      <c r="UBN30" s="27"/>
      <c r="UBO30" s="27"/>
      <c r="UBP30" s="27"/>
      <c r="UBQ30" s="27"/>
      <c r="UBR30" s="27"/>
      <c r="UBS30" s="27"/>
      <c r="UBT30" s="27"/>
      <c r="UBU30" s="27"/>
      <c r="UBV30" s="27"/>
      <c r="UBW30" s="27"/>
      <c r="UBX30" s="27"/>
      <c r="UBY30" s="27"/>
      <c r="UBZ30" s="27"/>
      <c r="UCA30" s="27"/>
      <c r="UCB30" s="27"/>
      <c r="UCC30" s="27"/>
      <c r="UCD30" s="27"/>
      <c r="UCE30" s="27"/>
      <c r="UCF30" s="27"/>
      <c r="UCG30" s="27"/>
      <c r="UCH30" s="27"/>
      <c r="UCI30" s="27"/>
      <c r="UCJ30" s="27"/>
      <c r="UCK30" s="27"/>
      <c r="UCL30" s="27"/>
      <c r="UCM30" s="27"/>
      <c r="UCN30" s="27"/>
      <c r="UCO30" s="27"/>
      <c r="UCP30" s="27"/>
      <c r="UCQ30" s="27"/>
      <c r="UCR30" s="27"/>
      <c r="UCS30" s="27"/>
      <c r="UCT30" s="27"/>
      <c r="UCU30" s="27"/>
      <c r="UCV30" s="27"/>
      <c r="UCW30" s="27"/>
      <c r="UCX30" s="27"/>
      <c r="UCY30" s="27"/>
      <c r="UCZ30" s="27"/>
      <c r="UDA30" s="27"/>
      <c r="UDB30" s="27"/>
      <c r="UDC30" s="27"/>
      <c r="UDD30" s="27"/>
      <c r="UDE30" s="27"/>
      <c r="UDF30" s="27"/>
      <c r="UDG30" s="27"/>
      <c r="UDH30" s="27"/>
      <c r="UDI30" s="27"/>
      <c r="UDJ30" s="27"/>
      <c r="UDK30" s="27"/>
      <c r="UDL30" s="27"/>
      <c r="UDM30" s="27"/>
      <c r="UDN30" s="27"/>
      <c r="UDO30" s="27"/>
      <c r="UDP30" s="27"/>
      <c r="UDQ30" s="27"/>
      <c r="UDR30" s="27"/>
      <c r="UDS30" s="27"/>
      <c r="UDT30" s="27"/>
      <c r="UDU30" s="27"/>
      <c r="UDV30" s="27"/>
      <c r="UDW30" s="27"/>
      <c r="UDX30" s="27"/>
      <c r="UDY30" s="27"/>
      <c r="UDZ30" s="27"/>
      <c r="UEA30" s="27"/>
      <c r="UEB30" s="27"/>
      <c r="UEC30" s="27"/>
      <c r="UED30" s="27"/>
      <c r="UEE30" s="27"/>
      <c r="UEF30" s="27"/>
      <c r="UEG30" s="27"/>
      <c r="UEH30" s="27"/>
      <c r="UEI30" s="27"/>
      <c r="UEJ30" s="27"/>
      <c r="UEK30" s="27"/>
      <c r="UEL30" s="27"/>
      <c r="UEM30" s="27"/>
      <c r="UEN30" s="27"/>
      <c r="UEO30" s="27"/>
      <c r="UEP30" s="27"/>
      <c r="UEQ30" s="27"/>
      <c r="UER30" s="27"/>
      <c r="UES30" s="27"/>
      <c r="UET30" s="27"/>
      <c r="UEU30" s="27"/>
      <c r="UEV30" s="27"/>
      <c r="UEW30" s="27"/>
      <c r="UEX30" s="27"/>
      <c r="UEY30" s="27"/>
      <c r="UEZ30" s="27"/>
      <c r="UFA30" s="27"/>
      <c r="UFB30" s="27"/>
      <c r="UFC30" s="27"/>
      <c r="UFD30" s="27"/>
      <c r="UFE30" s="27"/>
      <c r="UFF30" s="27"/>
      <c r="UFG30" s="27"/>
      <c r="UFH30" s="27"/>
      <c r="UFI30" s="27"/>
      <c r="UFJ30" s="27"/>
      <c r="UFK30" s="27"/>
      <c r="UFL30" s="27"/>
      <c r="UFM30" s="27"/>
      <c r="UFN30" s="27"/>
      <c r="UFO30" s="27"/>
      <c r="UFP30" s="27"/>
      <c r="UFQ30" s="27"/>
      <c r="UFR30" s="27"/>
      <c r="UFS30" s="27"/>
      <c r="UFT30" s="27"/>
      <c r="UFU30" s="27"/>
      <c r="UFV30" s="27"/>
      <c r="UFW30" s="27"/>
      <c r="UFX30" s="27"/>
      <c r="UFY30" s="27"/>
      <c r="UFZ30" s="27"/>
      <c r="UGA30" s="27"/>
      <c r="UGB30" s="27"/>
      <c r="UGC30" s="27"/>
      <c r="UGD30" s="27"/>
      <c r="UGE30" s="27"/>
      <c r="UGF30" s="27"/>
      <c r="UGG30" s="27"/>
      <c r="UGH30" s="27"/>
      <c r="UGI30" s="27"/>
      <c r="UGJ30" s="27"/>
      <c r="UGK30" s="27"/>
      <c r="UGL30" s="27"/>
      <c r="UGM30" s="27"/>
      <c r="UGN30" s="27"/>
      <c r="UGO30" s="27"/>
      <c r="UGP30" s="27"/>
      <c r="UGQ30" s="27"/>
      <c r="UGR30" s="27"/>
      <c r="UGS30" s="27"/>
      <c r="UGT30" s="27"/>
      <c r="UGU30" s="27"/>
      <c r="UGV30" s="27"/>
      <c r="UGW30" s="27"/>
      <c r="UGX30" s="27"/>
      <c r="UGY30" s="27"/>
      <c r="UGZ30" s="27"/>
      <c r="UHA30" s="27"/>
      <c r="UHB30" s="27"/>
      <c r="UHC30" s="27"/>
      <c r="UHD30" s="27"/>
      <c r="UHE30" s="27"/>
      <c r="UHF30" s="27"/>
      <c r="UHG30" s="27"/>
      <c r="UHH30" s="27"/>
      <c r="UHI30" s="27"/>
      <c r="UHJ30" s="27"/>
      <c r="UHK30" s="27"/>
      <c r="UHL30" s="27"/>
      <c r="UHM30" s="27"/>
      <c r="UHN30" s="27"/>
      <c r="UHO30" s="27"/>
      <c r="UHP30" s="27"/>
      <c r="UHQ30" s="27"/>
      <c r="UHR30" s="27"/>
      <c r="UHS30" s="27"/>
      <c r="UHT30" s="27"/>
      <c r="UHU30" s="27"/>
      <c r="UHV30" s="27"/>
      <c r="UHW30" s="27"/>
      <c r="UHX30" s="27"/>
      <c r="UHY30" s="27"/>
      <c r="UHZ30" s="27"/>
      <c r="UIA30" s="27"/>
      <c r="UIB30" s="27"/>
      <c r="UIC30" s="27"/>
      <c r="UID30" s="27"/>
      <c r="UIE30" s="27"/>
      <c r="UIF30" s="27"/>
      <c r="UIG30" s="27"/>
      <c r="UIH30" s="27"/>
      <c r="UII30" s="27"/>
      <c r="UIJ30" s="27"/>
      <c r="UIK30" s="27"/>
      <c r="UIL30" s="27"/>
      <c r="UIM30" s="27"/>
      <c r="UIN30" s="27"/>
      <c r="UIO30" s="27"/>
      <c r="UIP30" s="27"/>
      <c r="UIQ30" s="27"/>
      <c r="UIR30" s="27"/>
      <c r="UIS30" s="27"/>
      <c r="UIT30" s="27"/>
      <c r="UIU30" s="27"/>
      <c r="UIV30" s="27"/>
      <c r="UIW30" s="27"/>
      <c r="UIX30" s="27"/>
      <c r="UIY30" s="27"/>
      <c r="UIZ30" s="27"/>
      <c r="UJA30" s="27"/>
      <c r="UJB30" s="27"/>
      <c r="UJC30" s="27"/>
      <c r="UJD30" s="27"/>
      <c r="UJE30" s="27"/>
      <c r="UJF30" s="27"/>
      <c r="UJG30" s="27"/>
      <c r="UJH30" s="27"/>
      <c r="UJI30" s="27"/>
      <c r="UJJ30" s="27"/>
      <c r="UJK30" s="27"/>
      <c r="UJL30" s="27"/>
      <c r="UJM30" s="27"/>
      <c r="UJN30" s="27"/>
      <c r="UJO30" s="27"/>
      <c r="UJP30" s="27"/>
      <c r="UJQ30" s="27"/>
      <c r="UJR30" s="27"/>
      <c r="UJS30" s="27"/>
      <c r="UJT30" s="27"/>
      <c r="UJU30" s="27"/>
      <c r="UJV30" s="27"/>
      <c r="UJW30" s="27"/>
      <c r="UJX30" s="27"/>
      <c r="UJY30" s="27"/>
      <c r="UJZ30" s="27"/>
      <c r="UKA30" s="27"/>
      <c r="UKB30" s="27"/>
      <c r="UKC30" s="27"/>
      <c r="UKD30" s="27"/>
      <c r="UKE30" s="27"/>
      <c r="UKF30" s="27"/>
      <c r="UKG30" s="27"/>
      <c r="UKH30" s="27"/>
      <c r="UKI30" s="27"/>
      <c r="UKJ30" s="27"/>
      <c r="UKK30" s="27"/>
      <c r="UKL30" s="27"/>
      <c r="UKM30" s="27"/>
      <c r="UKN30" s="27"/>
      <c r="UKO30" s="27"/>
      <c r="UKP30" s="27"/>
      <c r="UKQ30" s="27"/>
      <c r="UKR30" s="27"/>
      <c r="UKS30" s="27"/>
      <c r="UKT30" s="27"/>
      <c r="UKU30" s="27"/>
      <c r="UKV30" s="27"/>
      <c r="UKW30" s="27"/>
      <c r="UKX30" s="27"/>
      <c r="UKY30" s="27"/>
      <c r="UKZ30" s="27"/>
      <c r="ULA30" s="27"/>
      <c r="ULB30" s="27"/>
      <c r="ULC30" s="27"/>
      <c r="ULD30" s="27"/>
      <c r="ULE30" s="27"/>
      <c r="ULF30" s="27"/>
      <c r="ULG30" s="27"/>
      <c r="ULH30" s="27"/>
      <c r="ULI30" s="27"/>
      <c r="ULJ30" s="27"/>
      <c r="ULK30" s="27"/>
      <c r="ULL30" s="27"/>
      <c r="ULM30" s="27"/>
      <c r="ULN30" s="27"/>
      <c r="ULO30" s="27"/>
      <c r="ULP30" s="27"/>
      <c r="ULQ30" s="27"/>
      <c r="ULR30" s="27"/>
      <c r="ULS30" s="27"/>
      <c r="ULT30" s="27"/>
      <c r="ULU30" s="27"/>
      <c r="ULV30" s="27"/>
      <c r="ULW30" s="27"/>
      <c r="ULX30" s="27"/>
      <c r="ULY30" s="27"/>
      <c r="ULZ30" s="27"/>
      <c r="UMA30" s="27"/>
      <c r="UMB30" s="27"/>
      <c r="UMC30" s="27"/>
      <c r="UMD30" s="27"/>
      <c r="UME30" s="27"/>
      <c r="UMF30" s="27"/>
      <c r="UMG30" s="27"/>
      <c r="UMH30" s="27"/>
      <c r="UMI30" s="27"/>
      <c r="UMJ30" s="27"/>
      <c r="UMK30" s="27"/>
      <c r="UML30" s="27"/>
      <c r="UMM30" s="27"/>
      <c r="UMN30" s="27"/>
      <c r="UMO30" s="27"/>
      <c r="UMP30" s="27"/>
      <c r="UMQ30" s="27"/>
      <c r="UMR30" s="27"/>
      <c r="UMS30" s="27"/>
      <c r="UMT30" s="27"/>
      <c r="UMU30" s="27"/>
      <c r="UMV30" s="27"/>
      <c r="UMW30" s="27"/>
      <c r="UMX30" s="27"/>
      <c r="UMY30" s="27"/>
      <c r="UMZ30" s="27"/>
      <c r="UNA30" s="27"/>
      <c r="UNB30" s="27"/>
      <c r="UNC30" s="27"/>
      <c r="UND30" s="27"/>
      <c r="UNE30" s="27"/>
      <c r="UNF30" s="27"/>
      <c r="UNG30" s="27"/>
      <c r="UNH30" s="27"/>
      <c r="UNI30" s="27"/>
      <c r="UNJ30" s="27"/>
      <c r="UNK30" s="27"/>
      <c r="UNL30" s="27"/>
      <c r="UNM30" s="27"/>
      <c r="UNN30" s="27"/>
      <c r="UNO30" s="27"/>
      <c r="UNP30" s="27"/>
      <c r="UNQ30" s="27"/>
      <c r="UNR30" s="27"/>
      <c r="UNS30" s="27"/>
      <c r="UNT30" s="27"/>
      <c r="UNU30" s="27"/>
      <c r="UNV30" s="27"/>
      <c r="UNW30" s="27"/>
      <c r="UNX30" s="27"/>
      <c r="UNY30" s="27"/>
      <c r="UNZ30" s="27"/>
      <c r="UOA30" s="27"/>
      <c r="UOB30" s="27"/>
      <c r="UOC30" s="27"/>
      <c r="UOD30" s="27"/>
      <c r="UOE30" s="27"/>
      <c r="UOF30" s="27"/>
      <c r="UOG30" s="27"/>
      <c r="UOH30" s="27"/>
      <c r="UOI30" s="27"/>
      <c r="UOJ30" s="27"/>
      <c r="UOK30" s="27"/>
      <c r="UOL30" s="27"/>
      <c r="UOM30" s="27"/>
      <c r="UON30" s="27"/>
      <c r="UOO30" s="27"/>
      <c r="UOP30" s="27"/>
      <c r="UOQ30" s="27"/>
      <c r="UOR30" s="27"/>
      <c r="UOS30" s="27"/>
      <c r="UOT30" s="27"/>
      <c r="UOU30" s="27"/>
      <c r="UOV30" s="27"/>
      <c r="UOW30" s="27"/>
      <c r="UOX30" s="27"/>
      <c r="UOY30" s="27"/>
      <c r="UOZ30" s="27"/>
      <c r="UPA30" s="27"/>
      <c r="UPB30" s="27"/>
      <c r="UPC30" s="27"/>
      <c r="UPD30" s="27"/>
      <c r="UPE30" s="27"/>
      <c r="UPF30" s="27"/>
      <c r="UPG30" s="27"/>
      <c r="UPH30" s="27"/>
      <c r="UPI30" s="27"/>
      <c r="UPJ30" s="27"/>
      <c r="UPK30" s="27"/>
      <c r="UPL30" s="27"/>
      <c r="UPM30" s="27"/>
      <c r="UPN30" s="27"/>
      <c r="UPO30" s="27"/>
      <c r="UPP30" s="27"/>
      <c r="UPQ30" s="27"/>
      <c r="UPR30" s="27"/>
      <c r="UPS30" s="27"/>
      <c r="UPT30" s="27"/>
      <c r="UPU30" s="27"/>
      <c r="UPV30" s="27"/>
      <c r="UPW30" s="27"/>
      <c r="UPX30" s="27"/>
      <c r="UPY30" s="27"/>
      <c r="UPZ30" s="27"/>
      <c r="UQA30" s="27"/>
      <c r="UQB30" s="27"/>
      <c r="UQC30" s="27"/>
      <c r="UQD30" s="27"/>
      <c r="UQE30" s="27"/>
      <c r="UQF30" s="27"/>
      <c r="UQG30" s="27"/>
      <c r="UQH30" s="27"/>
      <c r="UQI30" s="27"/>
      <c r="UQJ30" s="27"/>
      <c r="UQK30" s="27"/>
      <c r="UQL30" s="27"/>
      <c r="UQM30" s="27"/>
      <c r="UQN30" s="27"/>
      <c r="UQO30" s="27"/>
      <c r="UQP30" s="27"/>
      <c r="UQQ30" s="27"/>
      <c r="UQR30" s="27"/>
      <c r="UQS30" s="27"/>
      <c r="UQT30" s="27"/>
      <c r="UQU30" s="27"/>
      <c r="UQV30" s="27"/>
      <c r="UQW30" s="27"/>
      <c r="UQX30" s="27"/>
      <c r="UQY30" s="27"/>
      <c r="UQZ30" s="27"/>
      <c r="URA30" s="27"/>
      <c r="URB30" s="27"/>
      <c r="URC30" s="27"/>
      <c r="URD30" s="27"/>
      <c r="URE30" s="27"/>
      <c r="URF30" s="27"/>
      <c r="URG30" s="27"/>
      <c r="URH30" s="27"/>
      <c r="URI30" s="27"/>
      <c r="URJ30" s="27"/>
      <c r="URK30" s="27"/>
      <c r="URL30" s="27"/>
      <c r="URM30" s="27"/>
      <c r="URN30" s="27"/>
      <c r="URO30" s="27"/>
      <c r="URP30" s="27"/>
      <c r="URQ30" s="27"/>
      <c r="URR30" s="27"/>
      <c r="URS30" s="27"/>
      <c r="URT30" s="27"/>
      <c r="URU30" s="27"/>
      <c r="URV30" s="27"/>
      <c r="URW30" s="27"/>
      <c r="URX30" s="27"/>
      <c r="URY30" s="27"/>
      <c r="URZ30" s="27"/>
      <c r="USA30" s="27"/>
      <c r="USB30" s="27"/>
      <c r="USC30" s="27"/>
      <c r="USD30" s="27"/>
      <c r="USE30" s="27"/>
      <c r="USF30" s="27"/>
      <c r="USG30" s="27"/>
      <c r="USH30" s="27"/>
      <c r="USI30" s="27"/>
      <c r="USJ30" s="27"/>
      <c r="USK30" s="27"/>
      <c r="USL30" s="27"/>
      <c r="USM30" s="27"/>
      <c r="USN30" s="27"/>
      <c r="USO30" s="27"/>
      <c r="USP30" s="27"/>
      <c r="USQ30" s="27"/>
      <c r="USR30" s="27"/>
      <c r="USS30" s="27"/>
      <c r="UST30" s="27"/>
      <c r="USU30" s="27"/>
      <c r="USV30" s="27"/>
      <c r="USW30" s="27"/>
      <c r="USX30" s="27"/>
      <c r="USY30" s="27"/>
      <c r="USZ30" s="27"/>
      <c r="UTA30" s="27"/>
      <c r="UTB30" s="27"/>
      <c r="UTC30" s="27"/>
      <c r="UTD30" s="27"/>
      <c r="UTE30" s="27"/>
      <c r="UTF30" s="27"/>
      <c r="UTG30" s="27"/>
      <c r="UTH30" s="27"/>
      <c r="UTI30" s="27"/>
      <c r="UTJ30" s="27"/>
      <c r="UTK30" s="27"/>
      <c r="UTL30" s="27"/>
      <c r="UTM30" s="27"/>
      <c r="UTN30" s="27"/>
      <c r="UTO30" s="27"/>
      <c r="UTP30" s="27"/>
      <c r="UTQ30" s="27"/>
      <c r="UTR30" s="27"/>
      <c r="UTS30" s="27"/>
      <c r="UTT30" s="27"/>
      <c r="UTU30" s="27"/>
      <c r="UTV30" s="27"/>
      <c r="UTW30" s="27"/>
      <c r="UTX30" s="27"/>
      <c r="UTY30" s="27"/>
      <c r="UTZ30" s="27"/>
      <c r="UUA30" s="27"/>
      <c r="UUB30" s="27"/>
      <c r="UUC30" s="27"/>
      <c r="UUD30" s="27"/>
      <c r="UUE30" s="27"/>
      <c r="UUF30" s="27"/>
      <c r="UUG30" s="27"/>
      <c r="UUH30" s="27"/>
      <c r="UUI30" s="27"/>
      <c r="UUJ30" s="27"/>
      <c r="UUK30" s="27"/>
      <c r="UUL30" s="27"/>
      <c r="UUM30" s="27"/>
      <c r="UUN30" s="27"/>
      <c r="UUO30" s="27"/>
      <c r="UUP30" s="27"/>
      <c r="UUQ30" s="27"/>
      <c r="UUR30" s="27"/>
      <c r="UUS30" s="27"/>
      <c r="UUT30" s="27"/>
      <c r="UUU30" s="27"/>
      <c r="UUV30" s="27"/>
      <c r="UUW30" s="27"/>
      <c r="UUX30" s="27"/>
      <c r="UUY30" s="27"/>
      <c r="UUZ30" s="27"/>
      <c r="UVA30" s="27"/>
      <c r="UVB30" s="27"/>
      <c r="UVC30" s="27"/>
      <c r="UVD30" s="27"/>
      <c r="UVE30" s="27"/>
      <c r="UVF30" s="27"/>
      <c r="UVG30" s="27"/>
      <c r="UVH30" s="27"/>
      <c r="UVI30" s="27"/>
      <c r="UVJ30" s="27"/>
      <c r="UVK30" s="27"/>
      <c r="UVL30" s="27"/>
      <c r="UVM30" s="27"/>
      <c r="UVN30" s="27"/>
      <c r="UVO30" s="27"/>
      <c r="UVP30" s="27"/>
      <c r="UVQ30" s="27"/>
      <c r="UVR30" s="27"/>
      <c r="UVS30" s="27"/>
      <c r="UVT30" s="27"/>
      <c r="UVU30" s="27"/>
      <c r="UVV30" s="27"/>
      <c r="UVW30" s="27"/>
      <c r="UVX30" s="27"/>
      <c r="UVY30" s="27"/>
      <c r="UVZ30" s="27"/>
      <c r="UWA30" s="27"/>
      <c r="UWB30" s="27"/>
      <c r="UWC30" s="27"/>
      <c r="UWD30" s="27"/>
      <c r="UWE30" s="27"/>
      <c r="UWF30" s="27"/>
      <c r="UWG30" s="27"/>
      <c r="UWH30" s="27"/>
      <c r="UWI30" s="27"/>
      <c r="UWJ30" s="27"/>
      <c r="UWK30" s="27"/>
      <c r="UWL30" s="27"/>
      <c r="UWM30" s="27"/>
      <c r="UWN30" s="27"/>
      <c r="UWO30" s="27"/>
      <c r="UWP30" s="27"/>
      <c r="UWQ30" s="27"/>
      <c r="UWR30" s="27"/>
      <c r="UWS30" s="27"/>
      <c r="UWT30" s="27"/>
      <c r="UWU30" s="27"/>
      <c r="UWV30" s="27"/>
      <c r="UWW30" s="27"/>
      <c r="UWX30" s="27"/>
      <c r="UWY30" s="27"/>
      <c r="UWZ30" s="27"/>
      <c r="UXA30" s="27"/>
      <c r="UXB30" s="27"/>
      <c r="UXC30" s="27"/>
      <c r="UXD30" s="27"/>
      <c r="UXE30" s="27"/>
      <c r="UXF30" s="27"/>
      <c r="UXG30" s="27"/>
      <c r="UXH30" s="27"/>
      <c r="UXI30" s="27"/>
      <c r="UXJ30" s="27"/>
      <c r="UXK30" s="27"/>
      <c r="UXL30" s="27"/>
      <c r="UXM30" s="27"/>
      <c r="UXN30" s="27"/>
      <c r="UXO30" s="27"/>
      <c r="UXP30" s="27"/>
      <c r="UXQ30" s="27"/>
      <c r="UXR30" s="27"/>
      <c r="UXS30" s="27"/>
      <c r="UXT30" s="27"/>
      <c r="UXU30" s="27"/>
      <c r="UXV30" s="27"/>
      <c r="UXW30" s="27"/>
      <c r="UXX30" s="27"/>
      <c r="UXY30" s="27"/>
      <c r="UXZ30" s="27"/>
      <c r="UYA30" s="27"/>
      <c r="UYB30" s="27"/>
      <c r="UYC30" s="27"/>
      <c r="UYD30" s="27"/>
      <c r="UYE30" s="27"/>
      <c r="UYF30" s="27"/>
      <c r="UYG30" s="27"/>
      <c r="UYH30" s="27"/>
      <c r="UYI30" s="27"/>
      <c r="UYJ30" s="27"/>
      <c r="UYK30" s="27"/>
      <c r="UYL30" s="27"/>
      <c r="UYM30" s="27"/>
      <c r="UYN30" s="27"/>
      <c r="UYO30" s="27"/>
      <c r="UYP30" s="27"/>
      <c r="UYQ30" s="27"/>
      <c r="UYR30" s="27"/>
      <c r="UYS30" s="27"/>
      <c r="UYT30" s="27"/>
      <c r="UYU30" s="27"/>
      <c r="UYV30" s="27"/>
      <c r="UYW30" s="27"/>
      <c r="UYX30" s="27"/>
      <c r="UYY30" s="27"/>
      <c r="UYZ30" s="27"/>
      <c r="UZA30" s="27"/>
      <c r="UZB30" s="27"/>
      <c r="UZC30" s="27"/>
      <c r="UZD30" s="27"/>
      <c r="UZE30" s="27"/>
      <c r="UZF30" s="27"/>
      <c r="UZG30" s="27"/>
      <c r="UZH30" s="27"/>
      <c r="UZI30" s="27"/>
      <c r="UZJ30" s="27"/>
      <c r="UZK30" s="27"/>
      <c r="UZL30" s="27"/>
      <c r="UZM30" s="27"/>
      <c r="UZN30" s="27"/>
      <c r="UZO30" s="27"/>
      <c r="UZP30" s="27"/>
      <c r="UZQ30" s="27"/>
      <c r="UZR30" s="27"/>
      <c r="UZS30" s="27"/>
      <c r="UZT30" s="27"/>
      <c r="UZU30" s="27"/>
      <c r="UZV30" s="27"/>
      <c r="UZW30" s="27"/>
      <c r="UZX30" s="27"/>
      <c r="UZY30" s="27"/>
      <c r="UZZ30" s="27"/>
      <c r="VAA30" s="27"/>
      <c r="VAB30" s="27"/>
      <c r="VAC30" s="27"/>
      <c r="VAD30" s="27"/>
      <c r="VAE30" s="27"/>
      <c r="VAF30" s="27"/>
      <c r="VAG30" s="27"/>
      <c r="VAH30" s="27"/>
      <c r="VAI30" s="27"/>
      <c r="VAJ30" s="27"/>
      <c r="VAK30" s="27"/>
      <c r="VAL30" s="27"/>
      <c r="VAM30" s="27"/>
      <c r="VAN30" s="27"/>
      <c r="VAO30" s="27"/>
      <c r="VAP30" s="27"/>
      <c r="VAQ30" s="27"/>
      <c r="VAR30" s="27"/>
      <c r="VAS30" s="27"/>
      <c r="VAT30" s="27"/>
      <c r="VAU30" s="27"/>
      <c r="VAV30" s="27"/>
      <c r="VAW30" s="27"/>
      <c r="VAX30" s="27"/>
      <c r="VAY30" s="27"/>
      <c r="VAZ30" s="27"/>
      <c r="VBA30" s="27"/>
      <c r="VBB30" s="27"/>
      <c r="VBC30" s="27"/>
      <c r="VBD30" s="27"/>
      <c r="VBE30" s="27"/>
      <c r="VBF30" s="27"/>
      <c r="VBG30" s="27"/>
      <c r="VBH30" s="27"/>
      <c r="VBI30" s="27"/>
      <c r="VBJ30" s="27"/>
      <c r="VBK30" s="27"/>
      <c r="VBL30" s="27"/>
      <c r="VBM30" s="27"/>
      <c r="VBN30" s="27"/>
      <c r="VBO30" s="27"/>
      <c r="VBP30" s="27"/>
      <c r="VBQ30" s="27"/>
      <c r="VBR30" s="27"/>
      <c r="VBS30" s="27"/>
      <c r="VBT30" s="27"/>
      <c r="VBU30" s="27"/>
      <c r="VBV30" s="27"/>
      <c r="VBW30" s="27"/>
      <c r="VBX30" s="27"/>
      <c r="VBY30" s="27"/>
      <c r="VBZ30" s="27"/>
      <c r="VCA30" s="27"/>
      <c r="VCB30" s="27"/>
      <c r="VCC30" s="27"/>
      <c r="VCD30" s="27"/>
      <c r="VCE30" s="27"/>
      <c r="VCF30" s="27"/>
      <c r="VCG30" s="27"/>
      <c r="VCH30" s="27"/>
      <c r="VCI30" s="27"/>
      <c r="VCJ30" s="27"/>
      <c r="VCK30" s="27"/>
      <c r="VCL30" s="27"/>
      <c r="VCM30" s="27"/>
      <c r="VCN30" s="27"/>
      <c r="VCO30" s="27"/>
      <c r="VCP30" s="27"/>
      <c r="VCQ30" s="27"/>
      <c r="VCR30" s="27"/>
      <c r="VCS30" s="27"/>
      <c r="VCT30" s="27"/>
      <c r="VCU30" s="27"/>
      <c r="VCV30" s="27"/>
      <c r="VCW30" s="27"/>
      <c r="VCX30" s="27"/>
      <c r="VCY30" s="27"/>
      <c r="VCZ30" s="27"/>
      <c r="VDA30" s="27"/>
      <c r="VDB30" s="27"/>
      <c r="VDC30" s="27"/>
      <c r="VDD30" s="27"/>
      <c r="VDE30" s="27"/>
      <c r="VDF30" s="27"/>
      <c r="VDG30" s="27"/>
      <c r="VDH30" s="27"/>
      <c r="VDI30" s="27"/>
      <c r="VDJ30" s="27"/>
      <c r="VDK30" s="27"/>
      <c r="VDL30" s="27"/>
      <c r="VDM30" s="27"/>
      <c r="VDN30" s="27"/>
      <c r="VDO30" s="27"/>
      <c r="VDP30" s="27"/>
      <c r="VDQ30" s="27"/>
      <c r="VDR30" s="27"/>
      <c r="VDS30" s="27"/>
      <c r="VDT30" s="27"/>
      <c r="VDU30" s="27"/>
      <c r="VDV30" s="27"/>
      <c r="VDW30" s="27"/>
      <c r="VDX30" s="27"/>
      <c r="VDY30" s="27"/>
      <c r="VDZ30" s="27"/>
      <c r="VEA30" s="27"/>
      <c r="VEB30" s="27"/>
      <c r="VEC30" s="27"/>
      <c r="VED30" s="27"/>
      <c r="VEE30" s="27"/>
      <c r="VEF30" s="27"/>
      <c r="VEG30" s="27"/>
      <c r="VEH30" s="27"/>
      <c r="VEI30" s="27"/>
      <c r="VEJ30" s="27"/>
      <c r="VEK30" s="27"/>
      <c r="VEL30" s="27"/>
      <c r="VEM30" s="27"/>
      <c r="VEN30" s="27"/>
      <c r="VEO30" s="27"/>
      <c r="VEP30" s="27"/>
      <c r="VEQ30" s="27"/>
      <c r="VER30" s="27"/>
      <c r="VES30" s="27"/>
      <c r="VET30" s="27"/>
      <c r="VEU30" s="27"/>
      <c r="VEV30" s="27"/>
      <c r="VEW30" s="27"/>
      <c r="VEX30" s="27"/>
      <c r="VEY30" s="27"/>
      <c r="VEZ30" s="27"/>
      <c r="VFA30" s="27"/>
      <c r="VFB30" s="27"/>
      <c r="VFC30" s="27"/>
      <c r="VFD30" s="27"/>
      <c r="VFE30" s="27"/>
      <c r="VFF30" s="27"/>
      <c r="VFG30" s="27"/>
      <c r="VFH30" s="27"/>
      <c r="VFI30" s="27"/>
      <c r="VFJ30" s="27"/>
      <c r="VFK30" s="27"/>
      <c r="VFL30" s="27"/>
      <c r="VFM30" s="27"/>
      <c r="VFN30" s="27"/>
      <c r="VFO30" s="27"/>
      <c r="VFP30" s="27"/>
      <c r="VFQ30" s="27"/>
      <c r="VFR30" s="27"/>
      <c r="VFS30" s="27"/>
      <c r="VFT30" s="27"/>
      <c r="VFU30" s="27"/>
      <c r="VFV30" s="27"/>
      <c r="VFW30" s="27"/>
      <c r="VFX30" s="27"/>
      <c r="VFY30" s="27"/>
      <c r="VFZ30" s="27"/>
      <c r="VGA30" s="27"/>
      <c r="VGB30" s="27"/>
      <c r="VGC30" s="27"/>
      <c r="VGD30" s="27"/>
      <c r="VGE30" s="27"/>
      <c r="VGF30" s="27"/>
      <c r="VGG30" s="27"/>
      <c r="VGH30" s="27"/>
      <c r="VGI30" s="27"/>
      <c r="VGJ30" s="27"/>
      <c r="VGK30" s="27"/>
      <c r="VGL30" s="27"/>
      <c r="VGM30" s="27"/>
      <c r="VGN30" s="27"/>
      <c r="VGO30" s="27"/>
      <c r="VGP30" s="27"/>
      <c r="VGQ30" s="27"/>
      <c r="VGR30" s="27"/>
      <c r="VGS30" s="27"/>
      <c r="VGT30" s="27"/>
      <c r="VGU30" s="27"/>
      <c r="VGV30" s="27"/>
      <c r="VGW30" s="27"/>
      <c r="VGX30" s="27"/>
      <c r="VGY30" s="27"/>
      <c r="VGZ30" s="27"/>
      <c r="VHA30" s="27"/>
      <c r="VHB30" s="27"/>
      <c r="VHC30" s="27"/>
      <c r="VHD30" s="27"/>
      <c r="VHE30" s="27"/>
      <c r="VHF30" s="27"/>
      <c r="VHG30" s="27"/>
      <c r="VHH30" s="27"/>
      <c r="VHI30" s="27"/>
      <c r="VHJ30" s="27"/>
      <c r="VHK30" s="27"/>
      <c r="VHL30" s="27"/>
      <c r="VHM30" s="27"/>
      <c r="VHN30" s="27"/>
      <c r="VHO30" s="27"/>
      <c r="VHP30" s="27"/>
      <c r="VHQ30" s="27"/>
      <c r="VHR30" s="27"/>
      <c r="VHS30" s="27"/>
      <c r="VHT30" s="27"/>
      <c r="VHU30" s="27"/>
      <c r="VHV30" s="27"/>
      <c r="VHW30" s="27"/>
      <c r="VHX30" s="27"/>
      <c r="VHY30" s="27"/>
      <c r="VHZ30" s="27"/>
      <c r="VIA30" s="27"/>
      <c r="VIB30" s="27"/>
      <c r="VIC30" s="27"/>
      <c r="VID30" s="27"/>
      <c r="VIE30" s="27"/>
      <c r="VIF30" s="27"/>
      <c r="VIG30" s="27"/>
      <c r="VIH30" s="27"/>
      <c r="VII30" s="27"/>
      <c r="VIJ30" s="27"/>
      <c r="VIK30" s="27"/>
      <c r="VIL30" s="27"/>
      <c r="VIM30" s="27"/>
      <c r="VIN30" s="27"/>
      <c r="VIO30" s="27"/>
      <c r="VIP30" s="27"/>
      <c r="VIQ30" s="27"/>
      <c r="VIR30" s="27"/>
      <c r="VIS30" s="27"/>
      <c r="VIT30" s="27"/>
      <c r="VIU30" s="27"/>
      <c r="VIV30" s="27"/>
      <c r="VIW30" s="27"/>
      <c r="VIX30" s="27"/>
      <c r="VIY30" s="27"/>
      <c r="VIZ30" s="27"/>
      <c r="VJA30" s="27"/>
      <c r="VJB30" s="27"/>
      <c r="VJC30" s="27"/>
      <c r="VJD30" s="27"/>
      <c r="VJE30" s="27"/>
      <c r="VJF30" s="27"/>
      <c r="VJG30" s="27"/>
      <c r="VJH30" s="27"/>
      <c r="VJI30" s="27"/>
      <c r="VJJ30" s="27"/>
      <c r="VJK30" s="27"/>
      <c r="VJL30" s="27"/>
      <c r="VJM30" s="27"/>
      <c r="VJN30" s="27"/>
      <c r="VJO30" s="27"/>
      <c r="VJP30" s="27"/>
      <c r="VJQ30" s="27"/>
      <c r="VJR30" s="27"/>
      <c r="VJS30" s="27"/>
      <c r="VJT30" s="27"/>
      <c r="VJU30" s="27"/>
      <c r="VJV30" s="27"/>
      <c r="VJW30" s="27"/>
      <c r="VJX30" s="27"/>
      <c r="VJY30" s="27"/>
      <c r="VJZ30" s="27"/>
      <c r="VKA30" s="27"/>
      <c r="VKB30" s="27"/>
      <c r="VKC30" s="27"/>
      <c r="VKD30" s="27"/>
      <c r="VKE30" s="27"/>
      <c r="VKF30" s="27"/>
      <c r="VKG30" s="27"/>
      <c r="VKH30" s="27"/>
      <c r="VKI30" s="27"/>
      <c r="VKJ30" s="27"/>
      <c r="VKK30" s="27"/>
      <c r="VKL30" s="27"/>
      <c r="VKM30" s="27"/>
      <c r="VKN30" s="27"/>
      <c r="VKO30" s="27"/>
      <c r="VKP30" s="27"/>
      <c r="VKQ30" s="27"/>
      <c r="VKR30" s="27"/>
      <c r="VKS30" s="27"/>
      <c r="VKT30" s="27"/>
      <c r="VKU30" s="27"/>
      <c r="VKV30" s="27"/>
      <c r="VKW30" s="27"/>
      <c r="VKX30" s="27"/>
      <c r="VKY30" s="27"/>
      <c r="VKZ30" s="27"/>
      <c r="VLA30" s="27"/>
      <c r="VLB30" s="27"/>
      <c r="VLC30" s="27"/>
      <c r="VLD30" s="27"/>
      <c r="VLE30" s="27"/>
      <c r="VLF30" s="27"/>
      <c r="VLG30" s="27"/>
      <c r="VLH30" s="27"/>
      <c r="VLI30" s="27"/>
      <c r="VLJ30" s="27"/>
      <c r="VLK30" s="27"/>
      <c r="VLL30" s="27"/>
      <c r="VLM30" s="27"/>
      <c r="VLN30" s="27"/>
      <c r="VLO30" s="27"/>
      <c r="VLP30" s="27"/>
      <c r="VLQ30" s="27"/>
      <c r="VLR30" s="27"/>
      <c r="VLS30" s="27"/>
      <c r="VLT30" s="27"/>
      <c r="VLU30" s="27"/>
      <c r="VLV30" s="27"/>
      <c r="VLW30" s="27"/>
      <c r="VLX30" s="27"/>
      <c r="VLY30" s="27"/>
      <c r="VLZ30" s="27"/>
      <c r="VMA30" s="27"/>
      <c r="VMB30" s="27"/>
      <c r="VMC30" s="27"/>
      <c r="VMD30" s="27"/>
      <c r="VME30" s="27"/>
      <c r="VMF30" s="27"/>
      <c r="VMG30" s="27"/>
      <c r="VMH30" s="27"/>
      <c r="VMI30" s="27"/>
      <c r="VMJ30" s="27"/>
      <c r="VMK30" s="27"/>
      <c r="VML30" s="27"/>
      <c r="VMM30" s="27"/>
      <c r="VMN30" s="27"/>
      <c r="VMO30" s="27"/>
      <c r="VMP30" s="27"/>
      <c r="VMQ30" s="27"/>
      <c r="VMR30" s="27"/>
      <c r="VMS30" s="27"/>
      <c r="VMT30" s="27"/>
      <c r="VMU30" s="27"/>
      <c r="VMV30" s="27"/>
      <c r="VMW30" s="27"/>
      <c r="VMX30" s="27"/>
      <c r="VMY30" s="27"/>
      <c r="VMZ30" s="27"/>
      <c r="VNA30" s="27"/>
      <c r="VNB30" s="27"/>
      <c r="VNC30" s="27"/>
      <c r="VND30" s="27"/>
      <c r="VNE30" s="27"/>
      <c r="VNF30" s="27"/>
      <c r="VNG30" s="27"/>
      <c r="VNH30" s="27"/>
      <c r="VNI30" s="27"/>
      <c r="VNJ30" s="27"/>
      <c r="VNK30" s="27"/>
      <c r="VNL30" s="27"/>
      <c r="VNM30" s="27"/>
      <c r="VNN30" s="27"/>
      <c r="VNO30" s="27"/>
      <c r="VNP30" s="27"/>
      <c r="VNQ30" s="27"/>
      <c r="VNR30" s="27"/>
      <c r="VNS30" s="27"/>
      <c r="VNT30" s="27"/>
      <c r="VNU30" s="27"/>
      <c r="VNV30" s="27"/>
      <c r="VNW30" s="27"/>
      <c r="VNX30" s="27"/>
      <c r="VNY30" s="27"/>
      <c r="VNZ30" s="27"/>
      <c r="VOA30" s="27"/>
      <c r="VOB30" s="27"/>
      <c r="VOC30" s="27"/>
      <c r="VOD30" s="27"/>
      <c r="VOE30" s="27"/>
      <c r="VOF30" s="27"/>
      <c r="VOG30" s="27"/>
      <c r="VOH30" s="27"/>
      <c r="VOI30" s="27"/>
      <c r="VOJ30" s="27"/>
      <c r="VOK30" s="27"/>
      <c r="VOL30" s="27"/>
      <c r="VOM30" s="27"/>
      <c r="VON30" s="27"/>
      <c r="VOO30" s="27"/>
      <c r="VOP30" s="27"/>
      <c r="VOQ30" s="27"/>
      <c r="VOR30" s="27"/>
      <c r="VOS30" s="27"/>
      <c r="VOT30" s="27"/>
      <c r="VOU30" s="27"/>
      <c r="VOV30" s="27"/>
      <c r="VOW30" s="27"/>
      <c r="VOX30" s="27"/>
      <c r="VOY30" s="27"/>
      <c r="VOZ30" s="27"/>
      <c r="VPA30" s="27"/>
      <c r="VPB30" s="27"/>
      <c r="VPC30" s="27"/>
      <c r="VPD30" s="27"/>
      <c r="VPE30" s="27"/>
      <c r="VPF30" s="27"/>
      <c r="VPG30" s="27"/>
      <c r="VPH30" s="27"/>
      <c r="VPI30" s="27"/>
      <c r="VPJ30" s="27"/>
      <c r="VPK30" s="27"/>
      <c r="VPL30" s="27"/>
      <c r="VPM30" s="27"/>
      <c r="VPN30" s="27"/>
      <c r="VPO30" s="27"/>
      <c r="VPP30" s="27"/>
      <c r="VPQ30" s="27"/>
      <c r="VPR30" s="27"/>
      <c r="VPS30" s="27"/>
      <c r="VPT30" s="27"/>
      <c r="VPU30" s="27"/>
      <c r="VPV30" s="27"/>
      <c r="VPW30" s="27"/>
      <c r="VPX30" s="27"/>
      <c r="VPY30" s="27"/>
      <c r="VPZ30" s="27"/>
      <c r="VQA30" s="27"/>
      <c r="VQB30" s="27"/>
      <c r="VQC30" s="27"/>
      <c r="VQD30" s="27"/>
      <c r="VQE30" s="27"/>
      <c r="VQF30" s="27"/>
      <c r="VQG30" s="27"/>
      <c r="VQH30" s="27"/>
      <c r="VQI30" s="27"/>
      <c r="VQJ30" s="27"/>
      <c r="VQK30" s="27"/>
      <c r="VQL30" s="27"/>
      <c r="VQM30" s="27"/>
      <c r="VQN30" s="27"/>
      <c r="VQO30" s="27"/>
      <c r="VQP30" s="27"/>
      <c r="VQQ30" s="27"/>
      <c r="VQR30" s="27"/>
      <c r="VQS30" s="27"/>
      <c r="VQT30" s="27"/>
      <c r="VQU30" s="27"/>
      <c r="VQV30" s="27"/>
      <c r="VQW30" s="27"/>
      <c r="VQX30" s="27"/>
      <c r="VQY30" s="27"/>
      <c r="VQZ30" s="27"/>
      <c r="VRA30" s="27"/>
      <c r="VRB30" s="27"/>
      <c r="VRC30" s="27"/>
      <c r="VRD30" s="27"/>
      <c r="VRE30" s="27"/>
      <c r="VRF30" s="27"/>
      <c r="VRG30" s="27"/>
      <c r="VRH30" s="27"/>
      <c r="VRI30" s="27"/>
      <c r="VRJ30" s="27"/>
      <c r="VRK30" s="27"/>
      <c r="VRL30" s="27"/>
      <c r="VRM30" s="27"/>
      <c r="VRN30" s="27"/>
      <c r="VRO30" s="27"/>
      <c r="VRP30" s="27"/>
      <c r="VRQ30" s="27"/>
      <c r="VRR30" s="27"/>
      <c r="VRS30" s="27"/>
      <c r="VRT30" s="27"/>
      <c r="VRU30" s="27"/>
      <c r="VRV30" s="27"/>
      <c r="VRW30" s="27"/>
      <c r="VRX30" s="27"/>
      <c r="VRY30" s="27"/>
      <c r="VRZ30" s="27"/>
      <c r="VSA30" s="27"/>
      <c r="VSB30" s="27"/>
      <c r="VSC30" s="27"/>
      <c r="VSD30" s="27"/>
      <c r="VSE30" s="27"/>
      <c r="VSF30" s="27"/>
      <c r="VSG30" s="27"/>
      <c r="VSH30" s="27"/>
      <c r="VSI30" s="27"/>
      <c r="VSJ30" s="27"/>
      <c r="VSK30" s="27"/>
      <c r="VSL30" s="27"/>
      <c r="VSM30" s="27"/>
      <c r="VSN30" s="27"/>
      <c r="VSO30" s="27"/>
      <c r="VSP30" s="27"/>
      <c r="VSQ30" s="27"/>
      <c r="VSR30" s="27"/>
      <c r="VSS30" s="27"/>
      <c r="VST30" s="27"/>
      <c r="VSU30" s="27"/>
      <c r="VSV30" s="27"/>
      <c r="VSW30" s="27"/>
      <c r="VSX30" s="27"/>
      <c r="VSY30" s="27"/>
      <c r="VSZ30" s="27"/>
      <c r="VTA30" s="27"/>
      <c r="VTB30" s="27"/>
      <c r="VTC30" s="27"/>
      <c r="VTD30" s="27"/>
      <c r="VTE30" s="27"/>
      <c r="VTF30" s="27"/>
      <c r="VTG30" s="27"/>
      <c r="VTH30" s="27"/>
      <c r="VTI30" s="27"/>
      <c r="VTJ30" s="27"/>
      <c r="VTK30" s="27"/>
      <c r="VTL30" s="27"/>
      <c r="VTM30" s="27"/>
      <c r="VTN30" s="27"/>
      <c r="VTO30" s="27"/>
      <c r="VTP30" s="27"/>
      <c r="VTQ30" s="27"/>
      <c r="VTR30" s="27"/>
      <c r="VTS30" s="27"/>
      <c r="VTT30" s="27"/>
      <c r="VTU30" s="27"/>
      <c r="VTV30" s="27"/>
      <c r="VTW30" s="27"/>
      <c r="VTX30" s="27"/>
      <c r="VTY30" s="27"/>
      <c r="VTZ30" s="27"/>
      <c r="VUA30" s="27"/>
      <c r="VUB30" s="27"/>
      <c r="VUC30" s="27"/>
      <c r="VUD30" s="27"/>
      <c r="VUE30" s="27"/>
      <c r="VUF30" s="27"/>
      <c r="VUG30" s="27"/>
      <c r="VUH30" s="27"/>
      <c r="VUI30" s="27"/>
      <c r="VUJ30" s="27"/>
      <c r="VUK30" s="27"/>
      <c r="VUL30" s="27"/>
      <c r="VUM30" s="27"/>
      <c r="VUN30" s="27"/>
      <c r="VUO30" s="27"/>
      <c r="VUP30" s="27"/>
      <c r="VUQ30" s="27"/>
      <c r="VUR30" s="27"/>
      <c r="VUS30" s="27"/>
      <c r="VUT30" s="27"/>
      <c r="VUU30" s="27"/>
      <c r="VUV30" s="27"/>
      <c r="VUW30" s="27"/>
      <c r="VUX30" s="27"/>
      <c r="VUY30" s="27"/>
      <c r="VUZ30" s="27"/>
      <c r="VVA30" s="27"/>
      <c r="VVB30" s="27"/>
      <c r="VVC30" s="27"/>
      <c r="VVD30" s="27"/>
      <c r="VVE30" s="27"/>
      <c r="VVF30" s="27"/>
      <c r="VVG30" s="27"/>
      <c r="VVH30" s="27"/>
      <c r="VVI30" s="27"/>
      <c r="VVJ30" s="27"/>
      <c r="VVK30" s="27"/>
      <c r="VVL30" s="27"/>
      <c r="VVM30" s="27"/>
      <c r="VVN30" s="27"/>
      <c r="VVO30" s="27"/>
      <c r="VVP30" s="27"/>
      <c r="VVQ30" s="27"/>
      <c r="VVR30" s="27"/>
      <c r="VVS30" s="27"/>
      <c r="VVT30" s="27"/>
      <c r="VVU30" s="27"/>
      <c r="VVV30" s="27"/>
      <c r="VVW30" s="27"/>
      <c r="VVX30" s="27"/>
      <c r="VVY30" s="27"/>
      <c r="VVZ30" s="27"/>
      <c r="VWA30" s="27"/>
      <c r="VWB30" s="27"/>
      <c r="VWC30" s="27"/>
      <c r="VWD30" s="27"/>
      <c r="VWE30" s="27"/>
      <c r="VWF30" s="27"/>
      <c r="VWG30" s="27"/>
      <c r="VWH30" s="27"/>
      <c r="VWI30" s="27"/>
      <c r="VWJ30" s="27"/>
      <c r="VWK30" s="27"/>
      <c r="VWL30" s="27"/>
      <c r="VWM30" s="27"/>
      <c r="VWN30" s="27"/>
      <c r="VWO30" s="27"/>
      <c r="VWP30" s="27"/>
      <c r="VWQ30" s="27"/>
      <c r="VWR30" s="27"/>
      <c r="VWS30" s="27"/>
      <c r="VWT30" s="27"/>
      <c r="VWU30" s="27"/>
      <c r="VWV30" s="27"/>
      <c r="VWW30" s="27"/>
      <c r="VWX30" s="27"/>
      <c r="VWY30" s="27"/>
      <c r="VWZ30" s="27"/>
      <c r="VXA30" s="27"/>
      <c r="VXB30" s="27"/>
      <c r="VXC30" s="27"/>
      <c r="VXD30" s="27"/>
      <c r="VXE30" s="27"/>
      <c r="VXF30" s="27"/>
      <c r="VXG30" s="27"/>
      <c r="VXH30" s="27"/>
      <c r="VXI30" s="27"/>
      <c r="VXJ30" s="27"/>
      <c r="VXK30" s="27"/>
      <c r="VXL30" s="27"/>
      <c r="VXM30" s="27"/>
      <c r="VXN30" s="27"/>
      <c r="VXO30" s="27"/>
      <c r="VXP30" s="27"/>
      <c r="VXQ30" s="27"/>
      <c r="VXR30" s="27"/>
      <c r="VXS30" s="27"/>
      <c r="VXT30" s="27"/>
      <c r="VXU30" s="27"/>
      <c r="VXV30" s="27"/>
      <c r="VXW30" s="27"/>
      <c r="VXX30" s="27"/>
      <c r="VXY30" s="27"/>
      <c r="VXZ30" s="27"/>
      <c r="VYA30" s="27"/>
      <c r="VYB30" s="27"/>
      <c r="VYC30" s="27"/>
      <c r="VYD30" s="27"/>
      <c r="VYE30" s="27"/>
      <c r="VYF30" s="27"/>
      <c r="VYG30" s="27"/>
      <c r="VYH30" s="27"/>
      <c r="VYI30" s="27"/>
      <c r="VYJ30" s="27"/>
      <c r="VYK30" s="27"/>
      <c r="VYL30" s="27"/>
      <c r="VYM30" s="27"/>
      <c r="VYN30" s="27"/>
      <c r="VYO30" s="27"/>
      <c r="VYP30" s="27"/>
      <c r="VYQ30" s="27"/>
      <c r="VYR30" s="27"/>
      <c r="VYS30" s="27"/>
      <c r="VYT30" s="27"/>
      <c r="VYU30" s="27"/>
      <c r="VYV30" s="27"/>
      <c r="VYW30" s="27"/>
      <c r="VYX30" s="27"/>
      <c r="VYY30" s="27"/>
      <c r="VYZ30" s="27"/>
      <c r="VZA30" s="27"/>
      <c r="VZB30" s="27"/>
      <c r="VZC30" s="27"/>
      <c r="VZD30" s="27"/>
      <c r="VZE30" s="27"/>
      <c r="VZF30" s="27"/>
      <c r="VZG30" s="27"/>
      <c r="VZH30" s="27"/>
      <c r="VZI30" s="27"/>
      <c r="VZJ30" s="27"/>
      <c r="VZK30" s="27"/>
      <c r="VZL30" s="27"/>
      <c r="VZM30" s="27"/>
      <c r="VZN30" s="27"/>
      <c r="VZO30" s="27"/>
      <c r="VZP30" s="27"/>
      <c r="VZQ30" s="27"/>
      <c r="VZR30" s="27"/>
      <c r="VZS30" s="27"/>
      <c r="VZT30" s="27"/>
      <c r="VZU30" s="27"/>
      <c r="VZV30" s="27"/>
      <c r="VZW30" s="27"/>
      <c r="VZX30" s="27"/>
      <c r="VZY30" s="27"/>
      <c r="VZZ30" s="27"/>
      <c r="WAA30" s="27"/>
      <c r="WAB30" s="27"/>
      <c r="WAC30" s="27"/>
      <c r="WAD30" s="27"/>
      <c r="WAE30" s="27"/>
      <c r="WAF30" s="27"/>
      <c r="WAG30" s="27"/>
      <c r="WAH30" s="27"/>
      <c r="WAI30" s="27"/>
      <c r="WAJ30" s="27"/>
      <c r="WAK30" s="27"/>
      <c r="WAL30" s="27"/>
      <c r="WAM30" s="27"/>
      <c r="WAN30" s="27"/>
      <c r="WAO30" s="27"/>
      <c r="WAP30" s="27"/>
      <c r="WAQ30" s="27"/>
      <c r="WAR30" s="27"/>
      <c r="WAS30" s="27"/>
      <c r="WAT30" s="27"/>
      <c r="WAU30" s="27"/>
      <c r="WAV30" s="27"/>
      <c r="WAW30" s="27"/>
      <c r="WAX30" s="27"/>
      <c r="WAY30" s="27"/>
      <c r="WAZ30" s="27"/>
      <c r="WBA30" s="27"/>
      <c r="WBB30" s="27"/>
      <c r="WBC30" s="27"/>
      <c r="WBD30" s="27"/>
      <c r="WBE30" s="27"/>
      <c r="WBF30" s="27"/>
      <c r="WBG30" s="27"/>
      <c r="WBH30" s="27"/>
      <c r="WBI30" s="27"/>
      <c r="WBJ30" s="27"/>
      <c r="WBK30" s="27"/>
      <c r="WBL30" s="27"/>
      <c r="WBM30" s="27"/>
      <c r="WBN30" s="27"/>
      <c r="WBO30" s="27"/>
      <c r="WBP30" s="27"/>
      <c r="WBQ30" s="27"/>
      <c r="WBR30" s="27"/>
      <c r="WBS30" s="27"/>
      <c r="WBT30" s="27"/>
      <c r="WBU30" s="27"/>
      <c r="WBV30" s="27"/>
      <c r="WBW30" s="27"/>
      <c r="WBX30" s="27"/>
      <c r="WBY30" s="27"/>
      <c r="WBZ30" s="27"/>
      <c r="WCA30" s="27"/>
      <c r="WCB30" s="27"/>
      <c r="WCC30" s="27"/>
      <c r="WCD30" s="27"/>
      <c r="WCE30" s="27"/>
      <c r="WCF30" s="27"/>
      <c r="WCG30" s="27"/>
      <c r="WCH30" s="27"/>
      <c r="WCI30" s="27"/>
      <c r="WCJ30" s="27"/>
      <c r="WCK30" s="27"/>
      <c r="WCL30" s="27"/>
      <c r="WCM30" s="27"/>
      <c r="WCN30" s="27"/>
      <c r="WCO30" s="27"/>
      <c r="WCP30" s="27"/>
      <c r="WCQ30" s="27"/>
      <c r="WCR30" s="27"/>
      <c r="WCS30" s="27"/>
      <c r="WCT30" s="27"/>
      <c r="WCU30" s="27"/>
      <c r="WCV30" s="27"/>
      <c r="WCW30" s="27"/>
      <c r="WCX30" s="27"/>
      <c r="WCY30" s="27"/>
      <c r="WCZ30" s="27"/>
      <c r="WDA30" s="27"/>
      <c r="WDB30" s="27"/>
      <c r="WDC30" s="27"/>
      <c r="WDD30" s="27"/>
      <c r="WDE30" s="27"/>
      <c r="WDF30" s="27"/>
      <c r="WDG30" s="27"/>
      <c r="WDH30" s="27"/>
      <c r="WDI30" s="27"/>
      <c r="WDJ30" s="27"/>
      <c r="WDK30" s="27"/>
      <c r="WDL30" s="27"/>
      <c r="WDM30" s="27"/>
      <c r="WDN30" s="27"/>
      <c r="WDO30" s="27"/>
      <c r="WDP30" s="27"/>
      <c r="WDQ30" s="27"/>
      <c r="WDR30" s="27"/>
      <c r="WDS30" s="27"/>
      <c r="WDT30" s="27"/>
      <c r="WDU30" s="27"/>
      <c r="WDV30" s="27"/>
      <c r="WDW30" s="27"/>
      <c r="WDX30" s="27"/>
      <c r="WDY30" s="27"/>
      <c r="WDZ30" s="27"/>
      <c r="WEA30" s="27"/>
      <c r="WEB30" s="27"/>
      <c r="WEC30" s="27"/>
      <c r="WED30" s="27"/>
      <c r="WEE30" s="27"/>
      <c r="WEF30" s="27"/>
      <c r="WEG30" s="27"/>
      <c r="WEH30" s="27"/>
      <c r="WEI30" s="27"/>
      <c r="WEJ30" s="27"/>
      <c r="WEK30" s="27"/>
      <c r="WEL30" s="27"/>
      <c r="WEM30" s="27"/>
      <c r="WEN30" s="27"/>
      <c r="WEO30" s="27"/>
      <c r="WEP30" s="27"/>
      <c r="WEQ30" s="27"/>
      <c r="WER30" s="27"/>
      <c r="WES30" s="27"/>
      <c r="WET30" s="27"/>
      <c r="WEU30" s="27"/>
      <c r="WEV30" s="27"/>
      <c r="WEW30" s="27"/>
      <c r="WEX30" s="27"/>
      <c r="WEY30" s="27"/>
      <c r="WEZ30" s="27"/>
      <c r="WFA30" s="27"/>
      <c r="WFB30" s="27"/>
      <c r="WFC30" s="27"/>
      <c r="WFD30" s="27"/>
      <c r="WFE30" s="27"/>
      <c r="WFF30" s="27"/>
      <c r="WFG30" s="27"/>
      <c r="WFH30" s="27"/>
      <c r="WFI30" s="27"/>
      <c r="WFJ30" s="27"/>
      <c r="WFK30" s="27"/>
      <c r="WFL30" s="27"/>
      <c r="WFM30" s="27"/>
      <c r="WFN30" s="27"/>
      <c r="WFO30" s="27"/>
      <c r="WFP30" s="27"/>
      <c r="WFQ30" s="27"/>
      <c r="WFR30" s="27"/>
      <c r="WFS30" s="27"/>
      <c r="WFT30" s="27"/>
      <c r="WFU30" s="27"/>
      <c r="WFV30" s="27"/>
      <c r="WFW30" s="27"/>
      <c r="WFX30" s="27"/>
      <c r="WFY30" s="27"/>
      <c r="WFZ30" s="27"/>
      <c r="WGA30" s="27"/>
      <c r="WGB30" s="27"/>
      <c r="WGC30" s="27"/>
      <c r="WGD30" s="27"/>
      <c r="WGE30" s="27"/>
      <c r="WGF30" s="27"/>
      <c r="WGG30" s="27"/>
      <c r="WGH30" s="27"/>
      <c r="WGI30" s="27"/>
      <c r="WGJ30" s="27"/>
      <c r="WGK30" s="27"/>
      <c r="WGL30" s="27"/>
      <c r="WGM30" s="27"/>
      <c r="WGN30" s="27"/>
      <c r="WGO30" s="27"/>
      <c r="WGP30" s="27"/>
      <c r="WGQ30" s="27"/>
      <c r="WGR30" s="27"/>
      <c r="WGS30" s="27"/>
      <c r="WGT30" s="27"/>
      <c r="WGU30" s="27"/>
      <c r="WGV30" s="27"/>
      <c r="WGW30" s="27"/>
      <c r="WGX30" s="27"/>
      <c r="WGY30" s="27"/>
      <c r="WGZ30" s="27"/>
      <c r="WHA30" s="27"/>
      <c r="WHB30" s="27"/>
      <c r="WHC30" s="27"/>
      <c r="WHD30" s="27"/>
      <c r="WHE30" s="27"/>
      <c r="WHF30" s="27"/>
      <c r="WHG30" s="27"/>
      <c r="WHH30" s="27"/>
      <c r="WHI30" s="27"/>
      <c r="WHJ30" s="27"/>
      <c r="WHK30" s="27"/>
      <c r="WHL30" s="27"/>
      <c r="WHM30" s="27"/>
      <c r="WHN30" s="27"/>
      <c r="WHO30" s="27"/>
      <c r="WHP30" s="27"/>
      <c r="WHQ30" s="27"/>
      <c r="WHR30" s="27"/>
      <c r="WHS30" s="27"/>
      <c r="WHT30" s="27"/>
      <c r="WHU30" s="27"/>
      <c r="WHV30" s="27"/>
      <c r="WHW30" s="27"/>
      <c r="WHX30" s="27"/>
      <c r="WHY30" s="27"/>
      <c r="WHZ30" s="27"/>
      <c r="WIA30" s="27"/>
      <c r="WIB30" s="27"/>
      <c r="WIC30" s="27"/>
      <c r="WID30" s="27"/>
      <c r="WIE30" s="27"/>
      <c r="WIF30" s="27"/>
      <c r="WIG30" s="27"/>
      <c r="WIH30" s="27"/>
      <c r="WII30" s="27"/>
      <c r="WIJ30" s="27"/>
      <c r="WIK30" s="27"/>
      <c r="WIL30" s="27"/>
      <c r="WIM30" s="27"/>
      <c r="WIN30" s="27"/>
      <c r="WIO30" s="27"/>
      <c r="WIP30" s="27"/>
      <c r="WIQ30" s="27"/>
      <c r="WIR30" s="27"/>
      <c r="WIS30" s="27"/>
      <c r="WIT30" s="27"/>
      <c r="WIU30" s="27"/>
      <c r="WIV30" s="27"/>
      <c r="WIW30" s="27"/>
      <c r="WIX30" s="27"/>
      <c r="WIY30" s="27"/>
      <c r="WIZ30" s="27"/>
      <c r="WJA30" s="27"/>
      <c r="WJB30" s="27"/>
      <c r="WJC30" s="27"/>
      <c r="WJD30" s="27"/>
      <c r="WJE30" s="27"/>
      <c r="WJF30" s="27"/>
      <c r="WJG30" s="27"/>
      <c r="WJH30" s="27"/>
      <c r="WJI30" s="27"/>
      <c r="WJJ30" s="27"/>
      <c r="WJK30" s="27"/>
      <c r="WJL30" s="27"/>
      <c r="WJM30" s="27"/>
      <c r="WJN30" s="27"/>
      <c r="WJO30" s="27"/>
      <c r="WJP30" s="27"/>
      <c r="WJQ30" s="27"/>
      <c r="WJR30" s="27"/>
      <c r="WJS30" s="27"/>
      <c r="WJT30" s="27"/>
      <c r="WJU30" s="27"/>
      <c r="WJV30" s="27"/>
      <c r="WJW30" s="27"/>
      <c r="WJX30" s="27"/>
      <c r="WJY30" s="27"/>
      <c r="WJZ30" s="27"/>
      <c r="WKA30" s="27"/>
      <c r="WKB30" s="27"/>
      <c r="WKC30" s="27"/>
      <c r="WKD30" s="27"/>
      <c r="WKE30" s="27"/>
      <c r="WKF30" s="27"/>
      <c r="WKG30" s="27"/>
      <c r="WKH30" s="27"/>
      <c r="WKI30" s="27"/>
      <c r="WKJ30" s="27"/>
      <c r="WKK30" s="27"/>
      <c r="WKL30" s="27"/>
      <c r="WKM30" s="27"/>
      <c r="WKN30" s="27"/>
      <c r="WKO30" s="27"/>
      <c r="WKP30" s="27"/>
      <c r="WKQ30" s="27"/>
      <c r="WKR30" s="27"/>
      <c r="WKS30" s="27"/>
      <c r="WKT30" s="27"/>
      <c r="WKU30" s="27"/>
      <c r="WKV30" s="27"/>
      <c r="WKW30" s="27"/>
      <c r="WKX30" s="27"/>
      <c r="WKY30" s="27"/>
      <c r="WKZ30" s="27"/>
      <c r="WLA30" s="27"/>
      <c r="WLB30" s="27"/>
      <c r="WLC30" s="27"/>
      <c r="WLD30" s="27"/>
      <c r="WLE30" s="27"/>
      <c r="WLF30" s="27"/>
      <c r="WLG30" s="27"/>
      <c r="WLH30" s="27"/>
      <c r="WLI30" s="27"/>
      <c r="WLJ30" s="27"/>
      <c r="WLK30" s="27"/>
      <c r="WLL30" s="27"/>
      <c r="WLM30" s="27"/>
      <c r="WLN30" s="27"/>
      <c r="WLO30" s="27"/>
      <c r="WLP30" s="27"/>
      <c r="WLQ30" s="27"/>
      <c r="WLR30" s="27"/>
      <c r="WLS30" s="27"/>
      <c r="WLT30" s="27"/>
      <c r="WLU30" s="27"/>
      <c r="WLV30" s="27"/>
      <c r="WLW30" s="27"/>
      <c r="WLX30" s="27"/>
      <c r="WLY30" s="27"/>
      <c r="WLZ30" s="27"/>
      <c r="WMA30" s="27"/>
      <c r="WMB30" s="27"/>
      <c r="WMC30" s="27"/>
      <c r="WMD30" s="27"/>
      <c r="WME30" s="27"/>
      <c r="WMF30" s="27"/>
      <c r="WMG30" s="27"/>
      <c r="WMH30" s="27"/>
      <c r="WMI30" s="27"/>
      <c r="WMJ30" s="27"/>
      <c r="WMK30" s="27"/>
      <c r="WML30" s="27"/>
      <c r="WMM30" s="27"/>
      <c r="WMN30" s="27"/>
      <c r="WMO30" s="27"/>
      <c r="WMP30" s="27"/>
      <c r="WMQ30" s="27"/>
      <c r="WMR30" s="27"/>
      <c r="WMS30" s="27"/>
      <c r="WMT30" s="27"/>
      <c r="WMU30" s="27"/>
      <c r="WMV30" s="27"/>
      <c r="WMW30" s="27"/>
      <c r="WMX30" s="27"/>
      <c r="WMY30" s="27"/>
      <c r="WMZ30" s="27"/>
      <c r="WNA30" s="27"/>
      <c r="WNB30" s="27"/>
      <c r="WNC30" s="27"/>
      <c r="WND30" s="27"/>
      <c r="WNE30" s="27"/>
      <c r="WNF30" s="27"/>
      <c r="WNG30" s="27"/>
      <c r="WNH30" s="27"/>
      <c r="WNI30" s="27"/>
      <c r="WNJ30" s="27"/>
      <c r="WNK30" s="27"/>
      <c r="WNL30" s="27"/>
      <c r="WNM30" s="27"/>
      <c r="WNN30" s="27"/>
      <c r="WNO30" s="27"/>
      <c r="WNP30" s="27"/>
      <c r="WNQ30" s="27"/>
      <c r="WNR30" s="27"/>
      <c r="WNS30" s="27"/>
      <c r="WNT30" s="27"/>
      <c r="WNU30" s="27"/>
      <c r="WNV30" s="27"/>
      <c r="WNW30" s="27"/>
      <c r="WNX30" s="27"/>
      <c r="WNY30" s="27"/>
      <c r="WNZ30" s="27"/>
      <c r="WOA30" s="27"/>
      <c r="WOB30" s="27"/>
      <c r="WOC30" s="27"/>
      <c r="WOD30" s="27"/>
      <c r="WOE30" s="27"/>
      <c r="WOF30" s="27"/>
      <c r="WOG30" s="27"/>
      <c r="WOH30" s="27"/>
      <c r="WOI30" s="27"/>
      <c r="WOJ30" s="27"/>
      <c r="WOK30" s="27"/>
      <c r="WOL30" s="27"/>
      <c r="WOM30" s="27"/>
      <c r="WON30" s="27"/>
      <c r="WOO30" s="27"/>
      <c r="WOP30" s="27"/>
      <c r="WOQ30" s="27"/>
      <c r="WOR30" s="27"/>
      <c r="WOS30" s="27"/>
      <c r="WOT30" s="27"/>
      <c r="WOU30" s="27"/>
      <c r="WOV30" s="27"/>
      <c r="WOW30" s="27"/>
      <c r="WOX30" s="27"/>
      <c r="WOY30" s="27"/>
      <c r="WOZ30" s="27"/>
      <c r="WPA30" s="27"/>
      <c r="WPB30" s="27"/>
      <c r="WPC30" s="27"/>
      <c r="WPD30" s="27"/>
      <c r="WPE30" s="27"/>
      <c r="WPF30" s="27"/>
      <c r="WPG30" s="27"/>
      <c r="WPH30" s="27"/>
      <c r="WPI30" s="27"/>
      <c r="WPJ30" s="27"/>
      <c r="WPK30" s="27"/>
      <c r="WPL30" s="27"/>
      <c r="WPM30" s="27"/>
      <c r="WPN30" s="27"/>
      <c r="WPO30" s="27"/>
      <c r="WPP30" s="27"/>
      <c r="WPQ30" s="27"/>
      <c r="WPR30" s="27"/>
      <c r="WPS30" s="27"/>
      <c r="WPT30" s="27"/>
      <c r="WPU30" s="27"/>
      <c r="WPV30" s="27"/>
      <c r="WPW30" s="27"/>
      <c r="WPX30" s="27"/>
      <c r="WPY30" s="27"/>
      <c r="WPZ30" s="27"/>
      <c r="WQA30" s="27"/>
      <c r="WQB30" s="27"/>
      <c r="WQC30" s="27"/>
      <c r="WQD30" s="27"/>
      <c r="WQE30" s="27"/>
      <c r="WQF30" s="27"/>
      <c r="WQG30" s="27"/>
      <c r="WQH30" s="27"/>
      <c r="WQI30" s="27"/>
      <c r="WQJ30" s="27"/>
      <c r="WQK30" s="27"/>
      <c r="WQL30" s="27"/>
      <c r="WQM30" s="27"/>
      <c r="WQN30" s="27"/>
      <c r="WQO30" s="27"/>
      <c r="WQP30" s="27"/>
      <c r="WQQ30" s="27"/>
      <c r="WQR30" s="27"/>
      <c r="WQS30" s="27"/>
      <c r="WQT30" s="27"/>
      <c r="WQU30" s="27"/>
      <c r="WQV30" s="27"/>
      <c r="WQW30" s="27"/>
      <c r="WQX30" s="27"/>
      <c r="WQY30" s="27"/>
      <c r="WQZ30" s="27"/>
      <c r="WRA30" s="27"/>
      <c r="WRB30" s="27"/>
      <c r="WRC30" s="27"/>
      <c r="WRD30" s="27"/>
      <c r="WRE30" s="27"/>
      <c r="WRF30" s="27"/>
      <c r="WRG30" s="27"/>
      <c r="WRH30" s="27"/>
      <c r="WRI30" s="27"/>
      <c r="WRJ30" s="27"/>
      <c r="WRK30" s="27"/>
      <c r="WRL30" s="27"/>
      <c r="WRM30" s="27"/>
      <c r="WRN30" s="27"/>
      <c r="WRO30" s="27"/>
      <c r="WRP30" s="27"/>
      <c r="WRQ30" s="27"/>
      <c r="WRR30" s="27"/>
      <c r="WRS30" s="27"/>
      <c r="WRT30" s="27"/>
      <c r="WRU30" s="27"/>
      <c r="WRV30" s="27"/>
      <c r="WRW30" s="27"/>
      <c r="WRX30" s="27"/>
      <c r="WRY30" s="27"/>
      <c r="WRZ30" s="27"/>
      <c r="WSA30" s="27"/>
      <c r="WSB30" s="27"/>
      <c r="WSC30" s="27"/>
      <c r="WSD30" s="27"/>
      <c r="WSE30" s="27"/>
      <c r="WSF30" s="27"/>
      <c r="WSG30" s="27"/>
      <c r="WSH30" s="27"/>
      <c r="WSI30" s="27"/>
      <c r="WSJ30" s="27"/>
      <c r="WSK30" s="27"/>
      <c r="WSL30" s="27"/>
      <c r="WSM30" s="27"/>
      <c r="WSN30" s="27"/>
      <c r="WSO30" s="27"/>
      <c r="WSP30" s="27"/>
      <c r="WSQ30" s="27"/>
      <c r="WSR30" s="27"/>
      <c r="WSS30" s="27"/>
      <c r="WST30" s="27"/>
      <c r="WSU30" s="27"/>
      <c r="WSV30" s="27"/>
      <c r="WSW30" s="27"/>
      <c r="WSX30" s="27"/>
      <c r="WSY30" s="27"/>
      <c r="WSZ30" s="27"/>
      <c r="WTA30" s="27"/>
      <c r="WTB30" s="27"/>
      <c r="WTC30" s="27"/>
      <c r="WTD30" s="27"/>
      <c r="WTE30" s="27"/>
      <c r="WTF30" s="27"/>
      <c r="WTG30" s="27"/>
      <c r="WTH30" s="27"/>
      <c r="WTI30" s="27"/>
      <c r="WTJ30" s="27"/>
      <c r="WTK30" s="27"/>
      <c r="WTL30" s="27"/>
      <c r="WTM30" s="27"/>
      <c r="WTN30" s="27"/>
      <c r="WTO30" s="27"/>
      <c r="WTP30" s="27"/>
      <c r="WTQ30" s="27"/>
      <c r="WTR30" s="27"/>
      <c r="WTS30" s="27"/>
      <c r="WTT30" s="27"/>
      <c r="WTU30" s="27"/>
      <c r="WTV30" s="27"/>
      <c r="WTW30" s="27"/>
      <c r="WTX30" s="27"/>
      <c r="WTY30" s="27"/>
      <c r="WTZ30" s="27"/>
      <c r="WUA30" s="27"/>
      <c r="WUB30" s="27"/>
      <c r="WUC30" s="27"/>
      <c r="WUD30" s="27"/>
      <c r="WUE30" s="27"/>
      <c r="WUF30" s="27"/>
      <c r="WUG30" s="27"/>
      <c r="WUH30" s="27"/>
      <c r="WUI30" s="27"/>
      <c r="WUJ30" s="27"/>
      <c r="WUK30" s="27"/>
      <c r="WUL30" s="27"/>
      <c r="WUM30" s="27"/>
      <c r="WUN30" s="27"/>
      <c r="WUO30" s="27"/>
      <c r="WUP30" s="27"/>
      <c r="WUQ30" s="27"/>
      <c r="WUR30" s="27"/>
      <c r="WUS30" s="27"/>
      <c r="WUT30" s="27"/>
      <c r="WUU30" s="27"/>
      <c r="WUV30" s="27"/>
      <c r="WUW30" s="27"/>
      <c r="WUX30" s="27"/>
      <c r="WUY30" s="27"/>
      <c r="WUZ30" s="27"/>
      <c r="WVA30" s="27"/>
      <c r="WVB30" s="27"/>
      <c r="WVC30" s="27"/>
      <c r="WVD30" s="27"/>
      <c r="WVE30" s="27"/>
      <c r="WVF30" s="27"/>
      <c r="WVG30" s="27"/>
      <c r="WVH30" s="27"/>
      <c r="WVI30" s="27"/>
      <c r="WVJ30" s="27"/>
      <c r="WVK30" s="27"/>
      <c r="WVL30" s="27"/>
      <c r="WVM30" s="27"/>
      <c r="WVN30" s="27"/>
      <c r="WVO30" s="27"/>
      <c r="WVP30" s="27"/>
      <c r="WVQ30" s="27"/>
      <c r="WVR30" s="27"/>
      <c r="WVS30" s="27"/>
      <c r="WVT30" s="27"/>
      <c r="WVU30" s="27"/>
      <c r="WVV30" s="27"/>
      <c r="WVW30" s="27"/>
      <c r="WVX30" s="27"/>
      <c r="WVY30" s="27"/>
      <c r="WVZ30" s="27"/>
      <c r="WWA30" s="27"/>
      <c r="WWB30" s="27"/>
      <c r="WWC30" s="27"/>
      <c r="WWD30" s="27"/>
      <c r="WWE30" s="27"/>
      <c r="WWF30" s="27"/>
      <c r="WWG30" s="27"/>
      <c r="WWH30" s="27"/>
      <c r="WWI30" s="27"/>
      <c r="WWJ30" s="27"/>
      <c r="WWK30" s="27"/>
      <c r="WWL30" s="27"/>
      <c r="WWM30" s="27"/>
      <c r="WWN30" s="27"/>
      <c r="WWO30" s="27"/>
      <c r="WWP30" s="27"/>
      <c r="WWQ30" s="27"/>
      <c r="WWR30" s="27"/>
      <c r="WWS30" s="27"/>
      <c r="WWT30" s="27"/>
      <c r="WWU30" s="27"/>
      <c r="WWV30" s="27"/>
      <c r="WWW30" s="27"/>
      <c r="WWX30" s="27"/>
      <c r="WWY30" s="27"/>
      <c r="WWZ30" s="27"/>
      <c r="WXA30" s="27"/>
      <c r="WXB30" s="27"/>
      <c r="WXC30" s="27"/>
      <c r="WXD30" s="27"/>
      <c r="WXE30" s="27"/>
      <c r="WXF30" s="27"/>
      <c r="WXG30" s="27"/>
      <c r="WXH30" s="27"/>
      <c r="WXI30" s="27"/>
      <c r="WXJ30" s="27"/>
      <c r="WXK30" s="27"/>
      <c r="WXL30" s="27"/>
      <c r="WXM30" s="27"/>
      <c r="WXN30" s="27"/>
      <c r="WXO30" s="27"/>
      <c r="WXP30" s="27"/>
      <c r="WXQ30" s="27"/>
      <c r="WXR30" s="27"/>
      <c r="WXS30" s="27"/>
      <c r="WXT30" s="27"/>
      <c r="WXU30" s="27"/>
      <c r="WXV30" s="27"/>
      <c r="WXW30" s="27"/>
      <c r="WXX30" s="27"/>
      <c r="WXY30" s="27"/>
      <c r="WXZ30" s="27"/>
      <c r="WYA30" s="27"/>
      <c r="WYB30" s="27"/>
      <c r="WYC30" s="27"/>
      <c r="WYD30" s="27"/>
      <c r="WYE30" s="27"/>
      <c r="WYF30" s="27"/>
      <c r="WYG30" s="27"/>
      <c r="WYH30" s="27"/>
      <c r="WYI30" s="27"/>
      <c r="WYJ30" s="27"/>
      <c r="WYK30" s="27"/>
      <c r="WYL30" s="27"/>
      <c r="WYM30" s="27"/>
      <c r="WYN30" s="27"/>
      <c r="WYO30" s="27"/>
      <c r="WYP30" s="27"/>
      <c r="WYQ30" s="27"/>
      <c r="WYR30" s="27"/>
      <c r="WYS30" s="27"/>
      <c r="WYT30" s="27"/>
      <c r="WYU30" s="27"/>
      <c r="WYV30" s="27"/>
      <c r="WYW30" s="27"/>
      <c r="WYX30" s="27"/>
      <c r="WYY30" s="27"/>
      <c r="WYZ30" s="27"/>
      <c r="WZA30" s="27"/>
      <c r="WZB30" s="27"/>
      <c r="WZC30" s="27"/>
      <c r="WZD30" s="27"/>
      <c r="WZE30" s="27"/>
      <c r="WZF30" s="27"/>
      <c r="WZG30" s="27"/>
      <c r="WZH30" s="27"/>
      <c r="WZI30" s="27"/>
      <c r="WZJ30" s="27"/>
      <c r="WZK30" s="27"/>
      <c r="WZL30" s="27"/>
      <c r="WZM30" s="27"/>
      <c r="WZN30" s="27"/>
      <c r="WZO30" s="27"/>
      <c r="WZP30" s="27"/>
      <c r="WZQ30" s="27"/>
      <c r="WZR30" s="27"/>
      <c r="WZS30" s="27"/>
      <c r="WZT30" s="27"/>
      <c r="WZU30" s="27"/>
      <c r="WZV30" s="27"/>
      <c r="WZW30" s="27"/>
      <c r="WZX30" s="27"/>
      <c r="WZY30" s="27"/>
      <c r="WZZ30" s="27"/>
      <c r="XAA30" s="27"/>
      <c r="XAB30" s="27"/>
      <c r="XAC30" s="27"/>
      <c r="XAD30" s="27"/>
      <c r="XAE30" s="27"/>
      <c r="XAF30" s="27"/>
      <c r="XAG30" s="27"/>
      <c r="XAH30" s="27"/>
      <c r="XAI30" s="27"/>
      <c r="XAJ30" s="27"/>
      <c r="XAK30" s="27"/>
      <c r="XAL30" s="27"/>
      <c r="XAM30" s="27"/>
      <c r="XAN30" s="27"/>
      <c r="XAO30" s="27"/>
      <c r="XAP30" s="27"/>
      <c r="XAQ30" s="27"/>
      <c r="XAR30" s="27"/>
      <c r="XAS30" s="27"/>
      <c r="XAT30" s="27"/>
      <c r="XAU30" s="27"/>
      <c r="XAV30" s="27"/>
      <c r="XAW30" s="27"/>
      <c r="XAX30" s="27"/>
      <c r="XAY30" s="27"/>
      <c r="XAZ30" s="27"/>
      <c r="XBA30" s="27"/>
      <c r="XBB30" s="27"/>
      <c r="XBC30" s="27"/>
      <c r="XBD30" s="27"/>
      <c r="XBE30" s="27"/>
      <c r="XBF30" s="27"/>
      <c r="XBG30" s="27"/>
      <c r="XBH30" s="27"/>
      <c r="XBI30" s="27"/>
      <c r="XBJ30" s="27"/>
      <c r="XBK30" s="27"/>
      <c r="XBL30" s="27"/>
      <c r="XBM30" s="27"/>
      <c r="XBN30" s="27"/>
      <c r="XBO30" s="27"/>
      <c r="XBP30" s="27"/>
      <c r="XBQ30" s="27"/>
      <c r="XBR30" s="27"/>
      <c r="XBS30" s="27"/>
      <c r="XBT30" s="27"/>
      <c r="XBU30" s="27"/>
      <c r="XBV30" s="27"/>
      <c r="XBW30" s="27"/>
      <c r="XBX30" s="27"/>
      <c r="XBY30" s="27"/>
      <c r="XBZ30" s="27"/>
      <c r="XCA30" s="27"/>
      <c r="XCB30" s="27"/>
      <c r="XCC30" s="27"/>
      <c r="XCD30" s="27"/>
      <c r="XCE30" s="27"/>
      <c r="XCF30" s="27"/>
      <c r="XCG30" s="27"/>
      <c r="XCH30" s="27"/>
      <c r="XCI30" s="27"/>
      <c r="XCJ30" s="27"/>
      <c r="XCK30" s="27"/>
      <c r="XCL30" s="27"/>
      <c r="XCM30" s="27"/>
      <c r="XCN30" s="27"/>
      <c r="XCO30" s="27"/>
      <c r="XCP30" s="27"/>
      <c r="XCQ30" s="27"/>
      <c r="XCR30" s="27"/>
      <c r="XCS30" s="27"/>
      <c r="XCT30" s="27"/>
      <c r="XCU30" s="27"/>
      <c r="XCV30" s="27"/>
      <c r="XCW30" s="27"/>
      <c r="XCX30" s="27"/>
      <c r="XCY30" s="27"/>
      <c r="XCZ30" s="27"/>
      <c r="XDA30" s="27"/>
      <c r="XDB30" s="27"/>
      <c r="XDC30" s="27"/>
      <c r="XDD30" s="27"/>
      <c r="XDE30" s="27"/>
      <c r="XDF30" s="27"/>
      <c r="XDG30" s="27"/>
      <c r="XDH30" s="27"/>
      <c r="XDI30" s="27"/>
      <c r="XDJ30" s="27"/>
      <c r="XDK30" s="27"/>
      <c r="XDL30" s="27"/>
      <c r="XDM30" s="27"/>
      <c r="XDN30" s="27"/>
      <c r="XDO30" s="27"/>
      <c r="XDP30" s="27"/>
      <c r="XDQ30" s="27"/>
      <c r="XDR30" s="27"/>
      <c r="XDS30" s="27"/>
      <c r="XDT30" s="27"/>
      <c r="XDU30" s="27"/>
      <c r="XDV30" s="27"/>
      <c r="XDW30" s="27"/>
      <c r="XDX30" s="27"/>
      <c r="XDY30" s="27"/>
      <c r="XDZ30" s="27"/>
      <c r="XEA30" s="27"/>
      <c r="XEB30" s="27"/>
      <c r="XEC30" s="27"/>
      <c r="XED30" s="27"/>
      <c r="XEE30" s="27"/>
      <c r="XEF30" s="27"/>
      <c r="XEG30" s="27"/>
      <c r="XEH30" s="27"/>
      <c r="XEI30" s="27"/>
      <c r="XEJ30" s="27"/>
      <c r="XEK30" s="27"/>
      <c r="XEL30" s="27"/>
      <c r="XEM30" s="27"/>
      <c r="XEN30" s="27"/>
      <c r="XEO30" s="27"/>
      <c r="XEP30" s="27"/>
      <c r="XEQ30" s="27"/>
      <c r="XER30" s="27"/>
      <c r="XES30" s="27"/>
      <c r="XET30" s="27"/>
      <c r="XEU30" s="27"/>
      <c r="XEV30" s="27"/>
      <c r="XEW30" s="27"/>
      <c r="XEX30" s="27"/>
      <c r="XEY30" s="27"/>
      <c r="XEZ30" s="27"/>
      <c r="XFA30" s="27"/>
      <c r="XFB30" s="27"/>
      <c r="XFC30" s="27"/>
    </row>
    <row r="31" spans="1:16383" customFormat="1">
      <c r="A31" t="s">
        <v>164</v>
      </c>
      <c r="B31" t="s">
        <v>166</v>
      </c>
      <c r="C31" t="s">
        <v>152</v>
      </c>
      <c r="D31" s="32" t="s">
        <v>167</v>
      </c>
      <c r="E31" s="39" t="s">
        <v>168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>
        <v>12.65625</v>
      </c>
      <c r="AE31" s="40">
        <v>12.65625</v>
      </c>
      <c r="AF31" s="40">
        <v>12.65625</v>
      </c>
      <c r="AG31" s="40">
        <v>12.65625</v>
      </c>
      <c r="AH31" s="40">
        <v>12.65625</v>
      </c>
      <c r="AI31" s="40">
        <v>12.65625</v>
      </c>
      <c r="AJ31" s="40">
        <v>12.65625</v>
      </c>
      <c r="AK31" s="40">
        <v>12.65625</v>
      </c>
      <c r="AL31" s="40">
        <v>12.65625</v>
      </c>
      <c r="AM31" s="40">
        <v>12.65625</v>
      </c>
      <c r="AN31" s="40">
        <v>12.65625</v>
      </c>
      <c r="AO31" s="40">
        <v>12.65625</v>
      </c>
      <c r="AP31" s="40">
        <v>12.5</v>
      </c>
      <c r="AQ31" s="40">
        <v>12.5</v>
      </c>
      <c r="AR31" s="40">
        <v>12.5</v>
      </c>
      <c r="AS31" s="40">
        <v>12.5</v>
      </c>
      <c r="AT31" s="40">
        <v>12.5</v>
      </c>
      <c r="AU31" s="40">
        <v>12.5</v>
      </c>
      <c r="AV31" s="40">
        <v>12.5</v>
      </c>
      <c r="AW31" s="40">
        <v>12.5</v>
      </c>
      <c r="AX31" s="40">
        <v>12.5</v>
      </c>
      <c r="AY31" s="40">
        <v>12.5</v>
      </c>
      <c r="AZ31" s="40">
        <v>12.5</v>
      </c>
      <c r="BA31" s="40">
        <v>12.5</v>
      </c>
    </row>
    <row r="32" spans="1:16383" customFormat="1">
      <c r="A32" t="s">
        <v>169</v>
      </c>
      <c r="B32" t="s">
        <v>166</v>
      </c>
      <c r="C32" t="s">
        <v>159</v>
      </c>
      <c r="D32" s="32" t="s">
        <v>167</v>
      </c>
      <c r="E32" s="39" t="s">
        <v>168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>
        <v>13.125</v>
      </c>
      <c r="AQ32" s="40">
        <v>13.125</v>
      </c>
      <c r="AR32" s="40">
        <v>13.125</v>
      </c>
      <c r="AS32" s="40">
        <v>13.125</v>
      </c>
      <c r="AT32" s="40">
        <v>13.125</v>
      </c>
      <c r="AU32" s="40">
        <v>13.125</v>
      </c>
      <c r="AV32" s="40">
        <v>13.125</v>
      </c>
      <c r="AW32" s="40">
        <v>13.125</v>
      </c>
      <c r="AX32" s="40">
        <v>13.125</v>
      </c>
      <c r="AY32" s="40">
        <v>13.125</v>
      </c>
      <c r="AZ32" s="40">
        <v>13.125</v>
      </c>
      <c r="BA32" s="40">
        <v>13.125</v>
      </c>
    </row>
    <row r="33" spans="1:53" customFormat="1">
      <c r="A33" t="s">
        <v>170</v>
      </c>
      <c r="B33" t="s">
        <v>166</v>
      </c>
      <c r="C33" t="s">
        <v>152</v>
      </c>
      <c r="D33" s="32" t="s">
        <v>171</v>
      </c>
      <c r="E33" s="39" t="s">
        <v>172</v>
      </c>
      <c r="R33" s="42">
        <v>15.1</v>
      </c>
      <c r="S33" s="42">
        <v>15.1</v>
      </c>
      <c r="T33" s="42">
        <v>15.1</v>
      </c>
      <c r="U33" s="42">
        <v>15.1</v>
      </c>
      <c r="V33" s="42">
        <v>15.1</v>
      </c>
      <c r="W33" s="42">
        <v>15.1</v>
      </c>
      <c r="X33" s="42">
        <v>15.1</v>
      </c>
      <c r="Y33" s="42">
        <v>15.1</v>
      </c>
      <c r="Z33" s="42">
        <v>15.1</v>
      </c>
      <c r="AA33" s="42">
        <v>15.1</v>
      </c>
      <c r="AB33" s="42">
        <v>15.1</v>
      </c>
      <c r="AC33" s="42">
        <v>15.1</v>
      </c>
      <c r="AD33" s="41">
        <v>15</v>
      </c>
      <c r="AE33" s="41">
        <v>15</v>
      </c>
      <c r="AF33" s="41">
        <v>15</v>
      </c>
      <c r="AG33" s="41">
        <v>15</v>
      </c>
      <c r="AH33" s="41">
        <v>15</v>
      </c>
      <c r="AI33" s="41">
        <v>15</v>
      </c>
      <c r="AJ33" s="41">
        <v>15</v>
      </c>
      <c r="AK33" s="41">
        <v>15</v>
      </c>
      <c r="AL33" s="41">
        <v>15</v>
      </c>
      <c r="AM33" s="41">
        <v>15</v>
      </c>
      <c r="AN33" s="41">
        <v>15</v>
      </c>
      <c r="AO33" s="41">
        <v>15</v>
      </c>
      <c r="AP33" s="41">
        <v>15</v>
      </c>
      <c r="AQ33" s="41">
        <v>15</v>
      </c>
      <c r="AR33" s="41">
        <v>15</v>
      </c>
      <c r="AS33" s="41">
        <v>15</v>
      </c>
      <c r="AT33" s="41">
        <v>15</v>
      </c>
      <c r="AU33" s="41">
        <v>15</v>
      </c>
      <c r="AV33" s="41">
        <v>15</v>
      </c>
      <c r="AW33" s="41">
        <v>15</v>
      </c>
      <c r="AX33" s="41">
        <v>15</v>
      </c>
      <c r="AY33" s="41">
        <v>15</v>
      </c>
      <c r="AZ33" s="41">
        <v>15</v>
      </c>
      <c r="BA33" s="41">
        <v>15</v>
      </c>
    </row>
    <row r="34" spans="1:53" customFormat="1">
      <c r="A34" t="s">
        <v>170</v>
      </c>
      <c r="B34" t="s">
        <v>166</v>
      </c>
      <c r="C34" t="s">
        <v>159</v>
      </c>
      <c r="D34" s="32" t="s">
        <v>171</v>
      </c>
      <c r="E34" s="39" t="s">
        <v>172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4">
        <v>15</v>
      </c>
      <c r="AE34" s="44">
        <v>15</v>
      </c>
      <c r="AF34" s="44">
        <v>15</v>
      </c>
      <c r="AG34" s="44">
        <v>15</v>
      </c>
      <c r="AH34" s="44">
        <v>15</v>
      </c>
      <c r="AI34" s="44">
        <v>15</v>
      </c>
      <c r="AJ34" s="44">
        <v>15</v>
      </c>
      <c r="AK34" s="44">
        <v>15</v>
      </c>
      <c r="AL34" s="44">
        <v>15</v>
      </c>
      <c r="AM34" s="44">
        <v>15</v>
      </c>
      <c r="AN34" s="44">
        <v>15</v>
      </c>
      <c r="AO34" s="44">
        <v>15</v>
      </c>
      <c r="AP34" s="44">
        <v>15</v>
      </c>
      <c r="AQ34" s="44">
        <v>15</v>
      </c>
      <c r="AR34" s="44">
        <v>15</v>
      </c>
      <c r="AS34" s="44">
        <v>15</v>
      </c>
      <c r="AT34" s="44">
        <v>15</v>
      </c>
      <c r="AU34" s="44">
        <v>15</v>
      </c>
      <c r="AV34" s="44">
        <v>15</v>
      </c>
      <c r="AW34" s="44">
        <v>15</v>
      </c>
      <c r="AX34" s="44">
        <v>15</v>
      </c>
      <c r="AY34" s="44">
        <v>15</v>
      </c>
      <c r="AZ34" s="44">
        <v>15</v>
      </c>
      <c r="BA34" s="44">
        <v>15</v>
      </c>
    </row>
    <row r="35" spans="1:53" customFormat="1"/>
    <row r="36" spans="1:53" customFormat="1">
      <c r="A36" s="24" t="s">
        <v>175</v>
      </c>
      <c r="B36" s="24"/>
      <c r="C36" s="24"/>
    </row>
    <row r="37" spans="1:53" customFormat="1">
      <c r="A37" s="26" t="s">
        <v>141</v>
      </c>
      <c r="B37" s="26"/>
      <c r="C37" s="26"/>
      <c r="D37" s="27"/>
      <c r="E37" s="27"/>
    </row>
    <row r="38" spans="1:53" customFormat="1">
      <c r="A38" s="27" t="s">
        <v>146</v>
      </c>
      <c r="B38" s="27"/>
      <c r="C38" s="27"/>
      <c r="D38" s="27" t="s">
        <v>149</v>
      </c>
      <c r="E38" s="27" t="s">
        <v>150</v>
      </c>
      <c r="F38" s="31">
        <v>43101</v>
      </c>
      <c r="G38" s="31">
        <v>43132</v>
      </c>
      <c r="H38" s="31">
        <v>43160</v>
      </c>
      <c r="I38" s="31">
        <v>43191</v>
      </c>
      <c r="J38" s="31">
        <v>43221</v>
      </c>
      <c r="K38" s="31">
        <v>43252</v>
      </c>
      <c r="L38" s="31">
        <v>43282</v>
      </c>
      <c r="M38" s="31">
        <v>43313</v>
      </c>
      <c r="N38" s="31">
        <v>43344</v>
      </c>
      <c r="O38" s="31">
        <v>43374</v>
      </c>
      <c r="P38" s="31">
        <v>43405</v>
      </c>
      <c r="Q38" s="31">
        <v>43435</v>
      </c>
      <c r="R38" s="31">
        <v>43466</v>
      </c>
      <c r="S38" s="31">
        <v>43497</v>
      </c>
      <c r="T38" s="31">
        <v>43525</v>
      </c>
      <c r="U38" s="31">
        <v>43556</v>
      </c>
      <c r="V38" s="31">
        <v>43586</v>
      </c>
      <c r="W38" s="31">
        <v>43617</v>
      </c>
      <c r="X38" s="31">
        <v>43647</v>
      </c>
      <c r="Y38" s="31">
        <v>43678</v>
      </c>
      <c r="Z38" s="31">
        <v>43709</v>
      </c>
      <c r="AA38" s="31">
        <v>43739</v>
      </c>
      <c r="AB38" s="31">
        <v>43770</v>
      </c>
      <c r="AC38" s="31">
        <v>43800</v>
      </c>
      <c r="AD38" s="31">
        <v>43831</v>
      </c>
      <c r="AE38" s="31">
        <v>43862</v>
      </c>
      <c r="AF38" s="31">
        <v>43891</v>
      </c>
      <c r="AG38" s="31">
        <v>43922</v>
      </c>
      <c r="AH38" s="31">
        <v>43952</v>
      </c>
      <c r="AI38" s="31">
        <v>43983</v>
      </c>
      <c r="AJ38" s="31">
        <v>44013</v>
      </c>
      <c r="AK38" s="31">
        <v>44044</v>
      </c>
      <c r="AL38" s="31">
        <v>44075</v>
      </c>
      <c r="AM38" s="31">
        <v>44105</v>
      </c>
      <c r="AN38" s="31">
        <v>44136</v>
      </c>
      <c r="AO38" s="31">
        <v>44166</v>
      </c>
      <c r="AP38" s="31">
        <v>44197</v>
      </c>
      <c r="AQ38" s="31">
        <v>44228</v>
      </c>
      <c r="AR38" s="31">
        <v>44256</v>
      </c>
      <c r="AS38" s="31">
        <v>44287</v>
      </c>
      <c r="AT38" s="31">
        <v>44317</v>
      </c>
      <c r="AU38" s="31">
        <v>44348</v>
      </c>
      <c r="AV38" s="31">
        <v>44378</v>
      </c>
      <c r="AW38" s="31">
        <v>44409</v>
      </c>
      <c r="AX38" s="31">
        <v>44440</v>
      </c>
      <c r="AY38" s="31">
        <v>44470</v>
      </c>
      <c r="AZ38" s="31">
        <v>44501</v>
      </c>
      <c r="BA38" s="31">
        <v>44531</v>
      </c>
    </row>
    <row r="39" spans="1:53" customFormat="1">
      <c r="A39" t="s">
        <v>151</v>
      </c>
      <c r="B39" t="s">
        <v>141</v>
      </c>
      <c r="C39" t="s">
        <v>152</v>
      </c>
      <c r="D39" s="32" t="s">
        <v>153</v>
      </c>
      <c r="E39" s="32" t="s">
        <v>154</v>
      </c>
      <c r="F39" s="45">
        <v>6.3843974999999995</v>
      </c>
      <c r="G39" s="45">
        <v>4.1067</v>
      </c>
      <c r="H39" s="45">
        <v>1.8251999999999997</v>
      </c>
      <c r="I39" s="45">
        <v>3.6503999999999994</v>
      </c>
      <c r="J39" s="45">
        <v>0.30419999999999997</v>
      </c>
      <c r="K39" s="45">
        <v>1.9772999999999998</v>
      </c>
      <c r="L39" s="45">
        <v>2.1750299999999996</v>
      </c>
      <c r="M39" s="45">
        <v>2.1217949999999997</v>
      </c>
      <c r="N39" s="45">
        <v>4.3086000000000002</v>
      </c>
      <c r="O39" s="45">
        <v>4.9254499999999997</v>
      </c>
      <c r="P39" s="45">
        <v>5.1071249999999999</v>
      </c>
      <c r="Q39" s="45">
        <v>5.1071249999999999</v>
      </c>
      <c r="R39" s="45">
        <v>8.1670833333333324</v>
      </c>
      <c r="S39" s="45">
        <v>8.1670833333333324</v>
      </c>
      <c r="T39" s="45">
        <v>8.1670833333333324</v>
      </c>
      <c r="U39" s="45">
        <v>8.1670833333333324</v>
      </c>
      <c r="V39" s="45">
        <v>8.1670833333333324</v>
      </c>
      <c r="W39" s="45">
        <v>8.1670833333333324</v>
      </c>
      <c r="X39" s="45">
        <v>8.1670833333333324</v>
      </c>
      <c r="Y39" s="45">
        <v>8.1670833333333324</v>
      </c>
      <c r="Z39" s="45">
        <v>8.1670833333333324</v>
      </c>
      <c r="AA39" s="45">
        <v>8.1670833333333324</v>
      </c>
      <c r="AB39" s="45">
        <v>8.1670833333333324</v>
      </c>
      <c r="AC39" s="45">
        <v>8.1670833333333324</v>
      </c>
      <c r="AD39" s="45">
        <v>8.1670833333333324</v>
      </c>
      <c r="AE39" s="45">
        <v>8.1670833333333324</v>
      </c>
      <c r="AF39" s="45">
        <v>8.1670833333333324</v>
      </c>
      <c r="AG39" s="45">
        <v>8.1670833333333324</v>
      </c>
      <c r="AH39" s="45">
        <v>8.1670833333333324</v>
      </c>
      <c r="AI39" s="45">
        <v>8.1670833333333324</v>
      </c>
      <c r="AJ39" s="45">
        <v>8.1670833333333324</v>
      </c>
      <c r="AK39" s="45">
        <v>8.1670833333333324</v>
      </c>
      <c r="AL39" s="45">
        <v>8.1670833333333324</v>
      </c>
      <c r="AM39" s="45">
        <v>8.1670833333333324</v>
      </c>
      <c r="AN39" s="45">
        <v>8.1670833333333324</v>
      </c>
      <c r="AO39" s="45">
        <v>8.1670833333333324</v>
      </c>
      <c r="AP39" s="45">
        <v>13.541666666666668</v>
      </c>
      <c r="AQ39" s="45">
        <v>13.541666666666668</v>
      </c>
      <c r="AR39" s="45">
        <v>13.541666666666668</v>
      </c>
      <c r="AS39" s="45">
        <v>13.541666666666668</v>
      </c>
      <c r="AT39" s="45">
        <v>13.541666666666668</v>
      </c>
      <c r="AU39" s="45">
        <v>13.541666666666668</v>
      </c>
      <c r="AV39" s="45">
        <v>13.541666666666668</v>
      </c>
      <c r="AW39" s="45">
        <v>13.541666666666668</v>
      </c>
      <c r="AX39" s="45">
        <v>13.541666666666668</v>
      </c>
      <c r="AY39" s="45">
        <v>13.541666666666668</v>
      </c>
      <c r="AZ39" s="45">
        <v>13.541666666666668</v>
      </c>
      <c r="BA39" s="45">
        <v>13.541666666666668</v>
      </c>
    </row>
    <row r="40" spans="1:53" customFormat="1">
      <c r="A40" t="s">
        <v>155</v>
      </c>
      <c r="B40" t="s">
        <v>141</v>
      </c>
      <c r="C40" t="s">
        <v>152</v>
      </c>
      <c r="D40" s="32" t="s">
        <v>156</v>
      </c>
      <c r="E40" s="32" t="s">
        <v>157</v>
      </c>
      <c r="F40" s="45">
        <v>17.457273000000001</v>
      </c>
      <c r="G40" s="45">
        <v>9.4424400000000013</v>
      </c>
      <c r="H40" s="45">
        <v>13.112626499999999</v>
      </c>
      <c r="I40" s="45">
        <v>15.737399999999999</v>
      </c>
      <c r="J40" s="45">
        <v>12.589919999999999</v>
      </c>
      <c r="K40" s="45">
        <v>10.566540000000002</v>
      </c>
      <c r="L40" s="45">
        <v>4.8561120000000004</v>
      </c>
      <c r="M40" s="45">
        <v>14.472787500000001</v>
      </c>
      <c r="N40" s="45">
        <v>13.938840000000001</v>
      </c>
      <c r="O40" s="45">
        <v>10.341719999999999</v>
      </c>
      <c r="P40" s="45">
        <v>9.5423600000000004</v>
      </c>
      <c r="Q40" s="45">
        <v>15.38768</v>
      </c>
      <c r="R40" s="45">
        <v>19.104166666666668</v>
      </c>
      <c r="S40" s="45">
        <v>19.104166666666668</v>
      </c>
      <c r="T40" s="45">
        <v>19.104166666666668</v>
      </c>
      <c r="U40" s="45">
        <v>19.104166666666668</v>
      </c>
      <c r="V40" s="45">
        <v>19.104166666666668</v>
      </c>
      <c r="W40" s="45">
        <v>19.104166666666668</v>
      </c>
      <c r="X40" s="45">
        <v>19.5</v>
      </c>
      <c r="Y40" s="45">
        <v>19.5</v>
      </c>
      <c r="Z40" s="45">
        <v>19.5</v>
      </c>
      <c r="AA40" s="45">
        <v>19.5</v>
      </c>
      <c r="AB40" s="45">
        <v>19.5</v>
      </c>
      <c r="AC40" s="45">
        <v>19.5</v>
      </c>
      <c r="AD40" s="45">
        <v>15.719583333333334</v>
      </c>
      <c r="AE40" s="45">
        <v>15.933333333333334</v>
      </c>
      <c r="AF40" s="45">
        <v>15.933333333333334</v>
      </c>
      <c r="AG40" s="45">
        <v>15.933333333333334</v>
      </c>
      <c r="AH40" s="45">
        <v>15.933333333333334</v>
      </c>
      <c r="AI40" s="45">
        <v>15.933333333333334</v>
      </c>
      <c r="AJ40" s="45">
        <v>15.933333333333334</v>
      </c>
      <c r="AK40" s="45">
        <v>15.933333333333334</v>
      </c>
      <c r="AL40" s="45">
        <v>15.933333333333334</v>
      </c>
      <c r="AM40" s="45">
        <v>15.933333333333334</v>
      </c>
      <c r="AN40" s="45">
        <v>15.933333333333334</v>
      </c>
      <c r="AO40" s="45">
        <v>15.933333333333334</v>
      </c>
      <c r="AP40" s="45">
        <v>24.5</v>
      </c>
      <c r="AQ40" s="45">
        <v>24.5</v>
      </c>
      <c r="AR40" s="45">
        <v>24.5</v>
      </c>
      <c r="AS40" s="45">
        <v>24.5</v>
      </c>
      <c r="AT40" s="45">
        <v>24.5</v>
      </c>
      <c r="AU40" s="45">
        <v>24.5</v>
      </c>
      <c r="AV40" s="45">
        <v>24.5</v>
      </c>
      <c r="AW40" s="45">
        <v>24.5</v>
      </c>
      <c r="AX40" s="45">
        <v>24.5</v>
      </c>
      <c r="AY40" s="45">
        <v>24.5</v>
      </c>
      <c r="AZ40" s="45">
        <v>24.5</v>
      </c>
      <c r="BA40" s="45">
        <v>24.5</v>
      </c>
    </row>
    <row r="41" spans="1:53" customFormat="1">
      <c r="A41" t="s">
        <v>158</v>
      </c>
      <c r="B41" t="s">
        <v>141</v>
      </c>
      <c r="C41" t="s">
        <v>159</v>
      </c>
      <c r="D41" s="32" t="s">
        <v>156</v>
      </c>
      <c r="E41" s="32" t="s">
        <v>157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5.625</v>
      </c>
      <c r="AE41" s="45">
        <v>5.625</v>
      </c>
      <c r="AF41" s="45">
        <v>5.625</v>
      </c>
      <c r="AG41" s="45">
        <v>5.625</v>
      </c>
      <c r="AH41" s="45">
        <v>5.625</v>
      </c>
      <c r="AI41" s="45">
        <v>5.625</v>
      </c>
      <c r="AJ41" s="45">
        <v>5.625</v>
      </c>
      <c r="AK41" s="45">
        <v>5.625</v>
      </c>
      <c r="AL41" s="45">
        <v>5.625</v>
      </c>
      <c r="AM41" s="45">
        <v>5.625</v>
      </c>
      <c r="AN41" s="45">
        <v>5.625</v>
      </c>
      <c r="AO41" s="45">
        <v>5.625</v>
      </c>
      <c r="AP41" s="45">
        <v>2.916666666666667</v>
      </c>
      <c r="AQ41" s="45">
        <v>2.916666666666667</v>
      </c>
      <c r="AR41" s="45">
        <v>2.916666666666667</v>
      </c>
      <c r="AS41" s="45">
        <v>2.916666666666667</v>
      </c>
      <c r="AT41" s="45">
        <v>2.916666666666667</v>
      </c>
      <c r="AU41" s="45">
        <v>2.916666666666667</v>
      </c>
      <c r="AV41" s="45">
        <v>2.916666666666667</v>
      </c>
      <c r="AW41" s="45">
        <v>2.916666666666667</v>
      </c>
      <c r="AX41" s="45">
        <v>2.916666666666667</v>
      </c>
      <c r="AY41" s="45">
        <v>2.916666666666667</v>
      </c>
      <c r="AZ41" s="45">
        <v>2.916666666666667</v>
      </c>
      <c r="BA41" s="45">
        <v>2.916666666666667</v>
      </c>
    </row>
    <row r="42" spans="1:53" customFormat="1">
      <c r="A42" s="36" t="s">
        <v>160</v>
      </c>
      <c r="B42" t="s">
        <v>141</v>
      </c>
      <c r="C42" t="s">
        <v>152</v>
      </c>
      <c r="D42" s="32" t="s">
        <v>161</v>
      </c>
      <c r="E42" s="32" t="s">
        <v>162</v>
      </c>
      <c r="F42" s="45">
        <v>3.43512</v>
      </c>
      <c r="G42" s="45">
        <v>1.0569600000000001</v>
      </c>
      <c r="H42" s="45">
        <v>1.0569600000000001</v>
      </c>
      <c r="I42" s="45">
        <v>1.0569600000000001</v>
      </c>
      <c r="J42" s="45">
        <v>0</v>
      </c>
      <c r="K42" s="45">
        <v>0</v>
      </c>
      <c r="L42" s="45">
        <v>0.26424000000000003</v>
      </c>
      <c r="M42" s="45">
        <v>3.1708799999999999</v>
      </c>
      <c r="N42" s="45">
        <v>4.6665000000000001</v>
      </c>
      <c r="O42" s="45">
        <v>5.7645</v>
      </c>
      <c r="P42" s="45">
        <v>3.294</v>
      </c>
      <c r="Q42" s="45">
        <v>2.7450000000000001</v>
      </c>
      <c r="R42" s="45">
        <v>2.2305000000000001</v>
      </c>
      <c r="S42" s="45">
        <v>2.2305000000000001</v>
      </c>
      <c r="T42" s="45">
        <v>2.2305000000000001</v>
      </c>
      <c r="U42" s="45">
        <v>2.2305000000000001</v>
      </c>
      <c r="V42" s="45">
        <v>2.2305000000000001</v>
      </c>
      <c r="W42" s="45">
        <v>2.2305000000000001</v>
      </c>
      <c r="X42" s="45">
        <v>1.9155</v>
      </c>
      <c r="Y42" s="45">
        <v>1.9155</v>
      </c>
      <c r="Z42" s="45">
        <v>1.9155</v>
      </c>
      <c r="AA42" s="45">
        <v>1.9155</v>
      </c>
      <c r="AB42" s="45">
        <v>1.9155</v>
      </c>
      <c r="AC42" s="45">
        <v>1.9155</v>
      </c>
      <c r="AD42" s="45">
        <v>1.9155</v>
      </c>
      <c r="AE42" s="45">
        <v>1.9155</v>
      </c>
      <c r="AF42" s="45">
        <v>1.9155</v>
      </c>
      <c r="AG42" s="45">
        <v>1.9155</v>
      </c>
      <c r="AH42" s="45">
        <v>1.9155</v>
      </c>
      <c r="AI42" s="45">
        <v>1.9155</v>
      </c>
      <c r="AJ42" s="45">
        <v>1.9155</v>
      </c>
      <c r="AK42" s="45">
        <v>1.9155</v>
      </c>
      <c r="AL42" s="45">
        <v>1.9155</v>
      </c>
      <c r="AM42" s="45">
        <v>1.9155</v>
      </c>
      <c r="AN42" s="45">
        <v>1.9155</v>
      </c>
      <c r="AO42" s="45">
        <v>1.9155</v>
      </c>
      <c r="AP42" s="45">
        <v>1.9155</v>
      </c>
      <c r="AQ42" s="45">
        <v>1.9155</v>
      </c>
      <c r="AR42" s="45">
        <v>1.9155</v>
      </c>
      <c r="AS42" s="45">
        <v>1.9155</v>
      </c>
      <c r="AT42" s="45">
        <v>1.9155</v>
      </c>
      <c r="AU42" s="45">
        <v>1.9155</v>
      </c>
      <c r="AV42" s="45">
        <v>1.9155</v>
      </c>
      <c r="AW42" s="45">
        <v>1.9155</v>
      </c>
      <c r="AX42" s="45">
        <v>1.9155</v>
      </c>
      <c r="AY42" s="45">
        <v>1.9155</v>
      </c>
      <c r="AZ42" s="45">
        <v>1.9155</v>
      </c>
      <c r="BA42" s="45">
        <v>1.9155</v>
      </c>
    </row>
    <row r="43" spans="1:53" customFormat="1">
      <c r="A43" s="36" t="s">
        <v>163</v>
      </c>
      <c r="B43" t="s">
        <v>141</v>
      </c>
      <c r="C43" t="s">
        <v>152</v>
      </c>
      <c r="D43" s="32" t="s">
        <v>161</v>
      </c>
      <c r="E43" s="32" t="s">
        <v>162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5.0832824999999993</v>
      </c>
      <c r="Q43" s="45">
        <v>5.0832824999999993</v>
      </c>
      <c r="R43" s="45">
        <v>4.9566170999999999</v>
      </c>
      <c r="S43" s="45">
        <v>4.9566170999999999</v>
      </c>
      <c r="T43" s="45">
        <v>4.9566170999999999</v>
      </c>
      <c r="U43" s="45">
        <v>4.9566170999999999</v>
      </c>
      <c r="V43" s="45">
        <v>4.9566170999999999</v>
      </c>
      <c r="W43" s="45">
        <v>4.9566170999999999</v>
      </c>
      <c r="X43" s="45">
        <v>4.2566240999999998</v>
      </c>
      <c r="Y43" s="45">
        <v>4.2566240999999998</v>
      </c>
      <c r="Z43" s="45">
        <v>4.2566240999999998</v>
      </c>
      <c r="AA43" s="45">
        <v>4.2566240999999998</v>
      </c>
      <c r="AB43" s="45">
        <v>4.2566240999999998</v>
      </c>
      <c r="AC43" s="45">
        <v>4.2566240999999998</v>
      </c>
      <c r="AD43" s="45">
        <v>4.2566240999999998</v>
      </c>
      <c r="AE43" s="45">
        <v>4.2566240999999998</v>
      </c>
      <c r="AF43" s="45">
        <v>4.2566240999999998</v>
      </c>
      <c r="AG43" s="45">
        <v>4.2566240999999998</v>
      </c>
      <c r="AH43" s="45">
        <v>4.2566240999999998</v>
      </c>
      <c r="AI43" s="45">
        <v>4.2566240999999998</v>
      </c>
      <c r="AJ43" s="45">
        <v>4.2566240999999998</v>
      </c>
      <c r="AK43" s="45">
        <v>4.2566240999999998</v>
      </c>
      <c r="AL43" s="45">
        <v>4.2566240999999998</v>
      </c>
      <c r="AM43" s="45">
        <v>4.2566240999999998</v>
      </c>
      <c r="AN43" s="45">
        <v>4.2566240999999998</v>
      </c>
      <c r="AO43" s="45">
        <v>4.2566240999999998</v>
      </c>
      <c r="AP43" s="45">
        <v>4.2566240999999998</v>
      </c>
      <c r="AQ43" s="45">
        <v>4.2566240999999998</v>
      </c>
      <c r="AR43" s="45">
        <v>4.2566240999999998</v>
      </c>
      <c r="AS43" s="45">
        <v>4.2566240999999998</v>
      </c>
      <c r="AT43" s="45">
        <v>4.2566240999999998</v>
      </c>
      <c r="AU43" s="45">
        <v>4.2566240999999998</v>
      </c>
      <c r="AV43" s="45">
        <v>4.2566240999999998</v>
      </c>
      <c r="AW43" s="45">
        <v>4.2566240999999998</v>
      </c>
      <c r="AX43" s="45">
        <v>4.2566240999999998</v>
      </c>
      <c r="AY43" s="45">
        <v>4.2566240999999998</v>
      </c>
      <c r="AZ43" s="45">
        <v>4.2566240999999998</v>
      </c>
      <c r="BA43" s="45">
        <v>4.2566240999999998</v>
      </c>
    </row>
    <row r="44" spans="1:53" customFormat="1">
      <c r="A44" s="36" t="s">
        <v>164</v>
      </c>
      <c r="B44" t="s">
        <v>141</v>
      </c>
      <c r="C44" t="s">
        <v>152</v>
      </c>
      <c r="D44" s="32" t="s">
        <v>165</v>
      </c>
      <c r="E44" s="32" t="s">
        <v>162</v>
      </c>
      <c r="F44" s="45">
        <v>0</v>
      </c>
      <c r="G44" s="45">
        <v>0.71784000000000003</v>
      </c>
      <c r="H44" s="45">
        <v>0.8973000000000001</v>
      </c>
      <c r="I44" s="45">
        <v>0.94216500000000003</v>
      </c>
      <c r="J44" s="45">
        <v>0</v>
      </c>
      <c r="K44" s="45">
        <v>0.35892000000000002</v>
      </c>
      <c r="L44" s="45">
        <v>0</v>
      </c>
      <c r="M44" s="45">
        <v>0.62811000000000006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5">
        <v>0</v>
      </c>
    </row>
    <row r="45" spans="1:53" customFormat="1">
      <c r="A45" s="35"/>
      <c r="B45" s="35"/>
      <c r="C45" s="35"/>
      <c r="D45" s="32"/>
      <c r="E45" s="32"/>
    </row>
    <row r="46" spans="1:53" customFormat="1">
      <c r="A46" s="37" t="s">
        <v>166</v>
      </c>
      <c r="B46" s="37"/>
      <c r="C46" s="37"/>
      <c r="E46" s="38"/>
    </row>
    <row r="47" spans="1:53" customFormat="1">
      <c r="A47" s="27" t="s">
        <v>146</v>
      </c>
      <c r="B47" s="27"/>
      <c r="C47" s="27"/>
      <c r="D47" s="27" t="s">
        <v>149</v>
      </c>
      <c r="E47" s="27" t="s">
        <v>150</v>
      </c>
      <c r="F47" s="46">
        <v>43101</v>
      </c>
      <c r="G47" s="46">
        <v>43132</v>
      </c>
      <c r="H47" s="46">
        <v>43160</v>
      </c>
      <c r="I47" s="46">
        <v>43191</v>
      </c>
      <c r="J47" s="46">
        <v>43221</v>
      </c>
      <c r="K47" s="46">
        <v>43252</v>
      </c>
      <c r="L47" s="46">
        <v>43282</v>
      </c>
      <c r="M47" s="46">
        <v>43313</v>
      </c>
      <c r="N47" s="46">
        <v>43344</v>
      </c>
      <c r="O47" s="46">
        <v>43374</v>
      </c>
      <c r="P47" s="46">
        <v>43405</v>
      </c>
      <c r="Q47" s="46">
        <v>43435</v>
      </c>
      <c r="R47" s="46">
        <v>43466</v>
      </c>
      <c r="S47" s="46">
        <v>43497</v>
      </c>
      <c r="T47" s="46">
        <v>43525</v>
      </c>
      <c r="U47" s="46">
        <v>43556</v>
      </c>
      <c r="V47" s="46">
        <v>43586</v>
      </c>
      <c r="W47" s="46">
        <v>43617</v>
      </c>
      <c r="X47" s="46">
        <v>43647</v>
      </c>
      <c r="Y47" s="46">
        <v>43678</v>
      </c>
      <c r="Z47" s="46">
        <v>43709</v>
      </c>
      <c r="AA47" s="46">
        <v>43739</v>
      </c>
      <c r="AB47" s="46">
        <v>43770</v>
      </c>
      <c r="AC47" s="46">
        <v>43800</v>
      </c>
      <c r="AD47" s="46">
        <v>43831</v>
      </c>
      <c r="AE47" s="46">
        <v>43862</v>
      </c>
      <c r="AF47" s="46">
        <v>43891</v>
      </c>
      <c r="AG47" s="46">
        <v>43922</v>
      </c>
      <c r="AH47" s="46">
        <v>43952</v>
      </c>
      <c r="AI47" s="46">
        <v>43983</v>
      </c>
      <c r="AJ47" s="46">
        <v>44013</v>
      </c>
      <c r="AK47" s="46">
        <v>44044</v>
      </c>
      <c r="AL47" s="46">
        <v>44075</v>
      </c>
      <c r="AM47" s="46">
        <v>44105</v>
      </c>
      <c r="AN47" s="46">
        <v>44136</v>
      </c>
      <c r="AO47" s="46">
        <v>44166</v>
      </c>
      <c r="AP47" s="31">
        <v>44197</v>
      </c>
      <c r="AQ47" s="31">
        <v>44228</v>
      </c>
      <c r="AR47" s="31">
        <v>44256</v>
      </c>
      <c r="AS47" s="31">
        <v>44287</v>
      </c>
      <c r="AT47" s="31">
        <v>44317</v>
      </c>
      <c r="AU47" s="31">
        <v>44348</v>
      </c>
      <c r="AV47" s="31">
        <v>44378</v>
      </c>
      <c r="AW47" s="31">
        <v>44409</v>
      </c>
      <c r="AX47" s="31">
        <v>44440</v>
      </c>
      <c r="AY47" s="31">
        <v>44470</v>
      </c>
      <c r="AZ47" s="31">
        <v>44501</v>
      </c>
      <c r="BA47" s="31">
        <v>44531</v>
      </c>
    </row>
    <row r="48" spans="1:53" customFormat="1">
      <c r="A48" t="s">
        <v>164</v>
      </c>
      <c r="B48" t="s">
        <v>166</v>
      </c>
      <c r="C48" t="s">
        <v>152</v>
      </c>
      <c r="D48" s="32" t="s">
        <v>167</v>
      </c>
      <c r="E48" s="39" t="s">
        <v>168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6.328125</v>
      </c>
      <c r="AE48" s="45">
        <v>6.328125</v>
      </c>
      <c r="AF48" s="45">
        <v>6.328125</v>
      </c>
      <c r="AG48" s="45">
        <v>6.328125</v>
      </c>
      <c r="AH48" s="45">
        <v>6.328125</v>
      </c>
      <c r="AI48" s="45">
        <v>6.328125</v>
      </c>
      <c r="AJ48" s="45">
        <v>6.328125</v>
      </c>
      <c r="AK48" s="45">
        <v>6.328125</v>
      </c>
      <c r="AL48" s="45">
        <v>6.328125</v>
      </c>
      <c r="AM48" s="45">
        <v>6.328125</v>
      </c>
      <c r="AN48" s="45">
        <v>6.328125</v>
      </c>
      <c r="AO48" s="45">
        <v>6.328125</v>
      </c>
      <c r="AP48" s="45">
        <v>5.7291666666666661</v>
      </c>
      <c r="AQ48" s="45">
        <v>5.7291666666666661</v>
      </c>
      <c r="AR48" s="45">
        <v>5.7291666666666661</v>
      </c>
      <c r="AS48" s="45">
        <v>5.7291666666666661</v>
      </c>
      <c r="AT48" s="45">
        <v>5.7291666666666661</v>
      </c>
      <c r="AU48" s="45">
        <v>5.7291666666666661</v>
      </c>
      <c r="AV48" s="45">
        <v>5.7291666666666661</v>
      </c>
      <c r="AW48" s="45">
        <v>5.7291666666666661</v>
      </c>
      <c r="AX48" s="45">
        <v>5.7291666666666661</v>
      </c>
      <c r="AY48" s="45">
        <v>5.7291666666666661</v>
      </c>
      <c r="AZ48" s="45">
        <v>5.7291666666666661</v>
      </c>
      <c r="BA48" s="45">
        <v>5.7291666666666661</v>
      </c>
    </row>
    <row r="49" spans="1:53" customFormat="1">
      <c r="A49" t="s">
        <v>169</v>
      </c>
      <c r="B49" t="s">
        <v>166</v>
      </c>
      <c r="C49" t="s">
        <v>159</v>
      </c>
      <c r="D49" s="32" t="s">
        <v>167</v>
      </c>
      <c r="E49" s="39" t="s">
        <v>168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2.734375</v>
      </c>
      <c r="AQ49" s="45">
        <v>2.734375</v>
      </c>
      <c r="AR49" s="45">
        <v>2.734375</v>
      </c>
      <c r="AS49" s="45">
        <v>2.734375</v>
      </c>
      <c r="AT49" s="45">
        <v>2.734375</v>
      </c>
      <c r="AU49" s="45">
        <v>2.734375</v>
      </c>
      <c r="AV49" s="45">
        <v>2.734375</v>
      </c>
      <c r="AW49" s="45">
        <v>2.734375</v>
      </c>
      <c r="AX49" s="45">
        <v>2.734375</v>
      </c>
      <c r="AY49" s="45">
        <v>2.734375</v>
      </c>
      <c r="AZ49" s="45">
        <v>2.734375</v>
      </c>
      <c r="BA49" s="45">
        <v>2.734375</v>
      </c>
    </row>
    <row r="50" spans="1:53" customFormat="1">
      <c r="A50" t="s">
        <v>170</v>
      </c>
      <c r="B50" t="s">
        <v>166</v>
      </c>
      <c r="C50" t="s">
        <v>152</v>
      </c>
      <c r="D50" s="32" t="s">
        <v>171</v>
      </c>
      <c r="E50" s="39" t="s">
        <v>172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3.7749999999999999</v>
      </c>
      <c r="S50" s="45">
        <v>3.7749999999999999</v>
      </c>
      <c r="T50" s="45">
        <v>3.7749999999999999</v>
      </c>
      <c r="U50" s="45">
        <v>3.7749999999999999</v>
      </c>
      <c r="V50" s="45">
        <v>3.7749999999999999</v>
      </c>
      <c r="W50" s="45">
        <v>3.7749999999999999</v>
      </c>
      <c r="X50" s="45">
        <v>3.7749999999999999</v>
      </c>
      <c r="Y50" s="45">
        <v>3.7749999999999999</v>
      </c>
      <c r="Z50" s="45">
        <v>3.7749999999999999</v>
      </c>
      <c r="AA50" s="45">
        <v>3.7749999999999999</v>
      </c>
      <c r="AB50" s="45">
        <v>3.7749999999999999</v>
      </c>
      <c r="AC50" s="45">
        <v>3.7749999999999999</v>
      </c>
      <c r="AD50" s="45">
        <v>4.75</v>
      </c>
      <c r="AE50" s="45">
        <v>4.75</v>
      </c>
      <c r="AF50" s="45">
        <v>4.75</v>
      </c>
      <c r="AG50" s="45">
        <v>4.75</v>
      </c>
      <c r="AH50" s="45">
        <v>4.75</v>
      </c>
      <c r="AI50" s="45">
        <v>4.75</v>
      </c>
      <c r="AJ50" s="45">
        <v>4.75</v>
      </c>
      <c r="AK50" s="45">
        <v>4.75</v>
      </c>
      <c r="AL50" s="45">
        <v>4.75</v>
      </c>
      <c r="AM50" s="45">
        <v>4.75</v>
      </c>
      <c r="AN50" s="45">
        <v>4.75</v>
      </c>
      <c r="AO50" s="45">
        <v>4.75</v>
      </c>
      <c r="AP50" s="45">
        <v>5.625</v>
      </c>
      <c r="AQ50" s="45">
        <v>5.625</v>
      </c>
      <c r="AR50" s="45">
        <v>5.625</v>
      </c>
      <c r="AS50" s="45">
        <v>5.625</v>
      </c>
      <c r="AT50" s="45">
        <v>5.625</v>
      </c>
      <c r="AU50" s="45">
        <v>5.625</v>
      </c>
      <c r="AV50" s="45">
        <v>5.625</v>
      </c>
      <c r="AW50" s="45">
        <v>5.625</v>
      </c>
      <c r="AX50" s="45">
        <v>5.625</v>
      </c>
      <c r="AY50" s="45">
        <v>5.625</v>
      </c>
      <c r="AZ50" s="45">
        <v>5.625</v>
      </c>
      <c r="BA50" s="45">
        <v>5.625</v>
      </c>
    </row>
    <row r="51" spans="1:53" customFormat="1">
      <c r="A51" t="s">
        <v>170</v>
      </c>
      <c r="B51" t="s">
        <v>166</v>
      </c>
      <c r="C51" t="s">
        <v>159</v>
      </c>
      <c r="D51" s="32" t="s">
        <v>171</v>
      </c>
      <c r="E51" s="39" t="s">
        <v>172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0.25000000000000006</v>
      </c>
      <c r="AE51" s="45">
        <v>0.25000000000000006</v>
      </c>
      <c r="AF51" s="45">
        <v>0.25000000000000006</v>
      </c>
      <c r="AG51" s="45">
        <v>0.25000000000000006</v>
      </c>
      <c r="AH51" s="45">
        <v>0.25000000000000006</v>
      </c>
      <c r="AI51" s="45">
        <v>0.25000000000000006</v>
      </c>
      <c r="AJ51" s="45">
        <v>0.25000000000000006</v>
      </c>
      <c r="AK51" s="45">
        <v>0.25000000000000006</v>
      </c>
      <c r="AL51" s="45">
        <v>0.25000000000000006</v>
      </c>
      <c r="AM51" s="45">
        <v>0.25000000000000006</v>
      </c>
      <c r="AN51" s="45">
        <v>0.25000000000000006</v>
      </c>
      <c r="AO51" s="45">
        <v>0.25000000000000006</v>
      </c>
      <c r="AP51" s="45">
        <v>0.625</v>
      </c>
      <c r="AQ51" s="45">
        <v>0.625</v>
      </c>
      <c r="AR51" s="45">
        <v>0.625</v>
      </c>
      <c r="AS51" s="45">
        <v>0.625</v>
      </c>
      <c r="AT51" s="45">
        <v>0.625</v>
      </c>
      <c r="AU51" s="45">
        <v>0.625</v>
      </c>
      <c r="AV51" s="45">
        <v>0.625</v>
      </c>
      <c r="AW51" s="45">
        <v>0.625</v>
      </c>
      <c r="AX51" s="45">
        <v>0.625</v>
      </c>
      <c r="AY51" s="45">
        <v>0.625</v>
      </c>
      <c r="AZ51" s="45">
        <v>0.625</v>
      </c>
      <c r="BA51" s="45">
        <v>0.625</v>
      </c>
    </row>
    <row r="52" spans="1:53" customFormat="1"/>
    <row r="53" spans="1:53" customFormat="1">
      <c r="A53" t="s">
        <v>176</v>
      </c>
      <c r="F53" s="40">
        <v>27.276790500000001</v>
      </c>
      <c r="G53" s="40">
        <v>15.323940000000002</v>
      </c>
      <c r="H53" s="40">
        <v>16.892086500000001</v>
      </c>
      <c r="I53" s="40">
        <v>21.386924999999998</v>
      </c>
      <c r="J53" s="40">
        <v>12.894119999999999</v>
      </c>
      <c r="K53" s="40">
        <v>12.902760000000001</v>
      </c>
      <c r="L53" s="40">
        <v>7.295382</v>
      </c>
      <c r="M53" s="40">
        <v>20.393572500000001</v>
      </c>
      <c r="N53" s="40">
        <v>22.91394</v>
      </c>
      <c r="O53" s="40">
        <v>21.031669999999998</v>
      </c>
      <c r="P53" s="40">
        <v>23.026767499999998</v>
      </c>
      <c r="Q53" s="40">
        <v>28.3230875</v>
      </c>
      <c r="R53" s="40">
        <v>34.458367100000004</v>
      </c>
      <c r="S53" s="40">
        <v>34.458367100000004</v>
      </c>
      <c r="T53" s="40">
        <v>34.458367100000004</v>
      </c>
      <c r="U53" s="40">
        <v>34.458367100000004</v>
      </c>
      <c r="V53" s="40">
        <v>34.458367100000004</v>
      </c>
      <c r="W53" s="40">
        <v>34.458367100000004</v>
      </c>
      <c r="X53" s="40">
        <v>33.839207433333328</v>
      </c>
      <c r="Y53" s="40">
        <v>33.839207433333328</v>
      </c>
      <c r="Z53" s="40">
        <v>33.839207433333328</v>
      </c>
      <c r="AA53" s="40">
        <v>33.839207433333328</v>
      </c>
      <c r="AB53" s="40">
        <v>33.839207433333328</v>
      </c>
      <c r="AC53" s="40">
        <v>33.839207433333328</v>
      </c>
      <c r="AD53" s="40">
        <v>35.683790766666668</v>
      </c>
      <c r="AE53" s="40">
        <v>35.897540766666665</v>
      </c>
      <c r="AF53" s="40">
        <v>35.897540766666665</v>
      </c>
      <c r="AG53" s="40">
        <v>35.897540766666665</v>
      </c>
      <c r="AH53" s="40">
        <v>35.897540766666665</v>
      </c>
      <c r="AI53" s="40">
        <v>35.897540766666665</v>
      </c>
      <c r="AJ53" s="40">
        <v>35.897540766666665</v>
      </c>
      <c r="AK53" s="40">
        <v>35.897540766666665</v>
      </c>
      <c r="AL53" s="40">
        <v>35.897540766666665</v>
      </c>
      <c r="AM53" s="40">
        <v>35.897540766666665</v>
      </c>
      <c r="AN53" s="40">
        <v>35.897540766666665</v>
      </c>
      <c r="AO53" s="40">
        <v>35.897540766666665</v>
      </c>
      <c r="AP53" s="40">
        <v>47.130457433333333</v>
      </c>
      <c r="AQ53" s="40">
        <v>47.130457433333333</v>
      </c>
      <c r="AR53" s="40">
        <v>47.130457433333333</v>
      </c>
      <c r="AS53" s="40">
        <v>47.130457433333333</v>
      </c>
      <c r="AT53" s="40">
        <v>47.130457433333333</v>
      </c>
      <c r="AU53" s="40">
        <v>47.130457433333333</v>
      </c>
      <c r="AV53" s="40">
        <v>47.130457433333333</v>
      </c>
      <c r="AW53" s="40">
        <v>47.130457433333333</v>
      </c>
      <c r="AX53" s="40">
        <v>47.130457433333333</v>
      </c>
      <c r="AY53" s="40">
        <v>47.130457433333333</v>
      </c>
      <c r="AZ53" s="40">
        <v>47.130457433333333</v>
      </c>
      <c r="BA53" s="40">
        <v>47.130457433333333</v>
      </c>
    </row>
    <row r="54" spans="1:53" customFormat="1">
      <c r="A54" t="s">
        <v>177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3.7749999999999999</v>
      </c>
      <c r="S54" s="40">
        <v>3.7749999999999999</v>
      </c>
      <c r="T54" s="40">
        <v>3.7749999999999999</v>
      </c>
      <c r="U54" s="40">
        <v>3.7749999999999999</v>
      </c>
      <c r="V54" s="40">
        <v>3.7749999999999999</v>
      </c>
      <c r="W54" s="40">
        <v>3.7749999999999999</v>
      </c>
      <c r="X54" s="40">
        <v>3.7749999999999999</v>
      </c>
      <c r="Y54" s="40">
        <v>3.7749999999999999</v>
      </c>
      <c r="Z54" s="40">
        <v>3.7749999999999999</v>
      </c>
      <c r="AA54" s="40">
        <v>3.7749999999999999</v>
      </c>
      <c r="AB54" s="40">
        <v>3.7749999999999999</v>
      </c>
      <c r="AC54" s="40">
        <v>3.7749999999999999</v>
      </c>
      <c r="AD54" s="40">
        <v>11.328125</v>
      </c>
      <c r="AE54" s="40">
        <v>11.328125</v>
      </c>
      <c r="AF54" s="40">
        <v>11.328125</v>
      </c>
      <c r="AG54" s="40">
        <v>11.328125</v>
      </c>
      <c r="AH54" s="40">
        <v>11.328125</v>
      </c>
      <c r="AI54" s="40">
        <v>11.328125</v>
      </c>
      <c r="AJ54" s="40">
        <v>11.328125</v>
      </c>
      <c r="AK54" s="40">
        <v>11.328125</v>
      </c>
      <c r="AL54" s="40">
        <v>11.328125</v>
      </c>
      <c r="AM54" s="40">
        <v>11.328125</v>
      </c>
      <c r="AN54" s="40">
        <v>11.328125</v>
      </c>
      <c r="AO54" s="40">
        <v>11.328125</v>
      </c>
      <c r="AP54" s="40">
        <v>14.713541666666666</v>
      </c>
      <c r="AQ54" s="40">
        <v>14.713541666666666</v>
      </c>
      <c r="AR54" s="40">
        <v>14.713541666666666</v>
      </c>
      <c r="AS54" s="40">
        <v>14.713541666666666</v>
      </c>
      <c r="AT54" s="40">
        <v>14.713541666666666</v>
      </c>
      <c r="AU54" s="40">
        <v>14.713541666666666</v>
      </c>
      <c r="AV54" s="40">
        <v>14.713541666666666</v>
      </c>
      <c r="AW54" s="40">
        <v>14.713541666666666</v>
      </c>
      <c r="AX54" s="40">
        <v>14.713541666666666</v>
      </c>
      <c r="AY54" s="40">
        <v>14.713541666666666</v>
      </c>
      <c r="AZ54" s="40">
        <v>14.713541666666666</v>
      </c>
      <c r="BA54" s="40">
        <v>14.713541666666666</v>
      </c>
    </row>
    <row r="55" spans="1:53" customFormat="1"/>
    <row r="56" spans="1:53" customFormat="1">
      <c r="A56" t="s">
        <v>178</v>
      </c>
      <c r="F56" s="40">
        <v>27.276790500000001</v>
      </c>
      <c r="G56" s="40">
        <v>15.323940000000002</v>
      </c>
      <c r="H56" s="40">
        <v>16.892086500000001</v>
      </c>
      <c r="I56" s="40">
        <v>21.386924999999998</v>
      </c>
      <c r="J56" s="40">
        <v>12.894119999999999</v>
      </c>
      <c r="K56" s="40">
        <v>12.902760000000001</v>
      </c>
      <c r="L56" s="40">
        <v>7.295382</v>
      </c>
      <c r="M56" s="40">
        <v>20.393572500000001</v>
      </c>
      <c r="N56" s="40">
        <v>22.91394</v>
      </c>
      <c r="O56" s="40">
        <v>21.031669999999998</v>
      </c>
      <c r="P56" s="40">
        <v>23.026767499999998</v>
      </c>
      <c r="Q56" s="40">
        <v>28.3230875</v>
      </c>
      <c r="R56" s="40">
        <v>38.233367100000002</v>
      </c>
      <c r="S56" s="40">
        <v>38.233367100000002</v>
      </c>
      <c r="T56" s="40">
        <v>38.233367100000002</v>
      </c>
      <c r="U56" s="40">
        <v>38.233367100000002</v>
      </c>
      <c r="V56" s="40">
        <v>38.233367100000002</v>
      </c>
      <c r="W56" s="40">
        <v>38.233367100000002</v>
      </c>
      <c r="X56" s="40">
        <v>37.614207433333327</v>
      </c>
      <c r="Y56" s="40">
        <v>37.614207433333327</v>
      </c>
      <c r="Z56" s="40">
        <v>37.614207433333327</v>
      </c>
      <c r="AA56" s="40">
        <v>37.614207433333327</v>
      </c>
      <c r="AB56" s="40">
        <v>37.614207433333327</v>
      </c>
      <c r="AC56" s="40">
        <v>37.614207433333327</v>
      </c>
      <c r="AD56" s="40">
        <v>41.136915766666668</v>
      </c>
      <c r="AE56" s="40">
        <v>41.350665766666665</v>
      </c>
      <c r="AF56" s="40">
        <v>41.350665766666665</v>
      </c>
      <c r="AG56" s="40">
        <v>41.350665766666665</v>
      </c>
      <c r="AH56" s="40">
        <v>41.350665766666665</v>
      </c>
      <c r="AI56" s="40">
        <v>41.350665766666665</v>
      </c>
      <c r="AJ56" s="40">
        <v>41.350665766666665</v>
      </c>
      <c r="AK56" s="40">
        <v>41.350665766666665</v>
      </c>
      <c r="AL56" s="40">
        <v>41.350665766666665</v>
      </c>
      <c r="AM56" s="40">
        <v>41.350665766666665</v>
      </c>
      <c r="AN56" s="40">
        <v>41.350665766666665</v>
      </c>
      <c r="AO56" s="40">
        <v>41.350665766666665</v>
      </c>
      <c r="AP56" s="40">
        <v>55.567957433333341</v>
      </c>
      <c r="AQ56" s="40">
        <v>55.567957433333341</v>
      </c>
      <c r="AR56" s="40">
        <v>55.567957433333341</v>
      </c>
      <c r="AS56" s="40">
        <v>55.567957433333341</v>
      </c>
      <c r="AT56" s="40">
        <v>55.567957433333341</v>
      </c>
      <c r="AU56" s="40">
        <v>55.567957433333341</v>
      </c>
      <c r="AV56" s="40">
        <v>55.567957433333341</v>
      </c>
      <c r="AW56" s="40">
        <v>55.567957433333341</v>
      </c>
      <c r="AX56" s="40">
        <v>55.567957433333341</v>
      </c>
      <c r="AY56" s="40">
        <v>55.567957433333341</v>
      </c>
      <c r="AZ56" s="40">
        <v>55.567957433333341</v>
      </c>
      <c r="BA56" s="40">
        <v>55.567957433333341</v>
      </c>
    </row>
    <row r="57" spans="1:53" customFormat="1">
      <c r="A57" t="s">
        <v>179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5.875</v>
      </c>
      <c r="AE57" s="45">
        <v>5.875</v>
      </c>
      <c r="AF57" s="45">
        <v>5.875</v>
      </c>
      <c r="AG57" s="45">
        <v>5.875</v>
      </c>
      <c r="AH57" s="45">
        <v>5.875</v>
      </c>
      <c r="AI57" s="45">
        <v>5.875</v>
      </c>
      <c r="AJ57" s="45">
        <v>5.875</v>
      </c>
      <c r="AK57" s="45">
        <v>5.875</v>
      </c>
      <c r="AL57" s="45">
        <v>5.875</v>
      </c>
      <c r="AM57" s="45">
        <v>5.875</v>
      </c>
      <c r="AN57" s="45">
        <v>5.875</v>
      </c>
      <c r="AO57" s="45">
        <v>5.875</v>
      </c>
      <c r="AP57" s="45">
        <v>6.2760416666666572</v>
      </c>
      <c r="AQ57" s="45">
        <v>6.2760416666666572</v>
      </c>
      <c r="AR57" s="45">
        <v>6.2760416666666572</v>
      </c>
      <c r="AS57" s="45">
        <v>6.2760416666666572</v>
      </c>
      <c r="AT57" s="45">
        <v>6.2760416666666572</v>
      </c>
      <c r="AU57" s="45">
        <v>6.2760416666666572</v>
      </c>
      <c r="AV57" s="45">
        <v>6.2760416666666572</v>
      </c>
      <c r="AW57" s="45">
        <v>6.2760416666666572</v>
      </c>
      <c r="AX57" s="45">
        <v>6.2760416666666572</v>
      </c>
      <c r="AY57" s="45">
        <v>6.2760416666666572</v>
      </c>
      <c r="AZ57" s="45">
        <v>6.2760416666666572</v>
      </c>
      <c r="BA57" s="45">
        <v>6.2760416666666572</v>
      </c>
    </row>
    <row r="58" spans="1:53" customFormat="1"/>
    <row r="59" spans="1:53" customFormat="1">
      <c r="A59" t="s">
        <v>180</v>
      </c>
      <c r="F59" s="33" t="b">
        <v>1</v>
      </c>
      <c r="G59" s="33" t="b">
        <v>1</v>
      </c>
      <c r="H59" s="33" t="b">
        <v>1</v>
      </c>
      <c r="I59" s="33" t="b">
        <v>1</v>
      </c>
      <c r="J59" s="33" t="b">
        <v>0</v>
      </c>
      <c r="K59" s="33" t="b">
        <v>0</v>
      </c>
      <c r="L59" s="33" t="b">
        <v>0</v>
      </c>
      <c r="M59" s="33" t="b">
        <v>1</v>
      </c>
      <c r="N59" s="33" t="b">
        <v>1</v>
      </c>
      <c r="O59" s="33" t="b">
        <v>0</v>
      </c>
      <c r="P59" s="33" t="b">
        <v>0</v>
      </c>
      <c r="Q59" s="33" t="b">
        <v>1</v>
      </c>
      <c r="R59" s="33" t="b">
        <v>1</v>
      </c>
      <c r="S59" s="33" t="b">
        <v>1</v>
      </c>
      <c r="T59" s="33" t="b">
        <v>1</v>
      </c>
      <c r="U59" s="33" t="b">
        <v>1</v>
      </c>
      <c r="V59" s="33" t="b">
        <v>1</v>
      </c>
      <c r="W59" s="33" t="b">
        <v>1</v>
      </c>
      <c r="X59" s="33" t="b">
        <v>1</v>
      </c>
      <c r="Y59" s="33" t="b">
        <v>1</v>
      </c>
      <c r="Z59" s="33" t="b">
        <v>1</v>
      </c>
      <c r="AA59" s="33" t="b">
        <v>1</v>
      </c>
      <c r="AB59" s="33" t="b">
        <v>1</v>
      </c>
      <c r="AC59" s="33" t="b">
        <v>1</v>
      </c>
      <c r="AD59" s="33" t="b">
        <v>1</v>
      </c>
      <c r="AE59" s="33" t="b">
        <v>1</v>
      </c>
      <c r="AF59" s="33" t="b">
        <v>1</v>
      </c>
      <c r="AG59" s="33" t="b">
        <v>1</v>
      </c>
      <c r="AH59" s="33" t="b">
        <v>1</v>
      </c>
      <c r="AI59" s="33" t="b">
        <v>1</v>
      </c>
      <c r="AJ59" s="33" t="b">
        <v>1</v>
      </c>
      <c r="AK59" s="33" t="b">
        <v>1</v>
      </c>
      <c r="AL59" s="33" t="b">
        <v>1</v>
      </c>
      <c r="AM59" s="33" t="b">
        <v>1</v>
      </c>
      <c r="AN59" s="33" t="b">
        <v>1</v>
      </c>
      <c r="AO59" s="33" t="b">
        <v>1</v>
      </c>
      <c r="AP59" s="33" t="b">
        <v>1</v>
      </c>
      <c r="AQ59" s="33" t="b">
        <v>1</v>
      </c>
      <c r="AR59" s="33" t="b">
        <v>1</v>
      </c>
      <c r="AS59" s="33" t="b">
        <v>1</v>
      </c>
      <c r="AT59" s="33" t="b">
        <v>1</v>
      </c>
      <c r="AU59" s="33" t="b">
        <v>1</v>
      </c>
      <c r="AV59" s="33" t="b">
        <v>1</v>
      </c>
      <c r="AW59" s="33" t="b">
        <v>1</v>
      </c>
      <c r="AX59" s="33" t="b">
        <v>1</v>
      </c>
      <c r="AY59" s="33" t="b">
        <v>1</v>
      </c>
      <c r="AZ59" s="33" t="b">
        <v>1</v>
      </c>
      <c r="BA59" s="33" t="b">
        <v>1</v>
      </c>
    </row>
    <row r="60" spans="1:53">
      <c r="A60" s="25" t="s">
        <v>181</v>
      </c>
      <c r="B60" s="25"/>
      <c r="C60" s="25"/>
      <c r="D60" s="25"/>
      <c r="E60" s="25"/>
      <c r="F60" s="47">
        <v>11.426030160226203</v>
      </c>
      <c r="G60" s="47">
        <v>11.056233766233769</v>
      </c>
      <c r="H60" s="47">
        <v>11.830434919634417</v>
      </c>
      <c r="I60" s="47">
        <v>11.507627118644066</v>
      </c>
      <c r="J60" s="47">
        <v>12.350689655172413</v>
      </c>
      <c r="K60" s="47">
        <v>11.561612903225807</v>
      </c>
      <c r="L60" s="47">
        <v>10.983712737127371</v>
      </c>
      <c r="M60" s="47">
        <v>12.075419664268587</v>
      </c>
      <c r="N60" s="47">
        <v>12.00940251572327</v>
      </c>
      <c r="O60" s="47">
        <v>12.43006501182033</v>
      </c>
      <c r="P60" s="47">
        <v>12.646302784993656</v>
      </c>
      <c r="Q60" s="47">
        <v>12.57222582263198</v>
      </c>
      <c r="R60" s="47">
        <v>12.997193345261582</v>
      </c>
      <c r="S60" s="47">
        <v>12.997193345261582</v>
      </c>
      <c r="T60" s="47">
        <v>12.997193345261582</v>
      </c>
      <c r="U60" s="47">
        <v>12.997193345261582</v>
      </c>
      <c r="V60" s="47">
        <v>12.997193345261582</v>
      </c>
      <c r="W60" s="47">
        <v>12.997193345261582</v>
      </c>
      <c r="X60" s="47">
        <v>12.786713899959091</v>
      </c>
      <c r="Y60" s="47">
        <v>12.786713899959091</v>
      </c>
      <c r="Z60" s="47">
        <v>12.786713899959091</v>
      </c>
      <c r="AA60" s="47">
        <v>12.786713899959091</v>
      </c>
      <c r="AB60" s="47">
        <v>12.786713899959091</v>
      </c>
      <c r="AC60" s="47">
        <v>12.786713899959091</v>
      </c>
      <c r="AD60" s="47">
        <v>12.734616220872436</v>
      </c>
      <c r="AE60" s="47">
        <v>12.792516950353907</v>
      </c>
      <c r="AF60" s="47">
        <v>12.792516950353907</v>
      </c>
      <c r="AG60" s="47">
        <v>12.792516950353907</v>
      </c>
      <c r="AH60" s="47">
        <v>12.792516950353907</v>
      </c>
      <c r="AI60" s="47">
        <v>12.792516950353907</v>
      </c>
      <c r="AJ60" s="47">
        <v>12.792516950353907</v>
      </c>
      <c r="AK60" s="47">
        <v>12.792516950353907</v>
      </c>
      <c r="AL60" s="47">
        <v>12.792516950353907</v>
      </c>
      <c r="AM60" s="47">
        <v>12.792516950353907</v>
      </c>
      <c r="AN60" s="47">
        <v>12.792516950353907</v>
      </c>
      <c r="AO60" s="47">
        <v>12.792516950353907</v>
      </c>
      <c r="AP60" s="47">
        <v>13.542491439774771</v>
      </c>
      <c r="AQ60" s="47">
        <v>13.542491439774771</v>
      </c>
      <c r="AR60" s="47">
        <v>13.542491439774771</v>
      </c>
      <c r="AS60" s="47">
        <v>13.542491439774771</v>
      </c>
      <c r="AT60" s="47">
        <v>13.542491439774771</v>
      </c>
      <c r="AU60" s="47">
        <v>13.542491439774771</v>
      </c>
      <c r="AV60" s="47">
        <v>13.542491439774771</v>
      </c>
      <c r="AW60" s="47">
        <v>13.542491439774771</v>
      </c>
      <c r="AX60" s="47">
        <v>13.542491439774771</v>
      </c>
      <c r="AY60" s="47">
        <v>13.542491439774771</v>
      </c>
      <c r="AZ60" s="47">
        <v>13.542491439774771</v>
      </c>
      <c r="BA60" s="47">
        <v>13.542491439774771</v>
      </c>
    </row>
    <row r="61" spans="1:53">
      <c r="A61" s="25" t="s">
        <v>182</v>
      </c>
      <c r="B61" s="25"/>
      <c r="C61" s="25"/>
      <c r="D61" s="25"/>
      <c r="E61" s="25"/>
      <c r="F61" s="48">
        <v>572.84695282476264</v>
      </c>
      <c r="G61" s="48">
        <v>746.32348906652453</v>
      </c>
      <c r="H61" s="48">
        <v>1019.8366359766952</v>
      </c>
      <c r="I61" s="48">
        <v>1281.6058846057513</v>
      </c>
      <c r="J61" s="48">
        <v>1241.7115380032376</v>
      </c>
      <c r="K61" s="48">
        <v>1383.8351477746928</v>
      </c>
      <c r="L61" s="48">
        <v>1421.2360977145493</v>
      </c>
      <c r="M61" s="48">
        <v>1496.0379975942622</v>
      </c>
      <c r="N61" s="48">
        <v>1795.2455971131149</v>
      </c>
      <c r="O61" s="48">
        <v>1695.5097306068308</v>
      </c>
      <c r="P61" s="48">
        <v>1882.5144803061137</v>
      </c>
      <c r="Q61" s="48">
        <v>1761.8543266687882</v>
      </c>
      <c r="R61" s="48">
        <v>1875.0907513284558</v>
      </c>
      <c r="S61" s="48">
        <v>1923.9600982758775</v>
      </c>
      <c r="T61" s="48">
        <v>1875.1652048122469</v>
      </c>
      <c r="U61" s="48">
        <v>1645.1757927382866</v>
      </c>
      <c r="V61" s="48">
        <v>1735.6209438156866</v>
      </c>
      <c r="W61" s="48">
        <v>1844.9792214449319</v>
      </c>
      <c r="X61" s="48">
        <v>1915.4787745028498</v>
      </c>
      <c r="Y61" s="48">
        <v>2037.1272236998623</v>
      </c>
      <c r="Z61" s="48">
        <v>2084.9235308577727</v>
      </c>
      <c r="AA61" s="48">
        <v>1918.4721384054567</v>
      </c>
      <c r="AB61" s="48">
        <v>2120.7707612262057</v>
      </c>
      <c r="AC61" s="48">
        <v>2108.2406848280971</v>
      </c>
      <c r="AD61" s="48">
        <v>2304.1095317294244</v>
      </c>
      <c r="AE61" s="48">
        <v>2469.5246870484266</v>
      </c>
      <c r="AF61" s="48">
        <v>2662.7081862004202</v>
      </c>
      <c r="AG61" s="48">
        <v>2677.422240363408</v>
      </c>
      <c r="AH61" s="48">
        <v>2730.0173789831906</v>
      </c>
      <c r="AI61" s="48">
        <v>2683.9697530478074</v>
      </c>
      <c r="AJ61" s="48">
        <v>2758.8312616133248</v>
      </c>
      <c r="AK61" s="48">
        <v>2717.0374737099178</v>
      </c>
      <c r="AL61" s="48">
        <v>2809.3062579731954</v>
      </c>
      <c r="AM61" s="48">
        <v>2784.8449154859268</v>
      </c>
      <c r="AN61" s="48">
        <v>3318.3848888796638</v>
      </c>
      <c r="AO61" s="48">
        <v>3226.1532402846024</v>
      </c>
      <c r="AP61" s="49">
        <v>3226.1532402846024</v>
      </c>
      <c r="AQ61" s="49">
        <v>3226.1532402846024</v>
      </c>
      <c r="AR61" s="49">
        <v>3226.1532402846024</v>
      </c>
      <c r="AS61" s="49">
        <v>3226.1532402846024</v>
      </c>
      <c r="AT61" s="49">
        <v>3226.1532402846024</v>
      </c>
      <c r="AU61" s="49">
        <v>3226.1532402846024</v>
      </c>
      <c r="AV61" s="49">
        <v>3226.1532402846024</v>
      </c>
      <c r="AW61" s="49">
        <v>3226.1532402846024</v>
      </c>
      <c r="AX61" s="49">
        <v>3226.1532402846024</v>
      </c>
      <c r="AY61" s="49">
        <v>3226.1532402846024</v>
      </c>
      <c r="AZ61" s="49">
        <v>3226.1532402846024</v>
      </c>
      <c r="BA61" s="49">
        <v>3226.1532402846024</v>
      </c>
    </row>
    <row r="62" spans="1:53">
      <c r="A62" s="25" t="s">
        <v>183</v>
      </c>
      <c r="B62" s="25"/>
      <c r="C62" s="25"/>
      <c r="D62" s="25"/>
      <c r="E62" s="25"/>
      <c r="F62" s="48" t="b">
        <v>1</v>
      </c>
      <c r="G62" s="48" t="b">
        <v>0</v>
      </c>
      <c r="H62" s="48" t="b">
        <v>1</v>
      </c>
      <c r="I62" s="48" t="b">
        <v>1</v>
      </c>
      <c r="J62" s="48" t="b">
        <v>0</v>
      </c>
      <c r="K62" s="48" t="b">
        <v>0</v>
      </c>
      <c r="L62" s="48" t="b">
        <v>0</v>
      </c>
      <c r="M62" s="48" t="b">
        <v>0</v>
      </c>
      <c r="N62" s="48" t="b">
        <v>0</v>
      </c>
      <c r="O62" s="48" t="b">
        <v>0</v>
      </c>
      <c r="P62" s="48" t="b">
        <v>0</v>
      </c>
      <c r="Q62" s="48" t="b">
        <v>0</v>
      </c>
      <c r="R62" s="48" t="b">
        <v>1</v>
      </c>
      <c r="S62" s="48" t="b">
        <v>1</v>
      </c>
      <c r="T62" s="48" t="b">
        <v>1</v>
      </c>
      <c r="U62" s="48" t="b">
        <v>1</v>
      </c>
      <c r="V62" s="48" t="b">
        <v>1</v>
      </c>
      <c r="W62" s="48" t="b">
        <v>1</v>
      </c>
      <c r="X62" s="48" t="b">
        <v>1</v>
      </c>
      <c r="Y62" s="48" t="b">
        <v>1</v>
      </c>
      <c r="Z62" s="48" t="b">
        <v>1</v>
      </c>
      <c r="AA62" s="48" t="b">
        <v>1</v>
      </c>
      <c r="AB62" s="48" t="b">
        <v>1</v>
      </c>
      <c r="AC62" s="48" t="b">
        <v>1</v>
      </c>
      <c r="AD62" s="48" t="b">
        <v>1</v>
      </c>
      <c r="AE62" s="48" t="b">
        <v>1</v>
      </c>
      <c r="AF62" s="48" t="b">
        <v>1</v>
      </c>
      <c r="AG62" s="48" t="b">
        <v>1</v>
      </c>
      <c r="AH62" s="48" t="b">
        <v>1</v>
      </c>
      <c r="AI62" s="48" t="b">
        <v>1</v>
      </c>
      <c r="AJ62" s="48" t="b">
        <v>1</v>
      </c>
      <c r="AK62" s="48" t="b">
        <v>1</v>
      </c>
      <c r="AL62" s="48" t="b">
        <v>1</v>
      </c>
      <c r="AM62" s="48" t="b">
        <v>1</v>
      </c>
      <c r="AN62" s="48" t="b">
        <v>0</v>
      </c>
      <c r="AO62" s="48" t="b">
        <v>0</v>
      </c>
      <c r="AP62" s="48" t="b">
        <v>1</v>
      </c>
      <c r="AQ62" s="48" t="b">
        <v>1</v>
      </c>
      <c r="AR62" s="48" t="b">
        <v>1</v>
      </c>
      <c r="AS62" s="48" t="b">
        <v>1</v>
      </c>
      <c r="AT62" s="48" t="b">
        <v>1</v>
      </c>
      <c r="AU62" s="48" t="b">
        <v>1</v>
      </c>
      <c r="AV62" s="48" t="b">
        <v>1</v>
      </c>
      <c r="AW62" s="48" t="b">
        <v>1</v>
      </c>
      <c r="AX62" s="48" t="b">
        <v>1</v>
      </c>
      <c r="AY62" s="48" t="b">
        <v>1</v>
      </c>
      <c r="AZ62" s="48" t="b">
        <v>1</v>
      </c>
      <c r="BA62" s="48" t="b">
        <v>1</v>
      </c>
    </row>
    <row r="63" spans="1:53">
      <c r="A63" s="25" t="s">
        <v>184</v>
      </c>
      <c r="B63" s="25"/>
      <c r="C63" s="25"/>
      <c r="D63" s="25"/>
      <c r="E63" s="25"/>
      <c r="F63" s="50">
        <v>8.4499999999999993</v>
      </c>
      <c r="G63" s="50">
        <v>8.4499999999999993</v>
      </c>
      <c r="H63" s="50">
        <v>9.6480660858632845</v>
      </c>
      <c r="I63" s="50">
        <v>8.4499999999999993</v>
      </c>
      <c r="J63" s="50">
        <v>12.372871346887958</v>
      </c>
      <c r="K63" s="50">
        <v>11.741298103198135</v>
      </c>
      <c r="L63" s="50">
        <v>10.983712737127371</v>
      </c>
      <c r="M63" s="50">
        <v>11.705792645717157</v>
      </c>
      <c r="N63" s="50">
        <v>11.508774922588485</v>
      </c>
      <c r="O63" s="50">
        <v>11.814869695917162</v>
      </c>
      <c r="P63" s="50">
        <v>11.835795204826399</v>
      </c>
      <c r="Q63" s="50">
        <v>11.790992152779996</v>
      </c>
      <c r="R63" s="50">
        <v>12.280491188129552</v>
      </c>
      <c r="S63" s="50">
        <v>12.292064114258476</v>
      </c>
      <c r="T63" s="50">
        <v>12.28050927853058</v>
      </c>
      <c r="U63" s="50">
        <v>12.216817849275712</v>
      </c>
      <c r="V63" s="50">
        <v>12.243878802698479</v>
      </c>
      <c r="W63" s="50">
        <v>12.273055108217692</v>
      </c>
      <c r="X63" s="50">
        <v>12.456402224937078</v>
      </c>
      <c r="Y63" s="50">
        <v>12.488863538866823</v>
      </c>
      <c r="Z63" s="50">
        <v>12.500581203776038</v>
      </c>
      <c r="AA63" s="50">
        <v>12.457250392562159</v>
      </c>
      <c r="AB63" s="50">
        <v>12.509022842526383</v>
      </c>
      <c r="AC63" s="50">
        <v>12.506104778504024</v>
      </c>
      <c r="AD63" s="50">
        <v>11.83816752935995</v>
      </c>
      <c r="AE63" s="50">
        <v>12.136510369618886</v>
      </c>
      <c r="AF63" s="50">
        <v>12.344260865692524</v>
      </c>
      <c r="AG63" s="50">
        <v>12.358855758076649</v>
      </c>
      <c r="AH63" s="50">
        <v>12.409738711638848</v>
      </c>
      <c r="AI63" s="50">
        <v>12.800970915341207</v>
      </c>
      <c r="AJ63" s="50">
        <v>12.436792009817211</v>
      </c>
      <c r="AK63" s="50">
        <v>12.397364445004223</v>
      </c>
      <c r="AL63" s="50">
        <v>12.482845341883404</v>
      </c>
      <c r="AM63" s="50">
        <v>12.460735319941707</v>
      </c>
      <c r="AN63" s="50">
        <v>12.86900598630656</v>
      </c>
      <c r="AO63" s="50">
        <v>12.808083557522052</v>
      </c>
      <c r="AP63" s="50">
        <v>13.270967128793943</v>
      </c>
      <c r="AQ63" s="50">
        <v>13.270967128793943</v>
      </c>
      <c r="AR63" s="50">
        <v>13.270967128793943</v>
      </c>
      <c r="AS63" s="50">
        <v>13.270967128793943</v>
      </c>
      <c r="AT63" s="50">
        <v>13.270967128793943</v>
      </c>
      <c r="AU63" s="50">
        <v>13.270967128793943</v>
      </c>
      <c r="AV63" s="50">
        <v>13.270967128793943</v>
      </c>
      <c r="AW63" s="50">
        <v>13.270967128793943</v>
      </c>
      <c r="AX63" s="50">
        <v>13.270967128793943</v>
      </c>
      <c r="AY63" s="50">
        <v>13.270967128793943</v>
      </c>
      <c r="AZ63" s="50">
        <v>13.270967128793943</v>
      </c>
      <c r="BA63" s="50">
        <v>13.270967128793943</v>
      </c>
    </row>
    <row r="64" spans="1:53">
      <c r="A64" s="25" t="s">
        <v>185</v>
      </c>
      <c r="B64" s="25"/>
      <c r="C64" s="25"/>
      <c r="D64" s="25"/>
      <c r="E64" s="25"/>
      <c r="F64" s="47">
        <v>12.365628344573564</v>
      </c>
      <c r="G64" s="47">
        <v>14.096979275084976</v>
      </c>
      <c r="H64" s="47">
        <v>14.68</v>
      </c>
      <c r="I64" s="47">
        <v>14.68</v>
      </c>
      <c r="J64" s="47">
        <v>12.489999999999997</v>
      </c>
      <c r="K64" s="47">
        <v>12.489999999999997</v>
      </c>
      <c r="L64" s="51">
        <v>10.983712737127371</v>
      </c>
      <c r="M64" s="47">
        <v>14.68</v>
      </c>
      <c r="N64" s="47">
        <v>15.25</v>
      </c>
      <c r="O64" s="47">
        <v>15.25</v>
      </c>
      <c r="P64" s="47">
        <v>15.25</v>
      </c>
      <c r="Q64" s="47">
        <v>15.25</v>
      </c>
      <c r="R64" s="47">
        <v>14.257193469931275</v>
      </c>
      <c r="S64" s="47">
        <v>14.330234705301416</v>
      </c>
      <c r="T64" s="47">
        <v>14.257299658472746</v>
      </c>
      <c r="U64" s="47">
        <v>13.987449583784969</v>
      </c>
      <c r="V64" s="47">
        <v>14.08129163958138</v>
      </c>
      <c r="W64" s="47">
        <v>14.215429286055166</v>
      </c>
      <c r="X64" s="47">
        <v>13.403274534233523</v>
      </c>
      <c r="Y64" s="47">
        <v>13.457509761735977</v>
      </c>
      <c r="Z64" s="47">
        <v>13.48303358709869</v>
      </c>
      <c r="AA64" s="47">
        <v>13.404454321002209</v>
      </c>
      <c r="AB64" s="47">
        <v>13.504126988185236</v>
      </c>
      <c r="AC64" s="47">
        <v>13.496547700908078</v>
      </c>
      <c r="AD64" s="47">
        <v>14.223218660959951</v>
      </c>
      <c r="AE64" s="47">
        <v>14.118082139635792</v>
      </c>
      <c r="AF64" s="47">
        <v>13.952504486708429</v>
      </c>
      <c r="AG64" s="47">
        <v>13.937307995632596</v>
      </c>
      <c r="AH64" s="47">
        <v>13.879186362585632</v>
      </c>
      <c r="AI64" s="47">
        <v>15</v>
      </c>
      <c r="AJ64" s="47">
        <v>13.844565991376523</v>
      </c>
      <c r="AK64" s="47">
        <v>13.894113172395762</v>
      </c>
      <c r="AL64" s="47">
        <v>13.778469703368017</v>
      </c>
      <c r="AM64" s="47">
        <v>13.811420369517281</v>
      </c>
      <c r="AN64" s="47">
        <v>15</v>
      </c>
      <c r="AO64" s="47">
        <v>15</v>
      </c>
      <c r="AP64" s="47">
        <v>14.195958385103467</v>
      </c>
      <c r="AQ64" s="47">
        <v>14.195958385103467</v>
      </c>
      <c r="AR64" s="47">
        <v>14.195958385103467</v>
      </c>
      <c r="AS64" s="47">
        <v>14.195958385103467</v>
      </c>
      <c r="AT64" s="47">
        <v>14.195958385103467</v>
      </c>
      <c r="AU64" s="47">
        <v>14.195958385103467</v>
      </c>
      <c r="AV64" s="47">
        <v>14.195958385103467</v>
      </c>
      <c r="AW64" s="47">
        <v>14.195958385103467</v>
      </c>
      <c r="AX64" s="47">
        <v>14.195958385103467</v>
      </c>
      <c r="AY64" s="47">
        <v>14.195958385103467</v>
      </c>
      <c r="AZ64" s="47">
        <v>14.195958385103467</v>
      </c>
      <c r="BA64" s="47">
        <v>14.195958385103467</v>
      </c>
    </row>
    <row r="65" spans="1:41"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1:41">
      <c r="A66" s="35"/>
      <c r="F66" s="52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spans="1:41"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</row>
    <row r="68" spans="1:41"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</sheetData>
  <conditionalFormatting sqref="F59:BA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12"/>
  <sheetViews>
    <sheetView topLeftCell="A102" zoomScale="90" zoomScaleNormal="90" workbookViewId="0">
      <selection activeCell="B118" sqref="B118"/>
    </sheetView>
  </sheetViews>
  <sheetFormatPr defaultColWidth="11.81640625" defaultRowHeight="15.5"/>
  <cols>
    <col min="2" max="2" width="45.90625" bestFit="1" customWidth="1"/>
    <col min="3" max="6" width="15.90625" bestFit="1" customWidth="1"/>
    <col min="9" max="16384" width="11.81640625" style="1"/>
  </cols>
  <sheetData>
    <row r="7" spans="2:7">
      <c r="B7" s="66"/>
      <c r="C7" s="66"/>
      <c r="D7" s="66"/>
      <c r="E7" s="66"/>
      <c r="F7" s="66"/>
    </row>
    <row r="8" spans="2:7">
      <c r="B8" s="67" t="s">
        <v>186</v>
      </c>
      <c r="C8" s="67" t="s">
        <v>187</v>
      </c>
      <c r="D8" s="67" t="s">
        <v>188</v>
      </c>
      <c r="E8" s="67" t="s">
        <v>189</v>
      </c>
      <c r="F8" s="67" t="s">
        <v>190</v>
      </c>
    </row>
    <row r="9" spans="2:7" ht="15" customHeight="1">
      <c r="B9" s="35" t="s">
        <v>191</v>
      </c>
      <c r="C9" s="68" t="s">
        <v>192</v>
      </c>
      <c r="D9">
        <v>2.6</v>
      </c>
      <c r="E9">
        <v>2.6</v>
      </c>
      <c r="F9">
        <v>2.6</v>
      </c>
      <c r="G9" s="110"/>
    </row>
    <row r="10" spans="2:7">
      <c r="B10" s="35" t="s">
        <v>193</v>
      </c>
      <c r="C10" s="68" t="s">
        <v>192</v>
      </c>
      <c r="D10">
        <v>0</v>
      </c>
      <c r="E10">
        <v>1</v>
      </c>
      <c r="F10">
        <v>1</v>
      </c>
      <c r="G10" s="110"/>
    </row>
    <row r="11" spans="2:7">
      <c r="B11" s="35" t="s">
        <v>194</v>
      </c>
      <c r="C11" s="68" t="s">
        <v>192</v>
      </c>
      <c r="D11">
        <v>2</v>
      </c>
      <c r="E11">
        <v>2</v>
      </c>
      <c r="F11">
        <v>2</v>
      </c>
    </row>
    <row r="12" spans="2:7">
      <c r="B12" s="35" t="s">
        <v>195</v>
      </c>
      <c r="C12" s="68" t="s">
        <v>192</v>
      </c>
      <c r="D12">
        <v>12</v>
      </c>
      <c r="E12">
        <v>13</v>
      </c>
      <c r="F12">
        <v>13</v>
      </c>
      <c r="G12" s="110"/>
    </row>
    <row r="13" spans="2:7">
      <c r="B13" s="35" t="s">
        <v>196</v>
      </c>
      <c r="C13" s="68" t="s">
        <v>192</v>
      </c>
      <c r="D13">
        <v>2</v>
      </c>
      <c r="E13">
        <v>8</v>
      </c>
      <c r="F13">
        <v>20</v>
      </c>
      <c r="G13" s="110"/>
    </row>
    <row r="14" spans="2:7">
      <c r="B14" s="35" t="s">
        <v>197</v>
      </c>
      <c r="C14" s="68" t="s">
        <v>192</v>
      </c>
      <c r="D14">
        <v>3</v>
      </c>
      <c r="E14">
        <v>5</v>
      </c>
      <c r="F14">
        <v>10</v>
      </c>
      <c r="G14" s="110"/>
    </row>
    <row r="15" spans="2:7">
      <c r="B15" s="35" t="s">
        <v>198</v>
      </c>
      <c r="C15" s="68" t="s">
        <v>192</v>
      </c>
      <c r="D15">
        <v>11</v>
      </c>
      <c r="E15">
        <v>18</v>
      </c>
      <c r="F15">
        <v>18</v>
      </c>
      <c r="G15" s="110"/>
    </row>
    <row r="16" spans="2:7">
      <c r="B16" s="35" t="s">
        <v>199</v>
      </c>
      <c r="C16" s="68" t="s">
        <v>192</v>
      </c>
      <c r="D16">
        <v>1</v>
      </c>
      <c r="E16">
        <v>2</v>
      </c>
      <c r="F16">
        <v>5</v>
      </c>
      <c r="G16" s="110"/>
    </row>
    <row r="17" spans="2:7">
      <c r="B17" s="35" t="s">
        <v>200</v>
      </c>
      <c r="C17" s="68" t="s">
        <v>192</v>
      </c>
      <c r="D17">
        <v>6</v>
      </c>
      <c r="E17">
        <v>20</v>
      </c>
      <c r="F17">
        <v>24</v>
      </c>
      <c r="G17" s="110"/>
    </row>
    <row r="18" spans="2:7">
      <c r="B18" s="35" t="s">
        <v>201</v>
      </c>
      <c r="C18" s="68" t="s">
        <v>192</v>
      </c>
      <c r="D18">
        <v>4</v>
      </c>
      <c r="E18">
        <v>4.7</v>
      </c>
      <c r="F18">
        <v>4.7</v>
      </c>
    </row>
    <row r="19" spans="2:7">
      <c r="B19" s="35" t="s">
        <v>202</v>
      </c>
      <c r="C19" s="68" t="s">
        <v>162</v>
      </c>
      <c r="D19">
        <v>0</v>
      </c>
      <c r="E19">
        <v>10</v>
      </c>
      <c r="F19">
        <v>20</v>
      </c>
      <c r="G19" s="110"/>
    </row>
    <row r="20" spans="2:7">
      <c r="B20" s="35" t="s">
        <v>203</v>
      </c>
      <c r="C20" s="68" t="s">
        <v>162</v>
      </c>
      <c r="D20">
        <v>0</v>
      </c>
      <c r="E20">
        <v>20</v>
      </c>
      <c r="F20">
        <v>40</v>
      </c>
    </row>
    <row r="21" spans="2:7">
      <c r="B21" s="35" t="s">
        <v>204</v>
      </c>
      <c r="C21" s="68" t="s">
        <v>162</v>
      </c>
      <c r="D21">
        <v>8</v>
      </c>
      <c r="E21">
        <v>12</v>
      </c>
      <c r="F21">
        <v>16</v>
      </c>
      <c r="G21" s="110"/>
    </row>
    <row r="22" spans="2:7">
      <c r="B22" s="35" t="s">
        <v>205</v>
      </c>
      <c r="C22" s="68" t="s">
        <v>162</v>
      </c>
      <c r="D22">
        <v>0</v>
      </c>
      <c r="E22">
        <v>18</v>
      </c>
      <c r="F22">
        <v>28</v>
      </c>
    </row>
    <row r="23" spans="2:7">
      <c r="B23" s="35" t="s">
        <v>206</v>
      </c>
      <c r="C23" s="68" t="s">
        <v>162</v>
      </c>
      <c r="D23">
        <v>0</v>
      </c>
      <c r="E23">
        <v>5</v>
      </c>
      <c r="F23">
        <v>8</v>
      </c>
      <c r="G23" s="110"/>
    </row>
    <row r="24" spans="2:7">
      <c r="B24" s="35" t="s">
        <v>207</v>
      </c>
      <c r="C24" s="68" t="s">
        <v>162</v>
      </c>
      <c r="D24">
        <v>4</v>
      </c>
      <c r="E24">
        <v>4</v>
      </c>
      <c r="F24">
        <v>4</v>
      </c>
      <c r="G24" s="110"/>
    </row>
    <row r="25" spans="2:7">
      <c r="B25" s="35" t="s">
        <v>208</v>
      </c>
      <c r="C25" s="68" t="s">
        <v>162</v>
      </c>
      <c r="D25">
        <v>10</v>
      </c>
      <c r="E25">
        <v>24</v>
      </c>
      <c r="F25">
        <v>35</v>
      </c>
      <c r="G25" s="110"/>
    </row>
    <row r="26" spans="2:7">
      <c r="B26" s="35" t="s">
        <v>209</v>
      </c>
      <c r="C26" s="68" t="s">
        <v>162</v>
      </c>
      <c r="D26">
        <v>14</v>
      </c>
      <c r="E26">
        <v>15</v>
      </c>
      <c r="F26">
        <v>15</v>
      </c>
      <c r="G26" s="110"/>
    </row>
    <row r="27" spans="2:7">
      <c r="B27" s="35" t="s">
        <v>210</v>
      </c>
      <c r="C27" s="68" t="s">
        <v>162</v>
      </c>
      <c r="D27">
        <v>0</v>
      </c>
      <c r="E27">
        <v>16</v>
      </c>
      <c r="F27">
        <v>30</v>
      </c>
      <c r="G27" s="110"/>
    </row>
    <row r="28" spans="2:7" ht="15" customHeight="1">
      <c r="B28" s="35" t="s">
        <v>211</v>
      </c>
      <c r="C28" s="68" t="s">
        <v>162</v>
      </c>
      <c r="D28">
        <v>0</v>
      </c>
      <c r="E28">
        <v>8</v>
      </c>
      <c r="F28">
        <v>8</v>
      </c>
      <c r="G28" s="110"/>
    </row>
    <row r="29" spans="2:7">
      <c r="B29" s="35" t="s">
        <v>212</v>
      </c>
      <c r="C29" s="68" t="s">
        <v>162</v>
      </c>
      <c r="D29">
        <v>0</v>
      </c>
      <c r="E29">
        <v>10</v>
      </c>
      <c r="F29">
        <v>20</v>
      </c>
    </row>
    <row r="30" spans="2:7">
      <c r="B30" s="35" t="s">
        <v>213</v>
      </c>
      <c r="C30" s="68" t="s">
        <v>162</v>
      </c>
      <c r="D30">
        <v>2.5</v>
      </c>
      <c r="E30">
        <v>11</v>
      </c>
      <c r="F30">
        <v>16</v>
      </c>
    </row>
    <row r="31" spans="2:7">
      <c r="B31" s="35" t="s">
        <v>214</v>
      </c>
      <c r="C31" s="68" t="s">
        <v>162</v>
      </c>
      <c r="D31">
        <v>1</v>
      </c>
      <c r="E31">
        <v>5</v>
      </c>
      <c r="F31">
        <v>10</v>
      </c>
      <c r="G31" s="110"/>
    </row>
    <row r="32" spans="2:7">
      <c r="B32" s="35" t="s">
        <v>215</v>
      </c>
      <c r="C32" s="68" t="s">
        <v>162</v>
      </c>
      <c r="D32">
        <v>0</v>
      </c>
      <c r="E32">
        <v>8</v>
      </c>
      <c r="F32">
        <v>20</v>
      </c>
      <c r="G32" s="110"/>
    </row>
    <row r="33" spans="2:7">
      <c r="B33" s="35" t="s">
        <v>216</v>
      </c>
      <c r="C33" s="68" t="s">
        <v>162</v>
      </c>
      <c r="D33">
        <v>0</v>
      </c>
      <c r="E33">
        <v>40</v>
      </c>
      <c r="F33">
        <v>50</v>
      </c>
      <c r="G33" s="110"/>
    </row>
    <row r="34" spans="2:7">
      <c r="B34" s="35" t="s">
        <v>217</v>
      </c>
      <c r="C34" s="68" t="s">
        <v>162</v>
      </c>
      <c r="D34">
        <v>20</v>
      </c>
      <c r="E34">
        <v>50</v>
      </c>
      <c r="F34">
        <v>100</v>
      </c>
      <c r="G34" s="110"/>
    </row>
    <row r="35" spans="2:7">
      <c r="B35" s="35" t="s">
        <v>218</v>
      </c>
      <c r="C35" s="68" t="s">
        <v>162</v>
      </c>
      <c r="D35">
        <v>6.5</v>
      </c>
      <c r="E35">
        <v>8</v>
      </c>
      <c r="F35">
        <v>8</v>
      </c>
      <c r="G35" s="110"/>
    </row>
    <row r="36" spans="2:7">
      <c r="B36" s="35" t="s">
        <v>219</v>
      </c>
      <c r="C36" s="68" t="s">
        <v>162</v>
      </c>
      <c r="D36">
        <v>0</v>
      </c>
      <c r="E36">
        <v>10</v>
      </c>
      <c r="F36">
        <v>20</v>
      </c>
      <c r="G36" s="110"/>
    </row>
    <row r="37" spans="2:7">
      <c r="B37" s="35" t="s">
        <v>220</v>
      </c>
      <c r="C37" s="68" t="s">
        <v>162</v>
      </c>
      <c r="D37">
        <v>0</v>
      </c>
      <c r="E37">
        <v>9.6</v>
      </c>
      <c r="F37">
        <v>9.6</v>
      </c>
      <c r="G37" s="110"/>
    </row>
    <row r="38" spans="2:7">
      <c r="B38" s="35" t="s">
        <v>221</v>
      </c>
      <c r="C38" s="68" t="s">
        <v>162</v>
      </c>
      <c r="D38">
        <v>0</v>
      </c>
      <c r="E38">
        <v>12</v>
      </c>
      <c r="F38">
        <v>15</v>
      </c>
    </row>
    <row r="39" spans="2:7">
      <c r="B39" s="35" t="s">
        <v>222</v>
      </c>
      <c r="C39" s="68" t="s">
        <v>162</v>
      </c>
      <c r="D39">
        <v>0</v>
      </c>
      <c r="E39">
        <v>6</v>
      </c>
      <c r="F39">
        <v>12</v>
      </c>
    </row>
    <row r="40" spans="2:7">
      <c r="B40" s="35" t="s">
        <v>223</v>
      </c>
      <c r="C40" s="68" t="s">
        <v>162</v>
      </c>
      <c r="D40">
        <v>10</v>
      </c>
      <c r="E40">
        <v>50</v>
      </c>
      <c r="F40">
        <v>50</v>
      </c>
    </row>
    <row r="41" spans="2:7">
      <c r="B41" s="35" t="s">
        <v>224</v>
      </c>
      <c r="C41" s="68" t="s">
        <v>162</v>
      </c>
      <c r="D41">
        <v>2.5</v>
      </c>
      <c r="E41">
        <v>7.5</v>
      </c>
      <c r="F41">
        <v>12.5</v>
      </c>
    </row>
    <row r="42" spans="2:7">
      <c r="B42" s="35" t="s">
        <v>225</v>
      </c>
      <c r="C42" s="68" t="s">
        <v>162</v>
      </c>
      <c r="D42">
        <v>1</v>
      </c>
      <c r="E42">
        <v>10</v>
      </c>
      <c r="F42">
        <v>15</v>
      </c>
    </row>
    <row r="43" spans="2:7">
      <c r="B43" s="35" t="s">
        <v>226</v>
      </c>
      <c r="C43" s="68" t="s">
        <v>162</v>
      </c>
      <c r="D43">
        <v>0</v>
      </c>
      <c r="E43">
        <v>3.68</v>
      </c>
      <c r="F43">
        <v>3.68</v>
      </c>
      <c r="G43" s="110"/>
    </row>
    <row r="44" spans="2:7">
      <c r="B44" s="35" t="s">
        <v>227</v>
      </c>
      <c r="C44" s="68" t="s">
        <v>162</v>
      </c>
      <c r="D44">
        <v>4</v>
      </c>
      <c r="E44">
        <v>8</v>
      </c>
      <c r="F44">
        <v>16</v>
      </c>
    </row>
    <row r="45" spans="2:7">
      <c r="B45" s="35" t="s">
        <v>300</v>
      </c>
      <c r="C45" s="68" t="s">
        <v>162</v>
      </c>
      <c r="D45">
        <v>0</v>
      </c>
      <c r="E45">
        <v>5</v>
      </c>
      <c r="F45">
        <v>5</v>
      </c>
      <c r="G45" s="110"/>
    </row>
    <row r="46" spans="2:7">
      <c r="B46" s="35" t="s">
        <v>228</v>
      </c>
      <c r="C46" s="68" t="s">
        <v>162</v>
      </c>
      <c r="D46">
        <v>4.5</v>
      </c>
      <c r="E46">
        <v>16.8</v>
      </c>
      <c r="F46">
        <v>18</v>
      </c>
      <c r="G46" s="110"/>
    </row>
    <row r="47" spans="2:7">
      <c r="B47" s="35" t="s">
        <v>229</v>
      </c>
      <c r="C47" s="68" t="s">
        <v>162</v>
      </c>
      <c r="D47">
        <v>4</v>
      </c>
      <c r="E47">
        <v>6.5</v>
      </c>
      <c r="F47">
        <v>6.5</v>
      </c>
      <c r="G47" s="110"/>
    </row>
    <row r="48" spans="2:7">
      <c r="B48" s="35" t="s">
        <v>230</v>
      </c>
      <c r="C48" s="68" t="s">
        <v>162</v>
      </c>
      <c r="D48">
        <v>12</v>
      </c>
      <c r="E48">
        <v>25</v>
      </c>
      <c r="F48">
        <v>35</v>
      </c>
    </row>
    <row r="49" spans="2:6">
      <c r="B49" s="35" t="s">
        <v>231</v>
      </c>
      <c r="C49" s="68" t="s">
        <v>162</v>
      </c>
      <c r="D49">
        <v>0</v>
      </c>
      <c r="E49">
        <v>20</v>
      </c>
      <c r="F49">
        <v>20</v>
      </c>
    </row>
    <row r="50" spans="2:6">
      <c r="B50" s="35" t="s">
        <v>232</v>
      </c>
      <c r="C50" s="68" t="s">
        <v>162</v>
      </c>
      <c r="D50">
        <v>0</v>
      </c>
      <c r="E50">
        <v>4</v>
      </c>
      <c r="F50">
        <v>8</v>
      </c>
    </row>
    <row r="51" spans="2:6">
      <c r="B51" s="35" t="s">
        <v>233</v>
      </c>
      <c r="C51" s="68" t="s">
        <v>162</v>
      </c>
      <c r="D51">
        <v>6</v>
      </c>
      <c r="E51">
        <v>12</v>
      </c>
      <c r="F51">
        <v>16</v>
      </c>
    </row>
    <row r="52" spans="2:6">
      <c r="B52" s="35" t="s">
        <v>234</v>
      </c>
      <c r="C52" s="68" t="s">
        <v>162</v>
      </c>
      <c r="D52">
        <v>0</v>
      </c>
      <c r="E52">
        <v>6</v>
      </c>
      <c r="F52">
        <v>10</v>
      </c>
    </row>
    <row r="53" spans="2:6">
      <c r="B53" s="35" t="s">
        <v>235</v>
      </c>
      <c r="C53" s="68" t="s">
        <v>162</v>
      </c>
      <c r="D53">
        <v>8</v>
      </c>
      <c r="E53">
        <v>10</v>
      </c>
      <c r="F53">
        <v>12</v>
      </c>
    </row>
    <row r="54" spans="2:6">
      <c r="B54" s="35" t="s">
        <v>236</v>
      </c>
      <c r="C54" s="68" t="s">
        <v>162</v>
      </c>
      <c r="D54">
        <v>0</v>
      </c>
      <c r="E54">
        <v>6</v>
      </c>
      <c r="F54">
        <v>10</v>
      </c>
    </row>
    <row r="55" spans="2:6">
      <c r="B55" s="35" t="s">
        <v>237</v>
      </c>
      <c r="C55" s="68" t="s">
        <v>162</v>
      </c>
      <c r="D55">
        <v>1</v>
      </c>
      <c r="E55">
        <v>3</v>
      </c>
      <c r="F55">
        <v>5</v>
      </c>
    </row>
    <row r="56" spans="2:6">
      <c r="B56" s="35" t="s">
        <v>238</v>
      </c>
      <c r="C56" s="68" t="s">
        <v>162</v>
      </c>
      <c r="D56">
        <v>0</v>
      </c>
      <c r="E56">
        <v>3</v>
      </c>
      <c r="F56">
        <v>3</v>
      </c>
    </row>
    <row r="57" spans="2:6">
      <c r="B57" s="35" t="s">
        <v>239</v>
      </c>
      <c r="C57" s="68" t="s">
        <v>162</v>
      </c>
      <c r="D57">
        <v>8</v>
      </c>
      <c r="E57">
        <v>14</v>
      </c>
      <c r="F57">
        <v>20</v>
      </c>
    </row>
    <row r="58" spans="2:6">
      <c r="B58" s="35" t="s">
        <v>301</v>
      </c>
      <c r="C58" s="68" t="s">
        <v>162</v>
      </c>
      <c r="D58">
        <v>0</v>
      </c>
      <c r="E58">
        <v>2</v>
      </c>
      <c r="F58">
        <v>2</v>
      </c>
    </row>
    <row r="59" spans="2:6">
      <c r="B59" s="35" t="s">
        <v>240</v>
      </c>
      <c r="C59" s="68" t="s">
        <v>162</v>
      </c>
      <c r="D59">
        <v>0</v>
      </c>
      <c r="E59">
        <v>10</v>
      </c>
      <c r="F59">
        <v>20</v>
      </c>
    </row>
    <row r="60" spans="2:6">
      <c r="B60" s="35" t="s">
        <v>241</v>
      </c>
      <c r="C60" s="68" t="s">
        <v>162</v>
      </c>
      <c r="D60">
        <v>0</v>
      </c>
      <c r="E60">
        <v>4</v>
      </c>
      <c r="F60">
        <v>20</v>
      </c>
    </row>
    <row r="61" spans="2:6">
      <c r="B61" s="35" t="s">
        <v>242</v>
      </c>
      <c r="C61" s="68" t="s">
        <v>162</v>
      </c>
      <c r="D61">
        <v>1</v>
      </c>
      <c r="E61">
        <v>10</v>
      </c>
      <c r="F61">
        <v>10</v>
      </c>
    </row>
    <row r="62" spans="2:6">
      <c r="B62" s="35" t="s">
        <v>243</v>
      </c>
      <c r="C62" s="68" t="s">
        <v>162</v>
      </c>
      <c r="D62">
        <v>20</v>
      </c>
      <c r="E62">
        <v>48</v>
      </c>
      <c r="F62">
        <v>76</v>
      </c>
    </row>
    <row r="63" spans="2:6">
      <c r="B63" s="35" t="s">
        <v>244</v>
      </c>
      <c r="C63" s="68" t="s">
        <v>162</v>
      </c>
      <c r="D63">
        <v>0</v>
      </c>
      <c r="E63">
        <v>28</v>
      </c>
      <c r="F63">
        <v>36</v>
      </c>
    </row>
    <row r="64" spans="2:6">
      <c r="B64" s="35" t="s">
        <v>245</v>
      </c>
      <c r="C64" s="68" t="s">
        <v>162</v>
      </c>
      <c r="D64">
        <v>0</v>
      </c>
      <c r="E64">
        <v>10</v>
      </c>
      <c r="F64">
        <v>10</v>
      </c>
    </row>
    <row r="65" spans="2:6">
      <c r="B65" s="35" t="s">
        <v>246</v>
      </c>
      <c r="C65" s="68" t="s">
        <v>162</v>
      </c>
      <c r="D65">
        <v>0</v>
      </c>
      <c r="E65">
        <v>6</v>
      </c>
      <c r="F65">
        <v>8</v>
      </c>
    </row>
    <row r="66" spans="2:6">
      <c r="B66" s="35" t="s">
        <v>247</v>
      </c>
      <c r="C66" s="68" t="s">
        <v>162</v>
      </c>
      <c r="D66">
        <v>10</v>
      </c>
      <c r="E66">
        <v>20</v>
      </c>
      <c r="F66">
        <v>40</v>
      </c>
    </row>
    <row r="67" spans="2:6">
      <c r="B67" s="35" t="s">
        <v>248</v>
      </c>
      <c r="C67" s="68" t="s">
        <v>162</v>
      </c>
      <c r="D67">
        <v>0</v>
      </c>
      <c r="E67">
        <v>4</v>
      </c>
      <c r="F67">
        <v>10</v>
      </c>
    </row>
    <row r="68" spans="2:6">
      <c r="B68" s="35" t="s">
        <v>249</v>
      </c>
      <c r="C68" t="s">
        <v>162</v>
      </c>
      <c r="D68">
        <v>8</v>
      </c>
      <c r="E68">
        <v>10</v>
      </c>
      <c r="F68">
        <v>24</v>
      </c>
    </row>
    <row r="69" spans="2:6">
      <c r="B69" s="35" t="s">
        <v>250</v>
      </c>
      <c r="C69" s="68" t="s">
        <v>162</v>
      </c>
      <c r="D69">
        <v>0</v>
      </c>
      <c r="E69">
        <v>1</v>
      </c>
      <c r="F69">
        <v>10</v>
      </c>
    </row>
    <row r="70" spans="2:6">
      <c r="B70" s="35" t="s">
        <v>251</v>
      </c>
      <c r="C70" s="68" t="s">
        <v>162</v>
      </c>
      <c r="D70">
        <v>2</v>
      </c>
      <c r="E70">
        <v>4</v>
      </c>
      <c r="F70">
        <v>4</v>
      </c>
    </row>
    <row r="71" spans="2:6">
      <c r="B71" s="35" t="s">
        <v>252</v>
      </c>
      <c r="C71" s="68" t="s">
        <v>162</v>
      </c>
      <c r="D71">
        <v>0</v>
      </c>
      <c r="E71">
        <v>12</v>
      </c>
      <c r="F71">
        <v>12</v>
      </c>
    </row>
    <row r="72" spans="2:6">
      <c r="B72" s="35" t="s">
        <v>253</v>
      </c>
      <c r="C72" t="s">
        <v>162</v>
      </c>
      <c r="D72">
        <v>5</v>
      </c>
      <c r="E72">
        <v>25</v>
      </c>
      <c r="F72">
        <v>30</v>
      </c>
    </row>
    <row r="73" spans="2:6">
      <c r="B73" s="35" t="s">
        <v>254</v>
      </c>
      <c r="C73" t="s">
        <v>162</v>
      </c>
      <c r="D73">
        <v>0</v>
      </c>
      <c r="E73">
        <v>14</v>
      </c>
      <c r="F73">
        <v>20</v>
      </c>
    </row>
    <row r="74" spans="2:6">
      <c r="B74" s="35" t="s">
        <v>255</v>
      </c>
      <c r="C74" t="s">
        <v>162</v>
      </c>
      <c r="D74">
        <v>0</v>
      </c>
      <c r="E74">
        <v>8</v>
      </c>
      <c r="F74">
        <v>20</v>
      </c>
    </row>
    <row r="75" spans="2:6">
      <c r="B75" s="35" t="s">
        <v>256</v>
      </c>
      <c r="C75" t="s">
        <v>162</v>
      </c>
      <c r="D75">
        <v>0</v>
      </c>
      <c r="E75">
        <v>7.5</v>
      </c>
      <c r="F75">
        <v>10</v>
      </c>
    </row>
    <row r="76" spans="2:6">
      <c r="B76" s="35" t="s">
        <v>257</v>
      </c>
      <c r="C76" t="s">
        <v>162</v>
      </c>
      <c r="D76">
        <v>0</v>
      </c>
      <c r="E76">
        <v>2.5</v>
      </c>
      <c r="F76">
        <v>9</v>
      </c>
    </row>
    <row r="77" spans="2:6">
      <c r="B77" s="35" t="s">
        <v>258</v>
      </c>
      <c r="C77" t="s">
        <v>162</v>
      </c>
      <c r="D77">
        <v>2</v>
      </c>
      <c r="E77">
        <v>4</v>
      </c>
      <c r="F77">
        <v>4</v>
      </c>
    </row>
    <row r="78" spans="2:6">
      <c r="B78" s="35" t="s">
        <v>259</v>
      </c>
      <c r="C78" t="s">
        <v>162</v>
      </c>
      <c r="D78">
        <v>0</v>
      </c>
      <c r="E78">
        <v>18</v>
      </c>
      <c r="F78">
        <v>30</v>
      </c>
    </row>
    <row r="79" spans="2:6">
      <c r="B79" s="35" t="s">
        <v>260</v>
      </c>
      <c r="C79" t="s">
        <v>162</v>
      </c>
      <c r="D79">
        <v>4</v>
      </c>
      <c r="E79">
        <v>4</v>
      </c>
      <c r="F79">
        <v>4</v>
      </c>
    </row>
    <row r="80" spans="2:6">
      <c r="B80" s="35" t="s">
        <v>261</v>
      </c>
      <c r="C80" t="s">
        <v>162</v>
      </c>
      <c r="D80">
        <v>0</v>
      </c>
      <c r="E80">
        <v>18</v>
      </c>
      <c r="F80">
        <v>40</v>
      </c>
    </row>
    <row r="81" spans="2:6">
      <c r="B81" s="35" t="s">
        <v>262</v>
      </c>
      <c r="C81" t="s">
        <v>162</v>
      </c>
      <c r="D81">
        <v>0</v>
      </c>
      <c r="E81">
        <v>7.5</v>
      </c>
      <c r="F81">
        <v>15</v>
      </c>
    </row>
    <row r="82" spans="2:6">
      <c r="B82" s="35" t="s">
        <v>263</v>
      </c>
      <c r="C82" t="s">
        <v>162</v>
      </c>
      <c r="D82">
        <v>0</v>
      </c>
      <c r="E82">
        <v>5</v>
      </c>
      <c r="F82">
        <v>35</v>
      </c>
    </row>
    <row r="83" spans="2:6">
      <c r="B83" s="35" t="s">
        <v>264</v>
      </c>
      <c r="C83" t="s">
        <v>162</v>
      </c>
      <c r="D83">
        <v>0</v>
      </c>
      <c r="E83">
        <v>4</v>
      </c>
      <c r="F83">
        <v>8</v>
      </c>
    </row>
    <row r="84" spans="2:6">
      <c r="B84" s="35" t="s">
        <v>265</v>
      </c>
      <c r="C84" t="s">
        <v>162</v>
      </c>
      <c r="D84">
        <v>0</v>
      </c>
      <c r="E84">
        <v>4</v>
      </c>
      <c r="F84">
        <v>10</v>
      </c>
    </row>
    <row r="85" spans="2:6">
      <c r="B85" t="s">
        <v>266</v>
      </c>
      <c r="C85" t="s">
        <v>162</v>
      </c>
      <c r="D85">
        <v>0</v>
      </c>
      <c r="E85">
        <v>12</v>
      </c>
      <c r="F85">
        <v>20</v>
      </c>
    </row>
    <row r="86" spans="2:6">
      <c r="B86" t="s">
        <v>267</v>
      </c>
      <c r="C86" t="s">
        <v>162</v>
      </c>
      <c r="D86">
        <v>8</v>
      </c>
      <c r="E86">
        <v>12</v>
      </c>
      <c r="F86">
        <v>16</v>
      </c>
    </row>
    <row r="87" spans="2:6">
      <c r="B87" t="s">
        <v>268</v>
      </c>
      <c r="C87" t="s">
        <v>162</v>
      </c>
      <c r="D87">
        <v>0</v>
      </c>
      <c r="E87">
        <v>24</v>
      </c>
      <c r="F87">
        <v>64</v>
      </c>
    </row>
    <row r="88" spans="2:6">
      <c r="B88" t="s">
        <v>269</v>
      </c>
      <c r="C88" t="s">
        <v>162</v>
      </c>
      <c r="D88">
        <v>5</v>
      </c>
      <c r="E88">
        <v>8</v>
      </c>
      <c r="F88">
        <v>8</v>
      </c>
    </row>
    <row r="89" spans="2:6">
      <c r="B89" t="s">
        <v>270</v>
      </c>
      <c r="C89" t="s">
        <v>162</v>
      </c>
      <c r="D89">
        <v>0</v>
      </c>
      <c r="E89">
        <v>6</v>
      </c>
      <c r="F89">
        <v>8</v>
      </c>
    </row>
    <row r="90" spans="2:6">
      <c r="B90" t="s">
        <v>271</v>
      </c>
      <c r="C90" t="s">
        <v>162</v>
      </c>
      <c r="D90">
        <v>0</v>
      </c>
      <c r="E90">
        <v>15</v>
      </c>
      <c r="F90">
        <v>25</v>
      </c>
    </row>
    <row r="91" spans="2:6">
      <c r="B91" t="s">
        <v>272</v>
      </c>
      <c r="C91" t="s">
        <v>162</v>
      </c>
      <c r="D91">
        <v>0</v>
      </c>
      <c r="E91">
        <v>1</v>
      </c>
      <c r="F91">
        <v>3</v>
      </c>
    </row>
    <row r="92" spans="2:6">
      <c r="B92" t="s">
        <v>273</v>
      </c>
      <c r="C92" t="s">
        <v>162</v>
      </c>
      <c r="D92">
        <v>1.5</v>
      </c>
      <c r="E92">
        <v>8</v>
      </c>
      <c r="F92">
        <v>10</v>
      </c>
    </row>
    <row r="93" spans="2:6">
      <c r="B93" t="s">
        <v>274</v>
      </c>
      <c r="C93" t="s">
        <v>162</v>
      </c>
      <c r="D93">
        <v>4</v>
      </c>
      <c r="E93">
        <v>8</v>
      </c>
      <c r="F93">
        <v>12</v>
      </c>
    </row>
    <row r="94" spans="2:6">
      <c r="B94" t="s">
        <v>275</v>
      </c>
      <c r="C94" t="s">
        <v>276</v>
      </c>
      <c r="D94">
        <v>1.6</v>
      </c>
      <c r="E94">
        <v>4</v>
      </c>
      <c r="F94">
        <v>6</v>
      </c>
    </row>
    <row r="95" spans="2:6">
      <c r="B95" t="s">
        <v>277</v>
      </c>
      <c r="C95" t="s">
        <v>276</v>
      </c>
      <c r="D95">
        <v>0</v>
      </c>
      <c r="E95">
        <v>21</v>
      </c>
      <c r="F95">
        <v>63</v>
      </c>
    </row>
    <row r="96" spans="2:6">
      <c r="B96" t="s">
        <v>278</v>
      </c>
      <c r="C96" t="s">
        <v>276</v>
      </c>
      <c r="D96">
        <v>0</v>
      </c>
      <c r="E96">
        <v>8</v>
      </c>
      <c r="F96">
        <v>14</v>
      </c>
    </row>
    <row r="97" spans="2:6">
      <c r="B97" t="s">
        <v>279</v>
      </c>
      <c r="C97" t="s">
        <v>276</v>
      </c>
      <c r="D97">
        <v>0</v>
      </c>
      <c r="E97">
        <v>10</v>
      </c>
      <c r="F97">
        <v>18</v>
      </c>
    </row>
    <row r="98" spans="2:6">
      <c r="B98" t="s">
        <v>280</v>
      </c>
      <c r="C98" t="s">
        <v>276</v>
      </c>
      <c r="D98">
        <v>15</v>
      </c>
      <c r="E98">
        <v>50</v>
      </c>
      <c r="F98">
        <v>70</v>
      </c>
    </row>
    <row r="99" spans="2:6">
      <c r="B99" t="s">
        <v>281</v>
      </c>
      <c r="C99" t="s">
        <v>276</v>
      </c>
      <c r="D99">
        <v>0</v>
      </c>
      <c r="E99">
        <v>3.6</v>
      </c>
      <c r="F99">
        <v>15</v>
      </c>
    </row>
    <row r="100" spans="2:6">
      <c r="B100" t="s">
        <v>282</v>
      </c>
      <c r="C100" t="s">
        <v>276</v>
      </c>
      <c r="D100">
        <v>0</v>
      </c>
      <c r="E100">
        <v>16</v>
      </c>
      <c r="F100">
        <v>32</v>
      </c>
    </row>
    <row r="101" spans="2:6">
      <c r="B101" t="s">
        <v>283</v>
      </c>
      <c r="C101" t="s">
        <v>276</v>
      </c>
      <c r="D101">
        <v>3</v>
      </c>
      <c r="E101">
        <v>10</v>
      </c>
      <c r="F101">
        <v>20</v>
      </c>
    </row>
    <row r="102" spans="2:6">
      <c r="B102" t="s">
        <v>284</v>
      </c>
      <c r="C102" t="s">
        <v>276</v>
      </c>
      <c r="D102">
        <v>0</v>
      </c>
      <c r="E102">
        <v>5</v>
      </c>
      <c r="F102">
        <v>10</v>
      </c>
    </row>
    <row r="103" spans="2:6">
      <c r="B103" t="s">
        <v>285</v>
      </c>
      <c r="C103" t="s">
        <v>276</v>
      </c>
      <c r="D103">
        <v>0</v>
      </c>
      <c r="E103">
        <v>7.5</v>
      </c>
      <c r="F103">
        <v>10</v>
      </c>
    </row>
    <row r="104" spans="2:6">
      <c r="B104" t="s">
        <v>286</v>
      </c>
      <c r="C104" t="s">
        <v>276</v>
      </c>
      <c r="D104">
        <v>0</v>
      </c>
      <c r="E104">
        <v>12</v>
      </c>
      <c r="F104">
        <v>24</v>
      </c>
    </row>
    <row r="105" spans="2:6">
      <c r="B105" t="s">
        <v>287</v>
      </c>
      <c r="C105" t="s">
        <v>276</v>
      </c>
      <c r="D105">
        <v>0</v>
      </c>
      <c r="E105">
        <v>4</v>
      </c>
      <c r="F105">
        <v>24</v>
      </c>
    </row>
    <row r="106" spans="2:6">
      <c r="B106" t="s">
        <v>288</v>
      </c>
      <c r="C106" t="s">
        <v>276</v>
      </c>
      <c r="D106">
        <v>0</v>
      </c>
      <c r="E106">
        <v>0</v>
      </c>
      <c r="F106">
        <v>16</v>
      </c>
    </row>
    <row r="107" spans="2:6">
      <c r="B107" t="s">
        <v>289</v>
      </c>
      <c r="C107" t="s">
        <v>290</v>
      </c>
      <c r="D107">
        <v>3</v>
      </c>
      <c r="E107">
        <v>4</v>
      </c>
      <c r="F107">
        <v>8</v>
      </c>
    </row>
    <row r="108" spans="2:6">
      <c r="B108" t="s">
        <v>291</v>
      </c>
      <c r="C108" t="s">
        <v>290</v>
      </c>
      <c r="D108">
        <v>0</v>
      </c>
      <c r="E108">
        <v>15</v>
      </c>
      <c r="F108">
        <v>15</v>
      </c>
    </row>
    <row r="109" spans="2:6">
      <c r="B109" t="s">
        <v>292</v>
      </c>
      <c r="C109" t="s">
        <v>290</v>
      </c>
      <c r="D109">
        <v>4</v>
      </c>
      <c r="E109">
        <v>12</v>
      </c>
      <c r="F109">
        <v>18</v>
      </c>
    </row>
    <row r="110" spans="2:6">
      <c r="B110" t="s">
        <v>293</v>
      </c>
      <c r="C110" t="s">
        <v>290</v>
      </c>
      <c r="D110">
        <v>0</v>
      </c>
      <c r="E110">
        <v>9.8000000000000007</v>
      </c>
      <c r="F110">
        <v>14.7</v>
      </c>
    </row>
    <row r="111" spans="2:6">
      <c r="B111" t="s">
        <v>294</v>
      </c>
      <c r="C111" t="s">
        <v>290</v>
      </c>
      <c r="D111">
        <v>24</v>
      </c>
      <c r="E111">
        <v>53</v>
      </c>
      <c r="F111">
        <v>100</v>
      </c>
    </row>
    <row r="112" spans="2:6">
      <c r="B112" t="s">
        <v>295</v>
      </c>
      <c r="C112" t="s">
        <v>296</v>
      </c>
      <c r="D112">
        <v>0</v>
      </c>
      <c r="E112">
        <v>4</v>
      </c>
      <c r="F112">
        <v>15</v>
      </c>
    </row>
  </sheetData>
  <autoFilter ref="B8:F49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Q478"/>
  <sheetViews>
    <sheetView tabSelected="1" workbookViewId="0">
      <selection activeCell="J19" sqref="J19"/>
    </sheetView>
  </sheetViews>
  <sheetFormatPr defaultRowHeight="14.5"/>
  <cols>
    <col min="1" max="1" width="10.36328125" customWidth="1"/>
  </cols>
  <sheetData>
    <row r="1" spans="1:5">
      <c r="A1" t="s">
        <v>302</v>
      </c>
      <c r="B1" t="s">
        <v>303</v>
      </c>
      <c r="C1" t="s">
        <v>303</v>
      </c>
      <c r="D1" t="s">
        <v>304</v>
      </c>
      <c r="E1" t="s">
        <v>304</v>
      </c>
    </row>
    <row r="2" spans="1:5">
      <c r="A2" t="s">
        <v>305</v>
      </c>
      <c r="B2" t="s">
        <v>306</v>
      </c>
      <c r="C2" t="s">
        <v>307</v>
      </c>
      <c r="D2" t="s">
        <v>306</v>
      </c>
      <c r="E2" t="s">
        <v>307</v>
      </c>
    </row>
    <row r="3" spans="1:5">
      <c r="A3" s="73">
        <v>40998</v>
      </c>
      <c r="D3" s="114">
        <v>4000</v>
      </c>
      <c r="E3" s="114">
        <v>4000</v>
      </c>
    </row>
    <row r="4" spans="1:5">
      <c r="A4" s="73">
        <v>41012</v>
      </c>
      <c r="D4" s="114">
        <v>4000</v>
      </c>
      <c r="E4" s="114">
        <v>4000</v>
      </c>
    </row>
    <row r="5" spans="1:5">
      <c r="A5" s="73">
        <v>41026</v>
      </c>
      <c r="D5" s="114">
        <v>4000</v>
      </c>
      <c r="E5" s="114">
        <v>4000</v>
      </c>
    </row>
    <row r="6" spans="1:5">
      <c r="A6" s="73">
        <v>41033</v>
      </c>
      <c r="D6" s="114">
        <v>4000</v>
      </c>
      <c r="E6" s="114">
        <v>4000</v>
      </c>
    </row>
    <row r="7" spans="1:5">
      <c r="A7" s="73">
        <v>41047</v>
      </c>
      <c r="D7" s="114">
        <v>4000</v>
      </c>
      <c r="E7" s="114">
        <v>4000</v>
      </c>
    </row>
    <row r="8" spans="1:5">
      <c r="A8" s="73">
        <v>41061</v>
      </c>
      <c r="D8" s="114">
        <v>4000</v>
      </c>
      <c r="E8" s="114">
        <v>4000</v>
      </c>
    </row>
    <row r="9" spans="1:5">
      <c r="A9" s="73">
        <v>41075</v>
      </c>
      <c r="D9" s="114">
        <v>4000</v>
      </c>
      <c r="E9" s="114">
        <v>4000</v>
      </c>
    </row>
    <row r="10" spans="1:5">
      <c r="A10" s="73">
        <v>41089</v>
      </c>
      <c r="D10" s="114">
        <v>4000</v>
      </c>
      <c r="E10" s="114">
        <v>4000</v>
      </c>
    </row>
    <row r="11" spans="1:5">
      <c r="A11" s="73">
        <v>41102</v>
      </c>
      <c r="D11" s="114">
        <v>4000</v>
      </c>
      <c r="E11" s="114">
        <v>4000</v>
      </c>
    </row>
    <row r="12" spans="1:5">
      <c r="A12" s="73">
        <v>41116</v>
      </c>
      <c r="D12" s="114">
        <v>4000</v>
      </c>
      <c r="E12" s="114">
        <v>4000</v>
      </c>
    </row>
    <row r="13" spans="1:5">
      <c r="A13" s="73">
        <v>41130</v>
      </c>
      <c r="D13" s="114">
        <v>4000</v>
      </c>
      <c r="E13" s="114">
        <v>4000</v>
      </c>
    </row>
    <row r="14" spans="1:5">
      <c r="A14" s="73">
        <v>41144</v>
      </c>
      <c r="D14" s="114">
        <v>4000</v>
      </c>
      <c r="E14" s="114">
        <v>4000</v>
      </c>
    </row>
    <row r="15" spans="1:5">
      <c r="A15" s="73">
        <v>41158</v>
      </c>
      <c r="D15" s="114">
        <v>4000</v>
      </c>
      <c r="E15" s="114">
        <v>4000</v>
      </c>
    </row>
    <row r="16" spans="1:5">
      <c r="A16" s="73">
        <v>41172</v>
      </c>
      <c r="D16" s="114">
        <v>4000</v>
      </c>
      <c r="E16" s="114">
        <v>4000</v>
      </c>
    </row>
    <row r="17" spans="1:5">
      <c r="A17" s="73">
        <v>41185</v>
      </c>
      <c r="D17" s="114">
        <v>4000</v>
      </c>
      <c r="E17" s="114">
        <v>4000</v>
      </c>
    </row>
    <row r="18" spans="1:5">
      <c r="A18" s="73">
        <v>41192</v>
      </c>
      <c r="D18" s="114">
        <v>4000</v>
      </c>
      <c r="E18" s="114">
        <v>4000</v>
      </c>
    </row>
    <row r="19" spans="1:5">
      <c r="A19" s="73">
        <v>41199</v>
      </c>
      <c r="D19" s="114">
        <v>4000</v>
      </c>
      <c r="E19" s="114">
        <v>4000</v>
      </c>
    </row>
    <row r="20" spans="1:5">
      <c r="A20" s="73">
        <v>41213</v>
      </c>
      <c r="D20" s="114">
        <v>4000</v>
      </c>
      <c r="E20" s="114">
        <v>4000</v>
      </c>
    </row>
    <row r="21" spans="1:5">
      <c r="A21" s="73">
        <v>41215</v>
      </c>
      <c r="D21" s="114">
        <v>4000</v>
      </c>
      <c r="E21" s="114">
        <v>4000</v>
      </c>
    </row>
    <row r="22" spans="1:5">
      <c r="A22" s="73">
        <v>41222</v>
      </c>
      <c r="D22" s="114">
        <v>4000</v>
      </c>
      <c r="E22" s="114">
        <v>4000</v>
      </c>
    </row>
    <row r="23" spans="1:5">
      <c r="A23" s="73">
        <v>41229</v>
      </c>
      <c r="D23" s="114">
        <v>4000</v>
      </c>
      <c r="E23" s="114">
        <v>4000</v>
      </c>
    </row>
    <row r="24" spans="1:5">
      <c r="A24" s="73">
        <v>41243</v>
      </c>
      <c r="D24" s="114">
        <v>4000</v>
      </c>
      <c r="E24" s="114">
        <v>4000</v>
      </c>
    </row>
    <row r="25" spans="1:5">
      <c r="A25" s="73">
        <v>41250</v>
      </c>
      <c r="D25" s="114">
        <v>4000</v>
      </c>
      <c r="E25" s="114">
        <v>4000</v>
      </c>
    </row>
    <row r="26" spans="1:5">
      <c r="A26" s="73">
        <v>41257</v>
      </c>
      <c r="D26" s="114">
        <v>4000</v>
      </c>
      <c r="E26" s="114">
        <v>4000</v>
      </c>
    </row>
    <row r="27" spans="1:5">
      <c r="A27" s="73">
        <v>41264</v>
      </c>
      <c r="D27" s="114">
        <v>4000</v>
      </c>
      <c r="E27" s="114">
        <v>4000</v>
      </c>
    </row>
    <row r="28" spans="1:5">
      <c r="A28" s="73">
        <v>41271</v>
      </c>
      <c r="D28" s="114">
        <v>4000</v>
      </c>
      <c r="E28" s="114">
        <v>4000</v>
      </c>
    </row>
    <row r="29" spans="1:5">
      <c r="A29" s="73">
        <v>41278</v>
      </c>
      <c r="D29" s="114">
        <v>4000</v>
      </c>
      <c r="E29" s="114">
        <v>4000</v>
      </c>
    </row>
    <row r="30" spans="1:5">
      <c r="A30" s="73">
        <v>41285</v>
      </c>
      <c r="D30" s="114">
        <v>4000</v>
      </c>
      <c r="E30" s="114">
        <v>4000</v>
      </c>
    </row>
    <row r="31" spans="1:5">
      <c r="A31" s="73">
        <v>41361</v>
      </c>
      <c r="D31" s="114">
        <v>3500</v>
      </c>
      <c r="E31" s="114">
        <v>3700</v>
      </c>
    </row>
    <row r="32" spans="1:5">
      <c r="A32" s="73">
        <v>41368</v>
      </c>
      <c r="D32" s="114">
        <v>3500</v>
      </c>
      <c r="E32" s="114">
        <v>3700</v>
      </c>
    </row>
    <row r="33" spans="1:5">
      <c r="A33" s="73">
        <v>41375</v>
      </c>
      <c r="D33" s="114">
        <v>3500</v>
      </c>
      <c r="E33" s="114">
        <v>3700</v>
      </c>
    </row>
    <row r="34" spans="1:5">
      <c r="A34" s="73">
        <v>41382</v>
      </c>
      <c r="D34" s="114">
        <v>3500</v>
      </c>
      <c r="E34" s="114">
        <v>3700</v>
      </c>
    </row>
    <row r="35" spans="1:5">
      <c r="A35" s="73">
        <v>41389</v>
      </c>
      <c r="D35" s="114">
        <v>3500</v>
      </c>
      <c r="E35" s="114">
        <v>3700</v>
      </c>
    </row>
    <row r="36" spans="1:5">
      <c r="A36" s="73">
        <v>41396</v>
      </c>
      <c r="D36" s="114">
        <v>3500</v>
      </c>
      <c r="E36" s="114">
        <v>3700</v>
      </c>
    </row>
    <row r="37" spans="1:5">
      <c r="A37" s="73">
        <v>41403</v>
      </c>
      <c r="D37" s="114">
        <v>3500</v>
      </c>
      <c r="E37" s="114">
        <v>3700</v>
      </c>
    </row>
    <row r="38" spans="1:5">
      <c r="A38" s="73">
        <v>41410</v>
      </c>
      <c r="D38" s="114">
        <v>3500</v>
      </c>
      <c r="E38" s="114">
        <v>3700</v>
      </c>
    </row>
    <row r="39" spans="1:5">
      <c r="A39" s="73">
        <v>41417</v>
      </c>
      <c r="D39" s="114">
        <v>3500</v>
      </c>
      <c r="E39" s="114">
        <v>3700</v>
      </c>
    </row>
    <row r="40" spans="1:5">
      <c r="A40" s="73">
        <v>41424</v>
      </c>
      <c r="D40" s="114">
        <v>3500</v>
      </c>
      <c r="E40" s="114">
        <v>3700</v>
      </c>
    </row>
    <row r="41" spans="1:5">
      <c r="A41" s="73">
        <v>41431</v>
      </c>
      <c r="D41" s="114">
        <v>3500</v>
      </c>
      <c r="E41" s="114">
        <v>3700</v>
      </c>
    </row>
    <row r="42" spans="1:5">
      <c r="A42" s="73">
        <v>41438</v>
      </c>
      <c r="D42" s="114">
        <v>3500</v>
      </c>
      <c r="E42" s="114">
        <v>3700</v>
      </c>
    </row>
    <row r="43" spans="1:5">
      <c r="A43" s="73">
        <v>41445</v>
      </c>
      <c r="D43" s="114">
        <v>3500</v>
      </c>
      <c r="E43" s="114">
        <v>3700</v>
      </c>
    </row>
    <row r="44" spans="1:5">
      <c r="A44" s="73">
        <v>41452</v>
      </c>
      <c r="D44" s="114">
        <v>3500</v>
      </c>
      <c r="E44" s="114">
        <v>3700</v>
      </c>
    </row>
    <row r="45" spans="1:5">
      <c r="A45" s="73">
        <v>41459</v>
      </c>
      <c r="D45" s="114">
        <v>3500</v>
      </c>
      <c r="E45" s="114">
        <v>3700</v>
      </c>
    </row>
    <row r="46" spans="1:5">
      <c r="A46" s="73">
        <v>41466</v>
      </c>
      <c r="D46" s="114">
        <v>3500</v>
      </c>
      <c r="E46" s="114">
        <v>3700</v>
      </c>
    </row>
    <row r="47" spans="1:5">
      <c r="A47" s="73">
        <v>41473</v>
      </c>
      <c r="D47" s="114">
        <v>3500</v>
      </c>
      <c r="E47" s="114">
        <v>3700</v>
      </c>
    </row>
    <row r="48" spans="1:5">
      <c r="A48" s="73">
        <v>41480</v>
      </c>
      <c r="D48" s="114">
        <v>3500</v>
      </c>
      <c r="E48" s="114">
        <v>3700</v>
      </c>
    </row>
    <row r="49" spans="1:5">
      <c r="A49" s="73">
        <v>41487</v>
      </c>
      <c r="D49" s="114">
        <v>3500</v>
      </c>
      <c r="E49" s="114">
        <v>3700</v>
      </c>
    </row>
    <row r="50" spans="1:5">
      <c r="A50" s="73">
        <v>41494</v>
      </c>
      <c r="D50" s="114">
        <v>3500</v>
      </c>
      <c r="E50" s="114">
        <v>3700</v>
      </c>
    </row>
    <row r="51" spans="1:5">
      <c r="A51" s="73">
        <v>41501</v>
      </c>
      <c r="D51" s="114">
        <v>3500</v>
      </c>
      <c r="E51" s="114">
        <v>3700</v>
      </c>
    </row>
    <row r="52" spans="1:5">
      <c r="A52" s="73">
        <v>41508</v>
      </c>
      <c r="D52" s="114">
        <v>3500</v>
      </c>
      <c r="E52" s="114">
        <v>3700</v>
      </c>
    </row>
    <row r="53" spans="1:5">
      <c r="A53" s="73">
        <v>41515</v>
      </c>
      <c r="D53" s="114">
        <v>3500</v>
      </c>
      <c r="E53" s="114">
        <v>3700</v>
      </c>
    </row>
    <row r="54" spans="1:5">
      <c r="A54" s="73">
        <v>41522</v>
      </c>
      <c r="D54" s="114">
        <v>3500</v>
      </c>
      <c r="E54" s="114">
        <v>3700</v>
      </c>
    </row>
    <row r="55" spans="1:5">
      <c r="A55" s="73">
        <v>41529</v>
      </c>
      <c r="D55" s="114">
        <v>3500</v>
      </c>
      <c r="E55" s="114">
        <v>3700</v>
      </c>
    </row>
    <row r="56" spans="1:5">
      <c r="A56" s="73">
        <v>41536</v>
      </c>
      <c r="D56" s="114">
        <v>3500</v>
      </c>
      <c r="E56" s="114">
        <v>3700</v>
      </c>
    </row>
    <row r="57" spans="1:5">
      <c r="A57" s="73">
        <v>41543</v>
      </c>
      <c r="D57" s="114">
        <v>3500</v>
      </c>
      <c r="E57" s="114">
        <v>3700</v>
      </c>
    </row>
    <row r="58" spans="1:5">
      <c r="A58" s="73">
        <v>41550</v>
      </c>
      <c r="D58" s="114">
        <v>3500</v>
      </c>
      <c r="E58" s="114">
        <v>3700</v>
      </c>
    </row>
    <row r="59" spans="1:5">
      <c r="A59" s="73">
        <v>41557</v>
      </c>
      <c r="D59" s="114">
        <v>3500</v>
      </c>
      <c r="E59" s="114">
        <v>3700</v>
      </c>
    </row>
    <row r="60" spans="1:5">
      <c r="A60" s="73">
        <v>41564</v>
      </c>
      <c r="D60" s="114">
        <v>3500</v>
      </c>
      <c r="E60" s="114">
        <v>3700</v>
      </c>
    </row>
    <row r="61" spans="1:5">
      <c r="A61" s="73">
        <v>41571</v>
      </c>
      <c r="D61" s="114">
        <v>3300</v>
      </c>
      <c r="E61" s="114">
        <v>3500</v>
      </c>
    </row>
    <row r="62" spans="1:5">
      <c r="A62" s="73">
        <v>41578</v>
      </c>
      <c r="D62" s="114">
        <v>3300</v>
      </c>
      <c r="E62" s="114">
        <v>3500</v>
      </c>
    </row>
    <row r="63" spans="1:5">
      <c r="A63" s="73">
        <v>41585</v>
      </c>
      <c r="D63" s="114">
        <v>3300</v>
      </c>
      <c r="E63" s="114">
        <v>3500</v>
      </c>
    </row>
    <row r="64" spans="1:5">
      <c r="A64" s="73">
        <v>41592</v>
      </c>
      <c r="D64" s="114">
        <v>3300</v>
      </c>
      <c r="E64" s="114">
        <v>3500</v>
      </c>
    </row>
    <row r="65" spans="1:5">
      <c r="A65" s="73">
        <v>41599</v>
      </c>
      <c r="D65" s="114">
        <v>3300</v>
      </c>
      <c r="E65" s="114">
        <v>3500</v>
      </c>
    </row>
    <row r="66" spans="1:5">
      <c r="A66" s="73">
        <v>41606</v>
      </c>
      <c r="D66" s="114">
        <v>3300</v>
      </c>
      <c r="E66" s="114">
        <v>3500</v>
      </c>
    </row>
    <row r="67" spans="1:5">
      <c r="A67" s="73">
        <v>41613</v>
      </c>
      <c r="D67" s="114">
        <v>3300</v>
      </c>
      <c r="E67" s="114">
        <v>3500</v>
      </c>
    </row>
    <row r="68" spans="1:5">
      <c r="A68" s="73">
        <v>41620</v>
      </c>
      <c r="D68" s="114">
        <v>3300</v>
      </c>
      <c r="E68" s="114">
        <v>3500</v>
      </c>
    </row>
    <row r="69" spans="1:5">
      <c r="A69" s="73">
        <v>41627</v>
      </c>
      <c r="D69" s="114">
        <v>3300</v>
      </c>
      <c r="E69" s="114">
        <v>3500</v>
      </c>
    </row>
    <row r="70" spans="1:5">
      <c r="A70" s="73">
        <v>41634</v>
      </c>
      <c r="D70" s="114">
        <v>3300</v>
      </c>
      <c r="E70" s="114">
        <v>3500</v>
      </c>
    </row>
    <row r="71" spans="1:5">
      <c r="A71" s="73">
        <v>41641</v>
      </c>
      <c r="D71" s="114">
        <v>3300</v>
      </c>
      <c r="E71" s="114">
        <v>3500</v>
      </c>
    </row>
    <row r="72" spans="1:5">
      <c r="A72" s="73">
        <v>41648</v>
      </c>
      <c r="D72" s="114">
        <v>3300</v>
      </c>
      <c r="E72" s="114">
        <v>3500</v>
      </c>
    </row>
    <row r="73" spans="1:5">
      <c r="A73" s="73">
        <v>41655</v>
      </c>
      <c r="D73" s="114">
        <v>3300</v>
      </c>
      <c r="E73" s="114">
        <v>3500</v>
      </c>
    </row>
    <row r="74" spans="1:5">
      <c r="A74" s="73">
        <v>41662</v>
      </c>
      <c r="D74" s="114">
        <v>3300</v>
      </c>
      <c r="E74" s="114">
        <v>3500</v>
      </c>
    </row>
    <row r="75" spans="1:5">
      <c r="A75" s="73">
        <v>41676</v>
      </c>
      <c r="D75" s="114">
        <v>3300</v>
      </c>
      <c r="E75" s="114">
        <v>3500</v>
      </c>
    </row>
    <row r="76" spans="1:5">
      <c r="A76" s="73">
        <v>41683</v>
      </c>
      <c r="D76" s="114">
        <v>3300</v>
      </c>
      <c r="E76" s="114">
        <v>3500</v>
      </c>
    </row>
    <row r="77" spans="1:5">
      <c r="A77" s="73">
        <v>41690</v>
      </c>
      <c r="D77" s="114">
        <v>3300</v>
      </c>
      <c r="E77" s="114">
        <v>3500</v>
      </c>
    </row>
    <row r="78" spans="1:5">
      <c r="A78" s="73">
        <v>41697</v>
      </c>
      <c r="D78" s="114">
        <v>3300</v>
      </c>
      <c r="E78" s="114">
        <v>3500</v>
      </c>
    </row>
    <row r="79" spans="1:5">
      <c r="A79" s="73">
        <v>41704</v>
      </c>
      <c r="D79" s="114">
        <v>3300</v>
      </c>
      <c r="E79" s="114">
        <v>3500</v>
      </c>
    </row>
    <row r="80" spans="1:5">
      <c r="A80" s="73">
        <v>41711</v>
      </c>
      <c r="D80" s="114">
        <v>3300</v>
      </c>
      <c r="E80" s="114">
        <v>3500</v>
      </c>
    </row>
    <row r="81" spans="1:5">
      <c r="A81" s="73">
        <v>41718</v>
      </c>
      <c r="D81" s="114">
        <v>3300</v>
      </c>
      <c r="E81" s="114">
        <v>3500</v>
      </c>
    </row>
    <row r="82" spans="1:5">
      <c r="A82" s="73">
        <v>41725</v>
      </c>
      <c r="D82" s="114">
        <v>3300</v>
      </c>
      <c r="E82" s="114">
        <v>3500</v>
      </c>
    </row>
    <row r="83" spans="1:5">
      <c r="A83" s="73">
        <v>41732</v>
      </c>
      <c r="D83" s="114">
        <v>3300</v>
      </c>
      <c r="E83" s="114">
        <v>3500</v>
      </c>
    </row>
    <row r="84" spans="1:5">
      <c r="A84" s="73">
        <v>41739</v>
      </c>
      <c r="D84" s="114">
        <v>3300</v>
      </c>
      <c r="E84" s="114">
        <v>3500</v>
      </c>
    </row>
    <row r="85" spans="1:5">
      <c r="A85" s="73">
        <v>41746</v>
      </c>
      <c r="D85" s="114">
        <v>3300</v>
      </c>
      <c r="E85" s="114">
        <v>3500</v>
      </c>
    </row>
    <row r="86" spans="1:5">
      <c r="A86" s="73">
        <v>41753</v>
      </c>
      <c r="D86" s="114">
        <v>3300</v>
      </c>
      <c r="E86" s="114">
        <v>3500</v>
      </c>
    </row>
    <row r="87" spans="1:5">
      <c r="A87" s="73">
        <v>41760</v>
      </c>
      <c r="D87" s="114">
        <v>3300</v>
      </c>
      <c r="E87" s="114">
        <v>3500</v>
      </c>
    </row>
    <row r="88" spans="1:5">
      <c r="A88" s="73">
        <v>41774</v>
      </c>
      <c r="D88" s="114">
        <v>3300</v>
      </c>
      <c r="E88" s="114">
        <v>3500</v>
      </c>
    </row>
    <row r="89" spans="1:5">
      <c r="A89" s="73">
        <v>41781</v>
      </c>
      <c r="D89" s="114">
        <v>3300</v>
      </c>
      <c r="E89" s="114">
        <v>3500</v>
      </c>
    </row>
    <row r="90" spans="1:5">
      <c r="A90" s="73">
        <v>41788</v>
      </c>
      <c r="D90" s="114">
        <v>3300</v>
      </c>
      <c r="E90" s="114">
        <v>3500</v>
      </c>
    </row>
    <row r="91" spans="1:5">
      <c r="A91" s="73">
        <v>41795</v>
      </c>
      <c r="D91" s="114">
        <v>3300</v>
      </c>
      <c r="E91" s="114">
        <v>3500</v>
      </c>
    </row>
    <row r="92" spans="1:5">
      <c r="A92" s="73">
        <v>41802</v>
      </c>
      <c r="D92" s="114">
        <v>3300</v>
      </c>
      <c r="E92" s="114">
        <v>3500</v>
      </c>
    </row>
    <row r="93" spans="1:5">
      <c r="A93" s="73">
        <v>41809</v>
      </c>
      <c r="D93" s="114">
        <v>3300</v>
      </c>
      <c r="E93" s="114">
        <v>3500</v>
      </c>
    </row>
    <row r="94" spans="1:5">
      <c r="A94" s="73">
        <v>41816</v>
      </c>
      <c r="D94" s="114">
        <v>3300</v>
      </c>
      <c r="E94" s="114">
        <v>3500</v>
      </c>
    </row>
    <row r="95" spans="1:5">
      <c r="A95" s="73">
        <v>41823</v>
      </c>
      <c r="D95" s="114">
        <v>3300</v>
      </c>
      <c r="E95" s="114">
        <v>3500</v>
      </c>
    </row>
    <row r="96" spans="1:5">
      <c r="A96" s="73">
        <v>41830</v>
      </c>
      <c r="D96" s="114">
        <v>3300</v>
      </c>
      <c r="E96" s="114">
        <v>3500</v>
      </c>
    </row>
    <row r="97" spans="1:5">
      <c r="A97" s="73">
        <v>41837</v>
      </c>
      <c r="D97" s="114">
        <v>3300</v>
      </c>
      <c r="E97" s="114">
        <v>3500</v>
      </c>
    </row>
    <row r="98" spans="1:5">
      <c r="A98" s="73">
        <v>41844</v>
      </c>
      <c r="D98" s="114">
        <v>3300</v>
      </c>
      <c r="E98" s="114">
        <v>3500</v>
      </c>
    </row>
    <row r="99" spans="1:5">
      <c r="A99" s="73">
        <v>41851</v>
      </c>
      <c r="D99" s="114">
        <v>3300</v>
      </c>
      <c r="E99" s="114">
        <v>3500</v>
      </c>
    </row>
    <row r="100" spans="1:5">
      <c r="A100" s="73">
        <v>41858</v>
      </c>
      <c r="D100" s="114">
        <v>2500</v>
      </c>
      <c r="E100" s="114">
        <v>3000</v>
      </c>
    </row>
    <row r="101" spans="1:5">
      <c r="A101" s="73">
        <v>41865</v>
      </c>
      <c r="D101" s="114">
        <v>2500</v>
      </c>
      <c r="E101" s="114">
        <v>3000</v>
      </c>
    </row>
    <row r="102" spans="1:5">
      <c r="A102" s="73">
        <v>41872</v>
      </c>
      <c r="D102" s="114">
        <v>2500</v>
      </c>
      <c r="E102" s="114">
        <v>3000</v>
      </c>
    </row>
    <row r="103" spans="1:5">
      <c r="A103" s="73">
        <v>41879</v>
      </c>
      <c r="D103" s="114">
        <v>2500</v>
      </c>
      <c r="E103" s="114">
        <v>3000</v>
      </c>
    </row>
    <row r="104" spans="1:5">
      <c r="A104" s="73">
        <v>41886</v>
      </c>
      <c r="D104" s="114">
        <v>2500</v>
      </c>
      <c r="E104" s="114">
        <v>3000</v>
      </c>
    </row>
    <row r="105" spans="1:5">
      <c r="A105" s="73">
        <v>41893</v>
      </c>
      <c r="D105" s="114">
        <v>2500</v>
      </c>
      <c r="E105" s="114">
        <v>3000</v>
      </c>
    </row>
    <row r="106" spans="1:5">
      <c r="A106" s="73">
        <v>41900</v>
      </c>
      <c r="D106" s="114">
        <v>2500</v>
      </c>
      <c r="E106" s="114">
        <v>3000</v>
      </c>
    </row>
    <row r="107" spans="1:5">
      <c r="A107" s="73">
        <v>41907</v>
      </c>
      <c r="D107" s="114">
        <v>2500</v>
      </c>
      <c r="E107" s="114">
        <v>3000</v>
      </c>
    </row>
    <row r="108" spans="1:5">
      <c r="A108" s="73">
        <v>41914</v>
      </c>
      <c r="D108" s="114">
        <v>2500</v>
      </c>
      <c r="E108" s="114">
        <v>3000</v>
      </c>
    </row>
    <row r="109" spans="1:5">
      <c r="A109" s="73">
        <v>41921</v>
      </c>
      <c r="D109" s="114">
        <v>2500</v>
      </c>
      <c r="E109" s="114">
        <v>3000</v>
      </c>
    </row>
    <row r="110" spans="1:5">
      <c r="A110" s="73">
        <v>41928</v>
      </c>
      <c r="D110" s="114">
        <v>2500</v>
      </c>
      <c r="E110" s="114">
        <v>3000</v>
      </c>
    </row>
    <row r="111" spans="1:5">
      <c r="A111" s="73">
        <v>41935</v>
      </c>
      <c r="D111" s="114">
        <v>2500</v>
      </c>
      <c r="E111" s="114">
        <v>3000</v>
      </c>
    </row>
    <row r="112" spans="1:5">
      <c r="A112" s="73">
        <v>41942</v>
      </c>
      <c r="D112" s="114">
        <v>2500</v>
      </c>
      <c r="E112" s="114">
        <v>3000</v>
      </c>
    </row>
    <row r="113" spans="1:5">
      <c r="A113" s="73">
        <v>41949</v>
      </c>
      <c r="D113" s="114">
        <v>2500</v>
      </c>
      <c r="E113" s="114">
        <v>3000</v>
      </c>
    </row>
    <row r="114" spans="1:5">
      <c r="A114" s="73">
        <v>41956</v>
      </c>
      <c r="D114" s="114">
        <v>2500</v>
      </c>
      <c r="E114" s="114">
        <v>3000</v>
      </c>
    </row>
    <row r="115" spans="1:5">
      <c r="A115" s="73">
        <v>41963</v>
      </c>
      <c r="D115" s="114">
        <v>2500</v>
      </c>
      <c r="E115" s="114">
        <v>3000</v>
      </c>
    </row>
    <row r="116" spans="1:5">
      <c r="A116" s="73">
        <v>41970</v>
      </c>
      <c r="D116" s="114">
        <v>2500</v>
      </c>
      <c r="E116" s="114">
        <v>3000</v>
      </c>
    </row>
    <row r="117" spans="1:5">
      <c r="A117" s="73">
        <v>41977</v>
      </c>
      <c r="D117" s="114">
        <v>2500</v>
      </c>
      <c r="E117" s="114">
        <v>3000</v>
      </c>
    </row>
    <row r="118" spans="1:5">
      <c r="A118" s="73">
        <v>41984</v>
      </c>
      <c r="D118" s="114">
        <v>2500</v>
      </c>
      <c r="E118" s="114">
        <v>3000</v>
      </c>
    </row>
    <row r="119" spans="1:5">
      <c r="A119" s="73">
        <v>41991</v>
      </c>
      <c r="D119" s="114">
        <v>2500</v>
      </c>
      <c r="E119" s="114">
        <v>3000</v>
      </c>
    </row>
    <row r="120" spans="1:5">
      <c r="A120" s="73">
        <v>42012</v>
      </c>
      <c r="D120" s="114">
        <v>2500</v>
      </c>
      <c r="E120" s="114">
        <v>3000</v>
      </c>
    </row>
    <row r="121" spans="1:5">
      <c r="A121" s="73">
        <v>42019</v>
      </c>
      <c r="D121" s="114">
        <v>2500</v>
      </c>
      <c r="E121" s="114">
        <v>3000</v>
      </c>
    </row>
    <row r="122" spans="1:5">
      <c r="A122" s="73">
        <v>42026</v>
      </c>
      <c r="D122" s="114">
        <v>2500</v>
      </c>
      <c r="E122" s="114">
        <v>3000</v>
      </c>
    </row>
    <row r="123" spans="1:5">
      <c r="A123" s="73">
        <v>42033</v>
      </c>
      <c r="D123" s="114">
        <v>2500</v>
      </c>
      <c r="E123" s="114">
        <v>3000</v>
      </c>
    </row>
    <row r="124" spans="1:5">
      <c r="A124" s="73">
        <v>42040</v>
      </c>
      <c r="D124" s="114">
        <v>2500</v>
      </c>
      <c r="E124" s="114">
        <v>3000</v>
      </c>
    </row>
    <row r="125" spans="1:5">
      <c r="A125" s="73">
        <v>42048</v>
      </c>
      <c r="D125" s="114">
        <v>2500</v>
      </c>
      <c r="E125" s="114">
        <v>3000</v>
      </c>
    </row>
    <row r="126" spans="1:5">
      <c r="A126" s="73">
        <v>42054</v>
      </c>
      <c r="D126" s="114">
        <v>2500</v>
      </c>
      <c r="E126" s="114">
        <v>3000</v>
      </c>
    </row>
    <row r="127" spans="1:5">
      <c r="A127" s="73">
        <v>42061</v>
      </c>
      <c r="D127" s="114">
        <v>2500</v>
      </c>
      <c r="E127" s="114">
        <v>3000</v>
      </c>
    </row>
    <row r="128" spans="1:5">
      <c r="A128" s="73">
        <v>42068</v>
      </c>
      <c r="D128" s="114">
        <v>2500</v>
      </c>
      <c r="E128" s="114">
        <v>3000</v>
      </c>
    </row>
    <row r="129" spans="1:5">
      <c r="A129" s="73">
        <v>42075</v>
      </c>
      <c r="D129" s="114">
        <v>2500</v>
      </c>
      <c r="E129" s="114">
        <v>3000</v>
      </c>
    </row>
    <row r="130" spans="1:5">
      <c r="A130" s="73">
        <v>42082</v>
      </c>
      <c r="D130" s="114">
        <v>2500</v>
      </c>
      <c r="E130" s="114">
        <v>3000</v>
      </c>
    </row>
    <row r="131" spans="1:5">
      <c r="A131" s="73">
        <v>42089</v>
      </c>
      <c r="D131" s="114">
        <v>2500</v>
      </c>
      <c r="E131" s="114">
        <v>3000</v>
      </c>
    </row>
    <row r="132" spans="1:5">
      <c r="A132" s="73">
        <v>42096</v>
      </c>
      <c r="D132" s="114">
        <v>2500</v>
      </c>
      <c r="E132" s="114">
        <v>3000</v>
      </c>
    </row>
    <row r="133" spans="1:5">
      <c r="A133" s="73">
        <v>42103</v>
      </c>
      <c r="D133" s="114">
        <v>2500</v>
      </c>
      <c r="E133" s="114">
        <v>3000</v>
      </c>
    </row>
    <row r="134" spans="1:5">
      <c r="A134" s="73">
        <v>42110</v>
      </c>
      <c r="D134" s="114">
        <v>2500</v>
      </c>
      <c r="E134" s="114">
        <v>3000</v>
      </c>
    </row>
    <row r="135" spans="1:5">
      <c r="A135" s="73">
        <v>42117</v>
      </c>
      <c r="D135" s="114">
        <v>2500</v>
      </c>
      <c r="E135" s="114">
        <v>3000</v>
      </c>
    </row>
    <row r="136" spans="1:5">
      <c r="A136" s="73">
        <v>42124</v>
      </c>
      <c r="D136" s="114">
        <v>2500</v>
      </c>
      <c r="E136" s="114">
        <v>3000</v>
      </c>
    </row>
    <row r="137" spans="1:5">
      <c r="A137" s="73">
        <v>42131</v>
      </c>
      <c r="D137" s="114">
        <v>2500</v>
      </c>
      <c r="E137" s="114">
        <v>3000</v>
      </c>
    </row>
    <row r="138" spans="1:5">
      <c r="A138" s="73">
        <v>42138</v>
      </c>
      <c r="D138" s="114">
        <v>2500</v>
      </c>
      <c r="E138" s="114">
        <v>3000</v>
      </c>
    </row>
    <row r="139" spans="1:5">
      <c r="A139" s="73">
        <v>42145</v>
      </c>
      <c r="D139" s="114">
        <v>2500</v>
      </c>
      <c r="E139" s="114">
        <v>3000</v>
      </c>
    </row>
    <row r="140" spans="1:5">
      <c r="A140" s="73">
        <v>42152</v>
      </c>
      <c r="D140" s="114">
        <v>2500</v>
      </c>
      <c r="E140" s="114">
        <v>3000</v>
      </c>
    </row>
    <row r="141" spans="1:5">
      <c r="A141" s="73">
        <v>42159</v>
      </c>
      <c r="D141" s="114">
        <v>2500</v>
      </c>
      <c r="E141" s="114">
        <v>3000</v>
      </c>
    </row>
    <row r="142" spans="1:5">
      <c r="A142" s="73">
        <v>42166</v>
      </c>
      <c r="D142" s="114">
        <v>2500</v>
      </c>
      <c r="E142" s="114">
        <v>3000</v>
      </c>
    </row>
    <row r="143" spans="1:5">
      <c r="A143" s="73">
        <v>42173</v>
      </c>
      <c r="D143" s="114">
        <v>2500</v>
      </c>
      <c r="E143" s="114">
        <v>3000</v>
      </c>
    </row>
    <row r="144" spans="1:5">
      <c r="A144" s="73">
        <v>42180</v>
      </c>
      <c r="D144" s="114">
        <v>2500</v>
      </c>
      <c r="E144" s="114">
        <v>3000</v>
      </c>
    </row>
    <row r="145" spans="1:5">
      <c r="A145" s="73">
        <v>42187</v>
      </c>
      <c r="D145" s="114">
        <v>2500</v>
      </c>
      <c r="E145" s="114">
        <v>3000</v>
      </c>
    </row>
    <row r="146" spans="1:5">
      <c r="A146" s="73">
        <v>42194</v>
      </c>
      <c r="D146" s="114">
        <v>2500</v>
      </c>
      <c r="E146" s="114">
        <v>3000</v>
      </c>
    </row>
    <row r="147" spans="1:5">
      <c r="A147" s="73">
        <v>42201</v>
      </c>
      <c r="D147" s="114">
        <v>2500</v>
      </c>
      <c r="E147" s="114">
        <v>3000</v>
      </c>
    </row>
    <row r="148" spans="1:5">
      <c r="A148" s="73">
        <v>42208</v>
      </c>
      <c r="D148" s="114">
        <v>2500</v>
      </c>
      <c r="E148" s="114">
        <v>3000</v>
      </c>
    </row>
    <row r="149" spans="1:5">
      <c r="A149" s="73">
        <v>42215</v>
      </c>
      <c r="D149" s="114">
        <v>2500</v>
      </c>
      <c r="E149" s="114">
        <v>3000</v>
      </c>
    </row>
    <row r="150" spans="1:5">
      <c r="A150" s="73">
        <v>42222</v>
      </c>
      <c r="D150" s="114">
        <v>2500</v>
      </c>
      <c r="E150" s="114">
        <v>3000</v>
      </c>
    </row>
    <row r="151" spans="1:5">
      <c r="A151" s="73">
        <v>42229</v>
      </c>
      <c r="D151" s="114">
        <v>2500</v>
      </c>
      <c r="E151" s="114">
        <v>3000</v>
      </c>
    </row>
    <row r="152" spans="1:5">
      <c r="A152" s="73">
        <v>42236</v>
      </c>
      <c r="D152" s="114">
        <v>2500</v>
      </c>
      <c r="E152" s="114">
        <v>3000</v>
      </c>
    </row>
    <row r="153" spans="1:5">
      <c r="A153" s="73">
        <v>42243</v>
      </c>
      <c r="D153" s="114">
        <v>2500</v>
      </c>
      <c r="E153" s="114">
        <v>3000</v>
      </c>
    </row>
    <row r="154" spans="1:5">
      <c r="A154" s="73">
        <v>42250</v>
      </c>
      <c r="D154" s="114">
        <v>2500</v>
      </c>
      <c r="E154" s="114">
        <v>3000</v>
      </c>
    </row>
    <row r="155" spans="1:5">
      <c r="A155" s="73">
        <v>42257</v>
      </c>
      <c r="D155" s="114">
        <v>2500</v>
      </c>
      <c r="E155" s="114">
        <v>3000</v>
      </c>
    </row>
    <row r="156" spans="1:5">
      <c r="A156" s="73">
        <v>42264</v>
      </c>
      <c r="D156" s="114">
        <v>2500</v>
      </c>
      <c r="E156" s="114">
        <v>3000</v>
      </c>
    </row>
    <row r="157" spans="1:5">
      <c r="A157" s="73">
        <v>42271</v>
      </c>
      <c r="D157" s="114">
        <v>2500</v>
      </c>
      <c r="E157" s="114">
        <v>3000</v>
      </c>
    </row>
    <row r="158" spans="1:5">
      <c r="A158" s="73">
        <v>42278</v>
      </c>
      <c r="D158" s="114">
        <v>2500</v>
      </c>
      <c r="E158" s="114">
        <v>3000</v>
      </c>
    </row>
    <row r="159" spans="1:5">
      <c r="A159" s="73">
        <v>42286</v>
      </c>
      <c r="D159" s="114">
        <v>2500</v>
      </c>
      <c r="E159" s="114">
        <v>3000</v>
      </c>
    </row>
    <row r="160" spans="1:5">
      <c r="A160" s="73">
        <v>42292</v>
      </c>
      <c r="D160" s="114">
        <v>2500</v>
      </c>
      <c r="E160" s="114">
        <v>3000</v>
      </c>
    </row>
    <row r="161" spans="1:5">
      <c r="A161" s="73">
        <v>42293</v>
      </c>
      <c r="D161" s="114">
        <v>2500</v>
      </c>
      <c r="E161" s="114">
        <v>3000</v>
      </c>
    </row>
    <row r="162" spans="1:5">
      <c r="A162" s="73">
        <v>42306</v>
      </c>
      <c r="D162" s="114">
        <v>2500</v>
      </c>
      <c r="E162" s="114">
        <v>3000</v>
      </c>
    </row>
    <row r="163" spans="1:5">
      <c r="A163" s="73">
        <v>42313</v>
      </c>
      <c r="D163" s="114">
        <v>2500</v>
      </c>
      <c r="E163" s="114">
        <v>3000</v>
      </c>
    </row>
    <row r="164" spans="1:5">
      <c r="A164" s="73">
        <v>42320</v>
      </c>
      <c r="D164" s="114">
        <v>2500</v>
      </c>
      <c r="E164" s="114">
        <v>3000</v>
      </c>
    </row>
    <row r="165" spans="1:5">
      <c r="A165" s="73">
        <v>42327</v>
      </c>
      <c r="D165" s="114">
        <v>2500</v>
      </c>
      <c r="E165" s="114">
        <v>3000</v>
      </c>
    </row>
    <row r="166" spans="1:5">
      <c r="A166" s="73">
        <v>42334</v>
      </c>
      <c r="D166" s="114">
        <v>2500</v>
      </c>
      <c r="E166" s="114">
        <v>3000</v>
      </c>
    </row>
    <row r="167" spans="1:5">
      <c r="A167" s="73">
        <v>42341</v>
      </c>
      <c r="D167" s="114">
        <v>2500</v>
      </c>
      <c r="E167" s="114">
        <v>3000</v>
      </c>
    </row>
    <row r="168" spans="1:5">
      <c r="A168" s="73">
        <v>42348</v>
      </c>
      <c r="D168" s="114">
        <v>2500</v>
      </c>
      <c r="E168" s="114">
        <v>3000</v>
      </c>
    </row>
    <row r="169" spans="1:5">
      <c r="A169" s="73">
        <v>42355</v>
      </c>
      <c r="D169" s="114">
        <v>2500</v>
      </c>
      <c r="E169" s="114">
        <v>3000</v>
      </c>
    </row>
    <row r="170" spans="1:5">
      <c r="A170" s="73">
        <v>42362</v>
      </c>
      <c r="D170" s="114">
        <v>2500</v>
      </c>
      <c r="E170" s="114">
        <v>3000</v>
      </c>
    </row>
    <row r="171" spans="1:5">
      <c r="A171" s="73">
        <v>42369</v>
      </c>
      <c r="D171" s="114">
        <v>2500</v>
      </c>
      <c r="E171" s="114">
        <v>3000</v>
      </c>
    </row>
    <row r="172" spans="1:5">
      <c r="A172" s="73">
        <v>42376</v>
      </c>
      <c r="D172" s="114">
        <v>2500</v>
      </c>
      <c r="E172" s="114">
        <v>3000</v>
      </c>
    </row>
    <row r="173" spans="1:5">
      <c r="A173" s="73">
        <v>42383</v>
      </c>
      <c r="D173" s="114">
        <v>2500</v>
      </c>
      <c r="E173" s="114">
        <v>3000</v>
      </c>
    </row>
    <row r="174" spans="1:5">
      <c r="A174" s="73">
        <v>42390</v>
      </c>
      <c r="D174" s="114">
        <v>2500</v>
      </c>
      <c r="E174" s="114">
        <v>3000</v>
      </c>
    </row>
    <row r="175" spans="1:5">
      <c r="A175" s="73">
        <v>42397</v>
      </c>
      <c r="D175" s="114">
        <v>2500</v>
      </c>
      <c r="E175" s="114">
        <v>3000</v>
      </c>
    </row>
    <row r="176" spans="1:5">
      <c r="A176" s="73">
        <v>42404</v>
      </c>
      <c r="D176" s="114">
        <v>2500</v>
      </c>
      <c r="E176" s="114">
        <v>3000</v>
      </c>
    </row>
    <row r="177" spans="1:5">
      <c r="A177" s="73">
        <v>42411</v>
      </c>
      <c r="D177" s="114">
        <v>2500</v>
      </c>
      <c r="E177" s="114">
        <v>3000</v>
      </c>
    </row>
    <row r="178" spans="1:5">
      <c r="A178" s="73">
        <v>42418</v>
      </c>
      <c r="D178" s="114">
        <v>2500</v>
      </c>
      <c r="E178" s="114">
        <v>3000</v>
      </c>
    </row>
    <row r="179" spans="1:5">
      <c r="A179" s="73">
        <v>42425</v>
      </c>
      <c r="D179" s="114">
        <v>2500</v>
      </c>
      <c r="E179" s="114">
        <v>3000</v>
      </c>
    </row>
    <row r="180" spans="1:5">
      <c r="A180" s="73">
        <v>42432</v>
      </c>
      <c r="D180" s="114">
        <v>2500</v>
      </c>
      <c r="E180" s="114">
        <v>3000</v>
      </c>
    </row>
    <row r="181" spans="1:5">
      <c r="A181" s="73">
        <v>42440</v>
      </c>
      <c r="D181" s="114">
        <v>2500</v>
      </c>
      <c r="E181" s="114">
        <v>3000</v>
      </c>
    </row>
    <row r="182" spans="1:5">
      <c r="A182" s="73">
        <v>42447</v>
      </c>
      <c r="D182" s="114">
        <v>2500</v>
      </c>
      <c r="E182" s="114">
        <v>3000</v>
      </c>
    </row>
    <row r="183" spans="1:5">
      <c r="A183" s="73">
        <v>42453</v>
      </c>
      <c r="D183" s="114">
        <v>2500</v>
      </c>
      <c r="E183" s="114">
        <v>3000</v>
      </c>
    </row>
    <row r="184" spans="1:5">
      <c r="A184" s="73">
        <v>42460</v>
      </c>
      <c r="D184" s="114">
        <v>2500</v>
      </c>
      <c r="E184" s="114">
        <v>3000</v>
      </c>
    </row>
    <row r="185" spans="1:5">
      <c r="A185" s="73">
        <v>42467</v>
      </c>
      <c r="D185" s="114">
        <v>2500</v>
      </c>
      <c r="E185" s="114">
        <v>3000</v>
      </c>
    </row>
    <row r="186" spans="1:5">
      <c r="A186" s="73">
        <v>42475</v>
      </c>
      <c r="D186" s="114">
        <v>2500</v>
      </c>
      <c r="E186" s="114">
        <v>3000</v>
      </c>
    </row>
    <row r="187" spans="1:5">
      <c r="A187" s="73">
        <v>42481</v>
      </c>
      <c r="D187" s="114">
        <v>2500</v>
      </c>
      <c r="E187" s="114">
        <v>3000</v>
      </c>
    </row>
    <row r="188" spans="1:5">
      <c r="A188" s="73">
        <v>42488</v>
      </c>
      <c r="D188" s="114">
        <v>2500</v>
      </c>
      <c r="E188" s="114">
        <v>3000</v>
      </c>
    </row>
    <row r="189" spans="1:5">
      <c r="A189" s="73">
        <v>42495</v>
      </c>
      <c r="D189" s="114">
        <v>2500</v>
      </c>
      <c r="E189" s="114">
        <v>3000</v>
      </c>
    </row>
    <row r="190" spans="1:5">
      <c r="A190" s="73">
        <v>42503</v>
      </c>
      <c r="D190" s="114">
        <v>2500</v>
      </c>
      <c r="E190" s="114">
        <v>3000</v>
      </c>
    </row>
    <row r="191" spans="1:5">
      <c r="A191" s="73">
        <v>42509</v>
      </c>
      <c r="D191" s="114">
        <v>2500</v>
      </c>
      <c r="E191" s="114">
        <v>3000</v>
      </c>
    </row>
    <row r="192" spans="1:5">
      <c r="A192" s="73">
        <v>42516</v>
      </c>
      <c r="D192" s="114">
        <v>2500</v>
      </c>
      <c r="E192" s="114">
        <v>3000</v>
      </c>
    </row>
    <row r="193" spans="1:5">
      <c r="A193" s="73">
        <v>42523</v>
      </c>
      <c r="D193" s="114">
        <v>2500</v>
      </c>
      <c r="E193" s="114">
        <v>3000</v>
      </c>
    </row>
    <row r="194" spans="1:5">
      <c r="A194" s="73">
        <v>42530</v>
      </c>
      <c r="D194" s="114">
        <v>2500</v>
      </c>
      <c r="E194" s="114">
        <v>3000</v>
      </c>
    </row>
    <row r="195" spans="1:5">
      <c r="A195" s="73">
        <v>42538</v>
      </c>
      <c r="D195" s="114">
        <v>2500</v>
      </c>
      <c r="E195" s="114">
        <v>3000</v>
      </c>
    </row>
    <row r="196" spans="1:5">
      <c r="A196" s="73">
        <v>42544</v>
      </c>
      <c r="D196" s="114">
        <v>2500</v>
      </c>
      <c r="E196" s="114">
        <v>3000</v>
      </c>
    </row>
    <row r="197" spans="1:5">
      <c r="A197" s="73">
        <v>42551</v>
      </c>
      <c r="D197" s="114">
        <v>2500</v>
      </c>
      <c r="E197" s="114">
        <v>3000</v>
      </c>
    </row>
    <row r="198" spans="1:5">
      <c r="A198" s="73">
        <v>42558</v>
      </c>
      <c r="D198" s="114">
        <v>2500</v>
      </c>
      <c r="E198" s="114">
        <v>3000</v>
      </c>
    </row>
    <row r="199" spans="1:5">
      <c r="A199" s="73">
        <v>42565</v>
      </c>
      <c r="D199" s="114">
        <v>2500</v>
      </c>
      <c r="E199" s="114">
        <v>3000</v>
      </c>
    </row>
    <row r="200" spans="1:5">
      <c r="A200" s="73">
        <v>42573</v>
      </c>
      <c r="D200" s="114">
        <v>2500</v>
      </c>
      <c r="E200" s="114">
        <v>3000</v>
      </c>
    </row>
    <row r="201" spans="1:5">
      <c r="A201" s="73">
        <v>42579</v>
      </c>
      <c r="D201" s="114">
        <v>2500</v>
      </c>
      <c r="E201" s="114">
        <v>3000</v>
      </c>
    </row>
    <row r="202" spans="1:5">
      <c r="A202" s="73">
        <v>42586</v>
      </c>
      <c r="D202" s="114">
        <v>2500</v>
      </c>
      <c r="E202" s="114">
        <v>3000</v>
      </c>
    </row>
    <row r="203" spans="1:5">
      <c r="A203" s="73">
        <v>42593</v>
      </c>
      <c r="D203" s="114">
        <v>2500</v>
      </c>
      <c r="E203" s="114">
        <v>3000</v>
      </c>
    </row>
    <row r="204" spans="1:5">
      <c r="A204" s="73">
        <v>42600</v>
      </c>
      <c r="D204" s="114">
        <v>2500</v>
      </c>
      <c r="E204" s="114">
        <v>3000</v>
      </c>
    </row>
    <row r="205" spans="1:5">
      <c r="A205" s="73">
        <v>42608</v>
      </c>
      <c r="D205" s="114">
        <v>2500</v>
      </c>
      <c r="E205" s="114">
        <v>3000</v>
      </c>
    </row>
    <row r="206" spans="1:5">
      <c r="A206" s="73">
        <v>42614</v>
      </c>
      <c r="D206" s="114">
        <v>2500</v>
      </c>
      <c r="E206" s="114">
        <v>3000</v>
      </c>
    </row>
    <row r="207" spans="1:5">
      <c r="A207" s="73">
        <v>42621</v>
      </c>
      <c r="D207" s="114">
        <v>2500</v>
      </c>
      <c r="E207" s="114">
        <v>3000</v>
      </c>
    </row>
    <row r="208" spans="1:5">
      <c r="A208" s="73">
        <v>42628</v>
      </c>
      <c r="D208" s="114">
        <v>2500</v>
      </c>
      <c r="E208" s="114">
        <v>3000</v>
      </c>
    </row>
    <row r="209" spans="1:5">
      <c r="A209" s="73">
        <v>42636</v>
      </c>
      <c r="D209" s="114">
        <v>2500</v>
      </c>
      <c r="E209" s="114">
        <v>3000</v>
      </c>
    </row>
    <row r="210" spans="1:5">
      <c r="A210" s="73">
        <v>42643</v>
      </c>
      <c r="D210" s="114">
        <v>2500</v>
      </c>
      <c r="E210" s="114">
        <v>3000</v>
      </c>
    </row>
    <row r="211" spans="1:5">
      <c r="A211" s="73">
        <v>42650</v>
      </c>
      <c r="D211" s="114">
        <v>2500</v>
      </c>
      <c r="E211" s="114">
        <v>3000</v>
      </c>
    </row>
    <row r="212" spans="1:5">
      <c r="A212" s="73">
        <v>42657</v>
      </c>
      <c r="D212" s="114">
        <v>2500</v>
      </c>
      <c r="E212" s="114">
        <v>3000</v>
      </c>
    </row>
    <row r="213" spans="1:5">
      <c r="A213" s="73">
        <v>42664</v>
      </c>
      <c r="D213" s="114">
        <v>2500</v>
      </c>
      <c r="E213" s="114">
        <v>3000</v>
      </c>
    </row>
    <row r="214" spans="1:5">
      <c r="A214" s="73">
        <v>42671</v>
      </c>
      <c r="D214" s="114">
        <v>2500</v>
      </c>
      <c r="E214" s="114">
        <v>3000</v>
      </c>
    </row>
    <row r="215" spans="1:5">
      <c r="A215" s="73">
        <v>42678</v>
      </c>
      <c r="D215" s="114">
        <v>2500</v>
      </c>
      <c r="E215" s="114">
        <v>3000</v>
      </c>
    </row>
    <row r="216" spans="1:5">
      <c r="A216" s="73">
        <v>42685</v>
      </c>
      <c r="D216" s="114">
        <v>2500</v>
      </c>
      <c r="E216" s="114">
        <v>3000</v>
      </c>
    </row>
    <row r="217" spans="1:5">
      <c r="A217" s="73">
        <v>42691</v>
      </c>
      <c r="D217" s="114">
        <v>2500</v>
      </c>
      <c r="E217" s="114">
        <v>3000</v>
      </c>
    </row>
    <row r="218" spans="1:5">
      <c r="A218" s="73">
        <v>42698</v>
      </c>
      <c r="D218" s="114">
        <v>2500</v>
      </c>
      <c r="E218" s="114">
        <v>3000</v>
      </c>
    </row>
    <row r="219" spans="1:5">
      <c r="A219" s="73">
        <v>42705</v>
      </c>
      <c r="D219" s="114">
        <v>2500</v>
      </c>
      <c r="E219" s="114">
        <v>3000</v>
      </c>
    </row>
    <row r="220" spans="1:5">
      <c r="A220" s="73">
        <v>42712</v>
      </c>
      <c r="D220" s="114">
        <v>2500</v>
      </c>
      <c r="E220" s="114">
        <v>3000</v>
      </c>
    </row>
    <row r="221" spans="1:5">
      <c r="A221" s="73">
        <v>42719</v>
      </c>
      <c r="D221" s="114">
        <v>2500</v>
      </c>
      <c r="E221" s="114">
        <v>3000</v>
      </c>
    </row>
    <row r="222" spans="1:5">
      <c r="A222" s="73">
        <v>42726</v>
      </c>
      <c r="D222" s="114">
        <v>2500</v>
      </c>
      <c r="E222" s="114">
        <v>3000</v>
      </c>
    </row>
    <row r="223" spans="1:5">
      <c r="A223" s="73">
        <v>42740</v>
      </c>
      <c r="D223" s="114">
        <v>2500</v>
      </c>
      <c r="E223" s="114">
        <v>3000</v>
      </c>
    </row>
    <row r="224" spans="1:5">
      <c r="A224" s="73">
        <v>42747</v>
      </c>
      <c r="D224" s="114">
        <v>2250</v>
      </c>
      <c r="E224" s="114">
        <v>2700</v>
      </c>
    </row>
    <row r="225" spans="1:5">
      <c r="A225" s="73">
        <v>42754</v>
      </c>
      <c r="D225" s="114">
        <v>2250</v>
      </c>
      <c r="E225" s="114">
        <v>2700</v>
      </c>
    </row>
    <row r="226" spans="1:5">
      <c r="A226" s="73">
        <v>42761</v>
      </c>
      <c r="D226" s="114">
        <v>2250</v>
      </c>
      <c r="E226" s="114">
        <v>2700</v>
      </c>
    </row>
    <row r="227" spans="1:5">
      <c r="A227" s="73">
        <v>42768</v>
      </c>
      <c r="D227" s="114">
        <v>2250</v>
      </c>
      <c r="E227" s="114">
        <v>2700</v>
      </c>
    </row>
    <row r="228" spans="1:5">
      <c r="A228" s="73">
        <v>42775</v>
      </c>
      <c r="D228" s="114">
        <v>2250</v>
      </c>
      <c r="E228" s="114">
        <v>2700</v>
      </c>
    </row>
    <row r="229" spans="1:5">
      <c r="A229" s="73">
        <v>42782</v>
      </c>
      <c r="D229" s="114">
        <v>2250</v>
      </c>
      <c r="E229" s="114">
        <v>2700</v>
      </c>
    </row>
    <row r="230" spans="1:5">
      <c r="A230" s="73">
        <v>42789</v>
      </c>
      <c r="D230" s="114">
        <v>2250</v>
      </c>
      <c r="E230" s="114">
        <v>2700</v>
      </c>
    </row>
    <row r="231" spans="1:5">
      <c r="A231" s="73">
        <v>42796</v>
      </c>
      <c r="D231" s="114">
        <v>2250</v>
      </c>
      <c r="E231" s="114">
        <v>2700</v>
      </c>
    </row>
    <row r="232" spans="1:5">
      <c r="A232" s="73">
        <v>42803</v>
      </c>
      <c r="D232" s="114">
        <v>2250</v>
      </c>
      <c r="E232" s="114">
        <v>2700</v>
      </c>
    </row>
    <row r="233" spans="1:5">
      <c r="A233" s="73">
        <v>42810</v>
      </c>
      <c r="D233" s="114">
        <v>2250</v>
      </c>
      <c r="E233" s="114">
        <v>2700</v>
      </c>
    </row>
    <row r="234" spans="1:5">
      <c r="A234" s="73">
        <v>42817</v>
      </c>
      <c r="D234" s="114">
        <v>2250</v>
      </c>
      <c r="E234" s="114">
        <v>2700</v>
      </c>
    </row>
    <row r="235" spans="1:5">
      <c r="A235" s="73">
        <v>42824</v>
      </c>
      <c r="D235" s="114">
        <v>2250</v>
      </c>
      <c r="E235" s="114">
        <v>2700</v>
      </c>
    </row>
    <row r="236" spans="1:5">
      <c r="A236" s="73">
        <v>42831</v>
      </c>
      <c r="D236" s="114">
        <v>2250</v>
      </c>
      <c r="E236" s="114">
        <v>2700</v>
      </c>
    </row>
    <row r="237" spans="1:5">
      <c r="A237" s="73">
        <v>42838</v>
      </c>
      <c r="D237" s="114">
        <v>2250</v>
      </c>
      <c r="E237" s="114">
        <v>2700</v>
      </c>
    </row>
    <row r="238" spans="1:5">
      <c r="A238" s="73">
        <v>42845</v>
      </c>
      <c r="D238" s="114">
        <v>2250</v>
      </c>
      <c r="E238" s="114">
        <v>2700</v>
      </c>
    </row>
    <row r="239" spans="1:5">
      <c r="A239" s="73">
        <v>42852</v>
      </c>
      <c r="D239" s="114">
        <v>2250</v>
      </c>
      <c r="E239" s="114">
        <v>2700</v>
      </c>
    </row>
    <row r="240" spans="1:5">
      <c r="A240" s="73">
        <v>42859</v>
      </c>
      <c r="D240" s="114">
        <v>2250</v>
      </c>
      <c r="E240" s="114">
        <v>2700</v>
      </c>
    </row>
    <row r="241" spans="1:5">
      <c r="A241" s="73">
        <v>42866</v>
      </c>
      <c r="D241" s="114">
        <v>2250</v>
      </c>
      <c r="E241" s="114">
        <v>2700</v>
      </c>
    </row>
    <row r="242" spans="1:5">
      <c r="A242" s="73">
        <v>42873</v>
      </c>
      <c r="D242" s="114">
        <v>2250</v>
      </c>
      <c r="E242" s="114">
        <v>2700</v>
      </c>
    </row>
    <row r="243" spans="1:5">
      <c r="A243" s="73">
        <v>42880</v>
      </c>
      <c r="D243" s="114">
        <v>2250</v>
      </c>
      <c r="E243" s="114">
        <v>2700</v>
      </c>
    </row>
    <row r="244" spans="1:5">
      <c r="A244" s="73">
        <v>42887</v>
      </c>
      <c r="D244" s="114">
        <v>2250</v>
      </c>
      <c r="E244" s="114">
        <v>2700</v>
      </c>
    </row>
    <row r="245" spans="1:5">
      <c r="A245" s="73">
        <v>42894</v>
      </c>
      <c r="D245" s="114">
        <v>2250</v>
      </c>
      <c r="E245" s="114">
        <v>2700</v>
      </c>
    </row>
    <row r="246" spans="1:5">
      <c r="A246" s="73">
        <v>42901</v>
      </c>
      <c r="D246" s="114">
        <v>2250</v>
      </c>
      <c r="E246" s="114">
        <v>2700</v>
      </c>
    </row>
    <row r="247" spans="1:5">
      <c r="A247" s="73">
        <v>42908</v>
      </c>
      <c r="D247" s="114">
        <v>2250</v>
      </c>
      <c r="E247" s="114">
        <v>2700</v>
      </c>
    </row>
    <row r="248" spans="1:5">
      <c r="A248" s="73">
        <v>42915</v>
      </c>
      <c r="D248" s="114">
        <v>2250</v>
      </c>
      <c r="E248" s="114">
        <v>2700</v>
      </c>
    </row>
    <row r="249" spans="1:5">
      <c r="A249" s="73">
        <v>42922</v>
      </c>
      <c r="D249" s="114">
        <v>2250</v>
      </c>
      <c r="E249" s="114">
        <v>2700</v>
      </c>
    </row>
    <row r="250" spans="1:5">
      <c r="A250" s="73">
        <v>42929</v>
      </c>
      <c r="D250" s="114">
        <v>2250</v>
      </c>
      <c r="E250" s="114">
        <v>2700</v>
      </c>
    </row>
    <row r="251" spans="1:5">
      <c r="A251" s="73">
        <v>42936</v>
      </c>
      <c r="D251" s="114">
        <v>2250</v>
      </c>
      <c r="E251" s="114">
        <v>2700</v>
      </c>
    </row>
    <row r="252" spans="1:5">
      <c r="A252" s="73">
        <v>42943</v>
      </c>
      <c r="D252" s="114">
        <v>2250</v>
      </c>
      <c r="E252" s="114">
        <v>2700</v>
      </c>
    </row>
    <row r="253" spans="1:5">
      <c r="A253" s="73">
        <v>42950</v>
      </c>
      <c r="D253" s="114">
        <v>2250</v>
      </c>
      <c r="E253" s="114">
        <v>2700</v>
      </c>
    </row>
    <row r="254" spans="1:5">
      <c r="A254" s="73">
        <v>42957</v>
      </c>
      <c r="D254" s="114">
        <v>2250</v>
      </c>
      <c r="E254" s="114">
        <v>2700</v>
      </c>
    </row>
    <row r="255" spans="1:5">
      <c r="A255" s="73">
        <v>42964</v>
      </c>
      <c r="D255" s="114">
        <v>2250</v>
      </c>
      <c r="E255" s="114">
        <v>2700</v>
      </c>
    </row>
    <row r="256" spans="1:5">
      <c r="A256" s="73">
        <v>42971</v>
      </c>
      <c r="D256" s="114">
        <v>2250</v>
      </c>
      <c r="E256" s="114">
        <v>2700</v>
      </c>
    </row>
    <row r="257" spans="1:5">
      <c r="A257" s="73">
        <v>42978</v>
      </c>
      <c r="D257" s="114">
        <v>2250</v>
      </c>
      <c r="E257" s="114">
        <v>2700</v>
      </c>
    </row>
    <row r="258" spans="1:5">
      <c r="A258" s="73">
        <v>42985</v>
      </c>
      <c r="D258" s="114">
        <v>2250</v>
      </c>
      <c r="E258" s="114">
        <v>2700</v>
      </c>
    </row>
    <row r="259" spans="1:5">
      <c r="A259" s="73">
        <v>42992</v>
      </c>
      <c r="D259" s="114">
        <v>2250</v>
      </c>
      <c r="E259" s="114">
        <v>2700</v>
      </c>
    </row>
    <row r="260" spans="1:5">
      <c r="A260" s="73">
        <v>42999</v>
      </c>
      <c r="D260" s="114">
        <v>2250</v>
      </c>
      <c r="E260" s="114">
        <v>2700</v>
      </c>
    </row>
    <row r="261" spans="1:5">
      <c r="A261" s="73">
        <v>43006</v>
      </c>
      <c r="D261" s="114">
        <v>2250</v>
      </c>
      <c r="E261" s="114">
        <v>2700</v>
      </c>
    </row>
    <row r="262" spans="1:5">
      <c r="A262" s="73">
        <v>43013</v>
      </c>
      <c r="D262" s="114">
        <v>2250</v>
      </c>
      <c r="E262" s="114">
        <v>2700</v>
      </c>
    </row>
    <row r="263" spans="1:5">
      <c r="A263" s="73">
        <v>43020</v>
      </c>
      <c r="D263" s="114">
        <v>2250</v>
      </c>
      <c r="E263" s="114">
        <v>2700</v>
      </c>
    </row>
    <row r="264" spans="1:5">
      <c r="A264" s="73">
        <v>43027</v>
      </c>
      <c r="D264" s="114">
        <v>2250</v>
      </c>
      <c r="E264" s="114">
        <v>2700</v>
      </c>
    </row>
    <row r="265" spans="1:5">
      <c r="A265" s="73">
        <v>43034</v>
      </c>
      <c r="D265" s="114">
        <v>2250</v>
      </c>
      <c r="E265" s="114">
        <v>2700</v>
      </c>
    </row>
    <row r="266" spans="1:5">
      <c r="A266" s="73">
        <v>43041</v>
      </c>
      <c r="D266" s="114">
        <v>2250</v>
      </c>
      <c r="E266" s="114">
        <v>2700</v>
      </c>
    </row>
    <row r="267" spans="1:5">
      <c r="A267" s="73">
        <v>43048</v>
      </c>
      <c r="D267" s="114">
        <v>2250</v>
      </c>
      <c r="E267" s="114">
        <v>2700</v>
      </c>
    </row>
    <row r="268" spans="1:5">
      <c r="A268" s="73">
        <v>43055</v>
      </c>
      <c r="D268" s="114">
        <v>2250</v>
      </c>
      <c r="E268" s="114">
        <v>2700</v>
      </c>
    </row>
    <row r="269" spans="1:5">
      <c r="A269" s="73">
        <v>43062</v>
      </c>
      <c r="D269" s="114">
        <v>2250</v>
      </c>
      <c r="E269" s="114">
        <v>2700</v>
      </c>
    </row>
    <row r="270" spans="1:5">
      <c r="A270" s="73">
        <v>43069</v>
      </c>
      <c r="D270" s="114">
        <v>2250</v>
      </c>
      <c r="E270" s="114">
        <v>2700</v>
      </c>
    </row>
    <row r="271" spans="1:5">
      <c r="A271" s="73">
        <v>43076</v>
      </c>
      <c r="D271" s="114">
        <v>2250</v>
      </c>
      <c r="E271" s="114">
        <v>2700</v>
      </c>
    </row>
    <row r="272" spans="1:5">
      <c r="A272" s="73">
        <v>43083</v>
      </c>
      <c r="D272" s="114">
        <v>2250</v>
      </c>
      <c r="E272" s="114">
        <v>2700</v>
      </c>
    </row>
    <row r="273" spans="1:5">
      <c r="A273" s="73">
        <v>43090</v>
      </c>
      <c r="D273" s="114">
        <v>2250</v>
      </c>
      <c r="E273" s="114">
        <v>2700</v>
      </c>
    </row>
    <row r="274" spans="1:5">
      <c r="A274" s="73">
        <v>43104</v>
      </c>
      <c r="D274" s="114">
        <v>2250</v>
      </c>
      <c r="E274" s="114">
        <v>2700</v>
      </c>
    </row>
    <row r="275" spans="1:5">
      <c r="A275" s="73">
        <v>43111</v>
      </c>
      <c r="D275" s="114">
        <v>2250</v>
      </c>
      <c r="E275" s="114">
        <v>2700</v>
      </c>
    </row>
    <row r="276" spans="1:5">
      <c r="A276" s="73">
        <v>43118</v>
      </c>
      <c r="D276" s="114">
        <v>2250</v>
      </c>
      <c r="E276" s="114">
        <v>2700</v>
      </c>
    </row>
    <row r="277" spans="1:5">
      <c r="A277" s="73">
        <v>43125</v>
      </c>
      <c r="D277" s="114">
        <v>2250</v>
      </c>
      <c r="E277" s="114">
        <v>2700</v>
      </c>
    </row>
    <row r="278" spans="1:5">
      <c r="A278" s="73">
        <v>43132</v>
      </c>
      <c r="D278" s="114">
        <v>2250</v>
      </c>
      <c r="E278" s="114">
        <v>2700</v>
      </c>
    </row>
    <row r="279" spans="1:5">
      <c r="A279" s="73">
        <v>43139</v>
      </c>
      <c r="D279" s="114">
        <v>2250</v>
      </c>
      <c r="E279" s="114">
        <v>2700</v>
      </c>
    </row>
    <row r="280" spans="1:5">
      <c r="A280" s="73">
        <v>43146</v>
      </c>
      <c r="D280" s="114">
        <v>2250</v>
      </c>
      <c r="E280" s="114">
        <v>2700</v>
      </c>
    </row>
    <row r="281" spans="1:5">
      <c r="A281" s="73">
        <v>43153</v>
      </c>
      <c r="D281" s="114">
        <v>2250</v>
      </c>
      <c r="E281" s="114">
        <v>2700</v>
      </c>
    </row>
    <row r="282" spans="1:5">
      <c r="A282" s="73">
        <v>43160</v>
      </c>
      <c r="D282" s="114">
        <v>2250</v>
      </c>
      <c r="E282" s="114">
        <v>2700</v>
      </c>
    </row>
    <row r="283" spans="1:5">
      <c r="A283" s="73">
        <v>43167</v>
      </c>
      <c r="D283" s="114">
        <v>2250</v>
      </c>
      <c r="E283" s="114">
        <v>2700</v>
      </c>
    </row>
    <row r="284" spans="1:5">
      <c r="A284" s="73">
        <v>43174</v>
      </c>
      <c r="D284" s="114">
        <v>2250</v>
      </c>
      <c r="E284" s="114">
        <v>2700</v>
      </c>
    </row>
    <row r="285" spans="1:5">
      <c r="A285" s="73">
        <v>43181</v>
      </c>
      <c r="D285" s="114">
        <v>2500</v>
      </c>
      <c r="E285" s="114">
        <v>2700</v>
      </c>
    </row>
    <row r="286" spans="1:5">
      <c r="A286" s="73">
        <v>43188</v>
      </c>
      <c r="D286" s="114">
        <v>2500</v>
      </c>
      <c r="E286" s="114">
        <v>2700</v>
      </c>
    </row>
    <row r="287" spans="1:5">
      <c r="A287" s="73">
        <v>43195</v>
      </c>
      <c r="D287" s="114">
        <v>2500</v>
      </c>
      <c r="E287" s="114">
        <v>2700</v>
      </c>
    </row>
    <row r="288" spans="1:5">
      <c r="A288" s="73">
        <v>43202</v>
      </c>
      <c r="D288" s="114">
        <v>2700</v>
      </c>
      <c r="E288" s="114">
        <v>2800</v>
      </c>
    </row>
    <row r="289" spans="1:5">
      <c r="A289" s="73">
        <v>43209</v>
      </c>
      <c r="D289" s="114">
        <v>2700</v>
      </c>
      <c r="E289" s="114">
        <v>2800</v>
      </c>
    </row>
    <row r="290" spans="1:5">
      <c r="A290" s="73">
        <v>43216</v>
      </c>
      <c r="D290" s="114">
        <v>2700</v>
      </c>
      <c r="E290" s="114">
        <v>2800</v>
      </c>
    </row>
    <row r="291" spans="1:5">
      <c r="A291" s="73">
        <v>43223</v>
      </c>
      <c r="D291" s="114">
        <v>2700</v>
      </c>
      <c r="E291" s="114">
        <v>2800</v>
      </c>
    </row>
    <row r="292" spans="1:5">
      <c r="A292" s="73">
        <v>43230</v>
      </c>
      <c r="D292" s="114">
        <v>2700</v>
      </c>
      <c r="E292" s="114">
        <v>2800</v>
      </c>
    </row>
    <row r="293" spans="1:5">
      <c r="A293" s="73">
        <v>43237</v>
      </c>
      <c r="D293" s="114">
        <v>2700</v>
      </c>
      <c r="E293" s="114">
        <v>2800</v>
      </c>
    </row>
    <row r="294" spans="1:5">
      <c r="A294" s="73">
        <v>43244</v>
      </c>
      <c r="D294" s="114">
        <v>2800</v>
      </c>
      <c r="E294" s="114">
        <v>2900</v>
      </c>
    </row>
    <row r="295" spans="1:5">
      <c r="A295" s="73">
        <v>43251</v>
      </c>
      <c r="D295" s="114">
        <v>2800</v>
      </c>
      <c r="E295" s="114">
        <v>2900</v>
      </c>
    </row>
    <row r="296" spans="1:5">
      <c r="A296" s="73">
        <v>43258</v>
      </c>
      <c r="D296" s="114">
        <v>2800</v>
      </c>
      <c r="E296" s="114">
        <v>2900</v>
      </c>
    </row>
    <row r="297" spans="1:5">
      <c r="A297" s="73">
        <v>43265</v>
      </c>
      <c r="D297" s="114">
        <v>2800</v>
      </c>
      <c r="E297" s="114">
        <v>2900</v>
      </c>
    </row>
    <row r="298" spans="1:5">
      <c r="A298" s="73">
        <v>43272</v>
      </c>
      <c r="D298" s="114">
        <v>2800</v>
      </c>
      <c r="E298" s="114">
        <v>2900</v>
      </c>
    </row>
    <row r="299" spans="1:5">
      <c r="A299" s="73">
        <v>43279</v>
      </c>
      <c r="D299" s="114">
        <v>2800</v>
      </c>
      <c r="E299" s="114">
        <v>2900</v>
      </c>
    </row>
    <row r="300" spans="1:5">
      <c r="A300" s="73">
        <v>43286</v>
      </c>
      <c r="D300" s="114">
        <v>2800</v>
      </c>
      <c r="E300" s="114">
        <v>2900</v>
      </c>
    </row>
    <row r="301" spans="1:5">
      <c r="A301" s="73">
        <v>43293</v>
      </c>
      <c r="D301" s="114">
        <v>2800</v>
      </c>
      <c r="E301" s="114">
        <v>2900</v>
      </c>
    </row>
    <row r="302" spans="1:5">
      <c r="A302" s="73">
        <v>43300</v>
      </c>
      <c r="D302" s="114">
        <v>2800</v>
      </c>
      <c r="E302" s="114">
        <v>2900</v>
      </c>
    </row>
    <row r="303" spans="1:5">
      <c r="A303" s="73">
        <v>43307</v>
      </c>
      <c r="D303" s="114">
        <v>2800</v>
      </c>
      <c r="E303" s="114">
        <v>2900</v>
      </c>
    </row>
    <row r="304" spans="1:5">
      <c r="A304" s="73">
        <v>43314</v>
      </c>
      <c r="D304" s="114">
        <v>2800</v>
      </c>
      <c r="E304" s="114">
        <v>2900</v>
      </c>
    </row>
    <row r="305" spans="1:5">
      <c r="A305" s="73">
        <v>43321</v>
      </c>
      <c r="D305" s="114">
        <v>2800</v>
      </c>
      <c r="E305" s="114">
        <v>2900</v>
      </c>
    </row>
    <row r="306" spans="1:5">
      <c r="A306" s="73">
        <v>43328</v>
      </c>
      <c r="D306" s="114">
        <v>2800</v>
      </c>
      <c r="E306" s="114">
        <v>2900</v>
      </c>
    </row>
    <row r="307" spans="1:5">
      <c r="A307" s="73">
        <v>43335</v>
      </c>
      <c r="D307" s="114">
        <v>2800</v>
      </c>
      <c r="E307" s="114">
        <v>2900</v>
      </c>
    </row>
    <row r="308" spans="1:5">
      <c r="A308" s="73">
        <v>43342</v>
      </c>
      <c r="D308" s="114">
        <v>2800</v>
      </c>
      <c r="E308" s="114">
        <v>2900</v>
      </c>
    </row>
    <row r="309" spans="1:5">
      <c r="A309" s="73">
        <v>43349</v>
      </c>
      <c r="D309" s="114">
        <v>2800</v>
      </c>
      <c r="E309" s="114">
        <v>2900</v>
      </c>
    </row>
    <row r="310" spans="1:5">
      <c r="A310" s="73">
        <v>43356</v>
      </c>
      <c r="D310" s="114">
        <v>2800</v>
      </c>
      <c r="E310" s="114">
        <v>2900</v>
      </c>
    </row>
    <row r="311" spans="1:5">
      <c r="A311" s="73">
        <v>43363</v>
      </c>
      <c r="D311" s="114">
        <v>2800</v>
      </c>
      <c r="E311" s="114">
        <v>2900</v>
      </c>
    </row>
    <row r="312" spans="1:5">
      <c r="A312" s="73">
        <v>43370</v>
      </c>
      <c r="D312" s="114">
        <v>2800</v>
      </c>
      <c r="E312" s="114">
        <v>2900</v>
      </c>
    </row>
    <row r="313" spans="1:5">
      <c r="A313" s="73">
        <v>43377</v>
      </c>
      <c r="D313" s="114">
        <v>2800</v>
      </c>
      <c r="E313" s="114">
        <v>2900</v>
      </c>
    </row>
    <row r="314" spans="1:5">
      <c r="A314" s="73">
        <v>43384</v>
      </c>
      <c r="D314" s="114">
        <v>2800</v>
      </c>
      <c r="E314" s="114">
        <v>2900</v>
      </c>
    </row>
    <row r="315" spans="1:5">
      <c r="A315" s="73">
        <v>43391</v>
      </c>
      <c r="D315" s="114">
        <v>2800</v>
      </c>
      <c r="E315" s="114">
        <v>2900</v>
      </c>
    </row>
    <row r="316" spans="1:5">
      <c r="A316" s="73">
        <v>43398</v>
      </c>
      <c r="D316" s="114">
        <v>2800</v>
      </c>
      <c r="E316" s="114">
        <v>2900</v>
      </c>
    </row>
    <row r="317" spans="1:5">
      <c r="A317" s="73">
        <v>43405</v>
      </c>
      <c r="D317" s="114">
        <v>2800</v>
      </c>
      <c r="E317" s="114">
        <v>2900</v>
      </c>
    </row>
    <row r="318" spans="1:5">
      <c r="A318" s="73">
        <v>43412</v>
      </c>
      <c r="D318" s="114">
        <v>2800</v>
      </c>
      <c r="E318" s="114">
        <v>2900</v>
      </c>
    </row>
    <row r="319" spans="1:5">
      <c r="A319" s="73">
        <v>43419</v>
      </c>
      <c r="D319" s="114">
        <v>2800</v>
      </c>
      <c r="E319" s="114">
        <v>2900</v>
      </c>
    </row>
    <row r="320" spans="1:5">
      <c r="A320" s="73">
        <v>43426</v>
      </c>
      <c r="D320" s="114">
        <v>2800</v>
      </c>
      <c r="E320" s="114">
        <v>2900</v>
      </c>
    </row>
    <row r="321" spans="1:5">
      <c r="A321" s="73">
        <v>43433</v>
      </c>
      <c r="D321" s="114">
        <v>2800</v>
      </c>
      <c r="E321" s="114">
        <v>2900</v>
      </c>
    </row>
    <row r="322" spans="1:5">
      <c r="A322" s="73">
        <v>43440</v>
      </c>
      <c r="D322" s="114">
        <v>2800</v>
      </c>
      <c r="E322" s="114">
        <v>2900</v>
      </c>
    </row>
    <row r="323" spans="1:5">
      <c r="A323" s="73">
        <v>43447</v>
      </c>
      <c r="D323" s="114">
        <v>2800</v>
      </c>
      <c r="E323" s="114">
        <v>2900</v>
      </c>
    </row>
    <row r="324" spans="1:5">
      <c r="A324" s="73">
        <v>43454</v>
      </c>
      <c r="D324" s="114">
        <v>2800</v>
      </c>
      <c r="E324" s="114">
        <v>2900</v>
      </c>
    </row>
    <row r="325" spans="1:5">
      <c r="A325" s="73">
        <v>43461</v>
      </c>
      <c r="D325" s="114">
        <v>2800</v>
      </c>
      <c r="E325" s="114">
        <v>2900</v>
      </c>
    </row>
    <row r="326" spans="1:5">
      <c r="A326" s="73">
        <v>43468</v>
      </c>
      <c r="D326" s="114">
        <v>2800</v>
      </c>
      <c r="E326" s="114">
        <v>2900</v>
      </c>
    </row>
    <row r="327" spans="1:5">
      <c r="A327" s="73">
        <v>43475</v>
      </c>
      <c r="D327" s="114">
        <v>2800</v>
      </c>
      <c r="E327" s="114">
        <v>2900</v>
      </c>
    </row>
    <row r="328" spans="1:5">
      <c r="A328" s="73">
        <v>43482</v>
      </c>
      <c r="D328" s="114">
        <v>2800</v>
      </c>
      <c r="E328" s="114">
        <v>2900</v>
      </c>
    </row>
    <row r="329" spans="1:5">
      <c r="A329" s="73">
        <v>43489</v>
      </c>
      <c r="D329" s="114">
        <v>2800</v>
      </c>
      <c r="E329" s="114">
        <v>2900</v>
      </c>
    </row>
    <row r="330" spans="1:5">
      <c r="A330" s="73">
        <v>43496</v>
      </c>
      <c r="D330" s="114">
        <v>2800</v>
      </c>
      <c r="E330" s="114">
        <v>2900</v>
      </c>
    </row>
    <row r="331" spans="1:5">
      <c r="A331" s="73">
        <v>43503</v>
      </c>
      <c r="D331" s="114">
        <v>2800</v>
      </c>
      <c r="E331" s="114">
        <v>2900</v>
      </c>
    </row>
    <row r="332" spans="1:5">
      <c r="A332" s="73">
        <v>43510</v>
      </c>
      <c r="D332" s="114">
        <v>2800</v>
      </c>
      <c r="E332" s="114">
        <v>2900</v>
      </c>
    </row>
    <row r="333" spans="1:5">
      <c r="A333" s="73">
        <v>43517</v>
      </c>
      <c r="D333" s="114">
        <v>2800</v>
      </c>
      <c r="E333" s="114">
        <v>2900</v>
      </c>
    </row>
    <row r="334" spans="1:5">
      <c r="A334" s="73">
        <v>43524</v>
      </c>
      <c r="D334" s="114">
        <v>2800</v>
      </c>
      <c r="E334" s="114">
        <v>2900</v>
      </c>
    </row>
    <row r="335" spans="1:5">
      <c r="A335" s="73">
        <v>43531</v>
      </c>
      <c r="D335" s="114">
        <v>2800</v>
      </c>
      <c r="E335" s="114">
        <v>2900</v>
      </c>
    </row>
    <row r="336" spans="1:5">
      <c r="A336" s="73">
        <v>43538</v>
      </c>
      <c r="D336" s="114">
        <v>2800</v>
      </c>
      <c r="E336" s="114">
        <v>2900</v>
      </c>
    </row>
    <row r="337" spans="1:5">
      <c r="A337" s="73">
        <v>43545</v>
      </c>
      <c r="D337" s="114">
        <v>2800</v>
      </c>
      <c r="E337" s="114">
        <v>2900</v>
      </c>
    </row>
    <row r="338" spans="1:5">
      <c r="A338" s="73">
        <v>43552</v>
      </c>
      <c r="D338" s="114">
        <v>2800</v>
      </c>
      <c r="E338" s="114">
        <v>2900</v>
      </c>
    </row>
    <row r="339" spans="1:5">
      <c r="A339" s="73">
        <v>43559</v>
      </c>
      <c r="D339" s="114">
        <v>2800</v>
      </c>
      <c r="E339" s="114">
        <v>2900</v>
      </c>
    </row>
    <row r="340" spans="1:5">
      <c r="A340" s="73">
        <v>43566</v>
      </c>
      <c r="D340" s="114">
        <v>2800</v>
      </c>
      <c r="E340" s="114">
        <v>2900</v>
      </c>
    </row>
    <row r="341" spans="1:5">
      <c r="A341" s="73">
        <v>43573</v>
      </c>
      <c r="D341" s="114">
        <v>2800</v>
      </c>
      <c r="E341" s="114">
        <v>2900</v>
      </c>
    </row>
    <row r="342" spans="1:5">
      <c r="A342" s="73">
        <v>43580</v>
      </c>
      <c r="D342" s="114">
        <v>2800</v>
      </c>
      <c r="E342" s="114">
        <v>2900</v>
      </c>
    </row>
    <row r="343" spans="1:5">
      <c r="A343" s="73">
        <v>43587</v>
      </c>
      <c r="D343" s="114">
        <v>2800</v>
      </c>
      <c r="E343" s="114">
        <v>2900</v>
      </c>
    </row>
    <row r="344" spans="1:5">
      <c r="A344" s="73">
        <v>43594</v>
      </c>
      <c r="D344" s="114">
        <v>2800</v>
      </c>
      <c r="E344" s="114">
        <v>2900</v>
      </c>
    </row>
    <row r="345" spans="1:5">
      <c r="A345" s="73">
        <v>43601</v>
      </c>
      <c r="D345" s="114">
        <v>2800</v>
      </c>
      <c r="E345" s="114">
        <v>2900</v>
      </c>
    </row>
    <row r="346" spans="1:5">
      <c r="A346" s="73">
        <v>43608</v>
      </c>
      <c r="D346" s="114">
        <v>2800</v>
      </c>
      <c r="E346" s="114">
        <v>2900</v>
      </c>
    </row>
    <row r="347" spans="1:5">
      <c r="A347" s="73">
        <v>43615</v>
      </c>
      <c r="B347">
        <v>610</v>
      </c>
      <c r="C347">
        <v>610</v>
      </c>
      <c r="D347" s="114">
        <v>2800</v>
      </c>
      <c r="E347" s="114">
        <v>2900</v>
      </c>
    </row>
    <row r="348" spans="1:5">
      <c r="A348" s="73">
        <v>43622</v>
      </c>
      <c r="B348">
        <v>600</v>
      </c>
      <c r="C348">
        <v>600</v>
      </c>
      <c r="D348" s="114">
        <v>2800</v>
      </c>
      <c r="E348" s="114">
        <v>2900</v>
      </c>
    </row>
    <row r="349" spans="1:5">
      <c r="A349" s="73">
        <v>43629</v>
      </c>
      <c r="B349">
        <v>590</v>
      </c>
      <c r="C349">
        <v>590</v>
      </c>
      <c r="D349" s="114">
        <v>2800</v>
      </c>
      <c r="E349" s="114">
        <v>2900</v>
      </c>
    </row>
    <row r="350" spans="1:5">
      <c r="A350" s="73">
        <v>43636</v>
      </c>
      <c r="B350">
        <v>580</v>
      </c>
      <c r="C350">
        <v>580</v>
      </c>
      <c r="D350" s="114">
        <v>2800</v>
      </c>
      <c r="E350" s="114">
        <v>2900</v>
      </c>
    </row>
    <row r="351" spans="1:5">
      <c r="A351" s="73">
        <v>43643</v>
      </c>
      <c r="B351">
        <v>570</v>
      </c>
      <c r="C351">
        <v>570</v>
      </c>
      <c r="D351" s="114">
        <v>2800</v>
      </c>
      <c r="E351" s="114">
        <v>2900</v>
      </c>
    </row>
    <row r="352" spans="1:5">
      <c r="A352" s="73">
        <v>43650</v>
      </c>
      <c r="B352">
        <v>570</v>
      </c>
      <c r="C352">
        <v>570</v>
      </c>
      <c r="D352" s="114">
        <v>2800</v>
      </c>
      <c r="E352" s="114">
        <v>2900</v>
      </c>
    </row>
    <row r="353" spans="1:5">
      <c r="A353" s="73">
        <v>43657</v>
      </c>
      <c r="B353">
        <v>570</v>
      </c>
      <c r="C353">
        <v>570</v>
      </c>
      <c r="D353" s="114">
        <v>2800</v>
      </c>
      <c r="E353" s="114">
        <v>2900</v>
      </c>
    </row>
    <row r="354" spans="1:5">
      <c r="A354" s="73">
        <v>43664</v>
      </c>
      <c r="B354">
        <v>560</v>
      </c>
      <c r="C354">
        <v>560</v>
      </c>
      <c r="D354" s="114">
        <v>2700</v>
      </c>
      <c r="E354" s="114">
        <v>2800</v>
      </c>
    </row>
    <row r="355" spans="1:5">
      <c r="A355" s="73">
        <v>43671</v>
      </c>
      <c r="B355">
        <v>560</v>
      </c>
      <c r="C355">
        <v>560</v>
      </c>
      <c r="D355" s="114">
        <v>2700</v>
      </c>
      <c r="E355" s="114">
        <v>2800</v>
      </c>
    </row>
    <row r="356" spans="1:5">
      <c r="A356" s="73">
        <v>43678</v>
      </c>
      <c r="B356">
        <v>560</v>
      </c>
      <c r="C356">
        <v>560</v>
      </c>
      <c r="D356" s="114">
        <v>2700</v>
      </c>
      <c r="E356" s="114">
        <v>2800</v>
      </c>
    </row>
    <row r="357" spans="1:5">
      <c r="A357" s="73">
        <v>43685</v>
      </c>
      <c r="B357">
        <v>560</v>
      </c>
      <c r="C357">
        <v>560</v>
      </c>
      <c r="D357" s="114">
        <v>2700</v>
      </c>
      <c r="E357" s="114">
        <v>2800</v>
      </c>
    </row>
    <row r="358" spans="1:5">
      <c r="A358" s="73">
        <v>43692</v>
      </c>
      <c r="B358">
        <v>560</v>
      </c>
      <c r="C358">
        <v>560</v>
      </c>
      <c r="D358" s="114">
        <v>2700</v>
      </c>
      <c r="E358" s="114">
        <v>2800</v>
      </c>
    </row>
    <row r="359" spans="1:5">
      <c r="A359" s="73">
        <v>43699</v>
      </c>
      <c r="B359">
        <v>540</v>
      </c>
      <c r="C359">
        <v>540</v>
      </c>
      <c r="D359" s="114">
        <v>2500</v>
      </c>
      <c r="E359" s="114">
        <v>2600</v>
      </c>
    </row>
    <row r="360" spans="1:5">
      <c r="A360" s="73">
        <v>43706</v>
      </c>
      <c r="B360">
        <v>540</v>
      </c>
      <c r="C360">
        <v>540</v>
      </c>
      <c r="D360" s="114">
        <v>2500</v>
      </c>
      <c r="E360" s="114">
        <v>2600</v>
      </c>
    </row>
    <row r="361" spans="1:5">
      <c r="A361" s="73">
        <v>43713</v>
      </c>
      <c r="B361">
        <v>540</v>
      </c>
      <c r="C361">
        <v>540</v>
      </c>
      <c r="D361" s="114">
        <v>2500</v>
      </c>
      <c r="E361" s="114">
        <v>2600</v>
      </c>
    </row>
    <row r="362" spans="1:5">
      <c r="A362" s="73">
        <v>43720</v>
      </c>
      <c r="B362">
        <v>540</v>
      </c>
      <c r="C362">
        <v>540</v>
      </c>
      <c r="D362" s="114">
        <v>2500</v>
      </c>
      <c r="E362" s="114">
        <v>2600</v>
      </c>
    </row>
    <row r="363" spans="1:5">
      <c r="A363" s="73">
        <v>43727</v>
      </c>
      <c r="B363">
        <v>540</v>
      </c>
      <c r="C363">
        <v>540</v>
      </c>
      <c r="D363" s="114">
        <v>2500</v>
      </c>
      <c r="E363" s="114">
        <v>2600</v>
      </c>
    </row>
    <row r="364" spans="1:5">
      <c r="A364" s="73">
        <v>43734</v>
      </c>
      <c r="B364">
        <v>540</v>
      </c>
      <c r="C364">
        <v>540</v>
      </c>
      <c r="D364" s="114">
        <v>2500</v>
      </c>
      <c r="E364" s="114">
        <v>2600</v>
      </c>
    </row>
    <row r="365" spans="1:5">
      <c r="A365" s="73">
        <v>43741</v>
      </c>
      <c r="B365">
        <v>540</v>
      </c>
      <c r="C365">
        <v>540</v>
      </c>
      <c r="D365" s="114">
        <v>2500</v>
      </c>
      <c r="E365" s="114">
        <v>2600</v>
      </c>
    </row>
    <row r="366" spans="1:5">
      <c r="A366" s="73">
        <v>43748</v>
      </c>
      <c r="B366">
        <v>540</v>
      </c>
      <c r="C366">
        <v>540</v>
      </c>
      <c r="D366" s="114">
        <v>2500</v>
      </c>
      <c r="E366" s="114">
        <v>2600</v>
      </c>
    </row>
    <row r="367" spans="1:5">
      <c r="A367" s="73">
        <v>43755</v>
      </c>
      <c r="B367">
        <v>540</v>
      </c>
      <c r="C367">
        <v>540</v>
      </c>
      <c r="D367" s="114">
        <v>2500</v>
      </c>
      <c r="E367" s="114">
        <v>2600</v>
      </c>
    </row>
    <row r="368" spans="1:5">
      <c r="A368" s="73">
        <v>43762</v>
      </c>
      <c r="B368">
        <v>540</v>
      </c>
      <c r="C368">
        <v>540</v>
      </c>
      <c r="D368" s="114">
        <v>2500</v>
      </c>
      <c r="E368" s="114">
        <v>2600</v>
      </c>
    </row>
    <row r="369" spans="1:5">
      <c r="A369" s="73">
        <v>43769</v>
      </c>
      <c r="B369">
        <v>540</v>
      </c>
      <c r="C369">
        <v>540</v>
      </c>
      <c r="D369" s="114">
        <v>2500</v>
      </c>
      <c r="E369" s="114">
        <v>2600</v>
      </c>
    </row>
    <row r="370" spans="1:5">
      <c r="A370" s="73">
        <v>43776</v>
      </c>
      <c r="B370">
        <v>540</v>
      </c>
      <c r="C370">
        <v>540</v>
      </c>
      <c r="D370" s="114">
        <v>2500</v>
      </c>
      <c r="E370" s="114">
        <v>2600</v>
      </c>
    </row>
    <row r="371" spans="1:5">
      <c r="A371" s="73">
        <v>43783</v>
      </c>
      <c r="B371">
        <v>540</v>
      </c>
      <c r="C371">
        <v>540</v>
      </c>
      <c r="D371" s="114">
        <v>2500</v>
      </c>
      <c r="E371" s="114">
        <v>2600</v>
      </c>
    </row>
    <row r="372" spans="1:5">
      <c r="A372" s="73">
        <v>43790</v>
      </c>
      <c r="B372">
        <v>540</v>
      </c>
      <c r="C372">
        <v>540</v>
      </c>
      <c r="D372" s="114">
        <v>2500</v>
      </c>
      <c r="E372" s="114">
        <v>2600</v>
      </c>
    </row>
    <row r="373" spans="1:5">
      <c r="A373" s="73">
        <v>43797</v>
      </c>
      <c r="B373">
        <v>540</v>
      </c>
      <c r="C373">
        <v>540</v>
      </c>
      <c r="D373" s="114">
        <v>2500</v>
      </c>
      <c r="E373" s="114">
        <v>2600</v>
      </c>
    </row>
    <row r="374" spans="1:5">
      <c r="A374" s="73">
        <v>43804</v>
      </c>
      <c r="B374">
        <v>540</v>
      </c>
      <c r="C374">
        <v>540</v>
      </c>
      <c r="D374" s="114">
        <v>2500</v>
      </c>
      <c r="E374" s="114">
        <v>2600</v>
      </c>
    </row>
    <row r="375" spans="1:5">
      <c r="A375" s="73">
        <v>43811</v>
      </c>
      <c r="B375">
        <v>540</v>
      </c>
      <c r="C375">
        <v>540</v>
      </c>
      <c r="D375" s="114">
        <v>2500</v>
      </c>
      <c r="E375" s="114">
        <v>2600</v>
      </c>
    </row>
    <row r="376" spans="1:5">
      <c r="A376" s="73">
        <v>43818</v>
      </c>
      <c r="B376">
        <v>540</v>
      </c>
      <c r="C376">
        <v>540</v>
      </c>
      <c r="D376" s="114">
        <v>2500</v>
      </c>
      <c r="E376" s="114">
        <v>2600</v>
      </c>
    </row>
    <row r="377" spans="1:5">
      <c r="A377" s="73">
        <v>43825</v>
      </c>
      <c r="B377">
        <v>540</v>
      </c>
      <c r="C377">
        <v>540</v>
      </c>
      <c r="D377" s="114">
        <v>2500</v>
      </c>
      <c r="E377" s="114">
        <v>2600</v>
      </c>
    </row>
    <row r="378" spans="1:5">
      <c r="A378" s="73">
        <v>43832</v>
      </c>
      <c r="B378">
        <v>540</v>
      </c>
      <c r="C378">
        <v>540</v>
      </c>
      <c r="D378" s="114">
        <v>2500</v>
      </c>
      <c r="E378" s="114">
        <v>2600</v>
      </c>
    </row>
    <row r="380" spans="1:5">
      <c r="A380" t="s">
        <v>308</v>
      </c>
    </row>
    <row r="382" spans="1:5">
      <c r="A382" t="s">
        <v>309</v>
      </c>
    </row>
    <row r="384" spans="1:5">
      <c r="A384" t="s">
        <v>310</v>
      </c>
    </row>
    <row r="386" spans="1:1">
      <c r="A386" t="s">
        <v>311</v>
      </c>
    </row>
    <row r="388" spans="1:1">
      <c r="A388" t="s">
        <v>312</v>
      </c>
    </row>
    <row r="389" spans="1:1">
      <c r="A389" t="s">
        <v>313</v>
      </c>
    </row>
    <row r="391" spans="1:1">
      <c r="A391" t="s">
        <v>314</v>
      </c>
    </row>
    <row r="392" spans="1:1">
      <c r="A392" t="s">
        <v>315</v>
      </c>
    </row>
    <row r="393" spans="1:1">
      <c r="A393" t="s">
        <v>316</v>
      </c>
    </row>
    <row r="395" spans="1:1">
      <c r="A395" t="s">
        <v>317</v>
      </c>
    </row>
    <row r="396" spans="1:1">
      <c r="A396" t="s">
        <v>318</v>
      </c>
    </row>
    <row r="398" spans="1:1">
      <c r="A398" t="s">
        <v>319</v>
      </c>
    </row>
    <row r="400" spans="1:1">
      <c r="A400" t="s">
        <v>320</v>
      </c>
    </row>
    <row r="401" spans="1:2">
      <c r="A401" t="s">
        <v>321</v>
      </c>
    </row>
    <row r="402" spans="1:2">
      <c r="A402" t="s">
        <v>322</v>
      </c>
    </row>
    <row r="405" spans="1:2">
      <c r="A405" t="s">
        <v>323</v>
      </c>
    </row>
    <row r="406" spans="1:2">
      <c r="A406" t="s">
        <v>324</v>
      </c>
    </row>
    <row r="407" spans="1:2">
      <c r="A407" t="s">
        <v>325</v>
      </c>
    </row>
    <row r="408" spans="1:2">
      <c r="A408" t="s">
        <v>326</v>
      </c>
    </row>
    <row r="409" spans="1:2">
      <c r="A409" t="s">
        <v>327</v>
      </c>
    </row>
    <row r="411" spans="1:2">
      <c r="A411" t="s">
        <v>328</v>
      </c>
    </row>
    <row r="412" spans="1:2">
      <c r="A412" t="s">
        <v>329</v>
      </c>
    </row>
    <row r="414" spans="1:2">
      <c r="A414" t="s">
        <v>330</v>
      </c>
    </row>
    <row r="415" spans="1:2">
      <c r="A415" t="s">
        <v>331</v>
      </c>
    </row>
    <row r="416" spans="1:2">
      <c r="A416" t="s">
        <v>332</v>
      </c>
      <c r="B416" t="s">
        <v>333</v>
      </c>
    </row>
    <row r="417" spans="1:1">
      <c r="A417" t="s">
        <v>334</v>
      </c>
    </row>
    <row r="419" spans="1:1">
      <c r="A419" t="s">
        <v>335</v>
      </c>
    </row>
    <row r="420" spans="1:1">
      <c r="A420" t="s">
        <v>336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334</v>
      </c>
    </row>
    <row r="424" spans="1:1">
      <c r="A424" t="s">
        <v>339</v>
      </c>
    </row>
    <row r="426" spans="1:1">
      <c r="A426" t="s">
        <v>340</v>
      </c>
    </row>
    <row r="427" spans="1:1">
      <c r="A427" t="s">
        <v>341</v>
      </c>
    </row>
    <row r="428" spans="1:1">
      <c r="A428" t="s">
        <v>342</v>
      </c>
    </row>
    <row r="429" spans="1:1">
      <c r="A429" t="s">
        <v>343</v>
      </c>
    </row>
    <row r="430" spans="1:1">
      <c r="A430" t="s">
        <v>344</v>
      </c>
    </row>
    <row r="431" spans="1:1">
      <c r="A431" t="s">
        <v>345</v>
      </c>
    </row>
    <row r="432" spans="1:1">
      <c r="A432" t="s">
        <v>334</v>
      </c>
    </row>
    <row r="434" spans="1:1">
      <c r="A434" t="s">
        <v>346</v>
      </c>
    </row>
    <row r="435" spans="1:1">
      <c r="A435" t="s">
        <v>347</v>
      </c>
    </row>
    <row r="436" spans="1:1">
      <c r="A436" t="s">
        <v>348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334</v>
      </c>
    </row>
    <row r="441" spans="1:1">
      <c r="A441" t="s">
        <v>351</v>
      </c>
    </row>
    <row r="442" spans="1:1">
      <c r="A442" t="s">
        <v>348</v>
      </c>
    </row>
    <row r="443" spans="1:1">
      <c r="A443" t="s">
        <v>352</v>
      </c>
    </row>
    <row r="444" spans="1:1">
      <c r="A444" t="s">
        <v>353</v>
      </c>
    </row>
    <row r="445" spans="1:1">
      <c r="A445" t="s">
        <v>334</v>
      </c>
    </row>
    <row r="446" spans="1:1">
      <c r="A446" t="s">
        <v>354</v>
      </c>
    </row>
    <row r="447" spans="1:1">
      <c r="A447" t="s">
        <v>355</v>
      </c>
    </row>
    <row r="448" spans="1:1">
      <c r="A448" t="s">
        <v>356</v>
      </c>
    </row>
    <row r="449" spans="1:1">
      <c r="A449" t="s">
        <v>357</v>
      </c>
    </row>
    <row r="450" spans="1:1">
      <c r="A450" t="s">
        <v>358</v>
      </c>
    </row>
    <row r="451" spans="1:1">
      <c r="A451" t="s">
        <v>359</v>
      </c>
    </row>
    <row r="452" spans="1:1">
      <c r="A452" t="s">
        <v>360</v>
      </c>
    </row>
    <row r="454" spans="1:1">
      <c r="A454" t="s">
        <v>358</v>
      </c>
    </row>
    <row r="456" spans="1:1">
      <c r="A456" t="s">
        <v>361</v>
      </c>
    </row>
    <row r="457" spans="1:1">
      <c r="A457" t="s">
        <v>360</v>
      </c>
    </row>
    <row r="458" spans="1:1">
      <c r="A458" t="s">
        <v>362</v>
      </c>
    </row>
    <row r="459" spans="1:1">
      <c r="A459" t="s">
        <v>363</v>
      </c>
    </row>
    <row r="460" spans="1:1">
      <c r="A460" t="s">
        <v>364</v>
      </c>
    </row>
    <row r="461" spans="1:1">
      <c r="A461" t="s">
        <v>365</v>
      </c>
    </row>
    <row r="463" spans="1:1">
      <c r="A463" t="s">
        <v>366</v>
      </c>
    </row>
    <row r="464" spans="1:1">
      <c r="A464" t="s">
        <v>367</v>
      </c>
    </row>
    <row r="465" spans="1:1239">
      <c r="A465" t="s">
        <v>368</v>
      </c>
    </row>
    <row r="466" spans="1:1239">
      <c r="A466" t="s">
        <v>369</v>
      </c>
    </row>
    <row r="467" spans="1:1239">
      <c r="A467" t="s">
        <v>369</v>
      </c>
    </row>
    <row r="468" spans="1:1239">
      <c r="A468" t="s">
        <v>370</v>
      </c>
      <c r="B468" t="s">
        <v>371</v>
      </c>
      <c r="C468" t="s">
        <v>372</v>
      </c>
      <c r="D468" t="s">
        <v>373</v>
      </c>
      <c r="E468" t="s">
        <v>374</v>
      </c>
      <c r="F468" t="s">
        <v>375</v>
      </c>
    </row>
    <row r="469" spans="1:1239">
      <c r="A469" t="s">
        <v>376</v>
      </c>
      <c r="B469" t="s">
        <v>377</v>
      </c>
      <c r="C469" t="s">
        <v>378</v>
      </c>
      <c r="D469" t="s">
        <v>379</v>
      </c>
      <c r="E469" t="s">
        <v>380</v>
      </c>
      <c r="F469" t="s">
        <v>378</v>
      </c>
      <c r="G469" t="s">
        <v>381</v>
      </c>
      <c r="H469" t="s">
        <v>380</v>
      </c>
      <c r="I469" t="s">
        <v>378</v>
      </c>
      <c r="J469" t="s">
        <v>382</v>
      </c>
      <c r="K469" t="s">
        <v>380</v>
      </c>
      <c r="L469" t="s">
        <v>378</v>
      </c>
      <c r="M469" t="s">
        <v>383</v>
      </c>
      <c r="N469" t="s">
        <v>380</v>
      </c>
      <c r="O469" t="s">
        <v>378</v>
      </c>
      <c r="P469" t="s">
        <v>384</v>
      </c>
      <c r="Q469" t="s">
        <v>380</v>
      </c>
      <c r="R469" t="s">
        <v>378</v>
      </c>
      <c r="S469" t="s">
        <v>385</v>
      </c>
      <c r="T469" t="s">
        <v>380</v>
      </c>
      <c r="U469" t="s">
        <v>378</v>
      </c>
      <c r="V469" t="s">
        <v>386</v>
      </c>
      <c r="W469" t="s">
        <v>380</v>
      </c>
      <c r="X469" t="s">
        <v>378</v>
      </c>
      <c r="Y469" t="s">
        <v>387</v>
      </c>
      <c r="Z469" t="s">
        <v>380</v>
      </c>
      <c r="AA469" t="s">
        <v>378</v>
      </c>
      <c r="AB469" t="s">
        <v>388</v>
      </c>
      <c r="AC469" t="s">
        <v>380</v>
      </c>
      <c r="AD469" t="s">
        <v>378</v>
      </c>
      <c r="AE469" t="s">
        <v>389</v>
      </c>
      <c r="AF469" t="s">
        <v>380</v>
      </c>
      <c r="AG469" t="s">
        <v>378</v>
      </c>
      <c r="AH469" t="s">
        <v>390</v>
      </c>
      <c r="AI469" t="s">
        <v>380</v>
      </c>
      <c r="AJ469" t="s">
        <v>378</v>
      </c>
      <c r="AK469" t="s">
        <v>391</v>
      </c>
      <c r="AL469" t="s">
        <v>380</v>
      </c>
      <c r="AM469" t="s">
        <v>378</v>
      </c>
      <c r="AN469" t="s">
        <v>392</v>
      </c>
      <c r="AO469" t="s">
        <v>380</v>
      </c>
      <c r="AP469" t="s">
        <v>378</v>
      </c>
      <c r="AQ469" t="s">
        <v>393</v>
      </c>
      <c r="AR469" t="s">
        <v>380</v>
      </c>
      <c r="AS469" t="s">
        <v>378</v>
      </c>
      <c r="AT469" t="s">
        <v>394</v>
      </c>
      <c r="AU469" t="s">
        <v>380</v>
      </c>
      <c r="AV469" t="s">
        <v>378</v>
      </c>
      <c r="AW469" t="s">
        <v>395</v>
      </c>
      <c r="AX469" t="s">
        <v>380</v>
      </c>
      <c r="AY469" t="s">
        <v>378</v>
      </c>
      <c r="AZ469" t="s">
        <v>396</v>
      </c>
      <c r="BA469" t="s">
        <v>380</v>
      </c>
      <c r="BB469" t="s">
        <v>378</v>
      </c>
      <c r="BC469" t="s">
        <v>397</v>
      </c>
      <c r="BD469" t="s">
        <v>380</v>
      </c>
      <c r="BE469" t="s">
        <v>378</v>
      </c>
      <c r="BF469" t="s">
        <v>398</v>
      </c>
      <c r="BG469" t="s">
        <v>380</v>
      </c>
      <c r="BH469" t="s">
        <v>378</v>
      </c>
      <c r="BI469" t="s">
        <v>399</v>
      </c>
      <c r="BJ469" t="s">
        <v>380</v>
      </c>
      <c r="BK469" t="s">
        <v>378</v>
      </c>
      <c r="BL469" t="s">
        <v>400</v>
      </c>
      <c r="BM469" t="s">
        <v>380</v>
      </c>
      <c r="BN469" t="s">
        <v>378</v>
      </c>
      <c r="BO469" t="s">
        <v>401</v>
      </c>
      <c r="BP469" t="s">
        <v>380</v>
      </c>
      <c r="BQ469" t="s">
        <v>378</v>
      </c>
      <c r="BR469" t="s">
        <v>402</v>
      </c>
      <c r="BS469" t="s">
        <v>380</v>
      </c>
      <c r="BT469" t="s">
        <v>378</v>
      </c>
      <c r="BU469" t="s">
        <v>403</v>
      </c>
      <c r="BV469" t="s">
        <v>380</v>
      </c>
      <c r="BW469" t="s">
        <v>378</v>
      </c>
      <c r="BX469" t="s">
        <v>404</v>
      </c>
      <c r="BY469" t="s">
        <v>380</v>
      </c>
      <c r="BZ469" t="s">
        <v>378</v>
      </c>
      <c r="CA469" t="s">
        <v>405</v>
      </c>
      <c r="CB469" t="s">
        <v>380</v>
      </c>
      <c r="CC469" t="s">
        <v>378</v>
      </c>
      <c r="CD469" t="s">
        <v>406</v>
      </c>
      <c r="CE469" t="s">
        <v>380</v>
      </c>
      <c r="CF469" t="s">
        <v>378</v>
      </c>
      <c r="CG469" t="s">
        <v>407</v>
      </c>
      <c r="CH469" t="s">
        <v>408</v>
      </c>
      <c r="CI469" t="s">
        <v>409</v>
      </c>
      <c r="CJ469" t="s">
        <v>410</v>
      </c>
      <c r="CK469" t="s">
        <v>408</v>
      </c>
      <c r="CL469" t="s">
        <v>409</v>
      </c>
      <c r="CM469" t="s">
        <v>411</v>
      </c>
      <c r="CN469" t="s">
        <v>408</v>
      </c>
      <c r="CO469" t="s">
        <v>409</v>
      </c>
      <c r="CP469" t="s">
        <v>412</v>
      </c>
      <c r="CQ469" t="s">
        <v>408</v>
      </c>
      <c r="CR469" t="s">
        <v>409</v>
      </c>
      <c r="CS469" t="s">
        <v>413</v>
      </c>
      <c r="CT469" t="s">
        <v>408</v>
      </c>
      <c r="CU469" t="s">
        <v>409</v>
      </c>
      <c r="CV469" t="s">
        <v>414</v>
      </c>
      <c r="CW469" t="s">
        <v>408</v>
      </c>
      <c r="CX469" t="s">
        <v>409</v>
      </c>
      <c r="CY469" t="s">
        <v>415</v>
      </c>
      <c r="CZ469" t="s">
        <v>408</v>
      </c>
      <c r="DA469" t="s">
        <v>409</v>
      </c>
      <c r="DB469" t="s">
        <v>416</v>
      </c>
      <c r="DC469" t="s">
        <v>408</v>
      </c>
      <c r="DD469" t="s">
        <v>409</v>
      </c>
      <c r="DE469" t="s">
        <v>417</v>
      </c>
      <c r="DF469" t="s">
        <v>408</v>
      </c>
      <c r="DG469" t="s">
        <v>409</v>
      </c>
      <c r="DH469" t="s">
        <v>418</v>
      </c>
      <c r="DI469" t="s">
        <v>408</v>
      </c>
      <c r="DJ469" t="s">
        <v>409</v>
      </c>
      <c r="DK469" t="s">
        <v>419</v>
      </c>
      <c r="DL469" t="s">
        <v>408</v>
      </c>
      <c r="DM469" t="s">
        <v>409</v>
      </c>
      <c r="DN469" t="s">
        <v>420</v>
      </c>
      <c r="DO469" t="s">
        <v>408</v>
      </c>
      <c r="DP469" t="s">
        <v>409</v>
      </c>
      <c r="DQ469" t="s">
        <v>421</v>
      </c>
      <c r="DR469" t="s">
        <v>408</v>
      </c>
      <c r="DS469" t="s">
        <v>409</v>
      </c>
      <c r="DT469" t="s">
        <v>422</v>
      </c>
      <c r="DU469" t="s">
        <v>408</v>
      </c>
      <c r="DV469" t="s">
        <v>409</v>
      </c>
      <c r="DW469" t="s">
        <v>423</v>
      </c>
      <c r="DX469" t="s">
        <v>408</v>
      </c>
      <c r="DY469" t="s">
        <v>409</v>
      </c>
      <c r="DZ469" t="s">
        <v>424</v>
      </c>
      <c r="EA469" t="s">
        <v>408</v>
      </c>
      <c r="EB469" t="s">
        <v>409</v>
      </c>
      <c r="EC469" t="s">
        <v>425</v>
      </c>
      <c r="ED469" t="s">
        <v>408</v>
      </c>
      <c r="EE469" t="s">
        <v>409</v>
      </c>
      <c r="EF469" t="s">
        <v>426</v>
      </c>
      <c r="EG469" t="s">
        <v>408</v>
      </c>
      <c r="EH469" t="s">
        <v>409</v>
      </c>
      <c r="EI469" t="s">
        <v>427</v>
      </c>
      <c r="EJ469" t="s">
        <v>408</v>
      </c>
      <c r="EK469" t="s">
        <v>409</v>
      </c>
      <c r="EL469" t="s">
        <v>428</v>
      </c>
      <c r="EM469" t="s">
        <v>408</v>
      </c>
      <c r="EN469" t="s">
        <v>409</v>
      </c>
      <c r="EO469" t="s">
        <v>429</v>
      </c>
      <c r="EP469" t="s">
        <v>408</v>
      </c>
      <c r="EQ469" t="s">
        <v>409</v>
      </c>
      <c r="ER469" t="s">
        <v>430</v>
      </c>
      <c r="ES469" t="s">
        <v>408</v>
      </c>
      <c r="ET469" t="s">
        <v>409</v>
      </c>
      <c r="EU469" t="s">
        <v>431</v>
      </c>
      <c r="EV469" t="s">
        <v>408</v>
      </c>
      <c r="EW469" t="s">
        <v>409</v>
      </c>
      <c r="EX469" t="s">
        <v>432</v>
      </c>
      <c r="EY469" t="s">
        <v>408</v>
      </c>
      <c r="EZ469" t="s">
        <v>409</v>
      </c>
      <c r="FA469" t="s">
        <v>433</v>
      </c>
      <c r="FB469" t="s">
        <v>408</v>
      </c>
      <c r="FC469" t="s">
        <v>409</v>
      </c>
      <c r="FD469" t="s">
        <v>434</v>
      </c>
      <c r="FE469" t="s">
        <v>408</v>
      </c>
      <c r="FF469" t="s">
        <v>409</v>
      </c>
      <c r="FG469" t="s">
        <v>435</v>
      </c>
      <c r="FH469" t="s">
        <v>408</v>
      </c>
      <c r="FI469" t="s">
        <v>409</v>
      </c>
      <c r="FJ469" t="s">
        <v>436</v>
      </c>
      <c r="FK469" t="s">
        <v>408</v>
      </c>
      <c r="FL469" t="s">
        <v>409</v>
      </c>
      <c r="FM469" t="s">
        <v>437</v>
      </c>
      <c r="FN469" t="s">
        <v>408</v>
      </c>
      <c r="FO469" t="s">
        <v>409</v>
      </c>
      <c r="FP469" t="s">
        <v>438</v>
      </c>
      <c r="FQ469" t="s">
        <v>408</v>
      </c>
      <c r="FR469" t="s">
        <v>409</v>
      </c>
      <c r="FS469" t="s">
        <v>439</v>
      </c>
      <c r="FT469" t="s">
        <v>440</v>
      </c>
      <c r="FU469" t="s">
        <v>441</v>
      </c>
      <c r="FV469" t="s">
        <v>442</v>
      </c>
      <c r="FW469" t="s">
        <v>440</v>
      </c>
      <c r="FX469" t="s">
        <v>441</v>
      </c>
      <c r="FY469" t="s">
        <v>443</v>
      </c>
      <c r="FZ469" t="s">
        <v>440</v>
      </c>
      <c r="GA469" t="s">
        <v>441</v>
      </c>
      <c r="GB469" t="s">
        <v>444</v>
      </c>
      <c r="GC469" t="s">
        <v>440</v>
      </c>
      <c r="GD469" t="s">
        <v>441</v>
      </c>
      <c r="GE469" t="s">
        <v>445</v>
      </c>
      <c r="GF469" t="s">
        <v>440</v>
      </c>
      <c r="GG469" t="s">
        <v>441</v>
      </c>
      <c r="GH469" t="s">
        <v>446</v>
      </c>
      <c r="GI469" t="s">
        <v>440</v>
      </c>
      <c r="GJ469" t="s">
        <v>441</v>
      </c>
      <c r="GK469" t="s">
        <v>447</v>
      </c>
      <c r="GL469" t="s">
        <v>440</v>
      </c>
      <c r="GM469" t="s">
        <v>441</v>
      </c>
      <c r="GN469" t="s">
        <v>448</v>
      </c>
      <c r="GO469" t="s">
        <v>440</v>
      </c>
      <c r="GP469" t="s">
        <v>441</v>
      </c>
      <c r="GQ469" t="s">
        <v>449</v>
      </c>
      <c r="GR469" t="s">
        <v>440</v>
      </c>
      <c r="GS469" t="s">
        <v>441</v>
      </c>
      <c r="GT469" t="s">
        <v>450</v>
      </c>
      <c r="GU469" t="s">
        <v>440</v>
      </c>
      <c r="GV469" t="s">
        <v>441</v>
      </c>
      <c r="GW469" t="s">
        <v>451</v>
      </c>
      <c r="GX469" t="s">
        <v>440</v>
      </c>
      <c r="GY469" t="s">
        <v>441</v>
      </c>
      <c r="GZ469" t="s">
        <v>452</v>
      </c>
      <c r="HA469" t="s">
        <v>440</v>
      </c>
      <c r="HB469" t="s">
        <v>441</v>
      </c>
      <c r="HC469" t="s">
        <v>453</v>
      </c>
      <c r="HD469" t="s">
        <v>440</v>
      </c>
      <c r="HE469" t="s">
        <v>441</v>
      </c>
      <c r="HF469" t="s">
        <v>454</v>
      </c>
      <c r="HG469" t="s">
        <v>440</v>
      </c>
      <c r="HH469" t="s">
        <v>441</v>
      </c>
      <c r="HI469" t="s">
        <v>455</v>
      </c>
      <c r="HJ469" t="s">
        <v>440</v>
      </c>
      <c r="HK469" t="s">
        <v>441</v>
      </c>
      <c r="HL469" t="s">
        <v>456</v>
      </c>
      <c r="HM469" t="s">
        <v>440</v>
      </c>
      <c r="HN469" t="s">
        <v>441</v>
      </c>
      <c r="HO469" t="s">
        <v>457</v>
      </c>
      <c r="HP469" t="s">
        <v>440</v>
      </c>
      <c r="HQ469" t="s">
        <v>441</v>
      </c>
      <c r="HR469" t="s">
        <v>458</v>
      </c>
      <c r="HS469" t="s">
        <v>440</v>
      </c>
      <c r="HT469" t="s">
        <v>441</v>
      </c>
      <c r="HU469" t="s">
        <v>459</v>
      </c>
      <c r="HV469" t="s">
        <v>440</v>
      </c>
      <c r="HW469" t="s">
        <v>441</v>
      </c>
      <c r="HX469" t="s">
        <v>460</v>
      </c>
      <c r="HY469" t="s">
        <v>440</v>
      </c>
      <c r="HZ469" t="s">
        <v>441</v>
      </c>
      <c r="IA469" t="s">
        <v>461</v>
      </c>
      <c r="IB469" t="s">
        <v>440</v>
      </c>
      <c r="IC469" t="s">
        <v>441</v>
      </c>
      <c r="ID469" t="s">
        <v>462</v>
      </c>
      <c r="IE469" t="s">
        <v>440</v>
      </c>
      <c r="IF469" t="s">
        <v>441</v>
      </c>
      <c r="IG469" t="s">
        <v>463</v>
      </c>
      <c r="IH469" t="s">
        <v>440</v>
      </c>
      <c r="II469" t="s">
        <v>441</v>
      </c>
      <c r="IJ469" t="s">
        <v>464</v>
      </c>
      <c r="IK469" t="s">
        <v>440</v>
      </c>
      <c r="IL469" t="s">
        <v>441</v>
      </c>
      <c r="IM469" t="s">
        <v>465</v>
      </c>
      <c r="IN469" t="s">
        <v>440</v>
      </c>
      <c r="IO469" t="s">
        <v>441</v>
      </c>
      <c r="IP469" t="s">
        <v>466</v>
      </c>
      <c r="IQ469" t="s">
        <v>440</v>
      </c>
      <c r="IR469" t="s">
        <v>441</v>
      </c>
      <c r="IS469" t="s">
        <v>467</v>
      </c>
      <c r="IT469" t="s">
        <v>440</v>
      </c>
      <c r="IU469" t="s">
        <v>441</v>
      </c>
      <c r="IV469" t="s">
        <v>468</v>
      </c>
      <c r="IW469" t="s">
        <v>440</v>
      </c>
      <c r="IX469" t="s">
        <v>441</v>
      </c>
      <c r="IY469" t="s">
        <v>469</v>
      </c>
      <c r="IZ469" t="s">
        <v>440</v>
      </c>
      <c r="JA469" t="s">
        <v>441</v>
      </c>
      <c r="JB469" t="s">
        <v>470</v>
      </c>
      <c r="JC469" t="s">
        <v>440</v>
      </c>
      <c r="JD469" t="s">
        <v>441</v>
      </c>
      <c r="JE469" t="s">
        <v>471</v>
      </c>
      <c r="JF469" t="s">
        <v>440</v>
      </c>
      <c r="JG469" t="s">
        <v>441</v>
      </c>
      <c r="JH469" t="s">
        <v>472</v>
      </c>
      <c r="JI469" t="s">
        <v>440</v>
      </c>
      <c r="JJ469" t="s">
        <v>441</v>
      </c>
      <c r="JK469" t="s">
        <v>473</v>
      </c>
      <c r="JL469" t="s">
        <v>440</v>
      </c>
      <c r="JM469" t="s">
        <v>441</v>
      </c>
      <c r="JN469" t="s">
        <v>474</v>
      </c>
      <c r="JO469" t="s">
        <v>440</v>
      </c>
      <c r="JP469" t="s">
        <v>441</v>
      </c>
      <c r="JQ469" t="s">
        <v>475</v>
      </c>
      <c r="JR469" t="s">
        <v>440</v>
      </c>
      <c r="JS469" t="s">
        <v>441</v>
      </c>
      <c r="JT469" t="s">
        <v>476</v>
      </c>
      <c r="JU469" t="s">
        <v>440</v>
      </c>
      <c r="JV469" t="s">
        <v>441</v>
      </c>
      <c r="JW469" t="s">
        <v>477</v>
      </c>
      <c r="JX469" t="s">
        <v>440</v>
      </c>
      <c r="JY469" t="s">
        <v>441</v>
      </c>
      <c r="JZ469" t="s">
        <v>478</v>
      </c>
      <c r="KA469" t="s">
        <v>440</v>
      </c>
      <c r="KB469" t="s">
        <v>441</v>
      </c>
      <c r="KC469" t="s">
        <v>479</v>
      </c>
      <c r="KD469" t="s">
        <v>440</v>
      </c>
      <c r="KE469" t="s">
        <v>441</v>
      </c>
      <c r="KF469" t="s">
        <v>480</v>
      </c>
      <c r="KG469" t="s">
        <v>481</v>
      </c>
      <c r="KH469" t="s">
        <v>482</v>
      </c>
      <c r="KI469" t="s">
        <v>483</v>
      </c>
      <c r="KJ469" t="s">
        <v>481</v>
      </c>
      <c r="KK469" t="s">
        <v>482</v>
      </c>
      <c r="KL469" t="s">
        <v>484</v>
      </c>
      <c r="KM469" t="s">
        <v>481</v>
      </c>
      <c r="KN469" t="s">
        <v>482</v>
      </c>
      <c r="KO469" t="s">
        <v>485</v>
      </c>
      <c r="KP469" t="s">
        <v>481</v>
      </c>
      <c r="KQ469" t="s">
        <v>482</v>
      </c>
      <c r="KR469" t="s">
        <v>486</v>
      </c>
      <c r="KS469" t="s">
        <v>481</v>
      </c>
      <c r="KT469" t="s">
        <v>482</v>
      </c>
      <c r="KU469" t="s">
        <v>487</v>
      </c>
      <c r="KV469" t="s">
        <v>481</v>
      </c>
      <c r="KW469" t="s">
        <v>482</v>
      </c>
      <c r="KX469" t="s">
        <v>488</v>
      </c>
      <c r="KY469" t="s">
        <v>481</v>
      </c>
      <c r="KZ469" t="s">
        <v>482</v>
      </c>
      <c r="LA469" t="s">
        <v>489</v>
      </c>
      <c r="LB469" t="s">
        <v>481</v>
      </c>
      <c r="LC469" t="s">
        <v>482</v>
      </c>
      <c r="LD469" t="s">
        <v>490</v>
      </c>
      <c r="LE469" t="s">
        <v>481</v>
      </c>
      <c r="LF469" t="s">
        <v>482</v>
      </c>
      <c r="LG469" t="s">
        <v>491</v>
      </c>
      <c r="LH469" t="s">
        <v>481</v>
      </c>
      <c r="LI469" t="s">
        <v>482</v>
      </c>
      <c r="LJ469" t="s">
        <v>492</v>
      </c>
      <c r="LK469" t="s">
        <v>481</v>
      </c>
      <c r="LL469" t="s">
        <v>482</v>
      </c>
      <c r="LM469" t="s">
        <v>493</v>
      </c>
      <c r="LN469" t="s">
        <v>481</v>
      </c>
      <c r="LO469" t="s">
        <v>482</v>
      </c>
      <c r="LP469" t="s">
        <v>494</v>
      </c>
      <c r="LQ469" t="s">
        <v>481</v>
      </c>
      <c r="LR469" t="s">
        <v>482</v>
      </c>
      <c r="LS469" t="s">
        <v>495</v>
      </c>
      <c r="LT469" t="s">
        <v>481</v>
      </c>
      <c r="LU469" t="s">
        <v>482</v>
      </c>
      <c r="LV469" t="s">
        <v>496</v>
      </c>
      <c r="LW469" t="s">
        <v>481</v>
      </c>
      <c r="LX469" t="s">
        <v>482</v>
      </c>
      <c r="LY469" t="s">
        <v>497</v>
      </c>
      <c r="LZ469" t="s">
        <v>481</v>
      </c>
      <c r="MA469" t="s">
        <v>482</v>
      </c>
      <c r="MB469" t="s">
        <v>498</v>
      </c>
      <c r="MC469" t="s">
        <v>481</v>
      </c>
      <c r="MD469" t="s">
        <v>482</v>
      </c>
      <c r="ME469" t="s">
        <v>499</v>
      </c>
      <c r="MF469" t="s">
        <v>481</v>
      </c>
      <c r="MG469" t="s">
        <v>482</v>
      </c>
      <c r="MH469" t="s">
        <v>500</v>
      </c>
      <c r="MI469" t="s">
        <v>481</v>
      </c>
      <c r="MJ469" t="s">
        <v>482</v>
      </c>
      <c r="MK469" t="s">
        <v>501</v>
      </c>
      <c r="ML469" t="s">
        <v>481</v>
      </c>
      <c r="MM469" t="s">
        <v>482</v>
      </c>
      <c r="MN469" t="s">
        <v>502</v>
      </c>
      <c r="MO469" t="s">
        <v>481</v>
      </c>
      <c r="MP469" t="s">
        <v>482</v>
      </c>
      <c r="MQ469" t="s">
        <v>503</v>
      </c>
      <c r="MR469" t="s">
        <v>481</v>
      </c>
      <c r="MS469" t="s">
        <v>482</v>
      </c>
      <c r="MT469" t="s">
        <v>504</v>
      </c>
      <c r="MU469" t="s">
        <v>481</v>
      </c>
      <c r="MV469" t="s">
        <v>482</v>
      </c>
      <c r="MW469" t="s">
        <v>505</v>
      </c>
      <c r="MX469" t="s">
        <v>481</v>
      </c>
      <c r="MY469" t="s">
        <v>482</v>
      </c>
      <c r="MZ469" t="s">
        <v>506</v>
      </c>
      <c r="NA469" t="s">
        <v>481</v>
      </c>
      <c r="NB469" t="s">
        <v>482</v>
      </c>
      <c r="NC469" t="s">
        <v>507</v>
      </c>
      <c r="ND469" t="s">
        <v>481</v>
      </c>
      <c r="NE469" t="s">
        <v>482</v>
      </c>
      <c r="NF469" t="s">
        <v>508</v>
      </c>
      <c r="NG469" t="s">
        <v>481</v>
      </c>
      <c r="NH469" t="s">
        <v>482</v>
      </c>
      <c r="NI469" t="s">
        <v>509</v>
      </c>
      <c r="NJ469" t="s">
        <v>481</v>
      </c>
      <c r="NK469" t="s">
        <v>482</v>
      </c>
      <c r="NL469" t="s">
        <v>510</v>
      </c>
      <c r="NM469" t="s">
        <v>481</v>
      </c>
      <c r="NN469" t="s">
        <v>482</v>
      </c>
      <c r="NO469" t="s">
        <v>511</v>
      </c>
      <c r="NP469" t="s">
        <v>481</v>
      </c>
      <c r="NQ469" t="s">
        <v>482</v>
      </c>
      <c r="NR469" t="s">
        <v>512</v>
      </c>
      <c r="NS469" t="s">
        <v>481</v>
      </c>
      <c r="NT469" t="s">
        <v>482</v>
      </c>
      <c r="NU469" t="s">
        <v>513</v>
      </c>
      <c r="NV469" t="s">
        <v>481</v>
      </c>
      <c r="NW469" t="s">
        <v>482</v>
      </c>
      <c r="NX469" t="s">
        <v>514</v>
      </c>
      <c r="NY469" t="s">
        <v>481</v>
      </c>
      <c r="NZ469" t="s">
        <v>482</v>
      </c>
      <c r="OA469" t="s">
        <v>515</v>
      </c>
      <c r="OB469" t="s">
        <v>481</v>
      </c>
      <c r="OC469" t="s">
        <v>482</v>
      </c>
      <c r="OD469" t="s">
        <v>516</v>
      </c>
      <c r="OE469" t="s">
        <v>481</v>
      </c>
      <c r="OF469" t="s">
        <v>482</v>
      </c>
      <c r="OG469" t="s">
        <v>517</v>
      </c>
      <c r="OH469" t="s">
        <v>481</v>
      </c>
      <c r="OI469" t="s">
        <v>482</v>
      </c>
      <c r="OJ469" t="s">
        <v>518</v>
      </c>
      <c r="OK469" t="s">
        <v>481</v>
      </c>
      <c r="OL469" t="s">
        <v>482</v>
      </c>
      <c r="OM469" t="s">
        <v>519</v>
      </c>
      <c r="ON469" t="s">
        <v>481</v>
      </c>
      <c r="OO469" t="s">
        <v>482</v>
      </c>
      <c r="OP469" t="s">
        <v>520</v>
      </c>
      <c r="OQ469" t="s">
        <v>481</v>
      </c>
      <c r="OR469" t="s">
        <v>482</v>
      </c>
      <c r="OS469" t="s">
        <v>521</v>
      </c>
      <c r="OT469" t="s">
        <v>481</v>
      </c>
      <c r="OU469" t="s">
        <v>482</v>
      </c>
      <c r="OV469" t="s">
        <v>522</v>
      </c>
      <c r="OW469" t="s">
        <v>481</v>
      </c>
      <c r="OX469" t="s">
        <v>482</v>
      </c>
      <c r="OY469" t="s">
        <v>523</v>
      </c>
      <c r="OZ469" t="s">
        <v>481</v>
      </c>
      <c r="PA469" t="s">
        <v>482</v>
      </c>
      <c r="PB469" t="s">
        <v>524</v>
      </c>
      <c r="PC469" t="s">
        <v>481</v>
      </c>
      <c r="PD469" t="s">
        <v>482</v>
      </c>
      <c r="PE469" t="s">
        <v>525</v>
      </c>
      <c r="PF469" t="s">
        <v>481</v>
      </c>
      <c r="PG469" t="s">
        <v>482</v>
      </c>
      <c r="PH469" t="s">
        <v>526</v>
      </c>
      <c r="PI469" t="s">
        <v>481</v>
      </c>
      <c r="PJ469" t="s">
        <v>482</v>
      </c>
      <c r="PK469" t="s">
        <v>527</v>
      </c>
      <c r="PL469" t="s">
        <v>481</v>
      </c>
      <c r="PM469" t="s">
        <v>482</v>
      </c>
      <c r="PN469" t="s">
        <v>528</v>
      </c>
      <c r="PO469" t="s">
        <v>481</v>
      </c>
      <c r="PP469" t="s">
        <v>482</v>
      </c>
      <c r="PQ469" t="s">
        <v>529</v>
      </c>
      <c r="PR469" t="s">
        <v>481</v>
      </c>
      <c r="PS469" t="s">
        <v>482</v>
      </c>
      <c r="PT469" t="s">
        <v>530</v>
      </c>
      <c r="PU469" t="s">
        <v>481</v>
      </c>
      <c r="PV469" t="s">
        <v>482</v>
      </c>
      <c r="PW469" t="s">
        <v>531</v>
      </c>
      <c r="PX469" t="s">
        <v>481</v>
      </c>
      <c r="PY469" t="s">
        <v>482</v>
      </c>
      <c r="PZ469" t="s">
        <v>532</v>
      </c>
      <c r="QA469" t="s">
        <v>481</v>
      </c>
      <c r="QB469" t="s">
        <v>482</v>
      </c>
      <c r="QC469" t="s">
        <v>533</v>
      </c>
      <c r="QD469" t="s">
        <v>481</v>
      </c>
      <c r="QE469" t="s">
        <v>482</v>
      </c>
      <c r="QF469" t="s">
        <v>534</v>
      </c>
      <c r="QG469" t="s">
        <v>481</v>
      </c>
      <c r="QH469" t="s">
        <v>482</v>
      </c>
      <c r="QI469" t="s">
        <v>535</v>
      </c>
      <c r="QJ469" t="s">
        <v>481</v>
      </c>
      <c r="QK469" t="s">
        <v>482</v>
      </c>
      <c r="QL469" t="s">
        <v>536</v>
      </c>
      <c r="QM469" t="s">
        <v>481</v>
      </c>
      <c r="QN469" t="s">
        <v>482</v>
      </c>
      <c r="QO469" t="s">
        <v>537</v>
      </c>
      <c r="QP469" t="s">
        <v>481</v>
      </c>
      <c r="QQ469" t="s">
        <v>482</v>
      </c>
      <c r="QR469" t="s">
        <v>538</v>
      </c>
      <c r="QS469" t="s">
        <v>481</v>
      </c>
      <c r="QT469" t="s">
        <v>482</v>
      </c>
      <c r="QU469" t="s">
        <v>539</v>
      </c>
      <c r="QV469" t="s">
        <v>481</v>
      </c>
      <c r="QW469" t="s">
        <v>482</v>
      </c>
      <c r="QX469" t="s">
        <v>540</v>
      </c>
      <c r="QY469" t="s">
        <v>481</v>
      </c>
      <c r="QZ469" t="s">
        <v>482</v>
      </c>
      <c r="RA469" t="s">
        <v>541</v>
      </c>
      <c r="RB469" t="s">
        <v>481</v>
      </c>
      <c r="RC469" t="s">
        <v>482</v>
      </c>
      <c r="RD469" t="s">
        <v>542</v>
      </c>
      <c r="RE469" t="s">
        <v>481</v>
      </c>
      <c r="RF469" t="s">
        <v>482</v>
      </c>
      <c r="RG469" t="s">
        <v>543</v>
      </c>
      <c r="RH469" t="s">
        <v>481</v>
      </c>
      <c r="RI469" t="s">
        <v>482</v>
      </c>
      <c r="RJ469" t="s">
        <v>544</v>
      </c>
      <c r="RK469" t="s">
        <v>481</v>
      </c>
      <c r="RL469" t="s">
        <v>482</v>
      </c>
      <c r="RM469" t="s">
        <v>545</v>
      </c>
      <c r="RN469" t="s">
        <v>481</v>
      </c>
      <c r="RO469" t="s">
        <v>482</v>
      </c>
      <c r="RP469" t="s">
        <v>546</v>
      </c>
      <c r="RQ469" t="s">
        <v>481</v>
      </c>
      <c r="RR469" t="s">
        <v>482</v>
      </c>
      <c r="RS469" t="s">
        <v>547</v>
      </c>
      <c r="RT469" t="s">
        <v>481</v>
      </c>
      <c r="RU469" t="s">
        <v>482</v>
      </c>
      <c r="RV469" t="s">
        <v>548</v>
      </c>
      <c r="RW469" t="s">
        <v>481</v>
      </c>
      <c r="RX469" t="s">
        <v>482</v>
      </c>
      <c r="RY469" t="s">
        <v>549</v>
      </c>
      <c r="RZ469" t="s">
        <v>481</v>
      </c>
      <c r="SA469" t="s">
        <v>482</v>
      </c>
      <c r="SB469" t="s">
        <v>550</v>
      </c>
      <c r="SC469" t="s">
        <v>481</v>
      </c>
      <c r="SD469" t="s">
        <v>482</v>
      </c>
      <c r="SE469" t="s">
        <v>551</v>
      </c>
      <c r="SF469" t="s">
        <v>481</v>
      </c>
      <c r="SG469" t="s">
        <v>482</v>
      </c>
      <c r="SH469" t="s">
        <v>552</v>
      </c>
      <c r="SI469" t="s">
        <v>481</v>
      </c>
      <c r="SJ469" t="s">
        <v>482</v>
      </c>
      <c r="SK469" t="s">
        <v>553</v>
      </c>
      <c r="SL469" t="s">
        <v>481</v>
      </c>
      <c r="SM469" t="s">
        <v>482</v>
      </c>
      <c r="SN469" t="s">
        <v>554</v>
      </c>
      <c r="SO469" t="s">
        <v>481</v>
      </c>
      <c r="SP469" t="s">
        <v>482</v>
      </c>
      <c r="SQ469" t="s">
        <v>555</v>
      </c>
      <c r="SR469" t="s">
        <v>481</v>
      </c>
      <c r="SS469" t="s">
        <v>482</v>
      </c>
      <c r="ST469" t="s">
        <v>556</v>
      </c>
      <c r="SU469" t="s">
        <v>481</v>
      </c>
      <c r="SV469" t="s">
        <v>482</v>
      </c>
      <c r="SW469" t="s">
        <v>557</v>
      </c>
      <c r="SX469" t="s">
        <v>481</v>
      </c>
      <c r="SY469" t="s">
        <v>482</v>
      </c>
      <c r="SZ469" t="s">
        <v>558</v>
      </c>
      <c r="TA469" t="s">
        <v>481</v>
      </c>
      <c r="TB469" t="s">
        <v>482</v>
      </c>
      <c r="TC469" t="s">
        <v>559</v>
      </c>
      <c r="TD469" t="s">
        <v>481</v>
      </c>
      <c r="TE469" t="s">
        <v>482</v>
      </c>
      <c r="TF469" t="s">
        <v>560</v>
      </c>
      <c r="TG469" t="s">
        <v>481</v>
      </c>
      <c r="TH469" t="s">
        <v>482</v>
      </c>
      <c r="TI469" t="s">
        <v>561</v>
      </c>
      <c r="TJ469" t="s">
        <v>481</v>
      </c>
      <c r="TK469" t="s">
        <v>482</v>
      </c>
      <c r="TL469" t="s">
        <v>562</v>
      </c>
      <c r="TM469" t="s">
        <v>481</v>
      </c>
      <c r="TN469" t="s">
        <v>482</v>
      </c>
      <c r="TO469" t="s">
        <v>563</v>
      </c>
      <c r="TP469" t="s">
        <v>481</v>
      </c>
      <c r="TQ469" t="s">
        <v>482</v>
      </c>
      <c r="TR469" t="s">
        <v>564</v>
      </c>
      <c r="TS469" t="s">
        <v>481</v>
      </c>
      <c r="TT469" t="s">
        <v>482</v>
      </c>
      <c r="TU469" t="s">
        <v>565</v>
      </c>
      <c r="TV469" t="s">
        <v>481</v>
      </c>
      <c r="TW469" t="s">
        <v>482</v>
      </c>
      <c r="TX469" t="s">
        <v>566</v>
      </c>
      <c r="TY469" t="s">
        <v>481</v>
      </c>
      <c r="TZ469" t="s">
        <v>482</v>
      </c>
      <c r="UA469" t="s">
        <v>567</v>
      </c>
      <c r="UB469" t="s">
        <v>481</v>
      </c>
      <c r="UC469" t="s">
        <v>482</v>
      </c>
      <c r="UD469" t="s">
        <v>568</v>
      </c>
      <c r="UE469" t="s">
        <v>481</v>
      </c>
      <c r="UF469" t="s">
        <v>482</v>
      </c>
      <c r="UG469" t="s">
        <v>569</v>
      </c>
      <c r="UH469" t="s">
        <v>481</v>
      </c>
      <c r="UI469" t="s">
        <v>482</v>
      </c>
      <c r="UJ469" t="s">
        <v>570</v>
      </c>
      <c r="UK469" t="s">
        <v>481</v>
      </c>
      <c r="UL469" t="s">
        <v>482</v>
      </c>
      <c r="UM469" t="s">
        <v>571</v>
      </c>
      <c r="UN469" t="s">
        <v>481</v>
      </c>
      <c r="UO469" t="s">
        <v>482</v>
      </c>
      <c r="UP469" t="s">
        <v>572</v>
      </c>
      <c r="UQ469" t="s">
        <v>481</v>
      </c>
      <c r="UR469" t="s">
        <v>482</v>
      </c>
      <c r="US469" t="s">
        <v>573</v>
      </c>
      <c r="UT469" t="s">
        <v>481</v>
      </c>
      <c r="UU469" t="s">
        <v>482</v>
      </c>
      <c r="UV469" t="s">
        <v>574</v>
      </c>
      <c r="UW469" t="s">
        <v>481</v>
      </c>
      <c r="UX469" t="s">
        <v>482</v>
      </c>
      <c r="UY469" t="s">
        <v>575</v>
      </c>
      <c r="UZ469" t="s">
        <v>481</v>
      </c>
      <c r="VA469" t="s">
        <v>482</v>
      </c>
      <c r="VB469" t="s">
        <v>576</v>
      </c>
      <c r="VC469" t="s">
        <v>481</v>
      </c>
      <c r="VD469" t="s">
        <v>482</v>
      </c>
      <c r="VE469" t="s">
        <v>577</v>
      </c>
      <c r="VF469" t="s">
        <v>481</v>
      </c>
      <c r="VG469" t="s">
        <v>482</v>
      </c>
      <c r="VH469" t="s">
        <v>578</v>
      </c>
      <c r="VI469" t="s">
        <v>481</v>
      </c>
      <c r="VJ469" t="s">
        <v>482</v>
      </c>
      <c r="VK469" t="s">
        <v>579</v>
      </c>
      <c r="VL469" t="s">
        <v>481</v>
      </c>
      <c r="VM469" t="s">
        <v>482</v>
      </c>
      <c r="VN469" t="s">
        <v>580</v>
      </c>
      <c r="VO469" t="s">
        <v>481</v>
      </c>
      <c r="VP469" t="s">
        <v>482</v>
      </c>
      <c r="VQ469" t="s">
        <v>581</v>
      </c>
      <c r="VR469" t="s">
        <v>481</v>
      </c>
      <c r="VS469" t="s">
        <v>482</v>
      </c>
      <c r="VT469" t="s">
        <v>582</v>
      </c>
      <c r="VU469" t="s">
        <v>481</v>
      </c>
      <c r="VV469" t="s">
        <v>482</v>
      </c>
      <c r="VW469" t="s">
        <v>583</v>
      </c>
      <c r="VX469" t="s">
        <v>481</v>
      </c>
      <c r="VY469" t="s">
        <v>482</v>
      </c>
      <c r="VZ469" t="s">
        <v>584</v>
      </c>
      <c r="WA469" t="s">
        <v>481</v>
      </c>
      <c r="WB469" t="s">
        <v>482</v>
      </c>
      <c r="WC469" t="s">
        <v>585</v>
      </c>
      <c r="WD469" t="s">
        <v>481</v>
      </c>
      <c r="WE469" t="s">
        <v>482</v>
      </c>
      <c r="WF469" t="s">
        <v>586</v>
      </c>
      <c r="WG469" t="s">
        <v>481</v>
      </c>
      <c r="WH469" t="s">
        <v>482</v>
      </c>
      <c r="WI469" t="s">
        <v>587</v>
      </c>
      <c r="WJ469" t="s">
        <v>481</v>
      </c>
      <c r="WK469" t="s">
        <v>482</v>
      </c>
      <c r="WL469" t="s">
        <v>588</v>
      </c>
      <c r="WM469" t="s">
        <v>481</v>
      </c>
      <c r="WN469" t="s">
        <v>482</v>
      </c>
      <c r="WO469" t="s">
        <v>589</v>
      </c>
      <c r="WP469" t="s">
        <v>481</v>
      </c>
      <c r="WQ469" t="s">
        <v>482</v>
      </c>
      <c r="WR469" t="s">
        <v>590</v>
      </c>
      <c r="WS469" t="s">
        <v>481</v>
      </c>
      <c r="WT469" t="s">
        <v>482</v>
      </c>
      <c r="WU469" t="s">
        <v>591</v>
      </c>
      <c r="WV469" t="s">
        <v>481</v>
      </c>
      <c r="WW469" t="s">
        <v>482</v>
      </c>
      <c r="WX469" t="s">
        <v>592</v>
      </c>
      <c r="WY469" t="s">
        <v>481</v>
      </c>
      <c r="WZ469" t="s">
        <v>482</v>
      </c>
      <c r="XA469" t="s">
        <v>593</v>
      </c>
      <c r="XB469" t="s">
        <v>481</v>
      </c>
      <c r="XC469" t="s">
        <v>482</v>
      </c>
      <c r="XD469" t="s">
        <v>594</v>
      </c>
      <c r="XE469" t="s">
        <v>481</v>
      </c>
      <c r="XF469" t="s">
        <v>482</v>
      </c>
      <c r="XG469" t="s">
        <v>595</v>
      </c>
      <c r="XH469" t="s">
        <v>481</v>
      </c>
      <c r="XI469" t="s">
        <v>482</v>
      </c>
      <c r="XJ469" t="s">
        <v>596</v>
      </c>
      <c r="XK469" t="s">
        <v>481</v>
      </c>
      <c r="XL469" t="s">
        <v>482</v>
      </c>
      <c r="XM469" t="s">
        <v>597</v>
      </c>
      <c r="XN469" t="s">
        <v>481</v>
      </c>
      <c r="XO469" t="s">
        <v>482</v>
      </c>
      <c r="XP469" t="s">
        <v>598</v>
      </c>
      <c r="XQ469" t="s">
        <v>481</v>
      </c>
      <c r="XR469" t="s">
        <v>482</v>
      </c>
      <c r="XS469" t="s">
        <v>599</v>
      </c>
      <c r="XT469" t="s">
        <v>481</v>
      </c>
      <c r="XU469" t="s">
        <v>482</v>
      </c>
      <c r="XV469" t="s">
        <v>600</v>
      </c>
      <c r="XW469" t="s">
        <v>481</v>
      </c>
      <c r="XX469" t="s">
        <v>482</v>
      </c>
      <c r="XY469" t="s">
        <v>601</v>
      </c>
      <c r="XZ469" t="s">
        <v>481</v>
      </c>
      <c r="YA469" t="s">
        <v>482</v>
      </c>
      <c r="YB469" t="s">
        <v>602</v>
      </c>
      <c r="YC469" t="s">
        <v>481</v>
      </c>
      <c r="YD469" t="s">
        <v>482</v>
      </c>
      <c r="YE469" t="s">
        <v>603</v>
      </c>
      <c r="YF469" t="s">
        <v>481</v>
      </c>
      <c r="YG469" t="s">
        <v>482</v>
      </c>
      <c r="YH469" t="s">
        <v>604</v>
      </c>
      <c r="YI469" t="s">
        <v>481</v>
      </c>
      <c r="YJ469" t="s">
        <v>482</v>
      </c>
      <c r="YK469" t="s">
        <v>605</v>
      </c>
      <c r="YL469" t="s">
        <v>481</v>
      </c>
      <c r="YM469" t="s">
        <v>482</v>
      </c>
      <c r="YN469" t="s">
        <v>606</v>
      </c>
      <c r="YO469" t="s">
        <v>607</v>
      </c>
      <c r="YP469" t="s">
        <v>608</v>
      </c>
      <c r="YQ469" t="s">
        <v>609</v>
      </c>
      <c r="YR469" t="s">
        <v>607</v>
      </c>
      <c r="YS469" t="s">
        <v>608</v>
      </c>
      <c r="YT469" t="s">
        <v>610</v>
      </c>
      <c r="YU469" t="s">
        <v>607</v>
      </c>
      <c r="YV469" t="s">
        <v>608</v>
      </c>
      <c r="YW469" t="s">
        <v>611</v>
      </c>
      <c r="YX469" t="s">
        <v>607</v>
      </c>
      <c r="YY469" t="s">
        <v>608</v>
      </c>
      <c r="YZ469" t="s">
        <v>612</v>
      </c>
      <c r="ZA469" t="s">
        <v>607</v>
      </c>
      <c r="ZB469" t="s">
        <v>608</v>
      </c>
      <c r="ZC469" t="s">
        <v>613</v>
      </c>
      <c r="ZD469" t="s">
        <v>607</v>
      </c>
      <c r="ZE469" t="s">
        <v>608</v>
      </c>
      <c r="ZF469" t="s">
        <v>614</v>
      </c>
      <c r="ZG469" t="s">
        <v>607</v>
      </c>
      <c r="ZH469" t="s">
        <v>608</v>
      </c>
      <c r="ZI469" t="s">
        <v>615</v>
      </c>
      <c r="ZJ469" t="s">
        <v>607</v>
      </c>
      <c r="ZK469" t="s">
        <v>608</v>
      </c>
      <c r="ZL469" t="s">
        <v>616</v>
      </c>
      <c r="ZM469" t="s">
        <v>607</v>
      </c>
      <c r="ZN469" t="s">
        <v>608</v>
      </c>
      <c r="ZO469" t="s">
        <v>617</v>
      </c>
      <c r="ZP469" t="s">
        <v>607</v>
      </c>
      <c r="ZQ469" t="s">
        <v>608</v>
      </c>
      <c r="ZR469" t="s">
        <v>618</v>
      </c>
      <c r="ZS469" t="s">
        <v>607</v>
      </c>
      <c r="ZT469" t="s">
        <v>608</v>
      </c>
      <c r="ZU469" t="s">
        <v>619</v>
      </c>
      <c r="ZV469" t="s">
        <v>607</v>
      </c>
      <c r="ZW469" t="s">
        <v>608</v>
      </c>
      <c r="ZX469" t="s">
        <v>620</v>
      </c>
      <c r="ZY469" t="s">
        <v>607</v>
      </c>
      <c r="ZZ469" t="s">
        <v>608</v>
      </c>
      <c r="AAA469" t="s">
        <v>621</v>
      </c>
      <c r="AAB469" t="s">
        <v>607</v>
      </c>
      <c r="AAC469" t="s">
        <v>608</v>
      </c>
      <c r="AAD469" t="s">
        <v>622</v>
      </c>
      <c r="AAE469" t="s">
        <v>607</v>
      </c>
      <c r="AAF469" t="s">
        <v>608</v>
      </c>
      <c r="AAG469" t="s">
        <v>623</v>
      </c>
      <c r="AAH469" t="s">
        <v>607</v>
      </c>
      <c r="AAI469" t="s">
        <v>608</v>
      </c>
      <c r="AAJ469" t="s">
        <v>624</v>
      </c>
      <c r="AAK469" t="s">
        <v>607</v>
      </c>
      <c r="AAL469" t="s">
        <v>608</v>
      </c>
      <c r="AAM469" t="s">
        <v>625</v>
      </c>
      <c r="AAN469" t="s">
        <v>607</v>
      </c>
      <c r="AAO469" t="s">
        <v>608</v>
      </c>
      <c r="AAP469" t="s">
        <v>626</v>
      </c>
      <c r="AAQ469" t="s">
        <v>607</v>
      </c>
      <c r="AAR469" t="s">
        <v>608</v>
      </c>
      <c r="AAS469" t="s">
        <v>627</v>
      </c>
      <c r="AAT469" t="s">
        <v>607</v>
      </c>
      <c r="AAU469" t="s">
        <v>608</v>
      </c>
      <c r="AAV469" t="s">
        <v>628</v>
      </c>
      <c r="AAW469" t="s">
        <v>607</v>
      </c>
      <c r="AAX469" t="s">
        <v>608</v>
      </c>
      <c r="AAY469" t="s">
        <v>629</v>
      </c>
      <c r="AAZ469" t="s">
        <v>607</v>
      </c>
      <c r="ABA469" t="s">
        <v>608</v>
      </c>
      <c r="ABB469" t="s">
        <v>630</v>
      </c>
      <c r="ABC469" t="s">
        <v>607</v>
      </c>
      <c r="ABD469" t="s">
        <v>608</v>
      </c>
      <c r="ABE469" t="s">
        <v>631</v>
      </c>
      <c r="ABF469" t="s">
        <v>607</v>
      </c>
      <c r="ABG469" t="s">
        <v>608</v>
      </c>
      <c r="ABH469" t="s">
        <v>632</v>
      </c>
      <c r="ABI469" t="s">
        <v>607</v>
      </c>
      <c r="ABJ469" t="s">
        <v>608</v>
      </c>
      <c r="ABK469" t="s">
        <v>633</v>
      </c>
      <c r="ABL469" t="s">
        <v>607</v>
      </c>
      <c r="ABM469" t="s">
        <v>608</v>
      </c>
      <c r="ABN469" t="s">
        <v>634</v>
      </c>
      <c r="ABO469" t="s">
        <v>607</v>
      </c>
      <c r="ABP469" t="s">
        <v>608</v>
      </c>
      <c r="ABQ469" t="s">
        <v>635</v>
      </c>
      <c r="ABR469" t="s">
        <v>607</v>
      </c>
      <c r="ABS469" t="s">
        <v>608</v>
      </c>
      <c r="ABT469" t="s">
        <v>636</v>
      </c>
      <c r="ABU469" t="s">
        <v>607</v>
      </c>
      <c r="ABV469" t="s">
        <v>608</v>
      </c>
      <c r="ABW469" t="s">
        <v>637</v>
      </c>
      <c r="ABX469" t="s">
        <v>607</v>
      </c>
      <c r="ABY469" t="s">
        <v>608</v>
      </c>
      <c r="ABZ469" t="s">
        <v>638</v>
      </c>
      <c r="ACA469" t="s">
        <v>607</v>
      </c>
      <c r="ACB469" t="s">
        <v>608</v>
      </c>
      <c r="ACC469" t="s">
        <v>639</v>
      </c>
      <c r="ACD469" t="s">
        <v>607</v>
      </c>
      <c r="ACE469" t="s">
        <v>608</v>
      </c>
      <c r="ACF469" t="s">
        <v>640</v>
      </c>
      <c r="ACG469" t="s">
        <v>607</v>
      </c>
      <c r="ACH469" t="s">
        <v>608</v>
      </c>
      <c r="ACI469" t="s">
        <v>641</v>
      </c>
      <c r="ACJ469" t="s">
        <v>607</v>
      </c>
      <c r="ACK469" t="s">
        <v>608</v>
      </c>
      <c r="ACL469" t="s">
        <v>642</v>
      </c>
      <c r="ACM469" t="s">
        <v>607</v>
      </c>
      <c r="ACN469" t="s">
        <v>608</v>
      </c>
      <c r="ACO469" t="s">
        <v>643</v>
      </c>
      <c r="ACP469" t="s">
        <v>607</v>
      </c>
      <c r="ACQ469" t="s">
        <v>608</v>
      </c>
      <c r="ACR469" t="s">
        <v>644</v>
      </c>
      <c r="ACS469" t="s">
        <v>607</v>
      </c>
      <c r="ACT469" t="s">
        <v>608</v>
      </c>
      <c r="ACU469" t="s">
        <v>645</v>
      </c>
      <c r="ACV469" t="s">
        <v>607</v>
      </c>
      <c r="ACW469" t="s">
        <v>608</v>
      </c>
      <c r="ACX469" t="s">
        <v>646</v>
      </c>
      <c r="ACY469" t="s">
        <v>607</v>
      </c>
      <c r="ACZ469" t="s">
        <v>608</v>
      </c>
      <c r="ADA469" t="s">
        <v>647</v>
      </c>
      <c r="ADB469" t="s">
        <v>607</v>
      </c>
      <c r="ADC469" t="s">
        <v>608</v>
      </c>
      <c r="ADD469" t="s">
        <v>648</v>
      </c>
      <c r="ADE469" t="s">
        <v>607</v>
      </c>
      <c r="ADF469" t="s">
        <v>608</v>
      </c>
      <c r="ADG469" t="s">
        <v>649</v>
      </c>
      <c r="ADH469" t="s">
        <v>607</v>
      </c>
      <c r="ADI469" t="s">
        <v>608</v>
      </c>
      <c r="ADJ469" t="s">
        <v>650</v>
      </c>
      <c r="ADK469" t="s">
        <v>607</v>
      </c>
      <c r="ADL469" t="s">
        <v>608</v>
      </c>
      <c r="ADM469" t="s">
        <v>651</v>
      </c>
      <c r="ADN469" t="s">
        <v>607</v>
      </c>
      <c r="ADO469" t="s">
        <v>608</v>
      </c>
      <c r="ADP469" t="s">
        <v>652</v>
      </c>
      <c r="ADQ469" t="s">
        <v>607</v>
      </c>
      <c r="ADR469" t="s">
        <v>608</v>
      </c>
      <c r="ADS469" t="s">
        <v>653</v>
      </c>
      <c r="ADT469" t="s">
        <v>607</v>
      </c>
      <c r="ADU469" t="s">
        <v>608</v>
      </c>
      <c r="ADV469" t="s">
        <v>654</v>
      </c>
      <c r="ADW469" t="s">
        <v>607</v>
      </c>
      <c r="ADX469" t="s">
        <v>608</v>
      </c>
      <c r="ADY469" t="s">
        <v>655</v>
      </c>
      <c r="ADZ469" t="s">
        <v>607</v>
      </c>
      <c r="AEA469" t="s">
        <v>608</v>
      </c>
      <c r="AEB469" t="s">
        <v>656</v>
      </c>
      <c r="AEC469" t="s">
        <v>607</v>
      </c>
      <c r="AED469" t="s">
        <v>608</v>
      </c>
      <c r="AEE469" t="s">
        <v>657</v>
      </c>
      <c r="AEF469" t="s">
        <v>607</v>
      </c>
      <c r="AEG469" t="s">
        <v>608</v>
      </c>
      <c r="AEH469" t="s">
        <v>658</v>
      </c>
      <c r="AEI469" t="s">
        <v>607</v>
      </c>
      <c r="AEJ469" t="s">
        <v>608</v>
      </c>
      <c r="AEK469" t="s">
        <v>659</v>
      </c>
      <c r="AEL469" t="s">
        <v>607</v>
      </c>
      <c r="AEM469" t="s">
        <v>608</v>
      </c>
      <c r="AEN469" t="s">
        <v>660</v>
      </c>
      <c r="AEO469" t="s">
        <v>607</v>
      </c>
      <c r="AEP469" t="s">
        <v>608</v>
      </c>
      <c r="AEQ469" t="s">
        <v>661</v>
      </c>
      <c r="AER469" t="s">
        <v>607</v>
      </c>
      <c r="AES469" t="s">
        <v>608</v>
      </c>
      <c r="AET469" t="s">
        <v>662</v>
      </c>
      <c r="AEU469" t="s">
        <v>607</v>
      </c>
      <c r="AEV469" t="s">
        <v>608</v>
      </c>
      <c r="AEW469" t="s">
        <v>663</v>
      </c>
      <c r="AEX469" t="s">
        <v>607</v>
      </c>
      <c r="AEY469" t="s">
        <v>608</v>
      </c>
      <c r="AEZ469" t="s">
        <v>664</v>
      </c>
      <c r="AFA469" t="s">
        <v>607</v>
      </c>
      <c r="AFB469" t="s">
        <v>608</v>
      </c>
      <c r="AFC469" t="s">
        <v>665</v>
      </c>
      <c r="AFD469" t="s">
        <v>607</v>
      </c>
      <c r="AFE469" t="s">
        <v>608</v>
      </c>
      <c r="AFF469" t="s">
        <v>666</v>
      </c>
      <c r="AFG469" t="s">
        <v>607</v>
      </c>
      <c r="AFH469" t="s">
        <v>608</v>
      </c>
      <c r="AFI469" t="s">
        <v>667</v>
      </c>
      <c r="AFJ469" t="s">
        <v>607</v>
      </c>
      <c r="AFK469" t="s">
        <v>608</v>
      </c>
      <c r="AFL469" t="s">
        <v>668</v>
      </c>
      <c r="AFM469" t="s">
        <v>607</v>
      </c>
      <c r="AFN469" t="s">
        <v>608</v>
      </c>
      <c r="AFO469" t="s">
        <v>669</v>
      </c>
      <c r="AFP469" t="s">
        <v>607</v>
      </c>
      <c r="AFQ469" t="s">
        <v>482</v>
      </c>
      <c r="AFR469" t="s">
        <v>670</v>
      </c>
      <c r="AFS469" t="s">
        <v>607</v>
      </c>
      <c r="AFT469" t="s">
        <v>482</v>
      </c>
      <c r="AFU469" t="s">
        <v>671</v>
      </c>
      <c r="AFV469" t="s">
        <v>607</v>
      </c>
      <c r="AFW469" t="s">
        <v>482</v>
      </c>
      <c r="AFX469" t="s">
        <v>672</v>
      </c>
      <c r="AFY469" t="s">
        <v>673</v>
      </c>
      <c r="AFZ469" t="s">
        <v>674</v>
      </c>
      <c r="AGA469" t="s">
        <v>675</v>
      </c>
      <c r="AGB469" t="s">
        <v>673</v>
      </c>
      <c r="AGC469" t="s">
        <v>674</v>
      </c>
      <c r="AGD469" t="s">
        <v>676</v>
      </c>
      <c r="AGE469" t="s">
        <v>673</v>
      </c>
      <c r="AGF469" t="s">
        <v>674</v>
      </c>
      <c r="AGG469" t="s">
        <v>677</v>
      </c>
      <c r="AGH469" t="s">
        <v>673</v>
      </c>
      <c r="AGI469" t="s">
        <v>674</v>
      </c>
      <c r="AGJ469" t="s">
        <v>678</v>
      </c>
      <c r="AGK469" t="s">
        <v>673</v>
      </c>
      <c r="AGL469" t="s">
        <v>674</v>
      </c>
      <c r="AGM469" t="s">
        <v>679</v>
      </c>
      <c r="AGN469" t="s">
        <v>673</v>
      </c>
      <c r="AGO469" t="s">
        <v>674</v>
      </c>
      <c r="AGP469" t="s">
        <v>680</v>
      </c>
      <c r="AGQ469" t="s">
        <v>681</v>
      </c>
      <c r="AGR469" t="s">
        <v>682</v>
      </c>
      <c r="AGS469" t="s">
        <v>683</v>
      </c>
      <c r="AGT469" t="s">
        <v>681</v>
      </c>
      <c r="AGU469" t="s">
        <v>682</v>
      </c>
      <c r="AGV469" t="s">
        <v>684</v>
      </c>
      <c r="AGW469" t="s">
        <v>681</v>
      </c>
      <c r="AGX469" t="s">
        <v>682</v>
      </c>
      <c r="AGY469" t="s">
        <v>685</v>
      </c>
      <c r="AGZ469" t="s">
        <v>681</v>
      </c>
      <c r="AHA469" t="s">
        <v>682</v>
      </c>
      <c r="AHB469" t="s">
        <v>686</v>
      </c>
      <c r="AHC469" t="s">
        <v>681</v>
      </c>
      <c r="AHD469" t="s">
        <v>682</v>
      </c>
      <c r="AHE469" t="s">
        <v>687</v>
      </c>
      <c r="AHF469" t="s">
        <v>681</v>
      </c>
      <c r="AHG469" t="s">
        <v>682</v>
      </c>
      <c r="AHH469" t="s">
        <v>688</v>
      </c>
      <c r="AHI469" t="s">
        <v>681</v>
      </c>
      <c r="AHJ469" t="s">
        <v>682</v>
      </c>
      <c r="AHK469" t="s">
        <v>689</v>
      </c>
      <c r="AHL469" t="s">
        <v>681</v>
      </c>
      <c r="AHM469" t="s">
        <v>682</v>
      </c>
      <c r="AHN469" t="s">
        <v>690</v>
      </c>
      <c r="AHO469" t="s">
        <v>681</v>
      </c>
      <c r="AHP469" t="s">
        <v>682</v>
      </c>
      <c r="AHQ469" t="s">
        <v>691</v>
      </c>
      <c r="AHR469" t="s">
        <v>681</v>
      </c>
      <c r="AHS469" t="s">
        <v>682</v>
      </c>
      <c r="AHT469" t="s">
        <v>692</v>
      </c>
      <c r="AHU469" t="s">
        <v>681</v>
      </c>
      <c r="AHV469" t="s">
        <v>682</v>
      </c>
      <c r="AHW469" t="s">
        <v>693</v>
      </c>
      <c r="AHX469" t="s">
        <v>681</v>
      </c>
      <c r="AHY469" t="s">
        <v>682</v>
      </c>
      <c r="AHZ469" t="s">
        <v>694</v>
      </c>
      <c r="AIA469" t="s">
        <v>681</v>
      </c>
      <c r="AIB469" t="s">
        <v>682</v>
      </c>
      <c r="AIC469" t="s">
        <v>695</v>
      </c>
      <c r="AID469" t="s">
        <v>681</v>
      </c>
      <c r="AIE469" t="s">
        <v>682</v>
      </c>
      <c r="AIF469" t="s">
        <v>696</v>
      </c>
      <c r="AIG469" t="s">
        <v>681</v>
      </c>
      <c r="AIH469" t="s">
        <v>682</v>
      </c>
      <c r="AII469" t="s">
        <v>697</v>
      </c>
      <c r="AIJ469" t="s">
        <v>681</v>
      </c>
      <c r="AIK469" t="s">
        <v>682</v>
      </c>
      <c r="AIL469" t="s">
        <v>698</v>
      </c>
      <c r="AIM469" t="s">
        <v>681</v>
      </c>
      <c r="AIN469" t="s">
        <v>682</v>
      </c>
      <c r="AIO469" t="s">
        <v>699</v>
      </c>
      <c r="AIP469" t="s">
        <v>681</v>
      </c>
      <c r="AIQ469" t="s">
        <v>682</v>
      </c>
      <c r="AIR469" t="s">
        <v>700</v>
      </c>
      <c r="AIS469" t="s">
        <v>681</v>
      </c>
      <c r="AIT469" t="s">
        <v>682</v>
      </c>
      <c r="AIU469" t="s">
        <v>701</v>
      </c>
      <c r="AIV469" t="s">
        <v>681</v>
      </c>
      <c r="AIW469" t="s">
        <v>682</v>
      </c>
      <c r="AIX469" t="s">
        <v>702</v>
      </c>
      <c r="AIY469" t="s">
        <v>681</v>
      </c>
      <c r="AIZ469" t="s">
        <v>682</v>
      </c>
      <c r="AJA469" t="s">
        <v>703</v>
      </c>
      <c r="AJB469" t="s">
        <v>681</v>
      </c>
      <c r="AJC469" t="s">
        <v>682</v>
      </c>
      <c r="AJD469" t="s">
        <v>704</v>
      </c>
      <c r="AJE469" t="s">
        <v>681</v>
      </c>
      <c r="AJF469" t="s">
        <v>682</v>
      </c>
      <c r="AJG469" t="s">
        <v>705</v>
      </c>
      <c r="AJH469" t="s">
        <v>681</v>
      </c>
      <c r="AJI469" t="s">
        <v>682</v>
      </c>
      <c r="AJJ469" t="s">
        <v>706</v>
      </c>
      <c r="AJK469" t="s">
        <v>681</v>
      </c>
      <c r="AJL469" t="s">
        <v>682</v>
      </c>
      <c r="AJM469" t="s">
        <v>707</v>
      </c>
      <c r="AJN469" t="s">
        <v>681</v>
      </c>
      <c r="AJO469" t="s">
        <v>682</v>
      </c>
      <c r="AJP469" t="s">
        <v>708</v>
      </c>
      <c r="AJQ469" t="s">
        <v>681</v>
      </c>
      <c r="AJR469" t="s">
        <v>682</v>
      </c>
      <c r="AJS469" t="s">
        <v>709</v>
      </c>
      <c r="AJT469" t="s">
        <v>681</v>
      </c>
      <c r="AJU469" t="s">
        <v>682</v>
      </c>
      <c r="AJV469" t="s">
        <v>710</v>
      </c>
      <c r="AJW469" t="s">
        <v>681</v>
      </c>
      <c r="AJX469" t="s">
        <v>682</v>
      </c>
      <c r="AJY469" t="s">
        <v>711</v>
      </c>
      <c r="AJZ469" t="s">
        <v>681</v>
      </c>
      <c r="AKA469" t="s">
        <v>682</v>
      </c>
      <c r="AKB469" t="s">
        <v>712</v>
      </c>
      <c r="AKC469" t="s">
        <v>681</v>
      </c>
      <c r="AKD469" t="s">
        <v>682</v>
      </c>
      <c r="AKE469" t="s">
        <v>713</v>
      </c>
      <c r="AKF469" t="s">
        <v>681</v>
      </c>
      <c r="AKG469" t="s">
        <v>682</v>
      </c>
      <c r="AKH469" t="s">
        <v>714</v>
      </c>
      <c r="AKI469" t="s">
        <v>681</v>
      </c>
      <c r="AKJ469" t="s">
        <v>682</v>
      </c>
      <c r="AKK469" t="s">
        <v>715</v>
      </c>
      <c r="AKL469" t="s">
        <v>681</v>
      </c>
      <c r="AKM469" t="s">
        <v>682</v>
      </c>
      <c r="AKN469" t="s">
        <v>716</v>
      </c>
      <c r="AKO469" t="s">
        <v>681</v>
      </c>
      <c r="AKP469" t="s">
        <v>682</v>
      </c>
      <c r="AKQ469" t="s">
        <v>717</v>
      </c>
      <c r="AKR469" t="s">
        <v>681</v>
      </c>
      <c r="AKS469" t="s">
        <v>682</v>
      </c>
      <c r="AKT469" t="s">
        <v>718</v>
      </c>
      <c r="AKU469" t="s">
        <v>681</v>
      </c>
      <c r="AKV469" t="s">
        <v>682</v>
      </c>
      <c r="AKW469" t="s">
        <v>719</v>
      </c>
      <c r="AKX469" t="s">
        <v>681</v>
      </c>
      <c r="AKY469" t="s">
        <v>682</v>
      </c>
      <c r="AKZ469" t="s">
        <v>720</v>
      </c>
      <c r="ALA469" t="s">
        <v>681</v>
      </c>
      <c r="ALB469" t="s">
        <v>682</v>
      </c>
      <c r="ALC469" t="s">
        <v>721</v>
      </c>
      <c r="ALD469" t="s">
        <v>681</v>
      </c>
      <c r="ALE469" t="s">
        <v>682</v>
      </c>
      <c r="ALF469" t="s">
        <v>722</v>
      </c>
      <c r="ALG469" t="s">
        <v>681</v>
      </c>
      <c r="ALH469" t="s">
        <v>682</v>
      </c>
      <c r="ALI469" t="s">
        <v>723</v>
      </c>
      <c r="ALJ469" t="s">
        <v>681</v>
      </c>
      <c r="ALK469" t="s">
        <v>682</v>
      </c>
      <c r="ALL469" t="s">
        <v>724</v>
      </c>
      <c r="ALM469" t="s">
        <v>681</v>
      </c>
      <c r="ALN469" t="s">
        <v>682</v>
      </c>
      <c r="ALO469" t="s">
        <v>725</v>
      </c>
      <c r="ALP469" t="s">
        <v>681</v>
      </c>
      <c r="ALQ469" t="s">
        <v>682</v>
      </c>
      <c r="ALR469" t="s">
        <v>726</v>
      </c>
      <c r="ALS469" t="s">
        <v>681</v>
      </c>
      <c r="ALT469" t="s">
        <v>682</v>
      </c>
      <c r="ALU469" t="s">
        <v>727</v>
      </c>
      <c r="ALV469" t="s">
        <v>681</v>
      </c>
      <c r="ALW469" t="s">
        <v>682</v>
      </c>
      <c r="ALX469" t="s">
        <v>728</v>
      </c>
      <c r="ALY469" t="s">
        <v>681</v>
      </c>
      <c r="ALZ469" t="s">
        <v>682</v>
      </c>
      <c r="AMA469" t="s">
        <v>729</v>
      </c>
      <c r="AMB469" t="s">
        <v>681</v>
      </c>
      <c r="AMC469" t="s">
        <v>682</v>
      </c>
      <c r="AMD469" t="s">
        <v>730</v>
      </c>
      <c r="AME469" t="s">
        <v>681</v>
      </c>
      <c r="AMF469" t="s">
        <v>682</v>
      </c>
      <c r="AMG469" t="s">
        <v>731</v>
      </c>
      <c r="AMH469" t="s">
        <v>681</v>
      </c>
      <c r="AMI469" t="s">
        <v>682</v>
      </c>
      <c r="AMJ469" t="s">
        <v>732</v>
      </c>
      <c r="AMK469" t="s">
        <v>681</v>
      </c>
      <c r="AML469" t="s">
        <v>682</v>
      </c>
      <c r="AMM469" t="s">
        <v>733</v>
      </c>
      <c r="AMN469" t="s">
        <v>681</v>
      </c>
      <c r="AMO469" t="s">
        <v>682</v>
      </c>
      <c r="AMP469" t="s">
        <v>734</v>
      </c>
      <c r="AMQ469" t="s">
        <v>681</v>
      </c>
      <c r="AMR469" t="s">
        <v>682</v>
      </c>
      <c r="AMS469" t="s">
        <v>735</v>
      </c>
      <c r="AMT469" t="s">
        <v>736</v>
      </c>
      <c r="AMU469" t="s">
        <v>737</v>
      </c>
      <c r="AMV469" t="s">
        <v>738</v>
      </c>
      <c r="AMW469" t="s">
        <v>682</v>
      </c>
      <c r="AMX469" t="s">
        <v>739</v>
      </c>
      <c r="AMY469" t="s">
        <v>740</v>
      </c>
      <c r="AMZ469" t="s">
        <v>741</v>
      </c>
      <c r="ANA469" t="s">
        <v>738</v>
      </c>
      <c r="ANB469" t="s">
        <v>682</v>
      </c>
      <c r="ANC469" t="s">
        <v>742</v>
      </c>
      <c r="AND469" t="s">
        <v>743</v>
      </c>
      <c r="ANE469" t="s">
        <v>744</v>
      </c>
      <c r="ANF469" t="s">
        <v>738</v>
      </c>
      <c r="ANG469" t="s">
        <v>682</v>
      </c>
      <c r="ANH469" t="s">
        <v>745</v>
      </c>
      <c r="ANI469" t="s">
        <v>746</v>
      </c>
      <c r="ANJ469" t="s">
        <v>747</v>
      </c>
      <c r="ANK469" t="s">
        <v>738</v>
      </c>
      <c r="ANL469" t="s">
        <v>682</v>
      </c>
      <c r="ANM469" t="s">
        <v>748</v>
      </c>
      <c r="ANN469" t="s">
        <v>749</v>
      </c>
      <c r="ANO469" t="s">
        <v>750</v>
      </c>
      <c r="ANP469" t="s">
        <v>738</v>
      </c>
      <c r="ANQ469" t="s">
        <v>682</v>
      </c>
      <c r="ANR469" t="s">
        <v>751</v>
      </c>
      <c r="ANS469" t="s">
        <v>749</v>
      </c>
      <c r="ANT469" t="s">
        <v>750</v>
      </c>
      <c r="ANU469" t="s">
        <v>738</v>
      </c>
      <c r="ANV469" t="s">
        <v>682</v>
      </c>
      <c r="ANW469" t="s">
        <v>752</v>
      </c>
      <c r="ANX469" t="s">
        <v>749</v>
      </c>
      <c r="ANY469" t="s">
        <v>750</v>
      </c>
      <c r="ANZ469" t="s">
        <v>738</v>
      </c>
      <c r="AOA469" t="s">
        <v>682</v>
      </c>
      <c r="AOB469" t="s">
        <v>753</v>
      </c>
      <c r="AOC469" t="s">
        <v>754</v>
      </c>
      <c r="AOD469" t="s">
        <v>755</v>
      </c>
      <c r="AOE469" t="s">
        <v>756</v>
      </c>
      <c r="AOF469" t="s">
        <v>674</v>
      </c>
      <c r="AOG469" t="s">
        <v>757</v>
      </c>
      <c r="AOH469" t="s">
        <v>754</v>
      </c>
      <c r="AOI469" t="s">
        <v>755</v>
      </c>
      <c r="AOJ469" t="s">
        <v>756</v>
      </c>
      <c r="AOK469" t="s">
        <v>674</v>
      </c>
      <c r="AOL469" t="s">
        <v>758</v>
      </c>
      <c r="AOM469" t="s">
        <v>754</v>
      </c>
      <c r="AON469" t="s">
        <v>755</v>
      </c>
      <c r="AOO469" t="s">
        <v>756</v>
      </c>
      <c r="AOP469" t="s">
        <v>674</v>
      </c>
      <c r="AOQ469" t="s">
        <v>759</v>
      </c>
      <c r="AOR469" t="s">
        <v>754</v>
      </c>
      <c r="AOS469" t="s">
        <v>755</v>
      </c>
      <c r="AOT469" t="s">
        <v>756</v>
      </c>
      <c r="AOU469" t="s">
        <v>674</v>
      </c>
      <c r="AOV469" t="s">
        <v>760</v>
      </c>
      <c r="AOW469" t="s">
        <v>754</v>
      </c>
      <c r="AOX469" t="s">
        <v>755</v>
      </c>
      <c r="AOY469" t="s">
        <v>756</v>
      </c>
      <c r="AOZ469" t="s">
        <v>674</v>
      </c>
      <c r="APA469" t="s">
        <v>761</v>
      </c>
      <c r="APB469" t="s">
        <v>762</v>
      </c>
      <c r="APC469" t="s">
        <v>763</v>
      </c>
      <c r="APD469" t="s">
        <v>764</v>
      </c>
      <c r="APE469" t="s">
        <v>482</v>
      </c>
      <c r="APF469" t="s">
        <v>765</v>
      </c>
      <c r="APG469" t="s">
        <v>762</v>
      </c>
      <c r="APH469" t="s">
        <v>763</v>
      </c>
      <c r="API469" t="s">
        <v>764</v>
      </c>
      <c r="APJ469" t="s">
        <v>482</v>
      </c>
      <c r="APK469" t="s">
        <v>766</v>
      </c>
      <c r="APL469" t="s">
        <v>762</v>
      </c>
      <c r="APM469" t="s">
        <v>763</v>
      </c>
      <c r="APN469" t="s">
        <v>764</v>
      </c>
      <c r="APO469" t="s">
        <v>482</v>
      </c>
      <c r="APP469" t="s">
        <v>767</v>
      </c>
      <c r="APQ469" t="s">
        <v>762</v>
      </c>
      <c r="APR469" t="s">
        <v>763</v>
      </c>
      <c r="APS469" t="s">
        <v>764</v>
      </c>
      <c r="APT469" t="s">
        <v>482</v>
      </c>
      <c r="APU469" t="s">
        <v>768</v>
      </c>
      <c r="APV469" t="s">
        <v>762</v>
      </c>
      <c r="APW469" t="s">
        <v>763</v>
      </c>
      <c r="APX469" t="s">
        <v>764</v>
      </c>
      <c r="APY469" t="s">
        <v>482</v>
      </c>
      <c r="APZ469" t="s">
        <v>769</v>
      </c>
      <c r="AQA469" t="s">
        <v>762</v>
      </c>
      <c r="AQB469" t="s">
        <v>763</v>
      </c>
      <c r="AQC469" t="s">
        <v>764</v>
      </c>
      <c r="AQD469" t="s">
        <v>482</v>
      </c>
      <c r="AQE469" t="s">
        <v>770</v>
      </c>
      <c r="AQF469" t="s">
        <v>762</v>
      </c>
      <c r="AQG469" t="s">
        <v>763</v>
      </c>
      <c r="AQH469" t="s">
        <v>764</v>
      </c>
      <c r="AQI469" t="s">
        <v>482</v>
      </c>
      <c r="AQJ469" t="s">
        <v>771</v>
      </c>
      <c r="AQK469" t="s">
        <v>762</v>
      </c>
      <c r="AQL469" t="s">
        <v>763</v>
      </c>
      <c r="AQM469" t="s">
        <v>764</v>
      </c>
      <c r="AQN469" t="s">
        <v>482</v>
      </c>
      <c r="AQO469" t="s">
        <v>772</v>
      </c>
      <c r="AQP469" t="s">
        <v>762</v>
      </c>
      <c r="AQQ469" t="s">
        <v>763</v>
      </c>
      <c r="AQR469" t="s">
        <v>764</v>
      </c>
      <c r="AQS469" t="s">
        <v>482</v>
      </c>
      <c r="AQT469" t="s">
        <v>773</v>
      </c>
      <c r="AQU469" t="s">
        <v>762</v>
      </c>
      <c r="AQV469" t="s">
        <v>763</v>
      </c>
      <c r="AQW469" t="s">
        <v>764</v>
      </c>
      <c r="AQX469" t="s">
        <v>482</v>
      </c>
      <c r="AQY469" t="s">
        <v>774</v>
      </c>
      <c r="AQZ469" t="s">
        <v>762</v>
      </c>
      <c r="ARA469" t="s">
        <v>763</v>
      </c>
      <c r="ARB469" t="s">
        <v>764</v>
      </c>
      <c r="ARC469" t="s">
        <v>482</v>
      </c>
      <c r="ARD469" t="s">
        <v>775</v>
      </c>
      <c r="ARE469" t="s">
        <v>762</v>
      </c>
      <c r="ARF469" t="s">
        <v>763</v>
      </c>
      <c r="ARG469" t="s">
        <v>764</v>
      </c>
      <c r="ARH469" t="s">
        <v>482</v>
      </c>
      <c r="ARI469" t="s">
        <v>776</v>
      </c>
      <c r="ARJ469" t="s">
        <v>762</v>
      </c>
      <c r="ARK469" t="s">
        <v>763</v>
      </c>
      <c r="ARL469" t="s">
        <v>764</v>
      </c>
      <c r="ARM469" t="s">
        <v>482</v>
      </c>
      <c r="ARN469" t="s">
        <v>777</v>
      </c>
      <c r="ARO469" t="s">
        <v>762</v>
      </c>
      <c r="ARP469" t="s">
        <v>763</v>
      </c>
      <c r="ARQ469" t="s">
        <v>764</v>
      </c>
      <c r="ARR469" t="s">
        <v>482</v>
      </c>
      <c r="ARS469" t="s">
        <v>778</v>
      </c>
      <c r="ART469" t="s">
        <v>762</v>
      </c>
      <c r="ARU469" t="s">
        <v>763</v>
      </c>
      <c r="ARV469" t="s">
        <v>764</v>
      </c>
      <c r="ARW469" t="s">
        <v>482</v>
      </c>
      <c r="ARX469" t="s">
        <v>779</v>
      </c>
      <c r="ARY469" t="s">
        <v>762</v>
      </c>
      <c r="ARZ469" t="s">
        <v>763</v>
      </c>
      <c r="ASA469" t="s">
        <v>764</v>
      </c>
      <c r="ASB469" t="s">
        <v>482</v>
      </c>
      <c r="ASC469" t="s">
        <v>780</v>
      </c>
      <c r="ASD469" t="s">
        <v>762</v>
      </c>
      <c r="ASE469" t="s">
        <v>763</v>
      </c>
      <c r="ASF469" t="s">
        <v>764</v>
      </c>
      <c r="ASG469" t="s">
        <v>482</v>
      </c>
      <c r="ASH469" t="s">
        <v>781</v>
      </c>
      <c r="ASI469" t="s">
        <v>762</v>
      </c>
      <c r="ASJ469" t="s">
        <v>763</v>
      </c>
      <c r="ASK469" t="s">
        <v>764</v>
      </c>
      <c r="ASL469" t="s">
        <v>482</v>
      </c>
      <c r="ASM469" t="s">
        <v>782</v>
      </c>
      <c r="ASN469" t="s">
        <v>762</v>
      </c>
      <c r="ASO469" t="s">
        <v>763</v>
      </c>
      <c r="ASP469" t="s">
        <v>764</v>
      </c>
      <c r="ASQ469" t="s">
        <v>482</v>
      </c>
      <c r="ASR469" t="s">
        <v>783</v>
      </c>
      <c r="ASS469" t="s">
        <v>762</v>
      </c>
      <c r="AST469" t="s">
        <v>763</v>
      </c>
      <c r="ASU469" t="s">
        <v>764</v>
      </c>
      <c r="ASV469" t="s">
        <v>482</v>
      </c>
      <c r="ASW469" t="s">
        <v>784</v>
      </c>
      <c r="ASX469" t="s">
        <v>785</v>
      </c>
      <c r="ASY469" t="s">
        <v>786</v>
      </c>
      <c r="ASZ469" t="s">
        <v>787</v>
      </c>
      <c r="ATA469" t="s">
        <v>788</v>
      </c>
      <c r="ATB469" t="s">
        <v>789</v>
      </c>
      <c r="ATC469" t="s">
        <v>790</v>
      </c>
      <c r="ATD469" t="s">
        <v>787</v>
      </c>
      <c r="ATE469" t="s">
        <v>788</v>
      </c>
      <c r="ATF469" t="s">
        <v>791</v>
      </c>
      <c r="ATG469" t="s">
        <v>792</v>
      </c>
      <c r="ATH469" t="s">
        <v>793</v>
      </c>
      <c r="ATI469" t="s">
        <v>788</v>
      </c>
      <c r="ATJ469" t="s">
        <v>789</v>
      </c>
      <c r="ATK469" t="s">
        <v>792</v>
      </c>
      <c r="ATL469" t="s">
        <v>793</v>
      </c>
      <c r="ATM469" t="s">
        <v>788</v>
      </c>
      <c r="ATN469" t="s">
        <v>794</v>
      </c>
      <c r="ATO469" t="s">
        <v>795</v>
      </c>
      <c r="ATP469" t="s">
        <v>796</v>
      </c>
      <c r="ATQ469" t="s">
        <v>797</v>
      </c>
      <c r="ATR469" t="s">
        <v>798</v>
      </c>
      <c r="ATS469" t="s">
        <v>799</v>
      </c>
      <c r="ATT469">
        <v>2</v>
      </c>
      <c r="ATU469">
        <v>2</v>
      </c>
      <c r="ATV469" t="s">
        <v>800</v>
      </c>
      <c r="ATW469" t="s">
        <v>801</v>
      </c>
      <c r="ATX469">
        <v>32</v>
      </c>
      <c r="ATY469">
        <v>376</v>
      </c>
      <c r="ATZ469">
        <v>376</v>
      </c>
      <c r="AUA469">
        <v>0</v>
      </c>
      <c r="AUB469">
        <v>0</v>
      </c>
      <c r="AUC469">
        <v>0</v>
      </c>
      <c r="AUD469">
        <v>0</v>
      </c>
      <c r="AUE469">
        <v>0</v>
      </c>
      <c r="AUF469" t="s">
        <v>802</v>
      </c>
      <c r="AUG469" t="s">
        <v>803</v>
      </c>
      <c r="AUH469" t="s">
        <v>804</v>
      </c>
      <c r="AUI469" t="s">
        <v>805</v>
      </c>
      <c r="AUJ469" t="s">
        <v>806</v>
      </c>
      <c r="AUK469" t="s">
        <v>807</v>
      </c>
      <c r="AUL469" t="s">
        <v>808</v>
      </c>
      <c r="AUM469" t="s">
        <v>809</v>
      </c>
      <c r="AUN469" t="s">
        <v>810</v>
      </c>
      <c r="AUO469" t="s">
        <v>811</v>
      </c>
      <c r="AUP469" t="s">
        <v>812</v>
      </c>
      <c r="AUQ469" t="s">
        <v>813</v>
      </c>
    </row>
    <row r="470" spans="1:1239">
      <c r="A470" t="s">
        <v>814</v>
      </c>
    </row>
    <row r="472" spans="1:1239">
      <c r="A472" t="s">
        <v>815</v>
      </c>
    </row>
    <row r="473" spans="1:1239">
      <c r="A473" t="s">
        <v>816</v>
      </c>
    </row>
    <row r="474" spans="1:1239">
      <c r="A474" t="s">
        <v>817</v>
      </c>
    </row>
    <row r="475" spans="1:1239">
      <c r="A475" t="s">
        <v>818</v>
      </c>
    </row>
    <row r="476" spans="1:1239">
      <c r="A476" t="s">
        <v>819</v>
      </c>
    </row>
    <row r="477" spans="1:1239">
      <c r="A477" t="s">
        <v>820</v>
      </c>
    </row>
    <row r="478" spans="1:1239">
      <c r="A478" t="s">
        <v>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Commodities Data</vt:lpstr>
      <vt:lpstr>LME - Daily</vt:lpstr>
      <vt:lpstr>EVSales</vt:lpstr>
      <vt:lpstr>LiOH_Fastmarkets</vt:lpstr>
      <vt:lpstr>Hydroxide</vt:lpstr>
      <vt:lpstr>LiOH Supply</vt:lpstr>
      <vt:lpstr>battery_cap</vt:lpstr>
      <vt:lpstr>fastmarkets_graphite</vt:lpstr>
    </vt:vector>
  </TitlesOfParts>
  <Manager/>
  <Company>Tesla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Chiemi Kato [I]</dc:creator>
  <cp:keywords/>
  <dc:description/>
  <cp:lastModifiedBy>Chiemi Kato [I]</cp:lastModifiedBy>
  <cp:revision/>
  <dcterms:created xsi:type="dcterms:W3CDTF">2019-10-18T19:01:10Z</dcterms:created>
  <dcterms:modified xsi:type="dcterms:W3CDTF">2020-01-08T22:49:22Z</dcterms:modified>
  <cp:category/>
  <cp:contentStatus/>
</cp:coreProperties>
</file>