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kato\Documents\GitHub\metals-research\raw_data_finals\"/>
    </mc:Choice>
  </mc:AlternateContent>
  <bookViews>
    <workbookView xWindow="0" yWindow="0" windowWidth="17450" windowHeight="11600" activeTab="2"/>
  </bookViews>
  <sheets>
    <sheet name="EVSales" sheetId="2" r:id="rId1"/>
    <sheet name="LiOH_Fastmarkets" sheetId="4" r:id="rId2"/>
    <sheet name="battery_cap" sheetId="5" r:id="rId3"/>
  </sheets>
  <definedNames>
    <definedName name="_xlnm._FilterDatabase" localSheetId="2" hidden="1">battery_cap!$B$8:$F$49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4" l="1"/>
  <c r="K3" i="4"/>
  <c r="K4" i="4"/>
  <c r="K5" i="4"/>
  <c r="K6" i="4"/>
  <c r="K7" i="4"/>
  <c r="K8" i="4"/>
  <c r="K9" i="4"/>
  <c r="K10" i="4"/>
  <c r="K11" i="4"/>
  <c r="K12" i="4"/>
  <c r="K13" i="4"/>
  <c r="W13" i="4"/>
  <c r="X13" i="4"/>
  <c r="Y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O38" i="4"/>
  <c r="K39" i="4"/>
  <c r="O39" i="4"/>
  <c r="O40" i="4" s="1"/>
  <c r="O41" i="4" s="1"/>
  <c r="O42" i="4" s="1"/>
  <c r="O43" i="4" s="1"/>
  <c r="O44" i="4" s="1"/>
  <c r="O45" i="4" s="1"/>
  <c r="O46" i="4" s="1"/>
  <c r="O47" i="4" s="1"/>
  <c r="O48" i="4" s="1"/>
  <c r="O49" i="4" s="1"/>
  <c r="O50" i="4" s="1"/>
  <c r="O51" i="4" s="1"/>
  <c r="O52" i="4" s="1"/>
  <c r="O53" i="4" s="1"/>
  <c r="O54" i="4" s="1"/>
  <c r="O55" i="4" s="1"/>
  <c r="O56" i="4" s="1"/>
  <c r="O57" i="4" s="1"/>
  <c r="O58" i="4" s="1"/>
  <c r="O59" i="4" s="1"/>
  <c r="O60" i="4" s="1"/>
  <c r="O61" i="4" s="1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A102" i="4"/>
  <c r="K102" i="4" s="1"/>
  <c r="A103" i="4" l="1"/>
  <c r="K103" i="4" s="1"/>
  <c r="A104" i="4"/>
  <c r="K104" i="4" l="1"/>
  <c r="A105" i="4"/>
  <c r="K105" i="4" s="1"/>
  <c r="Q61" i="4" l="1"/>
  <c r="Q49" i="4"/>
  <c r="Q41" i="4"/>
  <c r="Q37" i="4"/>
  <c r="Q58" i="4"/>
  <c r="Q50" i="4"/>
  <c r="Q42" i="4"/>
  <c r="P56" i="4"/>
  <c r="P45" i="4"/>
  <c r="P57" i="4"/>
  <c r="P44" i="4"/>
  <c r="P58" i="4"/>
  <c r="P46" i="4"/>
  <c r="P54" i="4"/>
  <c r="P41" i="4"/>
  <c r="P53" i="4"/>
  <c r="P42" i="4"/>
  <c r="P55" i="4"/>
  <c r="P43" i="4"/>
  <c r="Q45" i="4"/>
  <c r="Q54" i="4"/>
  <c r="P50" i="4"/>
  <c r="P39" i="4"/>
  <c r="Q51" i="4"/>
  <c r="Q52" i="4"/>
  <c r="P48" i="4"/>
  <c r="P49" i="4"/>
  <c r="Q55" i="4"/>
  <c r="Q47" i="4"/>
  <c r="Q39" i="4"/>
  <c r="Q59" i="4"/>
  <c r="Q56" i="4"/>
  <c r="Q48" i="4"/>
  <c r="Q40" i="4"/>
  <c r="P61" i="4"/>
  <c r="Q46" i="4"/>
  <c r="P37" i="4"/>
  <c r="P52" i="4"/>
  <c r="Q43" i="4"/>
  <c r="Q60" i="4"/>
  <c r="P60" i="4"/>
  <c r="P59" i="4"/>
  <c r="Q53" i="4"/>
  <c r="Q57" i="4"/>
  <c r="Q38" i="4"/>
  <c r="P51" i="4"/>
  <c r="P40" i="4"/>
  <c r="P38" i="4"/>
  <c r="Q44" i="4"/>
  <c r="P47" i="4"/>
</calcChain>
</file>

<file path=xl/sharedStrings.xml><?xml version="1.0" encoding="utf-8"?>
<sst xmlns="http://schemas.openxmlformats.org/spreadsheetml/2006/main" count="340" uniqueCount="199">
  <si>
    <t>2018 Worldwide Sales*</t>
  </si>
  <si>
    <t>2019 Worldwide Sales*</t>
  </si>
  <si>
    <t>2018 U.S. Sales Totals*</t>
  </si>
  <si>
    <t>2019 U.S. Sales Totals*</t>
  </si>
  <si>
    <t>Kia Soul EV* 🔋</t>
  </si>
  <si>
    <t>Mercedes B250e*</t>
  </si>
  <si>
    <t>Cadillac CT6 PHEV*</t>
  </si>
  <si>
    <t>BMW 740e*</t>
  </si>
  <si>
    <t>Kia Optima PHEV</t>
  </si>
  <si>
    <t>BMWX5 xDrive 40e*</t>
  </si>
  <si>
    <t>Hyundai Sonata PHEV*</t>
  </si>
  <si>
    <t>Mercedes S550e*</t>
  </si>
  <si>
    <t>Hyundai IONIQ EV* 🔋</t>
  </si>
  <si>
    <t>Kia Niro EV* 🔋</t>
  </si>
  <si>
    <t>Volvo S90 T8 PHEV*</t>
  </si>
  <si>
    <t>Subaru Crosstrek Hybrid*</t>
  </si>
  <si>
    <t>Fiat 500e* 🔋</t>
  </si>
  <si>
    <t>Mini Countryman SE PHEV*</t>
  </si>
  <si>
    <t>Audi A3 Sportback e-tron*</t>
  </si>
  <si>
    <t>Honda Clarity BEV* 🔋</t>
  </si>
  <si>
    <t>Hyundai Kona Electric* 🔋</t>
  </si>
  <si>
    <t>Hyundai IONIQ PHEV</t>
  </si>
  <si>
    <t>Hyundai IONIQ PHEV*</t>
  </si>
  <si>
    <t>Porsche Cayenne S-E*</t>
  </si>
  <si>
    <t>smart ED 🔋</t>
  </si>
  <si>
    <t>BMW 330e*</t>
  </si>
  <si>
    <t>Volvo XC60 PHEV*</t>
  </si>
  <si>
    <t>Volvo XC90 T8 PHEV*</t>
  </si>
  <si>
    <t>BMW i8</t>
  </si>
  <si>
    <t>Mercedes GLE 550e*</t>
  </si>
  <si>
    <t>Porsche Panamera E-Hybrid*</t>
  </si>
  <si>
    <t>Mercedes C350e*</t>
  </si>
  <si>
    <t>Jaguar I-Pace 🔋</t>
  </si>
  <si>
    <t>Mercedes GLC 350e*</t>
  </si>
  <si>
    <t>Mitsubishi Outlander PHEV</t>
  </si>
  <si>
    <t>Kia Niro PHEV*</t>
  </si>
  <si>
    <t>BMW i3 (BEV 🔋 + REx)</t>
  </si>
  <si>
    <t>Volkswagen e-Golf 🔋</t>
  </si>
  <si>
    <t>Audi e-tron 🔋</t>
  </si>
  <si>
    <t>Chrysler Pacifica Hybrid*</t>
  </si>
  <si>
    <t>BMW 530e*</t>
  </si>
  <si>
    <t>Chevrolet Volt*</t>
  </si>
  <si>
    <t>Ford Fusion Energi*</t>
  </si>
  <si>
    <t>Nissan LEAF 🔋</t>
  </si>
  <si>
    <t>Honda Clarity PHEV*</t>
  </si>
  <si>
    <t>Tesla Model S* 🔋</t>
  </si>
  <si>
    <t>Chevrolet Bolt EV* 🔋</t>
  </si>
  <si>
    <t>Tesla Model X* 🔋</t>
  </si>
  <si>
    <t>Toyota Prius Prime*</t>
  </si>
  <si>
    <t>Tesla Model 3* 🔋</t>
  </si>
  <si>
    <t>TOTAL</t>
  </si>
  <si>
    <t>DEC</t>
  </si>
  <si>
    <t>NOV</t>
  </si>
  <si>
    <t>OCT</t>
  </si>
  <si>
    <t>SEP</t>
  </si>
  <si>
    <t>AUG</t>
  </si>
  <si>
    <t>JUL</t>
  </si>
  <si>
    <t>JUN</t>
  </si>
  <si>
    <t>MAY</t>
  </si>
  <si>
    <t>APR</t>
  </si>
  <si>
    <t>MAR</t>
  </si>
  <si>
    <t>FEB</t>
  </si>
  <si>
    <t>JAN</t>
  </si>
  <si>
    <t>2019 U.S. EV SALES</t>
  </si>
  <si>
    <t>Direct line: +44 (0) 20 7779 8260</t>
  </si>
  <si>
    <t>hello.mb@fastmarkets.com</t>
  </si>
  <si>
    <t>Corporate Accounts Team</t>
  </si>
  <si>
    <t>Contact us today to discuss a hassle-free, customised programme that addresses your individual needs and fully complies with copyright guidelines:</t>
  </si>
  <si>
    <t>Get Fastmarkets MB’s pricing data integrated within your internal ETRM/Workflow or alternatively get delivered directly to your spreadsheet for enterprise-wide consumption.</t>
  </si>
  <si>
    <t>3. Fastmarkets MB price feeds</t>
  </si>
  <si>
    <t>A company account, may be the most cost effective solution for multiple usage across your organisation.</t>
  </si>
  <si>
    <t>When a number your colleagues need access to Fastmarkets MB we offer flexible, tailored access to Fastmarkets MB for everyone who needs it.</t>
  </si>
  <si>
    <t>2. A Fastmarkets MB corporate account</t>
  </si>
  <si>
    <t>We'll discuss how we can assist you in optimising Fastmarkets MB content and data internally.</t>
  </si>
  <si>
    <t>1. Redistribution licenses</t>
  </si>
  <si>
    <t>Your easy solutions?</t>
  </si>
  <si>
    <t>Unauthorised redistribution of the information including the printing, scanning or forwarding of this file constitutes a violation of copyright law.</t>
  </si>
  <si>
    <t>Access to Fastmarkets MB content and data is on a named user basis. No sharing of our content is permitted. A separate data licence agreement will be required if you need to copy, extract or share pricing data internally in its direct or derived format.</t>
  </si>
  <si>
    <t>IMPORTANT NOTICE</t>
  </si>
  <si>
    <t>High</t>
  </si>
  <si>
    <t>Low</t>
  </si>
  <si>
    <t>Total</t>
  </si>
  <si>
    <t>Variable price</t>
  </si>
  <si>
    <t>Fixed price</t>
  </si>
  <si>
    <t>$/kg</t>
  </si>
  <si>
    <t>MT</t>
  </si>
  <si>
    <t>Lithium hydroxide monohydrate min 56.5% LiOH2O battery grade, spot prices CIF China, Japan &amp; Korea, $/kg_x000D_
High (USD)</t>
  </si>
  <si>
    <t>Lithium hydroxide monohydrate min 56.5% LiOH2O battery grade, spot prices CIF China, Japan &amp; Korea, $/kg_x000D_
Low (USD)</t>
  </si>
  <si>
    <t xml:space="preserve">Lithium hydroxide monohydrate min 56.5% LiOH.H2O battery grade, spot price range, ex-works domestic China, yuan/tonne_x000D_
</t>
  </si>
  <si>
    <t>Lithium carbonate min 99.5% Li2CO3 battery grade, spot prices CIF China, Japan &amp; Korea, $/kg_x000D_
High (USD)</t>
  </si>
  <si>
    <t>Lithium carbonate min 99.5% Li2CO3 battery grade, spot prices CIF China, Japan &amp; Korea, $/kg_x000D_
Low (USD)</t>
  </si>
  <si>
    <t xml:space="preserve">Lithium carbonate min 99.5% Li2CO3 battery grade, spot price range, ex-works domestic China, yuan/tonne_x000D_
</t>
  </si>
  <si>
    <t>Lithium carbonate index, min 99.5% Li2O3, battery grade, ex works China, yuan/tonne</t>
  </si>
  <si>
    <t>Other</t>
  </si>
  <si>
    <t>IM3, Townsville, Australia</t>
  </si>
  <si>
    <t>North America</t>
  </si>
  <si>
    <t>Tesla, Gigafactory 1, US</t>
  </si>
  <si>
    <t>SKI, Commerce, US</t>
  </si>
  <si>
    <t>LG Chem, Michigan, US</t>
  </si>
  <si>
    <t>IM3, Endicott, US</t>
  </si>
  <si>
    <t>AESC, Tennessee, US</t>
  </si>
  <si>
    <t>Europe</t>
  </si>
  <si>
    <t>VW/Northvolt, Salzgitter, Germany</t>
  </si>
  <si>
    <t>TerraE (BMZ), TBC, Germany</t>
  </si>
  <si>
    <t>SVolt, TBC, Europe</t>
  </si>
  <si>
    <t>SKI, Komárom, Hungary</t>
  </si>
  <si>
    <t>SKI, Komárom 2, Hungary</t>
  </si>
  <si>
    <t>Samsung, Göd, Hungary</t>
  </si>
  <si>
    <t>Northvolt, Skellefteå, Sweden</t>
  </si>
  <si>
    <t>MES, Horní Suchá, Czech Republic</t>
  </si>
  <si>
    <t>LG Chem, Wroclaw, Poland</t>
  </si>
  <si>
    <t>GSR Capital, Trollhättan, Sweden</t>
  </si>
  <si>
    <t>Farasis, Anhalt, Germany</t>
  </si>
  <si>
    <t>CATL, Erfurt, Germany</t>
  </si>
  <si>
    <t>AESC, Sunderland, UK</t>
  </si>
  <si>
    <t>China</t>
  </si>
  <si>
    <t>Zhejiang Hengyuan (Geely), Nanjing, China</t>
  </si>
  <si>
    <t>YouLion, Suzhou, China</t>
  </si>
  <si>
    <t>Xuzhou New Lingjia New Energy, Xuzhou, China</t>
  </si>
  <si>
    <t>Xingheng Power, Chuzhou, China</t>
  </si>
  <si>
    <t xml:space="preserve">Weifeng New Energy, Enshi, China </t>
  </si>
  <si>
    <t>Wanxiang Group, Hangzhou, China</t>
  </si>
  <si>
    <t>Wanxiang Group, Hangzhou 2, China</t>
  </si>
  <si>
    <t>Tianneng, Zhejiang, China</t>
  </si>
  <si>
    <t>Tianjin JEVE Industry, Jiaxing, China</t>
  </si>
  <si>
    <t>Tianeng, Maanshan, China</t>
  </si>
  <si>
    <t>Tesson New Energy, Nanjing, China</t>
  </si>
  <si>
    <t>Tesla, Gigafactory 3, China</t>
  </si>
  <si>
    <t>SVolt/JEVE, Yancheng, China</t>
  </si>
  <si>
    <t>SVolt (Great Wall), Jiangsu, China</t>
  </si>
  <si>
    <t>Sunwoda, Shenzhen, China</t>
  </si>
  <si>
    <t>Sunwoda, Nanjing, China</t>
  </si>
  <si>
    <t>Sunwoda, Huizhou, China</t>
  </si>
  <si>
    <t xml:space="preserve">SKI, TBC, China </t>
  </si>
  <si>
    <t>SKI, Changzhou, China</t>
  </si>
  <si>
    <t>Sinochem, Yangzhou, China</t>
  </si>
  <si>
    <t>Sichuan Xinminya, Mianyang, China</t>
  </si>
  <si>
    <t>Samsung, Xi'an, China</t>
  </si>
  <si>
    <t>Samsung, Tianjin, China</t>
  </si>
  <si>
    <t>Qingdao Guoxuan, Qingdao, China</t>
  </si>
  <si>
    <t>Qing Tao, Yichun, China</t>
  </si>
  <si>
    <t>Panasonic, Dalian, China</t>
  </si>
  <si>
    <t>Lithium Werks, Jianshan, China</t>
  </si>
  <si>
    <t>Lishen, Tianjin, China</t>
  </si>
  <si>
    <t>Lishen, Qingdao, China</t>
  </si>
  <si>
    <t>LG Chem/Geely, TBC, China</t>
  </si>
  <si>
    <t>LG Chem, Nanjing 2, China</t>
  </si>
  <si>
    <t>LG Chem, Nanjing 1, China</t>
  </si>
  <si>
    <t>Jiangxi Hailiang, Yichun, China</t>
  </si>
  <si>
    <t>Hubei Laidu, Yicheng, China</t>
  </si>
  <si>
    <t>GXGK, Hefei, China</t>
  </si>
  <si>
    <t>Guangzhou Great Power, Guangzhou, China</t>
  </si>
  <si>
    <t>Guangdong Tianjin, Shenzhen, China</t>
  </si>
  <si>
    <t>Geely, Jingzhou, China</t>
  </si>
  <si>
    <t>Funeng Technology, Ganzhou, China</t>
  </si>
  <si>
    <t>Foster New Energy, Yixing, China</t>
  </si>
  <si>
    <t>Fengchao, Changzhou, Jiangsu, China</t>
  </si>
  <si>
    <t>Farasis, Zhenjiang, China</t>
  </si>
  <si>
    <t>Farasis, Ganzhou, China</t>
  </si>
  <si>
    <t>EVE Energy, Jingmen, China</t>
  </si>
  <si>
    <t>EVE Energy, Huizhou, China</t>
  </si>
  <si>
    <t>Dynavolt, Fujian China</t>
  </si>
  <si>
    <t>Do-Fluoride, Jiaozuo, China</t>
  </si>
  <si>
    <t>Citic Guoan MGL, Tianjin, China</t>
  </si>
  <si>
    <t>CATL/SAIC, Liyang, China</t>
  </si>
  <si>
    <t>CATL/GAC, Guangzhou, China</t>
  </si>
  <si>
    <t>CATL/FAW, Ningde, China</t>
  </si>
  <si>
    <t>CATL, Xining, China</t>
  </si>
  <si>
    <t>CATL, Ningde, China</t>
  </si>
  <si>
    <t>CATL, Liyang, China</t>
  </si>
  <si>
    <t>CALB, Xiamen, China</t>
  </si>
  <si>
    <t>CALB, Luoyang, China</t>
  </si>
  <si>
    <t>CALB, Changzhou, China</t>
  </si>
  <si>
    <t>BYD/Changan JV, Chongqing, China</t>
  </si>
  <si>
    <t>BYD, Zengcheng, China</t>
  </si>
  <si>
    <t>BYD, Xi'an, China</t>
  </si>
  <si>
    <t>BYD, Shenzhen, China</t>
  </si>
  <si>
    <t>BYD, Qinghai, China</t>
  </si>
  <si>
    <t>BYD, Huizhou, China</t>
  </si>
  <si>
    <t>Beijing National Battery, Wuxi, Jiangsu, China</t>
  </si>
  <si>
    <t>Beijing Linkdata Technologies, Jiangyin, China</t>
  </si>
  <si>
    <t>BAK, Shenzhen, China</t>
  </si>
  <si>
    <t>Anhui Liweineng, Chuzhou, China</t>
  </si>
  <si>
    <t>AESC, Jiangsu, China</t>
  </si>
  <si>
    <t>Asia (excl China)</t>
  </si>
  <si>
    <t>SKI, Chungcheong, Korea</t>
  </si>
  <si>
    <t>Samsung, Ulsan, Korea</t>
  </si>
  <si>
    <t>Panasonic, Sumoto, Japan</t>
  </si>
  <si>
    <t>Panasonic, Suminoe, Japan</t>
  </si>
  <si>
    <t>Panasonic, Kasai, Japan</t>
  </si>
  <si>
    <t>Panasonic, Himeji, Japan</t>
  </si>
  <si>
    <t>LG Chem, Ochang, Korea</t>
  </si>
  <si>
    <t>LEJ, Shiga, Japan</t>
  </si>
  <si>
    <t>AESC, Zama, Japan</t>
  </si>
  <si>
    <t>GWh 2028</t>
  </si>
  <si>
    <t>GWh 2023</t>
  </si>
  <si>
    <t>GWh 2018</t>
  </si>
  <si>
    <t>Region</t>
  </si>
  <si>
    <t>Megafactory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</si>
</sst>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169" formatCode="[$-409]mmm\-yy;@"/>
    <numFmt numFmtId="170" formatCode="#,##0.0"/>
    <numFmt numFmtId="171" formatCode="_(&quot;$&quot;* #,##0_);_(&quot;$&quot;* \(#,##0\);_(&quot;$&quot;* &quot;-&quot;??_);_(@_)"/>
    <numFmt numFmtId="172" formatCode="&quot;$&quot;#,##0.00"/>
  </numFmts>
  <fonts count="11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7"/>
      <color rgb="FF000000"/>
      <name val="Arial"/>
      <family val="2"/>
    </font>
    <font>
      <b/>
      <sz val="10"/>
      <color rgb="FF000000"/>
      <name val="Arial"/>
      <family val="2"/>
    </font>
    <font>
      <sz val="8"/>
      <color rgb="FF222222"/>
      <name val="Arial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ADFE8"/>
        <bgColor indexed="64"/>
      </patternFill>
    </fill>
    <fill>
      <patternFill patternType="solid">
        <fgColor rgb="FFFFC000"/>
        <bgColor rgb="FF000000"/>
      </patternFill>
    </fill>
  </fills>
  <borders count="7">
    <border>
      <left/>
      <right/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CCCCCC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theme="1" tint="0.499984740745262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7">
    <xf numFmtId="0" fontId="0" fillId="0" borderId="0"/>
    <xf numFmtId="0" fontId="5" fillId="0" borderId="0"/>
    <xf numFmtId="0" fontId="6" fillId="0" borderId="0"/>
    <xf numFmtId="0" fontId="6" fillId="0" borderId="0">
      <alignment wrapText="1"/>
    </xf>
    <xf numFmtId="0" fontId="6" fillId="0" borderId="4"/>
    <xf numFmtId="44" fontId="6" fillId="0" borderId="0" applyFont="0" applyFill="0" applyBorder="0" applyAlignment="0" applyProtection="0"/>
    <xf numFmtId="0" fontId="7" fillId="0" borderId="4">
      <alignment horizontal="center" vertical="center" wrapText="1"/>
    </xf>
  </cellStyleXfs>
  <cellXfs count="37">
    <xf numFmtId="0" fontId="0" fillId="0" borderId="0" xfId="0"/>
    <xf numFmtId="0" fontId="1" fillId="2" borderId="1" xfId="0" applyFont="1" applyFill="1" applyBorder="1" applyAlignment="1">
      <alignment horizontal="left" readingOrder="1"/>
    </xf>
    <xf numFmtId="3" fontId="1" fillId="2" borderId="1" xfId="0" applyNumberFormat="1" applyFont="1" applyFill="1" applyBorder="1" applyAlignment="1">
      <alignment horizontal="center" readingOrder="1"/>
    </xf>
    <xf numFmtId="0" fontId="2" fillId="3" borderId="0" xfId="0" applyFont="1" applyFill="1" applyAlignment="1">
      <alignment wrapText="1"/>
    </xf>
    <xf numFmtId="0" fontId="1" fillId="2" borderId="1" xfId="0" applyFont="1" applyFill="1" applyBorder="1" applyAlignment="1">
      <alignment horizontal="center" readingOrder="1"/>
    </xf>
    <xf numFmtId="0" fontId="3" fillId="2" borderId="1" xfId="0" applyFont="1" applyFill="1" applyBorder="1" applyAlignment="1">
      <alignment horizontal="left" readingOrder="1"/>
    </xf>
    <xf numFmtId="3" fontId="3" fillId="2" borderId="1" xfId="0" applyNumberFormat="1" applyFont="1" applyFill="1" applyBorder="1" applyAlignment="1">
      <alignment horizontal="center" readingOrder="1"/>
    </xf>
    <xf numFmtId="0" fontId="1" fillId="2" borderId="2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wrapText="1"/>
    </xf>
    <xf numFmtId="0" fontId="3" fillId="2" borderId="1" xfId="0" applyFont="1" applyFill="1" applyBorder="1" applyAlignment="1">
      <alignment horizontal="center" readingOrder="1"/>
    </xf>
    <xf numFmtId="0" fontId="4" fillId="0" borderId="3" xfId="0" applyFont="1" applyBorder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0" fontId="5" fillId="0" borderId="0" xfId="1"/>
    <xf numFmtId="0" fontId="6" fillId="0" borderId="0" xfId="2"/>
    <xf numFmtId="0" fontId="6" fillId="0" borderId="0" xfId="3" applyAlignment="1">
      <alignment wrapText="1"/>
    </xf>
    <xf numFmtId="169" fontId="6" fillId="0" borderId="0" xfId="2" applyNumberFormat="1"/>
    <xf numFmtId="3" fontId="6" fillId="0" borderId="4" xfId="4" applyNumberFormat="1" applyAlignment="1">
      <alignment horizontal="center"/>
    </xf>
    <xf numFmtId="0" fontId="6" fillId="0" borderId="4" xfId="4" applyNumberFormat="1" applyAlignment="1">
      <alignment horizontal="center"/>
    </xf>
    <xf numFmtId="15" fontId="6" fillId="0" borderId="4" xfId="4" applyNumberFormat="1" applyAlignment="1">
      <alignment horizontal="center"/>
    </xf>
    <xf numFmtId="170" fontId="6" fillId="0" borderId="4" xfId="4" applyNumberFormat="1" applyAlignment="1">
      <alignment horizontal="center"/>
    </xf>
    <xf numFmtId="171" fontId="0" fillId="0" borderId="0" xfId="5" applyNumberFormat="1" applyFont="1"/>
    <xf numFmtId="0" fontId="6" fillId="0" borderId="0" xfId="2" applyFont="1"/>
    <xf numFmtId="2" fontId="6" fillId="0" borderId="4" xfId="4" applyNumberFormat="1" applyAlignment="1">
      <alignment horizontal="center"/>
    </xf>
    <xf numFmtId="172" fontId="6" fillId="0" borderId="0" xfId="2" applyNumberFormat="1"/>
    <xf numFmtId="3" fontId="6" fillId="0" borderId="0" xfId="2" applyNumberFormat="1"/>
    <xf numFmtId="172" fontId="6" fillId="0" borderId="5" xfId="2" applyNumberFormat="1" applyBorder="1"/>
    <xf numFmtId="3" fontId="6" fillId="0" borderId="5" xfId="2" applyNumberFormat="1" applyBorder="1"/>
    <xf numFmtId="0" fontId="6" fillId="0" borderId="5" xfId="2" applyFont="1" applyBorder="1"/>
    <xf numFmtId="0" fontId="6" fillId="0" borderId="5" xfId="2" applyBorder="1"/>
    <xf numFmtId="0" fontId="7" fillId="0" borderId="6" xfId="6" applyFill="1" applyBorder="1">
      <alignment horizontal="center" vertical="center" wrapText="1"/>
    </xf>
    <xf numFmtId="0" fontId="7" fillId="0" borderId="4" xfId="6">
      <alignment horizontal="center" vertical="center" wrapText="1"/>
    </xf>
    <xf numFmtId="0" fontId="5" fillId="0" borderId="0" xfId="1" applyFill="1"/>
    <xf numFmtId="0" fontId="5" fillId="0" borderId="0" xfId="1" applyFont="1"/>
    <xf numFmtId="0" fontId="8" fillId="0" borderId="0" xfId="1" applyFont="1" applyFill="1" applyBorder="1"/>
    <xf numFmtId="0" fontId="9" fillId="4" borderId="0" xfId="1" applyFont="1" applyFill="1" applyBorder="1"/>
    <xf numFmtId="0" fontId="10" fillId="4" borderId="0" xfId="1" applyFont="1" applyFill="1" applyBorder="1"/>
  </cellXfs>
  <cellStyles count="7">
    <cellStyle name="Currency 2" xfId="5"/>
    <cellStyle name="DataCellStyle" xfId="4"/>
    <cellStyle name="FooterCellStyle" xfId="3"/>
    <cellStyle name="Normal" xfId="0" builtinId="0"/>
    <cellStyle name="Normal 2" xfId="1"/>
    <cellStyle name="Normal 3" xfId="2"/>
    <cellStyle name="TableHeaderCellStyle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Fast markets price</a:t>
            </a:r>
            <a:r>
              <a:rPr lang="en-AU" baseline="0"/>
              <a:t> vs 2020 ALB weighted avg price</a:t>
            </a:r>
            <a:endParaRPr lang="en-AU"/>
          </a:p>
        </c:rich>
      </c:tx>
      <c:layout>
        <c:manualLayout>
          <c:xMode val="edge"/>
          <c:yMode val="edge"/>
          <c:x val="0.14015167243831825"/>
          <c:y val="3.814064362336114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LiOH CIF Asia (Low)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LiOH_Fastmarkets!$A$2:$A$102</c:f>
              <c:numCache>
                <c:formatCode>d\-mmm\-yy</c:formatCode>
                <c:ptCount val="101"/>
                <c:pt idx="0">
                  <c:v>42964</c:v>
                </c:pt>
                <c:pt idx="1">
                  <c:v>42971</c:v>
                </c:pt>
                <c:pt idx="2">
                  <c:v>42978</c:v>
                </c:pt>
                <c:pt idx="3">
                  <c:v>42985</c:v>
                </c:pt>
                <c:pt idx="4">
                  <c:v>42992</c:v>
                </c:pt>
                <c:pt idx="5">
                  <c:v>42999</c:v>
                </c:pt>
                <c:pt idx="6">
                  <c:v>43006</c:v>
                </c:pt>
                <c:pt idx="7">
                  <c:v>43013</c:v>
                </c:pt>
                <c:pt idx="8">
                  <c:v>43020</c:v>
                </c:pt>
                <c:pt idx="9">
                  <c:v>43027</c:v>
                </c:pt>
                <c:pt idx="10">
                  <c:v>43034</c:v>
                </c:pt>
                <c:pt idx="11">
                  <c:v>43041</c:v>
                </c:pt>
                <c:pt idx="12">
                  <c:v>43048</c:v>
                </c:pt>
                <c:pt idx="13">
                  <c:v>43055</c:v>
                </c:pt>
                <c:pt idx="14">
                  <c:v>43062</c:v>
                </c:pt>
                <c:pt idx="15">
                  <c:v>43069</c:v>
                </c:pt>
                <c:pt idx="16">
                  <c:v>43076</c:v>
                </c:pt>
                <c:pt idx="17">
                  <c:v>43083</c:v>
                </c:pt>
                <c:pt idx="18">
                  <c:v>43090</c:v>
                </c:pt>
                <c:pt idx="19">
                  <c:v>43104</c:v>
                </c:pt>
                <c:pt idx="20">
                  <c:v>43111</c:v>
                </c:pt>
                <c:pt idx="21">
                  <c:v>43118</c:v>
                </c:pt>
                <c:pt idx="22">
                  <c:v>43125</c:v>
                </c:pt>
                <c:pt idx="23">
                  <c:v>43132</c:v>
                </c:pt>
                <c:pt idx="24">
                  <c:v>43139</c:v>
                </c:pt>
                <c:pt idx="25">
                  <c:v>43146</c:v>
                </c:pt>
                <c:pt idx="26">
                  <c:v>43153</c:v>
                </c:pt>
                <c:pt idx="27">
                  <c:v>43160</c:v>
                </c:pt>
                <c:pt idx="28">
                  <c:v>43167</c:v>
                </c:pt>
                <c:pt idx="29">
                  <c:v>43174</c:v>
                </c:pt>
                <c:pt idx="30">
                  <c:v>43181</c:v>
                </c:pt>
                <c:pt idx="31">
                  <c:v>43188</c:v>
                </c:pt>
                <c:pt idx="32">
                  <c:v>43195</c:v>
                </c:pt>
                <c:pt idx="33">
                  <c:v>43202</c:v>
                </c:pt>
                <c:pt idx="34">
                  <c:v>43209</c:v>
                </c:pt>
                <c:pt idx="35">
                  <c:v>43216</c:v>
                </c:pt>
                <c:pt idx="36">
                  <c:v>43223</c:v>
                </c:pt>
                <c:pt idx="37">
                  <c:v>43230</c:v>
                </c:pt>
                <c:pt idx="38">
                  <c:v>43237</c:v>
                </c:pt>
                <c:pt idx="39">
                  <c:v>43244</c:v>
                </c:pt>
                <c:pt idx="40">
                  <c:v>43251</c:v>
                </c:pt>
                <c:pt idx="41">
                  <c:v>43258</c:v>
                </c:pt>
                <c:pt idx="42">
                  <c:v>43265</c:v>
                </c:pt>
                <c:pt idx="43">
                  <c:v>43272</c:v>
                </c:pt>
                <c:pt idx="44">
                  <c:v>43279</c:v>
                </c:pt>
                <c:pt idx="45">
                  <c:v>43286</c:v>
                </c:pt>
                <c:pt idx="46">
                  <c:v>43293</c:v>
                </c:pt>
                <c:pt idx="47">
                  <c:v>43300</c:v>
                </c:pt>
                <c:pt idx="48">
                  <c:v>43307</c:v>
                </c:pt>
                <c:pt idx="49">
                  <c:v>43314</c:v>
                </c:pt>
                <c:pt idx="50">
                  <c:v>43321</c:v>
                </c:pt>
                <c:pt idx="51">
                  <c:v>43328</c:v>
                </c:pt>
                <c:pt idx="52">
                  <c:v>43335</c:v>
                </c:pt>
                <c:pt idx="53">
                  <c:v>43342</c:v>
                </c:pt>
                <c:pt idx="54">
                  <c:v>43349</c:v>
                </c:pt>
                <c:pt idx="55">
                  <c:v>43356</c:v>
                </c:pt>
                <c:pt idx="56">
                  <c:v>43363</c:v>
                </c:pt>
                <c:pt idx="57">
                  <c:v>43370</c:v>
                </c:pt>
                <c:pt idx="58">
                  <c:v>43377</c:v>
                </c:pt>
                <c:pt idx="59">
                  <c:v>43384</c:v>
                </c:pt>
                <c:pt idx="60">
                  <c:v>43391</c:v>
                </c:pt>
                <c:pt idx="61">
                  <c:v>43398</c:v>
                </c:pt>
                <c:pt idx="62">
                  <c:v>43405</c:v>
                </c:pt>
                <c:pt idx="63">
                  <c:v>43412</c:v>
                </c:pt>
                <c:pt idx="64">
                  <c:v>43419</c:v>
                </c:pt>
                <c:pt idx="65">
                  <c:v>43426</c:v>
                </c:pt>
                <c:pt idx="66">
                  <c:v>43433</c:v>
                </c:pt>
                <c:pt idx="67">
                  <c:v>43440</c:v>
                </c:pt>
                <c:pt idx="68">
                  <c:v>43447</c:v>
                </c:pt>
                <c:pt idx="69">
                  <c:v>43454</c:v>
                </c:pt>
                <c:pt idx="70">
                  <c:v>43461</c:v>
                </c:pt>
                <c:pt idx="71">
                  <c:v>43468</c:v>
                </c:pt>
                <c:pt idx="72">
                  <c:v>43475</c:v>
                </c:pt>
                <c:pt idx="73">
                  <c:v>43482</c:v>
                </c:pt>
                <c:pt idx="74">
                  <c:v>43489</c:v>
                </c:pt>
                <c:pt idx="75">
                  <c:v>43496</c:v>
                </c:pt>
                <c:pt idx="76">
                  <c:v>43503</c:v>
                </c:pt>
                <c:pt idx="77">
                  <c:v>43510</c:v>
                </c:pt>
                <c:pt idx="78">
                  <c:v>43517</c:v>
                </c:pt>
                <c:pt idx="79">
                  <c:v>43524</c:v>
                </c:pt>
                <c:pt idx="80">
                  <c:v>43531</c:v>
                </c:pt>
                <c:pt idx="81">
                  <c:v>43538</c:v>
                </c:pt>
                <c:pt idx="82">
                  <c:v>43545</c:v>
                </c:pt>
                <c:pt idx="83">
                  <c:v>43552</c:v>
                </c:pt>
                <c:pt idx="84">
                  <c:v>43559</c:v>
                </c:pt>
                <c:pt idx="85">
                  <c:v>43566</c:v>
                </c:pt>
                <c:pt idx="86">
                  <c:v>43573</c:v>
                </c:pt>
                <c:pt idx="87">
                  <c:v>43580</c:v>
                </c:pt>
                <c:pt idx="88">
                  <c:v>43587</c:v>
                </c:pt>
                <c:pt idx="89">
                  <c:v>43594</c:v>
                </c:pt>
                <c:pt idx="90">
                  <c:v>43601</c:v>
                </c:pt>
                <c:pt idx="91">
                  <c:v>43608</c:v>
                </c:pt>
                <c:pt idx="92">
                  <c:v>43615</c:v>
                </c:pt>
                <c:pt idx="93">
                  <c:v>43622</c:v>
                </c:pt>
                <c:pt idx="94">
                  <c:v>43629</c:v>
                </c:pt>
                <c:pt idx="95">
                  <c:v>43636</c:v>
                </c:pt>
                <c:pt idx="96">
                  <c:v>43643</c:v>
                </c:pt>
                <c:pt idx="97">
                  <c:v>43651</c:v>
                </c:pt>
                <c:pt idx="98">
                  <c:v>43657</c:v>
                </c:pt>
                <c:pt idx="99">
                  <c:v>43664</c:v>
                </c:pt>
                <c:pt idx="100">
                  <c:v>43671</c:v>
                </c:pt>
              </c:numCache>
            </c:numRef>
          </c:cat>
          <c:val>
            <c:numRef>
              <c:f>LiOH_Fastmarkets!$I$2:$I$102</c:f>
              <c:numCache>
                <c:formatCode>General</c:formatCode>
                <c:ptCount val="101"/>
                <c:pt idx="0">
                  <c:v>19</c:v>
                </c:pt>
                <c:pt idx="1">
                  <c:v>19</c:v>
                </c:pt>
                <c:pt idx="2">
                  <c:v>19</c:v>
                </c:pt>
                <c:pt idx="3">
                  <c:v>19</c:v>
                </c:pt>
                <c:pt idx="4">
                  <c:v>19</c:v>
                </c:pt>
                <c:pt idx="5">
                  <c:v>19</c:v>
                </c:pt>
                <c:pt idx="6">
                  <c:v>19</c:v>
                </c:pt>
                <c:pt idx="7">
                  <c:v>19</c:v>
                </c:pt>
                <c:pt idx="8">
                  <c:v>19</c:v>
                </c:pt>
                <c:pt idx="9">
                  <c:v>17.7</c:v>
                </c:pt>
                <c:pt idx="10">
                  <c:v>17.7</c:v>
                </c:pt>
                <c:pt idx="11">
                  <c:v>17.7</c:v>
                </c:pt>
                <c:pt idx="12">
                  <c:v>17.7</c:v>
                </c:pt>
                <c:pt idx="13">
                  <c:v>17.7</c:v>
                </c:pt>
                <c:pt idx="14">
                  <c:v>17.7</c:v>
                </c:pt>
                <c:pt idx="15">
                  <c:v>19</c:v>
                </c:pt>
                <c:pt idx="16">
                  <c:v>19</c:v>
                </c:pt>
                <c:pt idx="17">
                  <c:v>19</c:v>
                </c:pt>
                <c:pt idx="18">
                  <c:v>19</c:v>
                </c:pt>
                <c:pt idx="19">
                  <c:v>19</c:v>
                </c:pt>
                <c:pt idx="20">
                  <c:v>19</c:v>
                </c:pt>
                <c:pt idx="21">
                  <c:v>19</c:v>
                </c:pt>
                <c:pt idx="22">
                  <c:v>19</c:v>
                </c:pt>
                <c:pt idx="23">
                  <c:v>19</c:v>
                </c:pt>
                <c:pt idx="24">
                  <c:v>19</c:v>
                </c:pt>
                <c:pt idx="25">
                  <c:v>19</c:v>
                </c:pt>
                <c:pt idx="26">
                  <c:v>19</c:v>
                </c:pt>
                <c:pt idx="27">
                  <c:v>19</c:v>
                </c:pt>
                <c:pt idx="28">
                  <c:v>19</c:v>
                </c:pt>
                <c:pt idx="29">
                  <c:v>19</c:v>
                </c:pt>
                <c:pt idx="30">
                  <c:v>19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19</c:v>
                </c:pt>
                <c:pt idx="39">
                  <c:v>19</c:v>
                </c:pt>
                <c:pt idx="40">
                  <c:v>19</c:v>
                </c:pt>
                <c:pt idx="41">
                  <c:v>19</c:v>
                </c:pt>
                <c:pt idx="42">
                  <c:v>19</c:v>
                </c:pt>
                <c:pt idx="43">
                  <c:v>19</c:v>
                </c:pt>
                <c:pt idx="44">
                  <c:v>19</c:v>
                </c:pt>
                <c:pt idx="45">
                  <c:v>19</c:v>
                </c:pt>
                <c:pt idx="46">
                  <c:v>19</c:v>
                </c:pt>
                <c:pt idx="47">
                  <c:v>19</c:v>
                </c:pt>
                <c:pt idx="48">
                  <c:v>19</c:v>
                </c:pt>
                <c:pt idx="49">
                  <c:v>19</c:v>
                </c:pt>
                <c:pt idx="50">
                  <c:v>19</c:v>
                </c:pt>
                <c:pt idx="51">
                  <c:v>19</c:v>
                </c:pt>
                <c:pt idx="52">
                  <c:v>19</c:v>
                </c:pt>
                <c:pt idx="53">
                  <c:v>19</c:v>
                </c:pt>
                <c:pt idx="54">
                  <c:v>19</c:v>
                </c:pt>
                <c:pt idx="55">
                  <c:v>19</c:v>
                </c:pt>
                <c:pt idx="56">
                  <c:v>19</c:v>
                </c:pt>
                <c:pt idx="57">
                  <c:v>18.5</c:v>
                </c:pt>
                <c:pt idx="58">
                  <c:v>18</c:v>
                </c:pt>
                <c:pt idx="59">
                  <c:v>18</c:v>
                </c:pt>
                <c:pt idx="60">
                  <c:v>18</c:v>
                </c:pt>
                <c:pt idx="61">
                  <c:v>16</c:v>
                </c:pt>
                <c:pt idx="62">
                  <c:v>15</c:v>
                </c:pt>
                <c:pt idx="63">
                  <c:v>15</c:v>
                </c:pt>
                <c:pt idx="64">
                  <c:v>15</c:v>
                </c:pt>
                <c:pt idx="65">
                  <c:v>15</c:v>
                </c:pt>
                <c:pt idx="66">
                  <c:v>15</c:v>
                </c:pt>
                <c:pt idx="67">
                  <c:v>15</c:v>
                </c:pt>
                <c:pt idx="68">
                  <c:v>15</c:v>
                </c:pt>
                <c:pt idx="69">
                  <c:v>15</c:v>
                </c:pt>
                <c:pt idx="70">
                  <c:v>15</c:v>
                </c:pt>
                <c:pt idx="71">
                  <c:v>15</c:v>
                </c:pt>
                <c:pt idx="72">
                  <c:v>15</c:v>
                </c:pt>
                <c:pt idx="73">
                  <c:v>15</c:v>
                </c:pt>
                <c:pt idx="74">
                  <c:v>15</c:v>
                </c:pt>
                <c:pt idx="75">
                  <c:v>15</c:v>
                </c:pt>
                <c:pt idx="76">
                  <c:v>15</c:v>
                </c:pt>
                <c:pt idx="77">
                  <c:v>15</c:v>
                </c:pt>
                <c:pt idx="78">
                  <c:v>15</c:v>
                </c:pt>
                <c:pt idx="79">
                  <c:v>15</c:v>
                </c:pt>
                <c:pt idx="80">
                  <c:v>15</c:v>
                </c:pt>
                <c:pt idx="81">
                  <c:v>15</c:v>
                </c:pt>
                <c:pt idx="82">
                  <c:v>15</c:v>
                </c:pt>
                <c:pt idx="83">
                  <c:v>15</c:v>
                </c:pt>
                <c:pt idx="84">
                  <c:v>15</c:v>
                </c:pt>
                <c:pt idx="85">
                  <c:v>15</c:v>
                </c:pt>
                <c:pt idx="86">
                  <c:v>15</c:v>
                </c:pt>
                <c:pt idx="87">
                  <c:v>15</c:v>
                </c:pt>
                <c:pt idx="88">
                  <c:v>15</c:v>
                </c:pt>
                <c:pt idx="89">
                  <c:v>15</c:v>
                </c:pt>
                <c:pt idx="90">
                  <c:v>15</c:v>
                </c:pt>
                <c:pt idx="91">
                  <c:v>14.5</c:v>
                </c:pt>
                <c:pt idx="92">
                  <c:v>14</c:v>
                </c:pt>
                <c:pt idx="93">
                  <c:v>14</c:v>
                </c:pt>
                <c:pt idx="94">
                  <c:v>14</c:v>
                </c:pt>
                <c:pt idx="95" formatCode="#,##0">
                  <c:v>14</c:v>
                </c:pt>
                <c:pt idx="96" formatCode="#,##0">
                  <c:v>14</c:v>
                </c:pt>
                <c:pt idx="97" formatCode="#,##0">
                  <c:v>13</c:v>
                </c:pt>
                <c:pt idx="98" formatCode="#,##0">
                  <c:v>13</c:v>
                </c:pt>
                <c:pt idx="99" formatCode="#,##0">
                  <c:v>13</c:v>
                </c:pt>
                <c:pt idx="100" formatCode="#,##0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62-415C-A584-DDA721D017D7}"/>
            </c:ext>
          </c:extLst>
        </c:ser>
        <c:ser>
          <c:idx val="1"/>
          <c:order val="1"/>
          <c:tx>
            <c:v>LiOH CIF Asia (High)</c:v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LiOH_Fastmarkets!$A$2:$A$102</c:f>
              <c:numCache>
                <c:formatCode>d\-mmm\-yy</c:formatCode>
                <c:ptCount val="101"/>
                <c:pt idx="0">
                  <c:v>42964</c:v>
                </c:pt>
                <c:pt idx="1">
                  <c:v>42971</c:v>
                </c:pt>
                <c:pt idx="2">
                  <c:v>42978</c:v>
                </c:pt>
                <c:pt idx="3">
                  <c:v>42985</c:v>
                </c:pt>
                <c:pt idx="4">
                  <c:v>42992</c:v>
                </c:pt>
                <c:pt idx="5">
                  <c:v>42999</c:v>
                </c:pt>
                <c:pt idx="6">
                  <c:v>43006</c:v>
                </c:pt>
                <c:pt idx="7">
                  <c:v>43013</c:v>
                </c:pt>
                <c:pt idx="8">
                  <c:v>43020</c:v>
                </c:pt>
                <c:pt idx="9">
                  <c:v>43027</c:v>
                </c:pt>
                <c:pt idx="10">
                  <c:v>43034</c:v>
                </c:pt>
                <c:pt idx="11">
                  <c:v>43041</c:v>
                </c:pt>
                <c:pt idx="12">
                  <c:v>43048</c:v>
                </c:pt>
                <c:pt idx="13">
                  <c:v>43055</c:v>
                </c:pt>
                <c:pt idx="14">
                  <c:v>43062</c:v>
                </c:pt>
                <c:pt idx="15">
                  <c:v>43069</c:v>
                </c:pt>
                <c:pt idx="16">
                  <c:v>43076</c:v>
                </c:pt>
                <c:pt idx="17">
                  <c:v>43083</c:v>
                </c:pt>
                <c:pt idx="18">
                  <c:v>43090</c:v>
                </c:pt>
                <c:pt idx="19">
                  <c:v>43104</c:v>
                </c:pt>
                <c:pt idx="20">
                  <c:v>43111</c:v>
                </c:pt>
                <c:pt idx="21">
                  <c:v>43118</c:v>
                </c:pt>
                <c:pt idx="22">
                  <c:v>43125</c:v>
                </c:pt>
                <c:pt idx="23">
                  <c:v>43132</c:v>
                </c:pt>
                <c:pt idx="24">
                  <c:v>43139</c:v>
                </c:pt>
                <c:pt idx="25">
                  <c:v>43146</c:v>
                </c:pt>
                <c:pt idx="26">
                  <c:v>43153</c:v>
                </c:pt>
                <c:pt idx="27">
                  <c:v>43160</c:v>
                </c:pt>
                <c:pt idx="28">
                  <c:v>43167</c:v>
                </c:pt>
                <c:pt idx="29">
                  <c:v>43174</c:v>
                </c:pt>
                <c:pt idx="30">
                  <c:v>43181</c:v>
                </c:pt>
                <c:pt idx="31">
                  <c:v>43188</c:v>
                </c:pt>
                <c:pt idx="32">
                  <c:v>43195</c:v>
                </c:pt>
                <c:pt idx="33">
                  <c:v>43202</c:v>
                </c:pt>
                <c:pt idx="34">
                  <c:v>43209</c:v>
                </c:pt>
                <c:pt idx="35">
                  <c:v>43216</c:v>
                </c:pt>
                <c:pt idx="36">
                  <c:v>43223</c:v>
                </c:pt>
                <c:pt idx="37">
                  <c:v>43230</c:v>
                </c:pt>
                <c:pt idx="38">
                  <c:v>43237</c:v>
                </c:pt>
                <c:pt idx="39">
                  <c:v>43244</c:v>
                </c:pt>
                <c:pt idx="40">
                  <c:v>43251</c:v>
                </c:pt>
                <c:pt idx="41">
                  <c:v>43258</c:v>
                </c:pt>
                <c:pt idx="42">
                  <c:v>43265</c:v>
                </c:pt>
                <c:pt idx="43">
                  <c:v>43272</c:v>
                </c:pt>
                <c:pt idx="44">
                  <c:v>43279</c:v>
                </c:pt>
                <c:pt idx="45">
                  <c:v>43286</c:v>
                </c:pt>
                <c:pt idx="46">
                  <c:v>43293</c:v>
                </c:pt>
                <c:pt idx="47">
                  <c:v>43300</c:v>
                </c:pt>
                <c:pt idx="48">
                  <c:v>43307</c:v>
                </c:pt>
                <c:pt idx="49">
                  <c:v>43314</c:v>
                </c:pt>
                <c:pt idx="50">
                  <c:v>43321</c:v>
                </c:pt>
                <c:pt idx="51">
                  <c:v>43328</c:v>
                </c:pt>
                <c:pt idx="52">
                  <c:v>43335</c:v>
                </c:pt>
                <c:pt idx="53">
                  <c:v>43342</c:v>
                </c:pt>
                <c:pt idx="54">
                  <c:v>43349</c:v>
                </c:pt>
                <c:pt idx="55">
                  <c:v>43356</c:v>
                </c:pt>
                <c:pt idx="56">
                  <c:v>43363</c:v>
                </c:pt>
                <c:pt idx="57">
                  <c:v>43370</c:v>
                </c:pt>
                <c:pt idx="58">
                  <c:v>43377</c:v>
                </c:pt>
                <c:pt idx="59">
                  <c:v>43384</c:v>
                </c:pt>
                <c:pt idx="60">
                  <c:v>43391</c:v>
                </c:pt>
                <c:pt idx="61">
                  <c:v>43398</c:v>
                </c:pt>
                <c:pt idx="62">
                  <c:v>43405</c:v>
                </c:pt>
                <c:pt idx="63">
                  <c:v>43412</c:v>
                </c:pt>
                <c:pt idx="64">
                  <c:v>43419</c:v>
                </c:pt>
                <c:pt idx="65">
                  <c:v>43426</c:v>
                </c:pt>
                <c:pt idx="66">
                  <c:v>43433</c:v>
                </c:pt>
                <c:pt idx="67">
                  <c:v>43440</c:v>
                </c:pt>
                <c:pt idx="68">
                  <c:v>43447</c:v>
                </c:pt>
                <c:pt idx="69">
                  <c:v>43454</c:v>
                </c:pt>
                <c:pt idx="70">
                  <c:v>43461</c:v>
                </c:pt>
                <c:pt idx="71">
                  <c:v>43468</c:v>
                </c:pt>
                <c:pt idx="72">
                  <c:v>43475</c:v>
                </c:pt>
                <c:pt idx="73">
                  <c:v>43482</c:v>
                </c:pt>
                <c:pt idx="74">
                  <c:v>43489</c:v>
                </c:pt>
                <c:pt idx="75">
                  <c:v>43496</c:v>
                </c:pt>
                <c:pt idx="76">
                  <c:v>43503</c:v>
                </c:pt>
                <c:pt idx="77">
                  <c:v>43510</c:v>
                </c:pt>
                <c:pt idx="78">
                  <c:v>43517</c:v>
                </c:pt>
                <c:pt idx="79">
                  <c:v>43524</c:v>
                </c:pt>
                <c:pt idx="80">
                  <c:v>43531</c:v>
                </c:pt>
                <c:pt idx="81">
                  <c:v>43538</c:v>
                </c:pt>
                <c:pt idx="82">
                  <c:v>43545</c:v>
                </c:pt>
                <c:pt idx="83">
                  <c:v>43552</c:v>
                </c:pt>
                <c:pt idx="84">
                  <c:v>43559</c:v>
                </c:pt>
                <c:pt idx="85">
                  <c:v>43566</c:v>
                </c:pt>
                <c:pt idx="86">
                  <c:v>43573</c:v>
                </c:pt>
                <c:pt idx="87">
                  <c:v>43580</c:v>
                </c:pt>
                <c:pt idx="88">
                  <c:v>43587</c:v>
                </c:pt>
                <c:pt idx="89">
                  <c:v>43594</c:v>
                </c:pt>
                <c:pt idx="90">
                  <c:v>43601</c:v>
                </c:pt>
                <c:pt idx="91">
                  <c:v>43608</c:v>
                </c:pt>
                <c:pt idx="92">
                  <c:v>43615</c:v>
                </c:pt>
                <c:pt idx="93">
                  <c:v>43622</c:v>
                </c:pt>
                <c:pt idx="94">
                  <c:v>43629</c:v>
                </c:pt>
                <c:pt idx="95">
                  <c:v>43636</c:v>
                </c:pt>
                <c:pt idx="96">
                  <c:v>43643</c:v>
                </c:pt>
                <c:pt idx="97">
                  <c:v>43651</c:v>
                </c:pt>
                <c:pt idx="98">
                  <c:v>43657</c:v>
                </c:pt>
                <c:pt idx="99">
                  <c:v>43664</c:v>
                </c:pt>
                <c:pt idx="100">
                  <c:v>43671</c:v>
                </c:pt>
              </c:numCache>
            </c:numRef>
          </c:cat>
          <c:val>
            <c:numRef>
              <c:f>LiOH_Fastmarkets!$J$2:$J$102</c:f>
              <c:numCache>
                <c:formatCode>General</c:formatCode>
                <c:ptCount val="101"/>
                <c:pt idx="0">
                  <c:v>22</c:v>
                </c:pt>
                <c:pt idx="1">
                  <c:v>22</c:v>
                </c:pt>
                <c:pt idx="2">
                  <c:v>22</c:v>
                </c:pt>
                <c:pt idx="3">
                  <c:v>22</c:v>
                </c:pt>
                <c:pt idx="4">
                  <c:v>22</c:v>
                </c:pt>
                <c:pt idx="5">
                  <c:v>22</c:v>
                </c:pt>
                <c:pt idx="6">
                  <c:v>22</c:v>
                </c:pt>
                <c:pt idx="7">
                  <c:v>22</c:v>
                </c:pt>
                <c:pt idx="8">
                  <c:v>22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22</c:v>
                </c:pt>
                <c:pt idx="16">
                  <c:v>22</c:v>
                </c:pt>
                <c:pt idx="17">
                  <c:v>22</c:v>
                </c:pt>
                <c:pt idx="18">
                  <c:v>22</c:v>
                </c:pt>
                <c:pt idx="19">
                  <c:v>22</c:v>
                </c:pt>
                <c:pt idx="20">
                  <c:v>22</c:v>
                </c:pt>
                <c:pt idx="21">
                  <c:v>22</c:v>
                </c:pt>
                <c:pt idx="22">
                  <c:v>22</c:v>
                </c:pt>
                <c:pt idx="23">
                  <c:v>22</c:v>
                </c:pt>
                <c:pt idx="24">
                  <c:v>22</c:v>
                </c:pt>
                <c:pt idx="25">
                  <c:v>22</c:v>
                </c:pt>
                <c:pt idx="26">
                  <c:v>22</c:v>
                </c:pt>
                <c:pt idx="27">
                  <c:v>22</c:v>
                </c:pt>
                <c:pt idx="28">
                  <c:v>22</c:v>
                </c:pt>
                <c:pt idx="29">
                  <c:v>22</c:v>
                </c:pt>
                <c:pt idx="30">
                  <c:v>22</c:v>
                </c:pt>
                <c:pt idx="31">
                  <c:v>22</c:v>
                </c:pt>
                <c:pt idx="32">
                  <c:v>22</c:v>
                </c:pt>
                <c:pt idx="33">
                  <c:v>22</c:v>
                </c:pt>
                <c:pt idx="34">
                  <c:v>22</c:v>
                </c:pt>
                <c:pt idx="35">
                  <c:v>22</c:v>
                </c:pt>
                <c:pt idx="36">
                  <c:v>22</c:v>
                </c:pt>
                <c:pt idx="37">
                  <c:v>21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20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20</c:v>
                </c:pt>
                <c:pt idx="57">
                  <c:v>19.5</c:v>
                </c:pt>
                <c:pt idx="58">
                  <c:v>19</c:v>
                </c:pt>
                <c:pt idx="59">
                  <c:v>19</c:v>
                </c:pt>
                <c:pt idx="60">
                  <c:v>19</c:v>
                </c:pt>
                <c:pt idx="61">
                  <c:v>18</c:v>
                </c:pt>
                <c:pt idx="62">
                  <c:v>18</c:v>
                </c:pt>
                <c:pt idx="63">
                  <c:v>18</c:v>
                </c:pt>
                <c:pt idx="64">
                  <c:v>18</c:v>
                </c:pt>
                <c:pt idx="65">
                  <c:v>17</c:v>
                </c:pt>
                <c:pt idx="66">
                  <c:v>17</c:v>
                </c:pt>
                <c:pt idx="67">
                  <c:v>17</c:v>
                </c:pt>
                <c:pt idx="68">
                  <c:v>17</c:v>
                </c:pt>
                <c:pt idx="69">
                  <c:v>17</c:v>
                </c:pt>
                <c:pt idx="70">
                  <c:v>17</c:v>
                </c:pt>
                <c:pt idx="71">
                  <c:v>17</c:v>
                </c:pt>
                <c:pt idx="72">
                  <c:v>17</c:v>
                </c:pt>
                <c:pt idx="73">
                  <c:v>17</c:v>
                </c:pt>
                <c:pt idx="74">
                  <c:v>17</c:v>
                </c:pt>
                <c:pt idx="75">
                  <c:v>17</c:v>
                </c:pt>
                <c:pt idx="76">
                  <c:v>17</c:v>
                </c:pt>
                <c:pt idx="77">
                  <c:v>17</c:v>
                </c:pt>
                <c:pt idx="78">
                  <c:v>17</c:v>
                </c:pt>
                <c:pt idx="79">
                  <c:v>17</c:v>
                </c:pt>
                <c:pt idx="80">
                  <c:v>17</c:v>
                </c:pt>
                <c:pt idx="81">
                  <c:v>17</c:v>
                </c:pt>
                <c:pt idx="82">
                  <c:v>16.5</c:v>
                </c:pt>
                <c:pt idx="83">
                  <c:v>16</c:v>
                </c:pt>
                <c:pt idx="84">
                  <c:v>16</c:v>
                </c:pt>
                <c:pt idx="85">
                  <c:v>16</c:v>
                </c:pt>
                <c:pt idx="86">
                  <c:v>16</c:v>
                </c:pt>
                <c:pt idx="87">
                  <c:v>16</c:v>
                </c:pt>
                <c:pt idx="88">
                  <c:v>16</c:v>
                </c:pt>
                <c:pt idx="89">
                  <c:v>16</c:v>
                </c:pt>
                <c:pt idx="90">
                  <c:v>16</c:v>
                </c:pt>
                <c:pt idx="91">
                  <c:v>15.5</c:v>
                </c:pt>
                <c:pt idx="92">
                  <c:v>15</c:v>
                </c:pt>
                <c:pt idx="93">
                  <c:v>15</c:v>
                </c:pt>
                <c:pt idx="94">
                  <c:v>15</c:v>
                </c:pt>
                <c:pt idx="95" formatCode="#,##0">
                  <c:v>15</c:v>
                </c:pt>
                <c:pt idx="96" formatCode="#,##0">
                  <c:v>15</c:v>
                </c:pt>
                <c:pt idx="97" formatCode="#,##0.0">
                  <c:v>15</c:v>
                </c:pt>
                <c:pt idx="98" formatCode="#,##0.0">
                  <c:v>15</c:v>
                </c:pt>
                <c:pt idx="99" formatCode="#,##0.0">
                  <c:v>15</c:v>
                </c:pt>
                <c:pt idx="100" formatCode="#,##0.0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62-415C-A584-DDA721D017D7}"/>
            </c:ext>
          </c:extLst>
        </c:ser>
        <c:ser>
          <c:idx val="2"/>
          <c:order val="2"/>
          <c:tx>
            <c:v>ALB 2020 price</c:v>
          </c:tx>
          <c:spPr>
            <a:ln w="28575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LiOH_Fastmarkets!$A$2:$A$102</c:f>
              <c:numCache>
                <c:formatCode>d\-mmm\-yy</c:formatCode>
                <c:ptCount val="101"/>
                <c:pt idx="0">
                  <c:v>42964</c:v>
                </c:pt>
                <c:pt idx="1">
                  <c:v>42971</c:v>
                </c:pt>
                <c:pt idx="2">
                  <c:v>42978</c:v>
                </c:pt>
                <c:pt idx="3">
                  <c:v>42985</c:v>
                </c:pt>
                <c:pt idx="4">
                  <c:v>42992</c:v>
                </c:pt>
                <c:pt idx="5">
                  <c:v>42999</c:v>
                </c:pt>
                <c:pt idx="6">
                  <c:v>43006</c:v>
                </c:pt>
                <c:pt idx="7">
                  <c:v>43013</c:v>
                </c:pt>
                <c:pt idx="8">
                  <c:v>43020</c:v>
                </c:pt>
                <c:pt idx="9">
                  <c:v>43027</c:v>
                </c:pt>
                <c:pt idx="10">
                  <c:v>43034</c:v>
                </c:pt>
                <c:pt idx="11">
                  <c:v>43041</c:v>
                </c:pt>
                <c:pt idx="12">
                  <c:v>43048</c:v>
                </c:pt>
                <c:pt idx="13">
                  <c:v>43055</c:v>
                </c:pt>
                <c:pt idx="14">
                  <c:v>43062</c:v>
                </c:pt>
                <c:pt idx="15">
                  <c:v>43069</c:v>
                </c:pt>
                <c:pt idx="16">
                  <c:v>43076</c:v>
                </c:pt>
                <c:pt idx="17">
                  <c:v>43083</c:v>
                </c:pt>
                <c:pt idx="18">
                  <c:v>43090</c:v>
                </c:pt>
                <c:pt idx="19">
                  <c:v>43104</c:v>
                </c:pt>
                <c:pt idx="20">
                  <c:v>43111</c:v>
                </c:pt>
                <c:pt idx="21">
                  <c:v>43118</c:v>
                </c:pt>
                <c:pt idx="22">
                  <c:v>43125</c:v>
                </c:pt>
                <c:pt idx="23">
                  <c:v>43132</c:v>
                </c:pt>
                <c:pt idx="24">
                  <c:v>43139</c:v>
                </c:pt>
                <c:pt idx="25">
                  <c:v>43146</c:v>
                </c:pt>
                <c:pt idx="26">
                  <c:v>43153</c:v>
                </c:pt>
                <c:pt idx="27">
                  <c:v>43160</c:v>
                </c:pt>
                <c:pt idx="28">
                  <c:v>43167</c:v>
                </c:pt>
                <c:pt idx="29">
                  <c:v>43174</c:v>
                </c:pt>
                <c:pt idx="30">
                  <c:v>43181</c:v>
                </c:pt>
                <c:pt idx="31">
                  <c:v>43188</c:v>
                </c:pt>
                <c:pt idx="32">
                  <c:v>43195</c:v>
                </c:pt>
                <c:pt idx="33">
                  <c:v>43202</c:v>
                </c:pt>
                <c:pt idx="34">
                  <c:v>43209</c:v>
                </c:pt>
                <c:pt idx="35">
                  <c:v>43216</c:v>
                </c:pt>
                <c:pt idx="36">
                  <c:v>43223</c:v>
                </c:pt>
                <c:pt idx="37">
                  <c:v>43230</c:v>
                </c:pt>
                <c:pt idx="38">
                  <c:v>43237</c:v>
                </c:pt>
                <c:pt idx="39">
                  <c:v>43244</c:v>
                </c:pt>
                <c:pt idx="40">
                  <c:v>43251</c:v>
                </c:pt>
                <c:pt idx="41">
                  <c:v>43258</c:v>
                </c:pt>
                <c:pt idx="42">
                  <c:v>43265</c:v>
                </c:pt>
                <c:pt idx="43">
                  <c:v>43272</c:v>
                </c:pt>
                <c:pt idx="44">
                  <c:v>43279</c:v>
                </c:pt>
                <c:pt idx="45">
                  <c:v>43286</c:v>
                </c:pt>
                <c:pt idx="46">
                  <c:v>43293</c:v>
                </c:pt>
                <c:pt idx="47">
                  <c:v>43300</c:v>
                </c:pt>
                <c:pt idx="48">
                  <c:v>43307</c:v>
                </c:pt>
                <c:pt idx="49">
                  <c:v>43314</c:v>
                </c:pt>
                <c:pt idx="50">
                  <c:v>43321</c:v>
                </c:pt>
                <c:pt idx="51">
                  <c:v>43328</c:v>
                </c:pt>
                <c:pt idx="52">
                  <c:v>43335</c:v>
                </c:pt>
                <c:pt idx="53">
                  <c:v>43342</c:v>
                </c:pt>
                <c:pt idx="54">
                  <c:v>43349</c:v>
                </c:pt>
                <c:pt idx="55">
                  <c:v>43356</c:v>
                </c:pt>
                <c:pt idx="56">
                  <c:v>43363</c:v>
                </c:pt>
                <c:pt idx="57">
                  <c:v>43370</c:v>
                </c:pt>
                <c:pt idx="58">
                  <c:v>43377</c:v>
                </c:pt>
                <c:pt idx="59">
                  <c:v>43384</c:v>
                </c:pt>
                <c:pt idx="60">
                  <c:v>43391</c:v>
                </c:pt>
                <c:pt idx="61">
                  <c:v>43398</c:v>
                </c:pt>
                <c:pt idx="62">
                  <c:v>43405</c:v>
                </c:pt>
                <c:pt idx="63">
                  <c:v>43412</c:v>
                </c:pt>
                <c:pt idx="64">
                  <c:v>43419</c:v>
                </c:pt>
                <c:pt idx="65">
                  <c:v>43426</c:v>
                </c:pt>
                <c:pt idx="66">
                  <c:v>43433</c:v>
                </c:pt>
                <c:pt idx="67">
                  <c:v>43440</c:v>
                </c:pt>
                <c:pt idx="68">
                  <c:v>43447</c:v>
                </c:pt>
                <c:pt idx="69">
                  <c:v>43454</c:v>
                </c:pt>
                <c:pt idx="70">
                  <c:v>43461</c:v>
                </c:pt>
                <c:pt idx="71">
                  <c:v>43468</c:v>
                </c:pt>
                <c:pt idx="72">
                  <c:v>43475</c:v>
                </c:pt>
                <c:pt idx="73">
                  <c:v>43482</c:v>
                </c:pt>
                <c:pt idx="74">
                  <c:v>43489</c:v>
                </c:pt>
                <c:pt idx="75">
                  <c:v>43496</c:v>
                </c:pt>
                <c:pt idx="76">
                  <c:v>43503</c:v>
                </c:pt>
                <c:pt idx="77">
                  <c:v>43510</c:v>
                </c:pt>
                <c:pt idx="78">
                  <c:v>43517</c:v>
                </c:pt>
                <c:pt idx="79">
                  <c:v>43524</c:v>
                </c:pt>
                <c:pt idx="80">
                  <c:v>43531</c:v>
                </c:pt>
                <c:pt idx="81">
                  <c:v>43538</c:v>
                </c:pt>
                <c:pt idx="82">
                  <c:v>43545</c:v>
                </c:pt>
                <c:pt idx="83">
                  <c:v>43552</c:v>
                </c:pt>
                <c:pt idx="84">
                  <c:v>43559</c:v>
                </c:pt>
                <c:pt idx="85">
                  <c:v>43566</c:v>
                </c:pt>
                <c:pt idx="86">
                  <c:v>43573</c:v>
                </c:pt>
                <c:pt idx="87">
                  <c:v>43580</c:v>
                </c:pt>
                <c:pt idx="88">
                  <c:v>43587</c:v>
                </c:pt>
                <c:pt idx="89">
                  <c:v>43594</c:v>
                </c:pt>
                <c:pt idx="90">
                  <c:v>43601</c:v>
                </c:pt>
                <c:pt idx="91">
                  <c:v>43608</c:v>
                </c:pt>
                <c:pt idx="92">
                  <c:v>43615</c:v>
                </c:pt>
                <c:pt idx="93">
                  <c:v>43622</c:v>
                </c:pt>
                <c:pt idx="94">
                  <c:v>43629</c:v>
                </c:pt>
                <c:pt idx="95">
                  <c:v>43636</c:v>
                </c:pt>
                <c:pt idx="96">
                  <c:v>43643</c:v>
                </c:pt>
                <c:pt idx="97">
                  <c:v>43651</c:v>
                </c:pt>
                <c:pt idx="98">
                  <c:v>43657</c:v>
                </c:pt>
                <c:pt idx="99">
                  <c:v>43664</c:v>
                </c:pt>
                <c:pt idx="100">
                  <c:v>43671</c:v>
                </c:pt>
              </c:numCache>
            </c:numRef>
          </c:cat>
          <c:val>
            <c:numRef>
              <c:f>LiOH_Fastmarkets!$K$2:$K$102</c:f>
              <c:numCache>
                <c:formatCode>[$-409]mmm\-yy;@</c:formatCode>
                <c:ptCount val="101"/>
                <c:pt idx="0">
                  <c:v>42948</c:v>
                </c:pt>
                <c:pt idx="1">
                  <c:v>42948</c:v>
                </c:pt>
                <c:pt idx="2">
                  <c:v>42948</c:v>
                </c:pt>
                <c:pt idx="3">
                  <c:v>42979</c:v>
                </c:pt>
                <c:pt idx="4">
                  <c:v>42979</c:v>
                </c:pt>
                <c:pt idx="5">
                  <c:v>42979</c:v>
                </c:pt>
                <c:pt idx="6">
                  <c:v>42979</c:v>
                </c:pt>
                <c:pt idx="7">
                  <c:v>43009</c:v>
                </c:pt>
                <c:pt idx="8">
                  <c:v>43009</c:v>
                </c:pt>
                <c:pt idx="9">
                  <c:v>43009</c:v>
                </c:pt>
                <c:pt idx="10">
                  <c:v>43009</c:v>
                </c:pt>
                <c:pt idx="11">
                  <c:v>43040</c:v>
                </c:pt>
                <c:pt idx="12">
                  <c:v>43040</c:v>
                </c:pt>
                <c:pt idx="13">
                  <c:v>43040</c:v>
                </c:pt>
                <c:pt idx="14">
                  <c:v>43040</c:v>
                </c:pt>
                <c:pt idx="15">
                  <c:v>43040</c:v>
                </c:pt>
                <c:pt idx="16">
                  <c:v>43070</c:v>
                </c:pt>
                <c:pt idx="17">
                  <c:v>43070</c:v>
                </c:pt>
                <c:pt idx="18">
                  <c:v>43070</c:v>
                </c:pt>
                <c:pt idx="19">
                  <c:v>43101</c:v>
                </c:pt>
                <c:pt idx="20">
                  <c:v>43101</c:v>
                </c:pt>
                <c:pt idx="21">
                  <c:v>43101</c:v>
                </c:pt>
                <c:pt idx="22">
                  <c:v>43101</c:v>
                </c:pt>
                <c:pt idx="23">
                  <c:v>43132</c:v>
                </c:pt>
                <c:pt idx="24">
                  <c:v>43132</c:v>
                </c:pt>
                <c:pt idx="25">
                  <c:v>43132</c:v>
                </c:pt>
                <c:pt idx="26">
                  <c:v>43132</c:v>
                </c:pt>
                <c:pt idx="27">
                  <c:v>43160</c:v>
                </c:pt>
                <c:pt idx="28">
                  <c:v>43160</c:v>
                </c:pt>
                <c:pt idx="29">
                  <c:v>43160</c:v>
                </c:pt>
                <c:pt idx="30">
                  <c:v>43160</c:v>
                </c:pt>
                <c:pt idx="31">
                  <c:v>43160</c:v>
                </c:pt>
                <c:pt idx="32">
                  <c:v>43191</c:v>
                </c:pt>
                <c:pt idx="33">
                  <c:v>43191</c:v>
                </c:pt>
                <c:pt idx="34">
                  <c:v>43191</c:v>
                </c:pt>
                <c:pt idx="35">
                  <c:v>43191</c:v>
                </c:pt>
                <c:pt idx="36">
                  <c:v>43221</c:v>
                </c:pt>
                <c:pt idx="37">
                  <c:v>43221</c:v>
                </c:pt>
                <c:pt idx="38">
                  <c:v>43221</c:v>
                </c:pt>
                <c:pt idx="39">
                  <c:v>43221</c:v>
                </c:pt>
                <c:pt idx="40">
                  <c:v>43221</c:v>
                </c:pt>
                <c:pt idx="41">
                  <c:v>43252</c:v>
                </c:pt>
                <c:pt idx="42">
                  <c:v>43252</c:v>
                </c:pt>
                <c:pt idx="43">
                  <c:v>43252</c:v>
                </c:pt>
                <c:pt idx="44">
                  <c:v>43252</c:v>
                </c:pt>
                <c:pt idx="45">
                  <c:v>43282</c:v>
                </c:pt>
                <c:pt idx="46">
                  <c:v>43282</c:v>
                </c:pt>
                <c:pt idx="47">
                  <c:v>43282</c:v>
                </c:pt>
                <c:pt idx="48">
                  <c:v>43282</c:v>
                </c:pt>
                <c:pt idx="49">
                  <c:v>43313</c:v>
                </c:pt>
                <c:pt idx="50">
                  <c:v>43313</c:v>
                </c:pt>
                <c:pt idx="51">
                  <c:v>43313</c:v>
                </c:pt>
                <c:pt idx="52">
                  <c:v>43313</c:v>
                </c:pt>
                <c:pt idx="53">
                  <c:v>43313</c:v>
                </c:pt>
                <c:pt idx="54">
                  <c:v>43344</c:v>
                </c:pt>
                <c:pt idx="55">
                  <c:v>43344</c:v>
                </c:pt>
                <c:pt idx="56">
                  <c:v>43344</c:v>
                </c:pt>
                <c:pt idx="57">
                  <c:v>43344</c:v>
                </c:pt>
                <c:pt idx="58">
                  <c:v>43374</c:v>
                </c:pt>
                <c:pt idx="59">
                  <c:v>43374</c:v>
                </c:pt>
                <c:pt idx="60">
                  <c:v>43374</c:v>
                </c:pt>
                <c:pt idx="61">
                  <c:v>43374</c:v>
                </c:pt>
                <c:pt idx="62">
                  <c:v>43405</c:v>
                </c:pt>
                <c:pt idx="63">
                  <c:v>43405</c:v>
                </c:pt>
                <c:pt idx="64">
                  <c:v>43405</c:v>
                </c:pt>
                <c:pt idx="65">
                  <c:v>43405</c:v>
                </c:pt>
                <c:pt idx="66">
                  <c:v>43405</c:v>
                </c:pt>
                <c:pt idx="67">
                  <c:v>43435</c:v>
                </c:pt>
                <c:pt idx="68">
                  <c:v>43435</c:v>
                </c:pt>
                <c:pt idx="69">
                  <c:v>43435</c:v>
                </c:pt>
                <c:pt idx="70">
                  <c:v>43435</c:v>
                </c:pt>
                <c:pt idx="71">
                  <c:v>43466</c:v>
                </c:pt>
                <c:pt idx="72">
                  <c:v>43466</c:v>
                </c:pt>
                <c:pt idx="73">
                  <c:v>43466</c:v>
                </c:pt>
                <c:pt idx="74">
                  <c:v>43466</c:v>
                </c:pt>
                <c:pt idx="75">
                  <c:v>43466</c:v>
                </c:pt>
                <c:pt idx="76">
                  <c:v>43497</c:v>
                </c:pt>
                <c:pt idx="77">
                  <c:v>43497</c:v>
                </c:pt>
                <c:pt idx="78">
                  <c:v>43497</c:v>
                </c:pt>
                <c:pt idx="79">
                  <c:v>43497</c:v>
                </c:pt>
                <c:pt idx="80">
                  <c:v>43525</c:v>
                </c:pt>
                <c:pt idx="81">
                  <c:v>43525</c:v>
                </c:pt>
                <c:pt idx="82">
                  <c:v>43525</c:v>
                </c:pt>
                <c:pt idx="83">
                  <c:v>43525</c:v>
                </c:pt>
                <c:pt idx="84">
                  <c:v>43556</c:v>
                </c:pt>
                <c:pt idx="85">
                  <c:v>43556</c:v>
                </c:pt>
                <c:pt idx="86">
                  <c:v>43556</c:v>
                </c:pt>
                <c:pt idx="87">
                  <c:v>43556</c:v>
                </c:pt>
                <c:pt idx="88">
                  <c:v>43586</c:v>
                </c:pt>
                <c:pt idx="89">
                  <c:v>43586</c:v>
                </c:pt>
                <c:pt idx="90">
                  <c:v>43586</c:v>
                </c:pt>
                <c:pt idx="91">
                  <c:v>43586</c:v>
                </c:pt>
                <c:pt idx="92">
                  <c:v>43586</c:v>
                </c:pt>
                <c:pt idx="93">
                  <c:v>43617</c:v>
                </c:pt>
                <c:pt idx="94">
                  <c:v>43617</c:v>
                </c:pt>
                <c:pt idx="95">
                  <c:v>43617</c:v>
                </c:pt>
                <c:pt idx="96">
                  <c:v>43617</c:v>
                </c:pt>
                <c:pt idx="97">
                  <c:v>43647</c:v>
                </c:pt>
                <c:pt idx="98">
                  <c:v>43647</c:v>
                </c:pt>
                <c:pt idx="99">
                  <c:v>43647</c:v>
                </c:pt>
                <c:pt idx="100">
                  <c:v>43647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62-415C-A584-DDA721D017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366751"/>
        <c:axId val="68389055"/>
      </c:lineChart>
      <c:dateAx>
        <c:axId val="68366751"/>
        <c:scaling>
          <c:orientation val="minMax"/>
        </c:scaling>
        <c:delete val="0"/>
        <c:axPos val="b"/>
        <c:numFmt formatCode="d\-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89055"/>
        <c:crosses val="autoZero"/>
        <c:auto val="1"/>
        <c:lblOffset val="100"/>
        <c:baseTimeUnit val="days"/>
      </c:dateAx>
      <c:valAx>
        <c:axId val="68389055"/>
        <c:scaling>
          <c:orientation val="minMax"/>
          <c:min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Price</a:t>
                </a:r>
                <a:r>
                  <a:rPr lang="en-AU" baseline="0"/>
                  <a:t> ($/kg)</a:t>
                </a:r>
                <a:endParaRPr lang="en-A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66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434974</xdr:colOff>
      <xdr:row>8</xdr:row>
      <xdr:rowOff>106363</xdr:rowOff>
    </xdr:from>
    <xdr:to>
      <xdr:col>20</xdr:col>
      <xdr:colOff>177005</xdr:colOff>
      <xdr:row>24</xdr:row>
      <xdr:rowOff>103188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14111</xdr:colOff>
      <xdr:row>0</xdr:row>
      <xdr:rowOff>14111</xdr:rowOff>
    </xdr:from>
    <xdr:ext cx="2251191" cy="844479"/>
    <xdr:pic>
      <xdr:nvPicPr>
        <xdr:cNvPr id="2" name="Picture 1">
          <a:extLst>
            <a:ext uri="{FF2B5EF4-FFF2-40B4-BE49-F238E27FC236}">
              <a16:creationId xmlns:a16="http://schemas.microsoft.com/office/drawing/2014/main" id="{50E62DB3-4490-9D4C-AA02-5649D56799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111" y="14111"/>
          <a:ext cx="2251191" cy="844479"/>
        </a:xfrm>
        <a:prstGeom prst="rect">
          <a:avLst/>
        </a:prstGeom>
      </xdr:spPr>
    </xdr:pic>
    <xdr:clientData/>
  </xdr:oneCellAnchor>
  <xdr:twoCellAnchor>
    <xdr:from>
      <xdr:col>2</xdr:col>
      <xdr:colOff>0</xdr:colOff>
      <xdr:row>0</xdr:row>
      <xdr:rowOff>0</xdr:rowOff>
    </xdr:from>
    <xdr:to>
      <xdr:col>6</xdr:col>
      <xdr:colOff>252589</xdr:colOff>
      <xdr:row>5</xdr:row>
      <xdr:rowOff>14111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6E55B77-EA8A-8946-885A-3B3E3074B61D}"/>
            </a:ext>
          </a:extLst>
        </xdr:cNvPr>
        <xdr:cNvSpPr txBox="1"/>
      </xdr:nvSpPr>
      <xdr:spPr>
        <a:xfrm>
          <a:off x="1651000" y="0"/>
          <a:ext cx="3554589" cy="998361"/>
        </a:xfrm>
        <a:prstGeom prst="rect">
          <a:avLst/>
        </a:prstGeom>
        <a:solidFill>
          <a:srgbClr val="FFC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200" b="1">
              <a:latin typeface="Arial" panose="020B0604020202020204" pitchFamily="34" charset="0"/>
              <a:cs typeface="Arial" panose="020B0604020202020204" pitchFamily="34" charset="0"/>
            </a:rPr>
            <a:t>Benchmark</a:t>
          </a:r>
          <a:r>
            <a:rPr lang="en-GB" sz="1200" b="1" baseline="0">
              <a:latin typeface="Arial" panose="020B0604020202020204" pitchFamily="34" charset="0"/>
              <a:cs typeface="Arial" panose="020B0604020202020204" pitchFamily="34" charset="0"/>
            </a:rPr>
            <a:t> capacity data: </a:t>
          </a:r>
          <a:r>
            <a:rPr lang="en-GB" sz="1200" b="0" baseline="0">
              <a:latin typeface="Arial" panose="020B0604020202020204" pitchFamily="34" charset="0"/>
              <a:cs typeface="Arial" panose="020B0604020202020204" pitchFamily="34" charset="0"/>
            </a:rPr>
            <a:t>GWh</a:t>
          </a:r>
        </a:p>
        <a:p>
          <a:r>
            <a:rPr lang="en-GB" sz="1200" b="0" baseline="0">
              <a:latin typeface="Arial" panose="020B0604020202020204" pitchFamily="34" charset="0"/>
              <a:cs typeface="Arial" panose="020B0604020202020204" pitchFamily="34" charset="0"/>
            </a:rPr>
            <a:t> </a:t>
          </a:r>
        </a:p>
        <a:p>
          <a:r>
            <a:rPr lang="en-GB" sz="1200" b="1" baseline="0">
              <a:latin typeface="Arial" panose="020B0604020202020204" pitchFamily="34" charset="0"/>
              <a:cs typeface="Arial" panose="020B0604020202020204" pitchFamily="34" charset="0"/>
            </a:rPr>
            <a:t>Data source</a:t>
          </a:r>
          <a:r>
            <a:rPr lang="en-GB" sz="1200" b="0" baseline="0">
              <a:latin typeface="Arial" panose="020B0604020202020204" pitchFamily="34" charset="0"/>
              <a:cs typeface="Arial" panose="020B0604020202020204" pitchFamily="34" charset="0"/>
            </a:rPr>
            <a:t>: Benchmark Mineral Intelligence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1"/>
  <sheetViews>
    <sheetView workbookViewId="0">
      <selection activeCell="A23" sqref="A23"/>
    </sheetView>
  </sheetViews>
  <sheetFormatPr defaultRowHeight="14.5" x14ac:dyDescent="0.35"/>
  <sheetData>
    <row r="1" spans="1:16" x14ac:dyDescent="0.35">
      <c r="A1" s="11"/>
      <c r="B1" s="12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</row>
    <row r="2" spans="1:16" ht="15" thickBot="1" x14ac:dyDescent="0.4">
      <c r="A2" s="5" t="s">
        <v>63</v>
      </c>
      <c r="B2" s="3"/>
      <c r="C2" s="10" t="s">
        <v>62</v>
      </c>
      <c r="D2" s="10" t="s">
        <v>61</v>
      </c>
      <c r="E2" s="10" t="s">
        <v>60</v>
      </c>
      <c r="F2" s="10" t="s">
        <v>59</v>
      </c>
      <c r="G2" s="10" t="s">
        <v>58</v>
      </c>
      <c r="H2" s="10" t="s">
        <v>57</v>
      </c>
      <c r="I2" s="10" t="s">
        <v>56</v>
      </c>
      <c r="J2" s="10" t="s">
        <v>55</v>
      </c>
      <c r="K2" s="10" t="s">
        <v>54</v>
      </c>
      <c r="L2" s="10" t="s">
        <v>53</v>
      </c>
      <c r="M2" s="10" t="s">
        <v>52</v>
      </c>
      <c r="N2" s="10" t="s">
        <v>51</v>
      </c>
      <c r="O2" s="10" t="s">
        <v>50</v>
      </c>
      <c r="P2" s="9"/>
    </row>
    <row r="3" spans="1:16" ht="15" thickBot="1" x14ac:dyDescent="0.4">
      <c r="A3" s="1" t="s">
        <v>49</v>
      </c>
      <c r="B3" s="3"/>
      <c r="C3" s="2">
        <v>6500</v>
      </c>
      <c r="D3" s="2">
        <v>5750</v>
      </c>
      <c r="E3" s="2">
        <v>10175</v>
      </c>
      <c r="F3" s="2">
        <v>10050</v>
      </c>
      <c r="G3" s="2">
        <v>13950</v>
      </c>
      <c r="H3" s="2">
        <v>21225</v>
      </c>
      <c r="I3" s="2">
        <v>13450</v>
      </c>
      <c r="J3" s="2">
        <v>13150</v>
      </c>
      <c r="K3" s="4"/>
      <c r="L3" s="4"/>
      <c r="M3" s="4"/>
      <c r="N3" s="4"/>
      <c r="O3" s="2">
        <v>94250</v>
      </c>
      <c r="P3" s="1" t="s">
        <v>49</v>
      </c>
    </row>
    <row r="4" spans="1:16" ht="15" thickBot="1" x14ac:dyDescent="0.4">
      <c r="A4" s="1" t="s">
        <v>48</v>
      </c>
      <c r="B4" s="3"/>
      <c r="C4" s="2">
        <v>1123</v>
      </c>
      <c r="D4" s="2">
        <v>1205</v>
      </c>
      <c r="E4" s="2">
        <v>1820</v>
      </c>
      <c r="F4" s="2">
        <v>1399</v>
      </c>
      <c r="G4" s="2">
        <v>1914</v>
      </c>
      <c r="H4" s="2">
        <v>1144</v>
      </c>
      <c r="I4" s="2">
        <v>2950</v>
      </c>
      <c r="J4" s="2">
        <v>2500</v>
      </c>
      <c r="K4" s="4"/>
      <c r="L4" s="4"/>
      <c r="M4" s="4"/>
      <c r="N4" s="4"/>
      <c r="O4" s="2">
        <v>14055</v>
      </c>
      <c r="P4" s="1" t="s">
        <v>48</v>
      </c>
    </row>
    <row r="5" spans="1:16" ht="15" thickBot="1" x14ac:dyDescent="0.4">
      <c r="A5" s="1" t="s">
        <v>47</v>
      </c>
      <c r="B5" s="3"/>
      <c r="C5" s="4">
        <v>775</v>
      </c>
      <c r="D5" s="4">
        <v>900</v>
      </c>
      <c r="E5" s="2">
        <v>2175</v>
      </c>
      <c r="F5" s="2">
        <v>1050</v>
      </c>
      <c r="G5" s="2">
        <v>1375</v>
      </c>
      <c r="H5" s="2">
        <v>2725</v>
      </c>
      <c r="I5" s="2">
        <v>1225</v>
      </c>
      <c r="J5" s="2">
        <v>1825</v>
      </c>
      <c r="K5" s="4"/>
      <c r="L5" s="4"/>
      <c r="M5" s="4"/>
      <c r="N5" s="4"/>
      <c r="O5" s="2">
        <v>12050</v>
      </c>
      <c r="P5" s="1" t="s">
        <v>47</v>
      </c>
    </row>
    <row r="6" spans="1:16" ht="15" thickBot="1" x14ac:dyDescent="0.4">
      <c r="A6" s="1" t="s">
        <v>46</v>
      </c>
      <c r="B6" s="3"/>
      <c r="C6" s="4">
        <v>925</v>
      </c>
      <c r="D6" s="2">
        <v>1225</v>
      </c>
      <c r="E6" s="2">
        <v>2166</v>
      </c>
      <c r="F6" s="4">
        <v>910</v>
      </c>
      <c r="G6" s="2">
        <v>1396</v>
      </c>
      <c r="H6" s="2">
        <v>1659</v>
      </c>
      <c r="I6" s="4">
        <v>985</v>
      </c>
      <c r="J6" s="4"/>
      <c r="K6" s="4"/>
      <c r="L6" s="4"/>
      <c r="M6" s="4"/>
      <c r="N6" s="4"/>
      <c r="O6" s="2">
        <v>9266</v>
      </c>
      <c r="P6" s="1" t="s">
        <v>46</v>
      </c>
    </row>
    <row r="7" spans="1:16" ht="15" thickBot="1" x14ac:dyDescent="0.4">
      <c r="A7" s="1" t="s">
        <v>45</v>
      </c>
      <c r="B7" s="3"/>
      <c r="C7" s="4">
        <v>725</v>
      </c>
      <c r="D7" s="4">
        <v>625</v>
      </c>
      <c r="E7" s="2">
        <v>2275</v>
      </c>
      <c r="F7" s="4">
        <v>825</v>
      </c>
      <c r="G7" s="2">
        <v>1025</v>
      </c>
      <c r="H7" s="2">
        <v>1750</v>
      </c>
      <c r="I7" s="4">
        <v>975</v>
      </c>
      <c r="J7" s="2">
        <v>1050</v>
      </c>
      <c r="K7" s="4"/>
      <c r="L7" s="4"/>
      <c r="M7" s="4"/>
      <c r="N7" s="4"/>
      <c r="O7" s="2">
        <v>9250</v>
      </c>
      <c r="P7" s="1" t="s">
        <v>45</v>
      </c>
    </row>
    <row r="8" spans="1:16" ht="15" thickBot="1" x14ac:dyDescent="0.4">
      <c r="A8" s="1" t="s">
        <v>44</v>
      </c>
      <c r="B8" s="3"/>
      <c r="C8" s="2">
        <v>1192</v>
      </c>
      <c r="D8" s="2">
        <v>1213</v>
      </c>
      <c r="E8" s="2">
        <v>1311</v>
      </c>
      <c r="F8" s="4">
        <v>981</v>
      </c>
      <c r="G8" s="4">
        <v>816</v>
      </c>
      <c r="H8" s="2">
        <v>1030</v>
      </c>
      <c r="I8" s="4">
        <v>800</v>
      </c>
      <c r="J8" s="4">
        <v>840</v>
      </c>
      <c r="K8" s="4"/>
      <c r="L8" s="4"/>
      <c r="M8" s="4"/>
      <c r="N8" s="4"/>
      <c r="O8" s="2">
        <v>8183</v>
      </c>
      <c r="P8" s="1" t="s">
        <v>44</v>
      </c>
    </row>
    <row r="9" spans="1:16" ht="15" thickBot="1" x14ac:dyDescent="0.4">
      <c r="A9" s="1" t="s">
        <v>43</v>
      </c>
      <c r="B9" s="3"/>
      <c r="C9" s="4">
        <v>717</v>
      </c>
      <c r="D9" s="4">
        <v>654</v>
      </c>
      <c r="E9" s="2">
        <v>1314</v>
      </c>
      <c r="F9" s="4">
        <v>951</v>
      </c>
      <c r="G9" s="2">
        <v>1216</v>
      </c>
      <c r="H9" s="2">
        <v>1156</v>
      </c>
      <c r="I9" s="4">
        <v>938</v>
      </c>
      <c r="J9" s="2">
        <v>1117</v>
      </c>
      <c r="K9" s="4"/>
      <c r="L9" s="4"/>
      <c r="M9" s="4"/>
      <c r="N9" s="4"/>
      <c r="O9" s="2">
        <v>8063</v>
      </c>
      <c r="P9" s="1" t="s">
        <v>43</v>
      </c>
    </row>
    <row r="10" spans="1:16" ht="15" thickBot="1" x14ac:dyDescent="0.4">
      <c r="A10" s="1" t="s">
        <v>42</v>
      </c>
      <c r="B10" s="3"/>
      <c r="C10" s="4">
        <v>557</v>
      </c>
      <c r="D10" s="4">
        <v>573</v>
      </c>
      <c r="E10" s="4">
        <v>611</v>
      </c>
      <c r="F10" s="4">
        <v>585</v>
      </c>
      <c r="G10" s="4">
        <v>605</v>
      </c>
      <c r="H10" s="4">
        <v>675</v>
      </c>
      <c r="I10" s="4">
        <v>720</v>
      </c>
      <c r="J10" s="4"/>
      <c r="K10" s="4"/>
      <c r="L10" s="4"/>
      <c r="M10" s="4"/>
      <c r="N10" s="4"/>
      <c r="O10" s="2">
        <v>4326</v>
      </c>
      <c r="P10" s="1" t="s">
        <v>42</v>
      </c>
    </row>
    <row r="11" spans="1:16" ht="15" thickBot="1" x14ac:dyDescent="0.4">
      <c r="A11" s="1" t="s">
        <v>41</v>
      </c>
      <c r="B11" s="3"/>
      <c r="C11" s="4">
        <v>675</v>
      </c>
      <c r="D11" s="4">
        <v>615</v>
      </c>
      <c r="E11" s="2">
        <v>1230</v>
      </c>
      <c r="F11" s="4">
        <v>405</v>
      </c>
      <c r="G11" s="4">
        <v>408</v>
      </c>
      <c r="H11" s="4">
        <v>333</v>
      </c>
      <c r="I11" s="4">
        <v>250</v>
      </c>
      <c r="J11" s="4"/>
      <c r="K11" s="4"/>
      <c r="L11" s="4"/>
      <c r="M11" s="4"/>
      <c r="N11" s="4"/>
      <c r="O11" s="2">
        <v>3916</v>
      </c>
      <c r="P11" s="1" t="s">
        <v>41</v>
      </c>
    </row>
    <row r="12" spans="1:16" ht="15" thickBot="1" x14ac:dyDescent="0.4">
      <c r="A12" s="1" t="s">
        <v>40</v>
      </c>
      <c r="B12" s="3"/>
      <c r="C12" s="4">
        <v>376</v>
      </c>
      <c r="D12" s="4">
        <v>414</v>
      </c>
      <c r="E12" s="4">
        <v>436</v>
      </c>
      <c r="F12" s="4">
        <v>416</v>
      </c>
      <c r="G12" s="4">
        <v>727</v>
      </c>
      <c r="H12" s="4">
        <v>908</v>
      </c>
      <c r="I12" s="4">
        <v>444</v>
      </c>
      <c r="J12" s="4">
        <v>186</v>
      </c>
      <c r="K12" s="4"/>
      <c r="L12" s="4"/>
      <c r="M12" s="4"/>
      <c r="N12" s="4"/>
      <c r="O12" s="2">
        <v>3907</v>
      </c>
      <c r="P12" s="1" t="s">
        <v>40</v>
      </c>
    </row>
    <row r="13" spans="1:16" ht="15" thickBot="1" x14ac:dyDescent="0.4">
      <c r="A13" s="1" t="s">
        <v>39</v>
      </c>
      <c r="B13" s="3"/>
      <c r="C13" s="4">
        <v>436</v>
      </c>
      <c r="D13" s="4">
        <v>589</v>
      </c>
      <c r="E13" s="4">
        <v>383</v>
      </c>
      <c r="F13" s="4">
        <v>347</v>
      </c>
      <c r="G13" s="4">
        <v>390</v>
      </c>
      <c r="H13" s="4">
        <v>391</v>
      </c>
      <c r="I13" s="4">
        <v>385</v>
      </c>
      <c r="J13" s="4">
        <v>395</v>
      </c>
      <c r="K13" s="4"/>
      <c r="L13" s="4"/>
      <c r="M13" s="4"/>
      <c r="N13" s="4"/>
      <c r="O13" s="2">
        <v>3316</v>
      </c>
      <c r="P13" s="1" t="s">
        <v>39</v>
      </c>
    </row>
    <row r="14" spans="1:16" ht="15" thickBot="1" x14ac:dyDescent="0.4">
      <c r="A14" s="1" t="s">
        <v>38</v>
      </c>
      <c r="B14" s="3"/>
      <c r="C14" s="4"/>
      <c r="D14" s="4"/>
      <c r="E14" s="4"/>
      <c r="F14" s="4">
        <v>253</v>
      </c>
      <c r="G14" s="4">
        <v>856</v>
      </c>
      <c r="H14" s="4">
        <v>726</v>
      </c>
      <c r="I14" s="4">
        <v>678</v>
      </c>
      <c r="J14" s="4">
        <v>593</v>
      </c>
      <c r="K14" s="4"/>
      <c r="L14" s="4"/>
      <c r="M14" s="4"/>
      <c r="N14" s="4"/>
      <c r="O14" s="2">
        <v>3106</v>
      </c>
      <c r="P14" s="1" t="s">
        <v>38</v>
      </c>
    </row>
    <row r="15" spans="1:16" ht="15" thickBot="1" x14ac:dyDescent="0.4">
      <c r="A15" s="1" t="s">
        <v>37</v>
      </c>
      <c r="B15" s="3"/>
      <c r="C15" s="4">
        <v>164</v>
      </c>
      <c r="D15" s="4">
        <v>118</v>
      </c>
      <c r="E15" s="4">
        <v>581</v>
      </c>
      <c r="F15" s="4">
        <v>400</v>
      </c>
      <c r="G15" s="4">
        <v>264</v>
      </c>
      <c r="H15" s="4">
        <v>366</v>
      </c>
      <c r="I15" s="4">
        <v>460</v>
      </c>
      <c r="J15" s="4">
        <v>689</v>
      </c>
      <c r="K15" s="4"/>
      <c r="L15" s="4"/>
      <c r="M15" s="4"/>
      <c r="N15" s="4"/>
      <c r="O15" s="2">
        <v>3042</v>
      </c>
      <c r="P15" s="1" t="s">
        <v>37</v>
      </c>
    </row>
    <row r="16" spans="1:16" ht="15" thickBot="1" x14ac:dyDescent="0.4">
      <c r="A16" s="1" t="s">
        <v>36</v>
      </c>
      <c r="B16" s="3"/>
      <c r="C16" s="4">
        <v>255</v>
      </c>
      <c r="D16" s="4">
        <v>350</v>
      </c>
      <c r="E16" s="4">
        <v>359</v>
      </c>
      <c r="F16" s="4">
        <v>331</v>
      </c>
      <c r="G16" s="4">
        <v>439</v>
      </c>
      <c r="H16" s="4">
        <v>473</v>
      </c>
      <c r="I16" s="4">
        <v>304</v>
      </c>
      <c r="J16" s="4">
        <v>385</v>
      </c>
      <c r="K16" s="4"/>
      <c r="L16" s="4"/>
      <c r="M16" s="4"/>
      <c r="N16" s="4"/>
      <c r="O16" s="2">
        <v>2896</v>
      </c>
      <c r="P16" s="1" t="s">
        <v>36</v>
      </c>
    </row>
    <row r="17" spans="1:16" ht="15" thickBot="1" x14ac:dyDescent="0.4">
      <c r="A17" s="1" t="s">
        <v>35</v>
      </c>
      <c r="B17" s="3"/>
      <c r="C17" s="4">
        <v>279</v>
      </c>
      <c r="D17" s="4">
        <v>505</v>
      </c>
      <c r="E17" s="4">
        <v>230</v>
      </c>
      <c r="F17" s="4">
        <v>245</v>
      </c>
      <c r="G17" s="4">
        <v>329</v>
      </c>
      <c r="H17" s="4">
        <v>351</v>
      </c>
      <c r="I17" s="4">
        <v>325</v>
      </c>
      <c r="J17" s="4"/>
      <c r="K17" s="4"/>
      <c r="L17" s="4"/>
      <c r="M17" s="4"/>
      <c r="N17" s="4"/>
      <c r="O17" s="2">
        <v>2264</v>
      </c>
      <c r="P17" s="1" t="s">
        <v>35</v>
      </c>
    </row>
    <row r="18" spans="1:16" ht="15" thickBot="1" x14ac:dyDescent="0.4">
      <c r="A18" s="1" t="s">
        <v>34</v>
      </c>
      <c r="B18" s="3"/>
      <c r="C18" s="4">
        <v>133</v>
      </c>
      <c r="D18" s="4">
        <v>157</v>
      </c>
      <c r="E18" s="4">
        <v>341</v>
      </c>
      <c r="F18" s="4">
        <v>163</v>
      </c>
      <c r="G18" s="4">
        <v>232</v>
      </c>
      <c r="H18" s="4">
        <v>222</v>
      </c>
      <c r="I18" s="4">
        <v>213</v>
      </c>
      <c r="J18" s="4">
        <v>277</v>
      </c>
      <c r="K18" s="4"/>
      <c r="L18" s="4"/>
      <c r="M18" s="4"/>
      <c r="N18" s="4"/>
      <c r="O18" s="2">
        <v>1738</v>
      </c>
      <c r="P18" s="1" t="s">
        <v>34</v>
      </c>
    </row>
    <row r="19" spans="1:16" ht="15" thickBot="1" x14ac:dyDescent="0.4">
      <c r="A19" s="1" t="s">
        <v>33</v>
      </c>
      <c r="B19" s="3"/>
      <c r="C19" s="4">
        <v>74</v>
      </c>
      <c r="D19" s="4">
        <v>72</v>
      </c>
      <c r="E19" s="4">
        <v>175</v>
      </c>
      <c r="F19" s="4">
        <v>220</v>
      </c>
      <c r="G19" s="4">
        <v>264</v>
      </c>
      <c r="H19" s="4">
        <v>270</v>
      </c>
      <c r="I19" s="4">
        <v>265</v>
      </c>
      <c r="J19" s="4">
        <v>230</v>
      </c>
      <c r="K19" s="4"/>
      <c r="L19" s="4"/>
      <c r="M19" s="4"/>
      <c r="N19" s="4"/>
      <c r="O19" s="2">
        <v>1570</v>
      </c>
      <c r="P19" s="1" t="s">
        <v>33</v>
      </c>
    </row>
    <row r="20" spans="1:16" ht="15" thickBot="1" x14ac:dyDescent="0.4">
      <c r="A20" s="1" t="s">
        <v>32</v>
      </c>
      <c r="B20" s="3"/>
      <c r="C20" s="4">
        <v>210</v>
      </c>
      <c r="D20" s="4">
        <v>186</v>
      </c>
      <c r="E20" s="4">
        <v>212</v>
      </c>
      <c r="F20" s="4">
        <v>237</v>
      </c>
      <c r="G20" s="4">
        <v>228</v>
      </c>
      <c r="H20" s="4">
        <v>236</v>
      </c>
      <c r="I20" s="4">
        <v>213</v>
      </c>
      <c r="J20" s="4">
        <v>160</v>
      </c>
      <c r="K20" s="4"/>
      <c r="L20" s="4"/>
      <c r="M20" s="4"/>
      <c r="N20" s="4"/>
      <c r="O20" s="2">
        <v>1682</v>
      </c>
      <c r="P20" s="1" t="s">
        <v>32</v>
      </c>
    </row>
    <row r="21" spans="1:16" ht="15" thickBot="1" x14ac:dyDescent="0.4">
      <c r="A21" s="1" t="s">
        <v>31</v>
      </c>
      <c r="B21" s="3"/>
      <c r="C21" s="4">
        <v>140</v>
      </c>
      <c r="D21" s="4">
        <v>145</v>
      </c>
      <c r="E21" s="4">
        <v>135</v>
      </c>
      <c r="F21" s="4">
        <v>173</v>
      </c>
      <c r="G21" s="4">
        <v>215</v>
      </c>
      <c r="H21" s="4">
        <v>235</v>
      </c>
      <c r="I21" s="4">
        <v>230</v>
      </c>
      <c r="J21" s="4">
        <v>190</v>
      </c>
      <c r="K21" s="4"/>
      <c r="L21" s="4"/>
      <c r="M21" s="4"/>
      <c r="N21" s="4"/>
      <c r="O21" s="2">
        <v>1463</v>
      </c>
      <c r="P21" s="1" t="s">
        <v>31</v>
      </c>
    </row>
    <row r="22" spans="1:16" ht="15" thickBot="1" x14ac:dyDescent="0.4">
      <c r="A22" s="8" t="s">
        <v>30</v>
      </c>
      <c r="B22" s="3"/>
      <c r="C22" s="4">
        <v>150</v>
      </c>
      <c r="D22" s="4">
        <v>160</v>
      </c>
      <c r="E22" s="4">
        <v>195</v>
      </c>
      <c r="F22" s="4">
        <v>155</v>
      </c>
      <c r="G22" s="4">
        <v>170</v>
      </c>
      <c r="H22" s="4">
        <v>195</v>
      </c>
      <c r="I22" s="4">
        <v>165</v>
      </c>
      <c r="J22" s="4"/>
      <c r="K22" s="4"/>
      <c r="L22" s="4"/>
      <c r="M22" s="4"/>
      <c r="N22" s="4"/>
      <c r="O22" s="2">
        <v>1190</v>
      </c>
      <c r="P22" s="7" t="s">
        <v>30</v>
      </c>
    </row>
    <row r="23" spans="1:16" ht="15" thickBot="1" x14ac:dyDescent="0.4">
      <c r="A23" s="1" t="s">
        <v>29</v>
      </c>
      <c r="B23" s="3"/>
      <c r="C23" s="4">
        <v>92</v>
      </c>
      <c r="D23" s="4">
        <v>95</v>
      </c>
      <c r="E23" s="4">
        <v>110</v>
      </c>
      <c r="F23" s="4">
        <v>150</v>
      </c>
      <c r="G23" s="4">
        <v>185</v>
      </c>
      <c r="H23" s="4">
        <v>180</v>
      </c>
      <c r="I23" s="4">
        <v>170</v>
      </c>
      <c r="J23" s="4">
        <v>105</v>
      </c>
      <c r="K23" s="4"/>
      <c r="L23" s="4"/>
      <c r="M23" s="4"/>
      <c r="N23" s="4"/>
      <c r="O23" s="2">
        <v>1087</v>
      </c>
      <c r="P23" s="1" t="s">
        <v>29</v>
      </c>
    </row>
    <row r="24" spans="1:16" ht="15" thickBot="1" x14ac:dyDescent="0.4">
      <c r="A24" s="1" t="s">
        <v>28</v>
      </c>
      <c r="B24" s="3"/>
      <c r="C24" s="4">
        <v>23</v>
      </c>
      <c r="D24" s="4">
        <v>47</v>
      </c>
      <c r="E24" s="4">
        <v>91</v>
      </c>
      <c r="F24" s="4">
        <v>87</v>
      </c>
      <c r="G24" s="4">
        <v>145</v>
      </c>
      <c r="H24" s="4">
        <v>280</v>
      </c>
      <c r="I24" s="4">
        <v>101</v>
      </c>
      <c r="J24" s="4">
        <v>90</v>
      </c>
      <c r="K24" s="4"/>
      <c r="L24" s="4"/>
      <c r="M24" s="4"/>
      <c r="N24" s="4"/>
      <c r="O24" s="4">
        <v>864</v>
      </c>
      <c r="P24" s="1" t="s">
        <v>28</v>
      </c>
    </row>
    <row r="25" spans="1:16" ht="15" thickBot="1" x14ac:dyDescent="0.4">
      <c r="A25" s="1" t="s">
        <v>27</v>
      </c>
      <c r="B25" s="3"/>
      <c r="C25" s="4">
        <v>95</v>
      </c>
      <c r="D25" s="4">
        <v>105</v>
      </c>
      <c r="E25" s="4">
        <v>155</v>
      </c>
      <c r="F25" s="4">
        <v>100</v>
      </c>
      <c r="G25" s="4">
        <v>120</v>
      </c>
      <c r="H25" s="4">
        <v>170</v>
      </c>
      <c r="I25" s="4">
        <v>110</v>
      </c>
      <c r="J25" s="4"/>
      <c r="K25" s="4"/>
      <c r="L25" s="4"/>
      <c r="M25" s="4"/>
      <c r="N25" s="4"/>
      <c r="O25" s="4">
        <v>855</v>
      </c>
      <c r="P25" s="1" t="s">
        <v>27</v>
      </c>
    </row>
    <row r="26" spans="1:16" ht="15" thickBot="1" x14ac:dyDescent="0.4">
      <c r="A26" s="1" t="s">
        <v>26</v>
      </c>
      <c r="B26" s="3"/>
      <c r="C26" s="4">
        <v>90</v>
      </c>
      <c r="D26" s="4">
        <v>100</v>
      </c>
      <c r="E26" s="4">
        <v>125</v>
      </c>
      <c r="F26" s="4">
        <v>85</v>
      </c>
      <c r="G26" s="4">
        <v>95</v>
      </c>
      <c r="H26" s="4">
        <v>175</v>
      </c>
      <c r="I26" s="4">
        <v>140</v>
      </c>
      <c r="J26" s="4"/>
      <c r="K26" s="4"/>
      <c r="L26" s="4"/>
      <c r="M26" s="4"/>
      <c r="N26" s="4"/>
      <c r="O26" s="4">
        <v>810</v>
      </c>
      <c r="P26" s="1" t="s">
        <v>26</v>
      </c>
    </row>
    <row r="27" spans="1:16" ht="15" thickBot="1" x14ac:dyDescent="0.4">
      <c r="A27" s="1" t="s">
        <v>25</v>
      </c>
      <c r="B27" s="3"/>
      <c r="C27" s="4">
        <v>216</v>
      </c>
      <c r="D27" s="4">
        <v>185</v>
      </c>
      <c r="E27" s="4">
        <v>175</v>
      </c>
      <c r="F27" s="4">
        <v>53</v>
      </c>
      <c r="G27" s="4">
        <v>27</v>
      </c>
      <c r="H27" s="4">
        <v>25</v>
      </c>
      <c r="I27" s="4">
        <v>16</v>
      </c>
      <c r="J27" s="4">
        <v>6</v>
      </c>
      <c r="K27" s="4"/>
      <c r="L27" s="4"/>
      <c r="M27" s="4"/>
      <c r="N27" s="4"/>
      <c r="O27" s="4">
        <v>703</v>
      </c>
      <c r="P27" s="1" t="s">
        <v>25</v>
      </c>
    </row>
    <row r="28" spans="1:16" ht="15" thickBot="1" x14ac:dyDescent="0.4">
      <c r="A28" s="1" t="s">
        <v>24</v>
      </c>
      <c r="B28" s="3"/>
      <c r="C28" s="4">
        <v>83</v>
      </c>
      <c r="D28" s="4">
        <v>58</v>
      </c>
      <c r="E28" s="4">
        <v>90</v>
      </c>
      <c r="F28" s="4">
        <v>85</v>
      </c>
      <c r="G28" s="4">
        <v>106</v>
      </c>
      <c r="H28" s="4">
        <v>74</v>
      </c>
      <c r="I28" s="4">
        <v>56</v>
      </c>
      <c r="J28" s="4">
        <v>74</v>
      </c>
      <c r="K28" s="4"/>
      <c r="L28" s="4"/>
      <c r="M28" s="4"/>
      <c r="N28" s="4"/>
      <c r="O28" s="4">
        <v>626</v>
      </c>
      <c r="P28" s="1" t="s">
        <v>24</v>
      </c>
    </row>
    <row r="29" spans="1:16" ht="15" thickBot="1" x14ac:dyDescent="0.4">
      <c r="A29" s="1" t="s">
        <v>23</v>
      </c>
      <c r="B29" s="3"/>
      <c r="C29" s="4">
        <v>65</v>
      </c>
      <c r="D29" s="4">
        <v>95</v>
      </c>
      <c r="E29" s="4">
        <v>115</v>
      </c>
      <c r="F29" s="4">
        <v>70</v>
      </c>
      <c r="G29" s="4">
        <v>105</v>
      </c>
      <c r="H29" s="4">
        <v>75</v>
      </c>
      <c r="I29" s="4">
        <v>95</v>
      </c>
      <c r="J29" s="4"/>
      <c r="K29" s="4"/>
      <c r="L29" s="4"/>
      <c r="M29" s="4"/>
      <c r="N29" s="4"/>
      <c r="O29" s="4">
        <v>620</v>
      </c>
      <c r="P29" s="1" t="s">
        <v>23</v>
      </c>
    </row>
    <row r="30" spans="1:16" ht="15" thickBot="1" x14ac:dyDescent="0.4">
      <c r="A30" s="1" t="s">
        <v>22</v>
      </c>
      <c r="B30" s="3"/>
      <c r="C30" s="4">
        <v>73</v>
      </c>
      <c r="D30" s="4">
        <v>54</v>
      </c>
      <c r="E30" s="4">
        <v>94</v>
      </c>
      <c r="F30" s="4">
        <v>63</v>
      </c>
      <c r="G30" s="4">
        <v>63</v>
      </c>
      <c r="H30" s="4">
        <v>152</v>
      </c>
      <c r="I30" s="4">
        <v>105</v>
      </c>
      <c r="J30" s="4"/>
      <c r="K30" s="4"/>
      <c r="L30" s="4"/>
      <c r="M30" s="4"/>
      <c r="N30" s="4"/>
      <c r="O30" s="4">
        <v>604</v>
      </c>
      <c r="P30" s="1" t="s">
        <v>21</v>
      </c>
    </row>
    <row r="31" spans="1:16" ht="15" thickBot="1" x14ac:dyDescent="0.4">
      <c r="A31" s="1" t="s">
        <v>20</v>
      </c>
      <c r="B31" s="3"/>
      <c r="C31" s="4">
        <v>0</v>
      </c>
      <c r="D31" s="4">
        <v>16</v>
      </c>
      <c r="E31" s="4">
        <v>127</v>
      </c>
      <c r="F31" s="4">
        <v>77</v>
      </c>
      <c r="G31" s="4">
        <v>91</v>
      </c>
      <c r="H31" s="4">
        <v>116</v>
      </c>
      <c r="I31" s="4">
        <v>150</v>
      </c>
      <c r="J31" s="4"/>
      <c r="K31" s="4"/>
      <c r="L31" s="4"/>
      <c r="M31" s="4"/>
      <c r="N31" s="4"/>
      <c r="O31" s="4">
        <v>577</v>
      </c>
      <c r="P31" s="1" t="s">
        <v>20</v>
      </c>
    </row>
    <row r="32" spans="1:16" ht="15" thickBot="1" x14ac:dyDescent="0.4">
      <c r="A32" s="1" t="s">
        <v>19</v>
      </c>
      <c r="B32" s="3"/>
      <c r="C32" s="4">
        <v>78</v>
      </c>
      <c r="D32" s="4">
        <v>68</v>
      </c>
      <c r="E32" s="4">
        <v>92</v>
      </c>
      <c r="F32" s="4">
        <v>88</v>
      </c>
      <c r="G32" s="4">
        <v>82</v>
      </c>
      <c r="H32" s="4">
        <v>52</v>
      </c>
      <c r="I32" s="4">
        <v>47</v>
      </c>
      <c r="J32" s="4">
        <v>65</v>
      </c>
      <c r="K32" s="4"/>
      <c r="L32" s="4"/>
      <c r="M32" s="4"/>
      <c r="N32" s="4"/>
      <c r="O32" s="4">
        <v>572</v>
      </c>
      <c r="P32" s="1" t="s">
        <v>19</v>
      </c>
    </row>
    <row r="33" spans="1:16" ht="15" thickBot="1" x14ac:dyDescent="0.4">
      <c r="A33" s="1" t="s">
        <v>18</v>
      </c>
      <c r="B33" s="3"/>
      <c r="C33" s="4">
        <v>175</v>
      </c>
      <c r="D33" s="4">
        <v>210</v>
      </c>
      <c r="E33" s="4">
        <v>45</v>
      </c>
      <c r="F33" s="4">
        <v>7</v>
      </c>
      <c r="G33" s="4">
        <v>0</v>
      </c>
      <c r="H33" s="4">
        <v>0</v>
      </c>
      <c r="I33" s="4">
        <v>0</v>
      </c>
      <c r="J33" s="4">
        <v>0</v>
      </c>
      <c r="K33" s="4"/>
      <c r="L33" s="4"/>
      <c r="M33" s="4"/>
      <c r="N33" s="4"/>
      <c r="O33" s="4">
        <v>437</v>
      </c>
      <c r="P33" s="1" t="s">
        <v>18</v>
      </c>
    </row>
    <row r="34" spans="1:16" ht="15" thickBot="1" x14ac:dyDescent="0.4">
      <c r="A34" s="1" t="s">
        <v>17</v>
      </c>
      <c r="B34" s="3"/>
      <c r="C34" s="4">
        <v>50</v>
      </c>
      <c r="D34" s="4">
        <v>63</v>
      </c>
      <c r="E34" s="4">
        <v>45</v>
      </c>
      <c r="F34" s="4">
        <v>37</v>
      </c>
      <c r="G34" s="4">
        <v>85</v>
      </c>
      <c r="H34" s="4">
        <v>44</v>
      </c>
      <c r="I34" s="4">
        <v>40</v>
      </c>
      <c r="J34" s="4">
        <v>20</v>
      </c>
      <c r="K34" s="4"/>
      <c r="L34" s="4"/>
      <c r="M34" s="4"/>
      <c r="N34" s="4"/>
      <c r="O34" s="4">
        <v>384</v>
      </c>
      <c r="P34" s="1" t="s">
        <v>17</v>
      </c>
    </row>
    <row r="35" spans="1:16" ht="15" thickBot="1" x14ac:dyDescent="0.4">
      <c r="A35" s="1" t="s">
        <v>16</v>
      </c>
      <c r="B35" s="3"/>
      <c r="C35" s="4">
        <v>72</v>
      </c>
      <c r="D35" s="4">
        <v>87</v>
      </c>
      <c r="E35" s="4">
        <v>33</v>
      </c>
      <c r="F35" s="4">
        <v>20</v>
      </c>
      <c r="G35" s="4">
        <v>60</v>
      </c>
      <c r="H35" s="4">
        <v>25</v>
      </c>
      <c r="I35" s="4">
        <v>40</v>
      </c>
      <c r="J35" s="4">
        <v>45</v>
      </c>
      <c r="K35" s="4"/>
      <c r="L35" s="4"/>
      <c r="M35" s="4"/>
      <c r="N35" s="4"/>
      <c r="O35" s="4">
        <v>382</v>
      </c>
      <c r="P35" s="1" t="s">
        <v>16</v>
      </c>
    </row>
    <row r="36" spans="1:16" ht="15" thickBot="1" x14ac:dyDescent="0.4">
      <c r="A36" s="1" t="s">
        <v>15</v>
      </c>
      <c r="B36" s="3"/>
      <c r="C36" s="4"/>
      <c r="D36" s="4">
        <v>27</v>
      </c>
      <c r="E36" s="4">
        <v>52</v>
      </c>
      <c r="F36" s="4">
        <v>47</v>
      </c>
      <c r="G36" s="4">
        <v>65</v>
      </c>
      <c r="H36" s="4">
        <v>70</v>
      </c>
      <c r="I36" s="4">
        <v>115</v>
      </c>
      <c r="J36" s="4"/>
      <c r="K36" s="4"/>
      <c r="L36" s="4"/>
      <c r="M36" s="4"/>
      <c r="N36" s="4"/>
      <c r="O36" s="4">
        <v>376</v>
      </c>
      <c r="P36" s="1" t="s">
        <v>15</v>
      </c>
    </row>
    <row r="37" spans="1:16" ht="15" thickBot="1" x14ac:dyDescent="0.4">
      <c r="A37" s="1" t="s">
        <v>14</v>
      </c>
      <c r="B37" s="3"/>
      <c r="C37" s="4">
        <v>35</v>
      </c>
      <c r="D37" s="4">
        <v>45</v>
      </c>
      <c r="E37" s="4">
        <v>55</v>
      </c>
      <c r="F37" s="4">
        <v>35</v>
      </c>
      <c r="G37" s="4">
        <v>50</v>
      </c>
      <c r="H37" s="4">
        <v>40</v>
      </c>
      <c r="I37" s="4">
        <v>45</v>
      </c>
      <c r="J37" s="4"/>
      <c r="K37" s="4"/>
      <c r="L37" s="4"/>
      <c r="M37" s="4"/>
      <c r="N37" s="4"/>
      <c r="O37" s="4">
        <v>305</v>
      </c>
      <c r="P37" s="1" t="s">
        <v>14</v>
      </c>
    </row>
    <row r="38" spans="1:16" ht="15" thickBot="1" x14ac:dyDescent="0.4">
      <c r="A38" s="1" t="s">
        <v>13</v>
      </c>
      <c r="B38" s="3"/>
      <c r="C38" s="4"/>
      <c r="D38" s="4"/>
      <c r="E38" s="4"/>
      <c r="F38" s="4">
        <v>40</v>
      </c>
      <c r="G38" s="4">
        <v>119</v>
      </c>
      <c r="H38" s="4">
        <v>49</v>
      </c>
      <c r="I38" s="4">
        <v>80</v>
      </c>
      <c r="J38" s="4"/>
      <c r="K38" s="4"/>
      <c r="L38" s="4"/>
      <c r="M38" s="4"/>
      <c r="N38" s="4"/>
      <c r="O38" s="4">
        <v>288</v>
      </c>
      <c r="P38" s="1" t="s">
        <v>13</v>
      </c>
    </row>
    <row r="39" spans="1:16" ht="15" thickBot="1" x14ac:dyDescent="0.4">
      <c r="A39" s="1" t="s">
        <v>12</v>
      </c>
      <c r="B39" s="3"/>
      <c r="C39" s="4">
        <v>34</v>
      </c>
      <c r="D39" s="4">
        <v>32</v>
      </c>
      <c r="E39" s="4">
        <v>28</v>
      </c>
      <c r="F39" s="4">
        <v>9</v>
      </c>
      <c r="G39" s="4">
        <v>61</v>
      </c>
      <c r="H39" s="4">
        <v>62</v>
      </c>
      <c r="I39" s="4">
        <v>55</v>
      </c>
      <c r="J39" s="4"/>
      <c r="K39" s="4"/>
      <c r="L39" s="4"/>
      <c r="M39" s="4"/>
      <c r="N39" s="4"/>
      <c r="O39" s="4">
        <v>281</v>
      </c>
      <c r="P39" s="1" t="s">
        <v>12</v>
      </c>
    </row>
    <row r="40" spans="1:16" ht="15" thickBot="1" x14ac:dyDescent="0.4">
      <c r="A40" s="1" t="s">
        <v>11</v>
      </c>
      <c r="B40" s="3"/>
      <c r="C40" s="4">
        <v>8</v>
      </c>
      <c r="D40" s="4">
        <v>10</v>
      </c>
      <c r="E40" s="4">
        <v>22</v>
      </c>
      <c r="F40" s="4">
        <v>35</v>
      </c>
      <c r="G40" s="4">
        <v>51</v>
      </c>
      <c r="H40" s="4">
        <v>60</v>
      </c>
      <c r="I40" s="4">
        <v>50</v>
      </c>
      <c r="J40" s="4">
        <v>24</v>
      </c>
      <c r="K40" s="4"/>
      <c r="L40" s="4"/>
      <c r="M40" s="4"/>
      <c r="N40" s="4"/>
      <c r="O40" s="4">
        <v>260</v>
      </c>
      <c r="P40" s="1" t="s">
        <v>11</v>
      </c>
    </row>
    <row r="41" spans="1:16" ht="15" thickBot="1" x14ac:dyDescent="0.4">
      <c r="A41" s="1" t="s">
        <v>10</v>
      </c>
      <c r="B41" s="3"/>
      <c r="C41" s="4">
        <v>4</v>
      </c>
      <c r="D41" s="4">
        <v>71</v>
      </c>
      <c r="E41" s="4">
        <v>7</v>
      </c>
      <c r="F41" s="4">
        <v>46</v>
      </c>
      <c r="G41" s="4">
        <v>40</v>
      </c>
      <c r="H41" s="4">
        <v>30</v>
      </c>
      <c r="I41" s="4">
        <v>35</v>
      </c>
      <c r="J41" s="4"/>
      <c r="K41" s="4"/>
      <c r="L41" s="4"/>
      <c r="M41" s="4"/>
      <c r="N41" s="4"/>
      <c r="O41" s="4">
        <v>233</v>
      </c>
      <c r="P41" s="1" t="s">
        <v>10</v>
      </c>
    </row>
    <row r="42" spans="1:16" ht="15" thickBot="1" x14ac:dyDescent="0.4">
      <c r="A42" s="1" t="s">
        <v>9</v>
      </c>
      <c r="B42" s="3"/>
      <c r="C42" s="4">
        <v>71</v>
      </c>
      <c r="D42" s="4">
        <v>38</v>
      </c>
      <c r="E42" s="4">
        <v>26</v>
      </c>
      <c r="F42" s="4">
        <v>9</v>
      </c>
      <c r="G42" s="4">
        <v>4</v>
      </c>
      <c r="H42" s="4">
        <v>8</v>
      </c>
      <c r="I42" s="4">
        <v>4</v>
      </c>
      <c r="J42" s="4">
        <v>2</v>
      </c>
      <c r="K42" s="4"/>
      <c r="L42" s="4"/>
      <c r="M42" s="4"/>
      <c r="N42" s="4"/>
      <c r="O42" s="4">
        <v>162</v>
      </c>
      <c r="P42" s="1" t="s">
        <v>9</v>
      </c>
    </row>
    <row r="43" spans="1:16" ht="15" thickBot="1" x14ac:dyDescent="0.4">
      <c r="A43" s="1" t="s">
        <v>8</v>
      </c>
      <c r="B43" s="3"/>
      <c r="C43" s="4">
        <v>30</v>
      </c>
      <c r="D43" s="4">
        <v>11</v>
      </c>
      <c r="E43" s="4">
        <v>8</v>
      </c>
      <c r="F43" s="4">
        <v>5</v>
      </c>
      <c r="G43" s="4">
        <v>0</v>
      </c>
      <c r="H43" s="4">
        <v>51</v>
      </c>
      <c r="I43" s="4">
        <v>35</v>
      </c>
      <c r="J43" s="4"/>
      <c r="K43" s="4"/>
      <c r="L43" s="4"/>
      <c r="M43" s="4"/>
      <c r="N43" s="4"/>
      <c r="O43" s="4">
        <v>140</v>
      </c>
      <c r="P43" s="1" t="s">
        <v>8</v>
      </c>
    </row>
    <row r="44" spans="1:16" ht="15" thickBot="1" x14ac:dyDescent="0.4">
      <c r="A44" s="1" t="s">
        <v>7</v>
      </c>
      <c r="B44" s="3"/>
      <c r="C44" s="4">
        <v>6</v>
      </c>
      <c r="D44" s="4">
        <v>14</v>
      </c>
      <c r="E44" s="4">
        <v>15</v>
      </c>
      <c r="F44" s="4">
        <v>8</v>
      </c>
      <c r="G44" s="4">
        <v>12</v>
      </c>
      <c r="H44" s="4">
        <v>6</v>
      </c>
      <c r="I44" s="4">
        <v>2</v>
      </c>
      <c r="J44" s="4">
        <v>1</v>
      </c>
      <c r="K44" s="4"/>
      <c r="L44" s="4"/>
      <c r="M44" s="4"/>
      <c r="N44" s="4"/>
      <c r="O44" s="4">
        <v>64</v>
      </c>
      <c r="P44" s="1" t="s">
        <v>7</v>
      </c>
    </row>
    <row r="45" spans="1:16" ht="15" thickBot="1" x14ac:dyDescent="0.4">
      <c r="A45" s="1" t="s">
        <v>6</v>
      </c>
      <c r="B45" s="3"/>
      <c r="C45" s="4">
        <v>8</v>
      </c>
      <c r="D45" s="4">
        <v>1</v>
      </c>
      <c r="E45" s="4">
        <v>3</v>
      </c>
      <c r="F45" s="4">
        <v>2</v>
      </c>
      <c r="G45" s="4">
        <v>0</v>
      </c>
      <c r="H45" s="4">
        <v>2</v>
      </c>
      <c r="I45" s="4">
        <v>2</v>
      </c>
      <c r="J45" s="4"/>
      <c r="K45" s="4"/>
      <c r="L45" s="4"/>
      <c r="M45" s="4"/>
      <c r="N45" s="4"/>
      <c r="O45" s="4">
        <v>18</v>
      </c>
      <c r="P45" s="1" t="s">
        <v>6</v>
      </c>
    </row>
    <row r="46" spans="1:16" ht="15" thickBot="1" x14ac:dyDescent="0.4">
      <c r="A46" s="1" t="s">
        <v>5</v>
      </c>
      <c r="B46" s="3"/>
      <c r="C46" s="4">
        <v>1</v>
      </c>
      <c r="D46" s="4">
        <v>2</v>
      </c>
      <c r="E46" s="4">
        <v>0</v>
      </c>
      <c r="F46" s="4">
        <v>1</v>
      </c>
      <c r="G46" s="4">
        <v>0</v>
      </c>
      <c r="H46" s="4">
        <v>2</v>
      </c>
      <c r="I46" s="4">
        <v>1</v>
      </c>
      <c r="J46" s="4">
        <v>1</v>
      </c>
      <c r="K46" s="4"/>
      <c r="L46" s="4"/>
      <c r="M46" s="4"/>
      <c r="N46" s="4"/>
      <c r="O46" s="4">
        <v>8</v>
      </c>
      <c r="P46" s="1" t="s">
        <v>5</v>
      </c>
    </row>
    <row r="47" spans="1:16" ht="15" thickBot="1" x14ac:dyDescent="0.4">
      <c r="A47" s="1" t="s">
        <v>4</v>
      </c>
      <c r="B47" s="3"/>
      <c r="C47" s="4">
        <v>0</v>
      </c>
      <c r="D47" s="4">
        <v>1</v>
      </c>
      <c r="E47" s="4">
        <v>2</v>
      </c>
      <c r="F47" s="4">
        <v>0</v>
      </c>
      <c r="G47" s="4">
        <v>1</v>
      </c>
      <c r="H47" s="4">
        <v>0</v>
      </c>
      <c r="I47" s="4">
        <v>1</v>
      </c>
      <c r="J47" s="4"/>
      <c r="K47" s="4"/>
      <c r="L47" s="4"/>
      <c r="M47" s="4"/>
      <c r="N47" s="4"/>
      <c r="O47" s="4">
        <v>5</v>
      </c>
      <c r="P47" s="1" t="s">
        <v>4</v>
      </c>
    </row>
    <row r="48" spans="1:16" ht="15" thickBot="1" x14ac:dyDescent="0.4">
      <c r="A48" s="5" t="s">
        <v>3</v>
      </c>
      <c r="B48" s="3"/>
      <c r="C48" s="6">
        <v>16715</v>
      </c>
      <c r="D48" s="6">
        <v>16891</v>
      </c>
      <c r="E48" s="6">
        <v>27639</v>
      </c>
      <c r="F48" s="6">
        <v>21255</v>
      </c>
      <c r="G48" s="6">
        <v>28386</v>
      </c>
      <c r="H48" s="6">
        <v>37818</v>
      </c>
      <c r="I48" s="6">
        <v>27470</v>
      </c>
      <c r="J48" s="6">
        <v>24020</v>
      </c>
      <c r="K48" s="4"/>
      <c r="L48" s="4"/>
      <c r="M48" s="4"/>
      <c r="N48" s="4"/>
      <c r="O48" s="6">
        <v>200194</v>
      </c>
      <c r="P48" s="5" t="s">
        <v>3</v>
      </c>
    </row>
    <row r="49" spans="1:16" ht="15" thickBot="1" x14ac:dyDescent="0.4">
      <c r="A49" s="1" t="s">
        <v>2</v>
      </c>
      <c r="B49" s="3"/>
      <c r="C49" s="2">
        <v>12009</v>
      </c>
      <c r="D49" s="2">
        <v>16845</v>
      </c>
      <c r="E49" s="2">
        <v>26443</v>
      </c>
      <c r="F49" s="2">
        <v>19623</v>
      </c>
      <c r="G49" s="2">
        <v>24307</v>
      </c>
      <c r="H49" s="2">
        <v>25029</v>
      </c>
      <c r="I49" s="2">
        <v>29598</v>
      </c>
      <c r="J49" s="2">
        <v>36347</v>
      </c>
      <c r="K49" s="2">
        <v>44544</v>
      </c>
      <c r="L49" s="2">
        <v>34074</v>
      </c>
      <c r="M49" s="2">
        <v>42588</v>
      </c>
      <c r="N49" s="2">
        <v>49900</v>
      </c>
      <c r="O49" s="2">
        <v>361307</v>
      </c>
      <c r="P49" s="1" t="s">
        <v>2</v>
      </c>
    </row>
    <row r="50" spans="1:16" ht="15" thickBot="1" x14ac:dyDescent="0.4">
      <c r="A50" s="1" t="s">
        <v>1</v>
      </c>
      <c r="B50" s="3"/>
      <c r="C50" s="2">
        <v>159468</v>
      </c>
      <c r="D50" s="2">
        <v>111541</v>
      </c>
      <c r="E50" s="2">
        <v>224335</v>
      </c>
      <c r="F50" s="2">
        <v>166200</v>
      </c>
      <c r="G50" s="2">
        <v>179270</v>
      </c>
      <c r="H50" s="2">
        <v>264591</v>
      </c>
      <c r="I50" s="2">
        <v>148144</v>
      </c>
      <c r="J50" s="4"/>
      <c r="K50" s="4"/>
      <c r="L50" s="4"/>
      <c r="M50" s="4"/>
      <c r="N50" s="4"/>
      <c r="O50" s="2">
        <v>1253549</v>
      </c>
      <c r="P50" s="1" t="s">
        <v>1</v>
      </c>
    </row>
    <row r="51" spans="1:16" ht="15" thickBot="1" x14ac:dyDescent="0.4">
      <c r="A51" s="1" t="s">
        <v>0</v>
      </c>
      <c r="B51" s="3"/>
      <c r="C51" s="2">
        <v>82000</v>
      </c>
      <c r="D51" s="2">
        <v>81000</v>
      </c>
      <c r="E51" s="2">
        <v>141000</v>
      </c>
      <c r="F51" s="2">
        <v>128450</v>
      </c>
      <c r="G51" s="2">
        <v>159346</v>
      </c>
      <c r="H51" s="2">
        <v>160894</v>
      </c>
      <c r="I51" s="2">
        <v>144975</v>
      </c>
      <c r="J51" s="2">
        <v>175362</v>
      </c>
      <c r="K51" s="2">
        <v>206500</v>
      </c>
      <c r="L51" s="2">
        <v>214800</v>
      </c>
      <c r="M51" s="2">
        <v>237553</v>
      </c>
      <c r="N51" s="2">
        <v>286367</v>
      </c>
      <c r="O51" s="2">
        <v>2018247</v>
      </c>
      <c r="P51" s="1" t="s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30"/>
  <sheetViews>
    <sheetView zoomScale="80" zoomScaleNormal="80" workbookViewId="0">
      <pane xSplit="1" ySplit="1" topLeftCell="B14" activePane="bottomRight" state="frozen"/>
      <selection pane="topRight" activeCell="B1" sqref="B1"/>
      <selection pane="bottomLeft" activeCell="A2" sqref="A2"/>
      <selection pane="bottomRight" activeCell="P37" sqref="P37:Q61"/>
    </sheetView>
  </sheetViews>
  <sheetFormatPr defaultRowHeight="12.5" x14ac:dyDescent="0.25"/>
  <cols>
    <col min="1" max="10" width="30.7265625" style="14" customWidth="1"/>
    <col min="11" max="11" width="10.81640625" style="14" bestFit="1" customWidth="1"/>
    <col min="12" max="15" width="8.7265625" style="14"/>
    <col min="16" max="17" width="12.26953125" style="14" bestFit="1" customWidth="1"/>
    <col min="18" max="21" width="8.7265625" style="14"/>
    <col min="22" max="22" width="13.1796875" style="14" bestFit="1" customWidth="1"/>
    <col min="23" max="16384" width="8.7265625" style="14"/>
  </cols>
  <sheetData>
    <row r="1" spans="1:25" ht="65.5" thickBot="1" x14ac:dyDescent="0.3">
      <c r="A1" s="31"/>
      <c r="B1" s="31" t="s">
        <v>92</v>
      </c>
      <c r="C1" s="31" t="s">
        <v>91</v>
      </c>
      <c r="D1" s="31" t="s">
        <v>91</v>
      </c>
      <c r="E1" s="31" t="s">
        <v>90</v>
      </c>
      <c r="F1" s="31" t="s">
        <v>89</v>
      </c>
      <c r="G1" s="31" t="s">
        <v>88</v>
      </c>
      <c r="H1" s="31" t="s">
        <v>88</v>
      </c>
      <c r="I1" s="31" t="s">
        <v>87</v>
      </c>
      <c r="J1" s="31" t="s">
        <v>86</v>
      </c>
      <c r="K1" s="30"/>
    </row>
    <row r="2" spans="1:25" ht="13" thickBot="1" x14ac:dyDescent="0.3">
      <c r="A2" s="19">
        <v>42964</v>
      </c>
      <c r="B2" s="23"/>
      <c r="C2" s="23"/>
      <c r="D2" s="23"/>
      <c r="E2" s="18">
        <v>14.5</v>
      </c>
      <c r="F2" s="18">
        <v>18.5</v>
      </c>
      <c r="G2" s="23"/>
      <c r="H2" s="23"/>
      <c r="I2" s="18">
        <v>19</v>
      </c>
      <c r="J2" s="18">
        <v>22</v>
      </c>
      <c r="K2" s="16">
        <f>DATE(YEAR(A2),MONTH(A2),DAY(1))</f>
        <v>42948</v>
      </c>
    </row>
    <row r="3" spans="1:25" ht="13" thickBot="1" x14ac:dyDescent="0.3">
      <c r="A3" s="19">
        <v>42971</v>
      </c>
      <c r="B3" s="23"/>
      <c r="C3" s="23"/>
      <c r="D3" s="23"/>
      <c r="E3" s="18">
        <v>14.5</v>
      </c>
      <c r="F3" s="18">
        <v>18.5</v>
      </c>
      <c r="G3" s="23"/>
      <c r="H3" s="23"/>
      <c r="I3" s="18">
        <v>19</v>
      </c>
      <c r="J3" s="18">
        <v>22</v>
      </c>
      <c r="K3" s="16">
        <f>DATE(YEAR(A3),MONTH(A3),DAY(1))</f>
        <v>42948</v>
      </c>
    </row>
    <row r="4" spans="1:25" ht="13" thickBot="1" x14ac:dyDescent="0.3">
      <c r="A4" s="19">
        <v>42978</v>
      </c>
      <c r="B4" s="23"/>
      <c r="C4" s="23"/>
      <c r="D4" s="23"/>
      <c r="E4" s="18">
        <v>15</v>
      </c>
      <c r="F4" s="18">
        <v>19</v>
      </c>
      <c r="G4" s="23"/>
      <c r="H4" s="23"/>
      <c r="I4" s="18">
        <v>19</v>
      </c>
      <c r="J4" s="18">
        <v>22</v>
      </c>
      <c r="K4" s="16">
        <f>DATE(YEAR(A4),MONTH(A4),DAY(1))</f>
        <v>42948</v>
      </c>
    </row>
    <row r="5" spans="1:25" ht="13" thickBot="1" x14ac:dyDescent="0.3">
      <c r="A5" s="19">
        <v>42985</v>
      </c>
      <c r="B5" s="23"/>
      <c r="C5" s="23"/>
      <c r="D5" s="23"/>
      <c r="E5" s="18">
        <v>15</v>
      </c>
      <c r="F5" s="18">
        <v>19</v>
      </c>
      <c r="G5" s="23"/>
      <c r="H5" s="23"/>
      <c r="I5" s="18">
        <v>19</v>
      </c>
      <c r="J5" s="18">
        <v>22</v>
      </c>
      <c r="K5" s="16">
        <f>DATE(YEAR(A5),MONTH(A5),DAY(1))</f>
        <v>42979</v>
      </c>
    </row>
    <row r="6" spans="1:25" ht="13" thickBot="1" x14ac:dyDescent="0.3">
      <c r="A6" s="19">
        <v>42992</v>
      </c>
      <c r="B6" s="23"/>
      <c r="C6" s="23"/>
      <c r="D6" s="23"/>
      <c r="E6" s="18">
        <v>15</v>
      </c>
      <c r="F6" s="18">
        <v>20</v>
      </c>
      <c r="G6" s="23"/>
      <c r="H6" s="23"/>
      <c r="I6" s="18">
        <v>19</v>
      </c>
      <c r="J6" s="18">
        <v>22</v>
      </c>
      <c r="K6" s="16">
        <f>DATE(YEAR(A6),MONTH(A6),DAY(1))</f>
        <v>42979</v>
      </c>
    </row>
    <row r="7" spans="1:25" ht="13" thickBot="1" x14ac:dyDescent="0.3">
      <c r="A7" s="19">
        <v>42999</v>
      </c>
      <c r="B7" s="23"/>
      <c r="C7" s="23"/>
      <c r="D7" s="23"/>
      <c r="E7" s="18">
        <v>15</v>
      </c>
      <c r="F7" s="18">
        <v>20</v>
      </c>
      <c r="G7" s="23"/>
      <c r="H7" s="23"/>
      <c r="I7" s="18">
        <v>19</v>
      </c>
      <c r="J7" s="18">
        <v>22</v>
      </c>
      <c r="K7" s="16">
        <f>DATE(YEAR(A7),MONTH(A7),DAY(1))</f>
        <v>42979</v>
      </c>
    </row>
    <row r="8" spans="1:25" ht="13" thickBot="1" x14ac:dyDescent="0.3">
      <c r="A8" s="19">
        <v>43006</v>
      </c>
      <c r="B8" s="23"/>
      <c r="C8" s="23"/>
      <c r="D8" s="23"/>
      <c r="E8" s="18">
        <v>15</v>
      </c>
      <c r="F8" s="18">
        <v>20</v>
      </c>
      <c r="G8" s="23"/>
      <c r="H8" s="23"/>
      <c r="I8" s="18">
        <v>19</v>
      </c>
      <c r="J8" s="18">
        <v>22</v>
      </c>
      <c r="K8" s="16">
        <f>DATE(YEAR(A8),MONTH(A8),DAY(1))</f>
        <v>42979</v>
      </c>
    </row>
    <row r="9" spans="1:25" ht="13" thickBot="1" x14ac:dyDescent="0.3">
      <c r="A9" s="19">
        <v>43013</v>
      </c>
      <c r="B9" s="17">
        <v>161500</v>
      </c>
      <c r="C9" s="17">
        <v>155000</v>
      </c>
      <c r="D9" s="17">
        <v>168000</v>
      </c>
      <c r="E9" s="18">
        <v>15</v>
      </c>
      <c r="F9" s="18">
        <v>20</v>
      </c>
      <c r="G9" s="23"/>
      <c r="H9" s="23"/>
      <c r="I9" s="18">
        <v>19</v>
      </c>
      <c r="J9" s="18">
        <v>22</v>
      </c>
      <c r="K9" s="16">
        <f>DATE(YEAR(A9),MONTH(A9),DAY(1))</f>
        <v>43009</v>
      </c>
    </row>
    <row r="10" spans="1:25" ht="13" thickBot="1" x14ac:dyDescent="0.3">
      <c r="A10" s="19">
        <v>43020</v>
      </c>
      <c r="B10" s="17">
        <v>166500</v>
      </c>
      <c r="C10" s="17">
        <v>160000</v>
      </c>
      <c r="D10" s="17">
        <v>173000</v>
      </c>
      <c r="E10" s="18">
        <v>15</v>
      </c>
      <c r="F10" s="18">
        <v>20</v>
      </c>
      <c r="G10" s="23"/>
      <c r="H10" s="23"/>
      <c r="I10" s="18">
        <v>19</v>
      </c>
      <c r="J10" s="18">
        <v>22</v>
      </c>
      <c r="K10" s="16">
        <f>DATE(YEAR(A10),MONTH(A10),DAY(1))</f>
        <v>43009</v>
      </c>
      <c r="V10" s="29"/>
      <c r="W10" s="28" t="s">
        <v>85</v>
      </c>
      <c r="X10" s="28" t="s">
        <v>84</v>
      </c>
    </row>
    <row r="11" spans="1:25" ht="13" thickBot="1" x14ac:dyDescent="0.3">
      <c r="A11" s="19">
        <v>43027</v>
      </c>
      <c r="B11" s="17">
        <v>163929</v>
      </c>
      <c r="C11" s="17">
        <v>160000</v>
      </c>
      <c r="D11" s="17">
        <v>173000</v>
      </c>
      <c r="E11" s="18">
        <v>18</v>
      </c>
      <c r="F11" s="18">
        <v>20</v>
      </c>
      <c r="G11" s="23"/>
      <c r="H11" s="23"/>
      <c r="I11" s="18">
        <v>17.7</v>
      </c>
      <c r="J11" s="18">
        <v>21</v>
      </c>
      <c r="K11" s="16">
        <f>DATE(YEAR(A11),MONTH(A11),DAY(1))</f>
        <v>43009</v>
      </c>
      <c r="V11" s="22" t="s">
        <v>83</v>
      </c>
      <c r="W11" s="25">
        <v>12000</v>
      </c>
      <c r="X11" s="24">
        <v>11.5</v>
      </c>
      <c r="Y11" s="24">
        <v>11.5</v>
      </c>
    </row>
    <row r="12" spans="1:25" ht="13" thickBot="1" x14ac:dyDescent="0.3">
      <c r="A12" s="19">
        <v>43034</v>
      </c>
      <c r="B12" s="17">
        <v>168300</v>
      </c>
      <c r="C12" s="17">
        <v>160000</v>
      </c>
      <c r="D12" s="17">
        <v>173000</v>
      </c>
      <c r="E12" s="18">
        <v>18</v>
      </c>
      <c r="F12" s="18">
        <v>20</v>
      </c>
      <c r="G12" s="23"/>
      <c r="H12" s="23"/>
      <c r="I12" s="18">
        <v>17.7</v>
      </c>
      <c r="J12" s="18">
        <v>21</v>
      </c>
      <c r="K12" s="16">
        <f>DATE(YEAR(A12),MONTH(A12),DAY(1))</f>
        <v>43009</v>
      </c>
      <c r="V12" s="28" t="s">
        <v>82</v>
      </c>
      <c r="W12" s="27">
        <v>6000</v>
      </c>
      <c r="X12" s="26">
        <v>13.5</v>
      </c>
      <c r="Y12" s="24">
        <v>13</v>
      </c>
    </row>
    <row r="13" spans="1:25" ht="13" thickBot="1" x14ac:dyDescent="0.3">
      <c r="A13" s="19">
        <v>43041</v>
      </c>
      <c r="B13" s="17">
        <v>176375</v>
      </c>
      <c r="C13" s="17">
        <v>170000</v>
      </c>
      <c r="D13" s="17">
        <v>180000</v>
      </c>
      <c r="E13" s="18">
        <v>18</v>
      </c>
      <c r="F13" s="18">
        <v>20</v>
      </c>
      <c r="G13" s="23"/>
      <c r="H13" s="23"/>
      <c r="I13" s="18">
        <v>17.7</v>
      </c>
      <c r="J13" s="18">
        <v>21</v>
      </c>
      <c r="K13" s="16">
        <f>DATE(YEAR(A13),MONTH(A13),DAY(1))</f>
        <v>43040</v>
      </c>
      <c r="V13" s="22" t="s">
        <v>81</v>
      </c>
      <c r="W13" s="25">
        <f>SUM(W11:W12)</f>
        <v>18000</v>
      </c>
      <c r="X13" s="24">
        <f>SUMPRODUCT($W11:$W12,X11:X12)/$W13</f>
        <v>12.166666666666666</v>
      </c>
      <c r="Y13" s="24">
        <f>SUMPRODUCT($W11:$W12,Y11:Y12)/$W13</f>
        <v>12</v>
      </c>
    </row>
    <row r="14" spans="1:25" ht="13" thickBot="1" x14ac:dyDescent="0.3">
      <c r="A14" s="19">
        <v>43048</v>
      </c>
      <c r="B14" s="17">
        <v>174229</v>
      </c>
      <c r="C14" s="17">
        <v>170000</v>
      </c>
      <c r="D14" s="17">
        <v>173000</v>
      </c>
      <c r="E14" s="18">
        <v>18</v>
      </c>
      <c r="F14" s="18">
        <v>20</v>
      </c>
      <c r="G14" s="23"/>
      <c r="H14" s="23"/>
      <c r="I14" s="18">
        <v>17.7</v>
      </c>
      <c r="J14" s="18">
        <v>21</v>
      </c>
      <c r="K14" s="16">
        <f>DATE(YEAR(A14),MONTH(A14),DAY(1))</f>
        <v>43040</v>
      </c>
    </row>
    <row r="15" spans="1:25" ht="13" thickBot="1" x14ac:dyDescent="0.3">
      <c r="A15" s="19">
        <v>43055</v>
      </c>
      <c r="B15" s="17">
        <v>173667</v>
      </c>
      <c r="C15" s="17">
        <v>170000</v>
      </c>
      <c r="D15" s="17">
        <v>173000</v>
      </c>
      <c r="E15" s="18">
        <v>18</v>
      </c>
      <c r="F15" s="18">
        <v>20</v>
      </c>
      <c r="G15" s="23"/>
      <c r="H15" s="23"/>
      <c r="I15" s="18">
        <v>17.7</v>
      </c>
      <c r="J15" s="18">
        <v>21</v>
      </c>
      <c r="K15" s="16">
        <f>DATE(YEAR(A15),MONTH(A15),DAY(1))</f>
        <v>43040</v>
      </c>
    </row>
    <row r="16" spans="1:25" ht="13" thickBot="1" x14ac:dyDescent="0.3">
      <c r="A16" s="19">
        <v>43062</v>
      </c>
      <c r="B16" s="17">
        <v>175847</v>
      </c>
      <c r="C16" s="17">
        <v>170000</v>
      </c>
      <c r="D16" s="17">
        <v>180000</v>
      </c>
      <c r="E16" s="18">
        <v>18</v>
      </c>
      <c r="F16" s="18">
        <v>20</v>
      </c>
      <c r="G16" s="17">
        <v>142000</v>
      </c>
      <c r="H16" s="17">
        <v>150000</v>
      </c>
      <c r="I16" s="18">
        <v>17.7</v>
      </c>
      <c r="J16" s="18">
        <v>21</v>
      </c>
      <c r="K16" s="16">
        <f>DATE(YEAR(A16),MONTH(A16),DAY(1))</f>
        <v>43040</v>
      </c>
    </row>
    <row r="17" spans="1:11" ht="13" thickBot="1" x14ac:dyDescent="0.3">
      <c r="A17" s="19">
        <v>43069</v>
      </c>
      <c r="B17" s="17">
        <v>172100</v>
      </c>
      <c r="C17" s="17">
        <v>170000</v>
      </c>
      <c r="D17" s="17">
        <v>180000</v>
      </c>
      <c r="E17" s="18">
        <v>18</v>
      </c>
      <c r="F17" s="18">
        <v>20</v>
      </c>
      <c r="G17" s="17">
        <v>142000</v>
      </c>
      <c r="H17" s="17">
        <v>150000</v>
      </c>
      <c r="I17" s="18">
        <v>19</v>
      </c>
      <c r="J17" s="18">
        <v>22</v>
      </c>
      <c r="K17" s="16">
        <f>DATE(YEAR(A17),MONTH(A17),DAY(1))</f>
        <v>43040</v>
      </c>
    </row>
    <row r="18" spans="1:11" ht="13" thickBot="1" x14ac:dyDescent="0.3">
      <c r="A18" s="19">
        <v>43076</v>
      </c>
      <c r="B18" s="17">
        <v>170917</v>
      </c>
      <c r="C18" s="17">
        <v>170000</v>
      </c>
      <c r="D18" s="17">
        <v>180000</v>
      </c>
      <c r="E18" s="18">
        <v>18</v>
      </c>
      <c r="F18" s="18">
        <v>20</v>
      </c>
      <c r="G18" s="17">
        <v>142000</v>
      </c>
      <c r="H18" s="17">
        <v>150000</v>
      </c>
      <c r="I18" s="18">
        <v>19</v>
      </c>
      <c r="J18" s="18">
        <v>22</v>
      </c>
      <c r="K18" s="16">
        <f>DATE(YEAR(A18),MONTH(A18),DAY(1))</f>
        <v>43070</v>
      </c>
    </row>
    <row r="19" spans="1:11" ht="13" thickBot="1" x14ac:dyDescent="0.3">
      <c r="A19" s="19">
        <v>43083</v>
      </c>
      <c r="B19" s="17">
        <v>169722</v>
      </c>
      <c r="C19" s="17">
        <v>165000</v>
      </c>
      <c r="D19" s="17">
        <v>175000</v>
      </c>
      <c r="E19" s="18">
        <v>18.5</v>
      </c>
      <c r="F19" s="18">
        <v>20</v>
      </c>
      <c r="G19" s="17">
        <v>145000</v>
      </c>
      <c r="H19" s="17">
        <v>150000</v>
      </c>
      <c r="I19" s="18">
        <v>19</v>
      </c>
      <c r="J19" s="18">
        <v>22</v>
      </c>
      <c r="K19" s="16">
        <f>DATE(YEAR(A19),MONTH(A19),DAY(1))</f>
        <v>43070</v>
      </c>
    </row>
    <row r="20" spans="1:11" ht="13" thickBot="1" x14ac:dyDescent="0.3">
      <c r="A20" s="19">
        <v>43090</v>
      </c>
      <c r="B20" s="17">
        <v>166500</v>
      </c>
      <c r="C20" s="17">
        <v>165000</v>
      </c>
      <c r="D20" s="17">
        <v>175000</v>
      </c>
      <c r="E20" s="18">
        <v>18.5</v>
      </c>
      <c r="F20" s="18">
        <v>20</v>
      </c>
      <c r="G20" s="17">
        <v>145000</v>
      </c>
      <c r="H20" s="17">
        <v>150000</v>
      </c>
      <c r="I20" s="18">
        <v>19</v>
      </c>
      <c r="J20" s="18">
        <v>22</v>
      </c>
      <c r="K20" s="16">
        <f>DATE(YEAR(A20),MONTH(A20),DAY(1))</f>
        <v>43070</v>
      </c>
    </row>
    <row r="21" spans="1:11" ht="13" thickBot="1" x14ac:dyDescent="0.3">
      <c r="A21" s="19">
        <v>43104</v>
      </c>
      <c r="B21" s="17">
        <v>159250</v>
      </c>
      <c r="C21" s="17">
        <v>158000</v>
      </c>
      <c r="D21" s="17">
        <v>160000</v>
      </c>
      <c r="E21" s="18">
        <v>18.5</v>
      </c>
      <c r="F21" s="18">
        <v>20</v>
      </c>
      <c r="G21" s="17">
        <v>145000</v>
      </c>
      <c r="H21" s="17">
        <v>150000</v>
      </c>
      <c r="I21" s="18">
        <v>19</v>
      </c>
      <c r="J21" s="18">
        <v>22</v>
      </c>
      <c r="K21" s="16">
        <f>DATE(YEAR(A21),MONTH(A21),DAY(1))</f>
        <v>43101</v>
      </c>
    </row>
    <row r="22" spans="1:11" ht="13" thickBot="1" x14ac:dyDescent="0.3">
      <c r="A22" s="19">
        <v>43111</v>
      </c>
      <c r="B22" s="17">
        <v>164006</v>
      </c>
      <c r="C22" s="17">
        <v>160000</v>
      </c>
      <c r="D22" s="17">
        <v>165000</v>
      </c>
      <c r="E22" s="18">
        <v>18.5</v>
      </c>
      <c r="F22" s="18">
        <v>20</v>
      </c>
      <c r="G22" s="17">
        <v>148000</v>
      </c>
      <c r="H22" s="17">
        <v>153000</v>
      </c>
      <c r="I22" s="18">
        <v>19</v>
      </c>
      <c r="J22" s="18">
        <v>22</v>
      </c>
      <c r="K22" s="16">
        <f>DATE(YEAR(A22),MONTH(A22),DAY(1))</f>
        <v>43101</v>
      </c>
    </row>
    <row r="23" spans="1:11" ht="13" thickBot="1" x14ac:dyDescent="0.3">
      <c r="A23" s="19">
        <v>43118</v>
      </c>
      <c r="B23" s="17">
        <v>158245</v>
      </c>
      <c r="C23" s="17">
        <v>155000</v>
      </c>
      <c r="D23" s="17">
        <v>160000</v>
      </c>
      <c r="E23" s="18">
        <v>18.5</v>
      </c>
      <c r="F23" s="18">
        <v>20</v>
      </c>
      <c r="G23" s="17">
        <v>148000</v>
      </c>
      <c r="H23" s="17">
        <v>153000</v>
      </c>
      <c r="I23" s="18">
        <v>19</v>
      </c>
      <c r="J23" s="18">
        <v>22</v>
      </c>
      <c r="K23" s="16">
        <f>DATE(YEAR(A23),MONTH(A23),DAY(1))</f>
        <v>43101</v>
      </c>
    </row>
    <row r="24" spans="1:11" ht="13" thickBot="1" x14ac:dyDescent="0.3">
      <c r="A24" s="19">
        <v>43125</v>
      </c>
      <c r="B24" s="17">
        <v>153917</v>
      </c>
      <c r="C24" s="17">
        <v>155000</v>
      </c>
      <c r="D24" s="17">
        <v>160000</v>
      </c>
      <c r="E24" s="18">
        <v>18.5</v>
      </c>
      <c r="F24" s="18">
        <v>20</v>
      </c>
      <c r="G24" s="17">
        <v>148000</v>
      </c>
      <c r="H24" s="17">
        <v>153000</v>
      </c>
      <c r="I24" s="18">
        <v>19</v>
      </c>
      <c r="J24" s="18">
        <v>22</v>
      </c>
      <c r="K24" s="16">
        <f>DATE(YEAR(A24),MONTH(A24),DAY(1))</f>
        <v>43101</v>
      </c>
    </row>
    <row r="25" spans="1:11" ht="13" thickBot="1" x14ac:dyDescent="0.3">
      <c r="A25" s="19">
        <v>43132</v>
      </c>
      <c r="B25" s="17">
        <v>157769</v>
      </c>
      <c r="C25" s="17">
        <v>150000</v>
      </c>
      <c r="D25" s="17">
        <v>155000</v>
      </c>
      <c r="E25" s="18">
        <v>18.5</v>
      </c>
      <c r="F25" s="18">
        <v>20</v>
      </c>
      <c r="G25" s="17">
        <v>148000</v>
      </c>
      <c r="H25" s="17">
        <v>153000</v>
      </c>
      <c r="I25" s="18">
        <v>19</v>
      </c>
      <c r="J25" s="18">
        <v>22</v>
      </c>
      <c r="K25" s="16">
        <f>DATE(YEAR(A25),MONTH(A25),DAY(1))</f>
        <v>43132</v>
      </c>
    </row>
    <row r="26" spans="1:11" ht="13" thickBot="1" x14ac:dyDescent="0.3">
      <c r="A26" s="19">
        <v>43139</v>
      </c>
      <c r="B26" s="17">
        <v>153428</v>
      </c>
      <c r="C26" s="17">
        <v>145000</v>
      </c>
      <c r="D26" s="17">
        <v>155000</v>
      </c>
      <c r="E26" s="18">
        <v>19</v>
      </c>
      <c r="F26" s="18">
        <v>21</v>
      </c>
      <c r="G26" s="17">
        <v>148000</v>
      </c>
      <c r="H26" s="17">
        <v>153000</v>
      </c>
      <c r="I26" s="18">
        <v>19</v>
      </c>
      <c r="J26" s="18">
        <v>22</v>
      </c>
      <c r="K26" s="16">
        <f>DATE(YEAR(A26),MONTH(A26),DAY(1))</f>
        <v>43132</v>
      </c>
    </row>
    <row r="27" spans="1:11" ht="13" thickBot="1" x14ac:dyDescent="0.3">
      <c r="A27" s="19">
        <v>43146</v>
      </c>
      <c r="B27" s="17">
        <v>151250</v>
      </c>
      <c r="C27" s="17">
        <v>145000</v>
      </c>
      <c r="D27" s="17">
        <v>155000</v>
      </c>
      <c r="E27" s="18">
        <v>19</v>
      </c>
      <c r="F27" s="18">
        <v>21</v>
      </c>
      <c r="G27" s="17">
        <v>148000</v>
      </c>
      <c r="H27" s="17">
        <v>153000</v>
      </c>
      <c r="I27" s="18">
        <v>19</v>
      </c>
      <c r="J27" s="18">
        <v>22</v>
      </c>
      <c r="K27" s="16">
        <f>DATE(YEAR(A27),MONTH(A27),DAY(1))</f>
        <v>43132</v>
      </c>
    </row>
    <row r="28" spans="1:11" ht="13" thickBot="1" x14ac:dyDescent="0.3">
      <c r="A28" s="19">
        <v>43153</v>
      </c>
      <c r="B28" s="17">
        <v>153500</v>
      </c>
      <c r="C28" s="17">
        <v>145000</v>
      </c>
      <c r="D28" s="17">
        <v>155000</v>
      </c>
      <c r="E28" s="18">
        <v>19</v>
      </c>
      <c r="F28" s="18">
        <v>21</v>
      </c>
      <c r="G28" s="17">
        <v>148000</v>
      </c>
      <c r="H28" s="17">
        <v>153000</v>
      </c>
      <c r="I28" s="18">
        <v>19</v>
      </c>
      <c r="J28" s="18">
        <v>22</v>
      </c>
      <c r="K28" s="16">
        <f>DATE(YEAR(A28),MONTH(A28),DAY(1))</f>
        <v>43132</v>
      </c>
    </row>
    <row r="29" spans="1:11" ht="13" thickBot="1" x14ac:dyDescent="0.3">
      <c r="A29" s="19">
        <v>43160</v>
      </c>
      <c r="B29" s="17">
        <v>160000</v>
      </c>
      <c r="C29" s="17">
        <v>145000</v>
      </c>
      <c r="D29" s="17">
        <v>155000</v>
      </c>
      <c r="E29" s="18">
        <v>19</v>
      </c>
      <c r="F29" s="18">
        <v>21</v>
      </c>
      <c r="G29" s="17">
        <v>148000</v>
      </c>
      <c r="H29" s="17">
        <v>153000</v>
      </c>
      <c r="I29" s="18">
        <v>19</v>
      </c>
      <c r="J29" s="18">
        <v>22</v>
      </c>
      <c r="K29" s="16">
        <f>DATE(YEAR(A29),MONTH(A29),DAY(1))</f>
        <v>43160</v>
      </c>
    </row>
    <row r="30" spans="1:11" ht="13" thickBot="1" x14ac:dyDescent="0.3">
      <c r="A30" s="19">
        <v>43167</v>
      </c>
      <c r="B30" s="17">
        <v>157083</v>
      </c>
      <c r="C30" s="17">
        <v>150000</v>
      </c>
      <c r="D30" s="17">
        <v>160000</v>
      </c>
      <c r="E30" s="18">
        <v>19</v>
      </c>
      <c r="F30" s="18">
        <v>21</v>
      </c>
      <c r="G30" s="17">
        <v>148000</v>
      </c>
      <c r="H30" s="17">
        <v>153000</v>
      </c>
      <c r="I30" s="18">
        <v>19</v>
      </c>
      <c r="J30" s="18">
        <v>22</v>
      </c>
      <c r="K30" s="16">
        <f>DATE(YEAR(A30),MONTH(A30),DAY(1))</f>
        <v>43160</v>
      </c>
    </row>
    <row r="31" spans="1:11" ht="13" thickBot="1" x14ac:dyDescent="0.3">
      <c r="A31" s="19">
        <v>43174</v>
      </c>
      <c r="B31" s="17">
        <v>152990</v>
      </c>
      <c r="C31" s="17">
        <v>150000</v>
      </c>
      <c r="D31" s="17">
        <v>155000</v>
      </c>
      <c r="E31" s="18">
        <v>19</v>
      </c>
      <c r="F31" s="18">
        <v>21</v>
      </c>
      <c r="G31" s="17">
        <v>148000</v>
      </c>
      <c r="H31" s="17">
        <v>153000</v>
      </c>
      <c r="I31" s="18">
        <v>19</v>
      </c>
      <c r="J31" s="18">
        <v>22</v>
      </c>
      <c r="K31" s="16">
        <f>DATE(YEAR(A31),MONTH(A31),DAY(1))</f>
        <v>43160</v>
      </c>
    </row>
    <row r="32" spans="1:11" ht="13" thickBot="1" x14ac:dyDescent="0.3">
      <c r="A32" s="19">
        <v>43181</v>
      </c>
      <c r="B32" s="17">
        <v>151694</v>
      </c>
      <c r="C32" s="17">
        <v>150000</v>
      </c>
      <c r="D32" s="17">
        <v>155000</v>
      </c>
      <c r="E32" s="18">
        <v>19</v>
      </c>
      <c r="F32" s="18">
        <v>21</v>
      </c>
      <c r="G32" s="17">
        <v>148000</v>
      </c>
      <c r="H32" s="17">
        <v>153000</v>
      </c>
      <c r="I32" s="18">
        <v>19</v>
      </c>
      <c r="J32" s="18">
        <v>22</v>
      </c>
      <c r="K32" s="16">
        <f>DATE(YEAR(A32),MONTH(A32),DAY(1))</f>
        <v>43160</v>
      </c>
    </row>
    <row r="33" spans="1:17" ht="13" thickBot="1" x14ac:dyDescent="0.3">
      <c r="A33" s="19">
        <v>43188</v>
      </c>
      <c r="B33" s="17">
        <v>148188</v>
      </c>
      <c r="C33" s="17">
        <v>146000</v>
      </c>
      <c r="D33" s="17">
        <v>150000</v>
      </c>
      <c r="E33" s="18">
        <v>19</v>
      </c>
      <c r="F33" s="18">
        <v>21</v>
      </c>
      <c r="G33" s="17">
        <v>148000</v>
      </c>
      <c r="H33" s="17">
        <v>153000</v>
      </c>
      <c r="I33" s="18">
        <v>20</v>
      </c>
      <c r="J33" s="18">
        <v>22</v>
      </c>
      <c r="K33" s="16">
        <f>DATE(YEAR(A33),MONTH(A33),DAY(1))</f>
        <v>43160</v>
      </c>
    </row>
    <row r="34" spans="1:17" ht="13" thickBot="1" x14ac:dyDescent="0.3">
      <c r="A34" s="19">
        <v>43195</v>
      </c>
      <c r="B34" s="17">
        <v>147167</v>
      </c>
      <c r="C34" s="17">
        <v>145000</v>
      </c>
      <c r="D34" s="17">
        <v>150000</v>
      </c>
      <c r="E34" s="18">
        <v>19</v>
      </c>
      <c r="F34" s="18">
        <v>21</v>
      </c>
      <c r="G34" s="17">
        <v>148000</v>
      </c>
      <c r="H34" s="17">
        <v>153000</v>
      </c>
      <c r="I34" s="18">
        <v>20</v>
      </c>
      <c r="J34" s="18">
        <v>22</v>
      </c>
      <c r="K34" s="16">
        <f>DATE(YEAR(A34),MONTH(A34),DAY(1))</f>
        <v>43191</v>
      </c>
    </row>
    <row r="35" spans="1:17" ht="13" thickBot="1" x14ac:dyDescent="0.3">
      <c r="A35" s="19">
        <v>43202</v>
      </c>
      <c r="B35" s="17">
        <v>146557</v>
      </c>
      <c r="C35" s="17">
        <v>145000</v>
      </c>
      <c r="D35" s="17">
        <v>150000</v>
      </c>
      <c r="E35" s="18">
        <v>19</v>
      </c>
      <c r="F35" s="18">
        <v>21</v>
      </c>
      <c r="G35" s="17">
        <v>148000</v>
      </c>
      <c r="H35" s="17">
        <v>153000</v>
      </c>
      <c r="I35" s="18">
        <v>20</v>
      </c>
      <c r="J35" s="18">
        <v>22</v>
      </c>
      <c r="K35" s="16">
        <f>DATE(YEAR(A35),MONTH(A35),DAY(1))</f>
        <v>43191</v>
      </c>
    </row>
    <row r="36" spans="1:17" ht="13" thickBot="1" x14ac:dyDescent="0.3">
      <c r="A36" s="19">
        <v>43209</v>
      </c>
      <c r="B36" s="17">
        <v>142417</v>
      </c>
      <c r="C36" s="17">
        <v>140000</v>
      </c>
      <c r="D36" s="17">
        <v>145000</v>
      </c>
      <c r="E36" s="18">
        <v>19</v>
      </c>
      <c r="F36" s="18">
        <v>21</v>
      </c>
      <c r="G36" s="17">
        <v>148000</v>
      </c>
      <c r="H36" s="17">
        <v>153000</v>
      </c>
      <c r="I36" s="18">
        <v>20</v>
      </c>
      <c r="J36" s="18">
        <v>22</v>
      </c>
      <c r="K36" s="16">
        <f>DATE(YEAR(A36),MONTH(A36),DAY(1))</f>
        <v>43191</v>
      </c>
      <c r="P36" s="22" t="s">
        <v>80</v>
      </c>
      <c r="Q36" s="22" t="s">
        <v>79</v>
      </c>
    </row>
    <row r="37" spans="1:17" ht="15" thickBot="1" x14ac:dyDescent="0.4">
      <c r="A37" s="19">
        <v>43216</v>
      </c>
      <c r="B37" s="17">
        <v>143254</v>
      </c>
      <c r="C37" s="17">
        <v>138000</v>
      </c>
      <c r="D37" s="17">
        <v>143000</v>
      </c>
      <c r="E37" s="18">
        <v>19</v>
      </c>
      <c r="F37" s="18">
        <v>21</v>
      </c>
      <c r="G37" s="17">
        <v>148000</v>
      </c>
      <c r="H37" s="17">
        <v>153000</v>
      </c>
      <c r="I37" s="18">
        <v>20</v>
      </c>
      <c r="J37" s="18">
        <v>22</v>
      </c>
      <c r="K37" s="16">
        <f>DATE(YEAR(A37),MONTH(A37),DAY(1))</f>
        <v>43191</v>
      </c>
      <c r="O37" s="16">
        <v>42948</v>
      </c>
      <c r="P37" s="21">
        <f>AVERAGEIFS(I:I,$K:$K,$O37)*1000</f>
        <v>19000</v>
      </c>
      <c r="Q37" s="21">
        <f>AVERAGEIFS(J:J,$K:$K,$O37)*1000</f>
        <v>22000</v>
      </c>
    </row>
    <row r="38" spans="1:17" ht="15" thickBot="1" x14ac:dyDescent="0.4">
      <c r="A38" s="19">
        <v>43223</v>
      </c>
      <c r="B38" s="17">
        <v>138156</v>
      </c>
      <c r="C38" s="17">
        <v>135000</v>
      </c>
      <c r="D38" s="17">
        <v>140000</v>
      </c>
      <c r="E38" s="18">
        <v>18</v>
      </c>
      <c r="F38" s="18">
        <v>21</v>
      </c>
      <c r="G38" s="17">
        <v>148000</v>
      </c>
      <c r="H38" s="17">
        <v>150000</v>
      </c>
      <c r="I38" s="18">
        <v>20</v>
      </c>
      <c r="J38" s="18">
        <v>22</v>
      </c>
      <c r="K38" s="16">
        <f>DATE(YEAR(A38),MONTH(A38),DAY(1))</f>
        <v>43221</v>
      </c>
      <c r="O38" s="16">
        <f>EDATE(O37,1)</f>
        <v>42979</v>
      </c>
      <c r="P38" s="21">
        <f>AVERAGEIFS(I:I,$K:$K,$O38)*1000</f>
        <v>19000</v>
      </c>
      <c r="Q38" s="21">
        <f>AVERAGEIFS(J:J,$K:$K,$O38)*1000</f>
        <v>22000</v>
      </c>
    </row>
    <row r="39" spans="1:17" ht="15" thickBot="1" x14ac:dyDescent="0.4">
      <c r="A39" s="19">
        <v>43230</v>
      </c>
      <c r="B39" s="17">
        <v>137813</v>
      </c>
      <c r="C39" s="17">
        <v>135000</v>
      </c>
      <c r="D39" s="17">
        <v>140000</v>
      </c>
      <c r="E39" s="18">
        <v>18</v>
      </c>
      <c r="F39" s="18">
        <v>20</v>
      </c>
      <c r="G39" s="17">
        <v>148000</v>
      </c>
      <c r="H39" s="17">
        <v>150000</v>
      </c>
      <c r="I39" s="18">
        <v>20</v>
      </c>
      <c r="J39" s="18">
        <v>21</v>
      </c>
      <c r="K39" s="16">
        <f>DATE(YEAR(A39),MONTH(A39),DAY(1))</f>
        <v>43221</v>
      </c>
      <c r="O39" s="16">
        <f>EDATE(O38,1)</f>
        <v>43009</v>
      </c>
      <c r="P39" s="21">
        <f>AVERAGEIFS(I:I,$K:$K,$O39)*1000</f>
        <v>18350</v>
      </c>
      <c r="Q39" s="21">
        <f>AVERAGEIFS(J:J,$K:$K,$O39)*1000</f>
        <v>21500</v>
      </c>
    </row>
    <row r="40" spans="1:17" ht="15" thickBot="1" x14ac:dyDescent="0.4">
      <c r="A40" s="19">
        <v>43237</v>
      </c>
      <c r="B40" s="17">
        <v>137578</v>
      </c>
      <c r="C40" s="17">
        <v>135000</v>
      </c>
      <c r="D40" s="17">
        <v>140000</v>
      </c>
      <c r="E40" s="18">
        <v>18</v>
      </c>
      <c r="F40" s="18">
        <v>20</v>
      </c>
      <c r="G40" s="17">
        <v>140000</v>
      </c>
      <c r="H40" s="17">
        <v>145000</v>
      </c>
      <c r="I40" s="18">
        <v>19</v>
      </c>
      <c r="J40" s="18">
        <v>20</v>
      </c>
      <c r="K40" s="16">
        <f>DATE(YEAR(A40),MONTH(A40),DAY(1))</f>
        <v>43221</v>
      </c>
      <c r="O40" s="16">
        <f>EDATE(O39,1)</f>
        <v>43040</v>
      </c>
      <c r="P40" s="21">
        <f>AVERAGEIFS(I:I,$K:$K,$O40)*1000</f>
        <v>17960</v>
      </c>
      <c r="Q40" s="21">
        <f>AVERAGEIFS(J:J,$K:$K,$O40)*1000</f>
        <v>21200</v>
      </c>
    </row>
    <row r="41" spans="1:17" ht="15" thickBot="1" x14ac:dyDescent="0.4">
      <c r="A41" s="19">
        <v>43244</v>
      </c>
      <c r="B41" s="17">
        <v>134141</v>
      </c>
      <c r="C41" s="17">
        <v>135000</v>
      </c>
      <c r="D41" s="17">
        <v>140000</v>
      </c>
      <c r="E41" s="18">
        <v>18</v>
      </c>
      <c r="F41" s="18">
        <v>20</v>
      </c>
      <c r="G41" s="17">
        <v>140000</v>
      </c>
      <c r="H41" s="17">
        <v>145000</v>
      </c>
      <c r="I41" s="18">
        <v>19</v>
      </c>
      <c r="J41" s="18">
        <v>20</v>
      </c>
      <c r="K41" s="16">
        <f>DATE(YEAR(A41),MONTH(A41),DAY(1))</f>
        <v>43221</v>
      </c>
      <c r="O41" s="16">
        <f>EDATE(O40,1)</f>
        <v>43070</v>
      </c>
      <c r="P41" s="21">
        <f>AVERAGEIFS(I:I,$K:$K,$O41)*1000</f>
        <v>19000</v>
      </c>
      <c r="Q41" s="21">
        <f>AVERAGEIFS(J:J,$K:$K,$O41)*1000</f>
        <v>22000</v>
      </c>
    </row>
    <row r="42" spans="1:17" ht="15" thickBot="1" x14ac:dyDescent="0.4">
      <c r="A42" s="19">
        <v>43251</v>
      </c>
      <c r="B42" s="17">
        <v>131000</v>
      </c>
      <c r="C42" s="17">
        <v>130000</v>
      </c>
      <c r="D42" s="17">
        <v>135000</v>
      </c>
      <c r="E42" s="18">
        <v>18</v>
      </c>
      <c r="F42" s="18">
        <v>20</v>
      </c>
      <c r="G42" s="17">
        <v>140000</v>
      </c>
      <c r="H42" s="17">
        <v>145000</v>
      </c>
      <c r="I42" s="18">
        <v>19</v>
      </c>
      <c r="J42" s="18">
        <v>20</v>
      </c>
      <c r="K42" s="16">
        <f>DATE(YEAR(A42),MONTH(A42),DAY(1))</f>
        <v>43221</v>
      </c>
      <c r="O42" s="16">
        <f>EDATE(O41,1)</f>
        <v>43101</v>
      </c>
      <c r="P42" s="21">
        <f>AVERAGEIFS(I:I,$K:$K,$O42)*1000</f>
        <v>19000</v>
      </c>
      <c r="Q42" s="21">
        <f>AVERAGEIFS(J:J,$K:$K,$O42)*1000</f>
        <v>22000</v>
      </c>
    </row>
    <row r="43" spans="1:17" ht="15" thickBot="1" x14ac:dyDescent="0.4">
      <c r="A43" s="19">
        <v>43258</v>
      </c>
      <c r="B43" s="17">
        <v>127209</v>
      </c>
      <c r="C43" s="17">
        <v>126000</v>
      </c>
      <c r="D43" s="17">
        <v>130000</v>
      </c>
      <c r="E43" s="18">
        <v>18</v>
      </c>
      <c r="F43" s="18">
        <v>20</v>
      </c>
      <c r="G43" s="17">
        <v>140000</v>
      </c>
      <c r="H43" s="17">
        <v>142000</v>
      </c>
      <c r="I43" s="18">
        <v>19</v>
      </c>
      <c r="J43" s="18">
        <v>20</v>
      </c>
      <c r="K43" s="16">
        <f>DATE(YEAR(A43),MONTH(A43),DAY(1))</f>
        <v>43252</v>
      </c>
      <c r="O43" s="16">
        <f>EDATE(O42,1)</f>
        <v>43132</v>
      </c>
      <c r="P43" s="21">
        <f>AVERAGEIFS(I:I,$K:$K,$O43)*1000</f>
        <v>19000</v>
      </c>
      <c r="Q43" s="21">
        <f>AVERAGEIFS(J:J,$K:$K,$O43)*1000</f>
        <v>22000</v>
      </c>
    </row>
    <row r="44" spans="1:17" ht="15" thickBot="1" x14ac:dyDescent="0.4">
      <c r="A44" s="19">
        <v>43265</v>
      </c>
      <c r="B44" s="17">
        <v>122936</v>
      </c>
      <c r="C44" s="17">
        <v>120000</v>
      </c>
      <c r="D44" s="17">
        <v>125000</v>
      </c>
      <c r="E44" s="18">
        <v>18</v>
      </c>
      <c r="F44" s="18">
        <v>19.5</v>
      </c>
      <c r="G44" s="17">
        <v>140000</v>
      </c>
      <c r="H44" s="17">
        <v>142000</v>
      </c>
      <c r="I44" s="18">
        <v>19</v>
      </c>
      <c r="J44" s="18">
        <v>20</v>
      </c>
      <c r="K44" s="16">
        <f>DATE(YEAR(A44),MONTH(A44),DAY(1))</f>
        <v>43252</v>
      </c>
      <c r="O44" s="16">
        <f>EDATE(O43,1)</f>
        <v>43160</v>
      </c>
      <c r="P44" s="21">
        <f>AVERAGEIFS(I:I,$K:$K,$O44)*1000</f>
        <v>19200</v>
      </c>
      <c r="Q44" s="21">
        <f>AVERAGEIFS(J:J,$K:$K,$O44)*1000</f>
        <v>22000</v>
      </c>
    </row>
    <row r="45" spans="1:17" ht="15" thickBot="1" x14ac:dyDescent="0.4">
      <c r="A45" s="19">
        <v>43272</v>
      </c>
      <c r="B45" s="17">
        <v>122479</v>
      </c>
      <c r="C45" s="17">
        <v>120000</v>
      </c>
      <c r="D45" s="17">
        <v>125000</v>
      </c>
      <c r="E45" s="18">
        <v>18</v>
      </c>
      <c r="F45" s="18">
        <v>19.5</v>
      </c>
      <c r="G45" s="17">
        <v>135000</v>
      </c>
      <c r="H45" s="17">
        <v>140000</v>
      </c>
      <c r="I45" s="18">
        <v>19</v>
      </c>
      <c r="J45" s="18">
        <v>20</v>
      </c>
      <c r="K45" s="16">
        <f>DATE(YEAR(A45),MONTH(A45),DAY(1))</f>
        <v>43252</v>
      </c>
      <c r="O45" s="16">
        <f>EDATE(O44,1)</f>
        <v>43191</v>
      </c>
      <c r="P45" s="21">
        <f>AVERAGEIFS(I:I,$K:$K,$O45)*1000</f>
        <v>20000</v>
      </c>
      <c r="Q45" s="21">
        <f>AVERAGEIFS(J:J,$K:$K,$O45)*1000</f>
        <v>22000</v>
      </c>
    </row>
    <row r="46" spans="1:17" ht="15" thickBot="1" x14ac:dyDescent="0.4">
      <c r="A46" s="19">
        <v>43279</v>
      </c>
      <c r="B46" s="17">
        <v>121188</v>
      </c>
      <c r="C46" s="17">
        <v>120000</v>
      </c>
      <c r="D46" s="17">
        <v>125000</v>
      </c>
      <c r="E46" s="18">
        <v>18</v>
      </c>
      <c r="F46" s="18">
        <v>20</v>
      </c>
      <c r="G46" s="17">
        <v>130000</v>
      </c>
      <c r="H46" s="17">
        <v>135000</v>
      </c>
      <c r="I46" s="18">
        <v>19</v>
      </c>
      <c r="J46" s="18">
        <v>20</v>
      </c>
      <c r="K46" s="16">
        <f>DATE(YEAR(A46),MONTH(A46),DAY(1))</f>
        <v>43252</v>
      </c>
      <c r="O46" s="16">
        <f>EDATE(O45,1)</f>
        <v>43221</v>
      </c>
      <c r="P46" s="21">
        <f>AVERAGEIFS(I:I,$K:$K,$O46)*1000</f>
        <v>19400</v>
      </c>
      <c r="Q46" s="21">
        <f>AVERAGEIFS(J:J,$K:$K,$O46)*1000</f>
        <v>20600</v>
      </c>
    </row>
    <row r="47" spans="1:17" ht="15" thickBot="1" x14ac:dyDescent="0.4">
      <c r="A47" s="19">
        <v>43286</v>
      </c>
      <c r="B47" s="17">
        <v>116778</v>
      </c>
      <c r="C47" s="17">
        <v>115000</v>
      </c>
      <c r="D47" s="17">
        <v>120000</v>
      </c>
      <c r="E47" s="18">
        <v>18</v>
      </c>
      <c r="F47" s="18">
        <v>19</v>
      </c>
      <c r="G47" s="17">
        <v>130000</v>
      </c>
      <c r="H47" s="17">
        <v>135000</v>
      </c>
      <c r="I47" s="18">
        <v>19</v>
      </c>
      <c r="J47" s="18">
        <v>20</v>
      </c>
      <c r="K47" s="16">
        <f>DATE(YEAR(A47),MONTH(A47),DAY(1))</f>
        <v>43282</v>
      </c>
      <c r="O47" s="16">
        <f>EDATE(O46,1)</f>
        <v>43252</v>
      </c>
      <c r="P47" s="21">
        <f>AVERAGEIFS(I:I,$K:$K,$O47)*1000</f>
        <v>19000</v>
      </c>
      <c r="Q47" s="21">
        <f>AVERAGEIFS(J:J,$K:$K,$O47)*1000</f>
        <v>20000</v>
      </c>
    </row>
    <row r="48" spans="1:17" ht="15" thickBot="1" x14ac:dyDescent="0.4">
      <c r="A48" s="19">
        <v>43293</v>
      </c>
      <c r="B48" s="17">
        <v>117652</v>
      </c>
      <c r="C48" s="17">
        <v>113000</v>
      </c>
      <c r="D48" s="17">
        <v>118000</v>
      </c>
      <c r="E48" s="18">
        <v>18</v>
      </c>
      <c r="F48" s="18">
        <v>19</v>
      </c>
      <c r="G48" s="17">
        <v>130000</v>
      </c>
      <c r="H48" s="17">
        <v>135000</v>
      </c>
      <c r="I48" s="18">
        <v>19</v>
      </c>
      <c r="J48" s="18">
        <v>20</v>
      </c>
      <c r="K48" s="16">
        <f>DATE(YEAR(A48),MONTH(A48),DAY(1))</f>
        <v>43282</v>
      </c>
      <c r="O48" s="16">
        <f>EDATE(O47,1)</f>
        <v>43282</v>
      </c>
      <c r="P48" s="21">
        <f>AVERAGEIFS(I:I,$K:$K,$O48)*1000</f>
        <v>19000</v>
      </c>
      <c r="Q48" s="21">
        <f>AVERAGEIFS(J:J,$K:$K,$O48)*1000</f>
        <v>20000</v>
      </c>
    </row>
    <row r="49" spans="1:17" ht="15" thickBot="1" x14ac:dyDescent="0.4">
      <c r="A49" s="19">
        <v>43300</v>
      </c>
      <c r="B49" s="17">
        <v>108396</v>
      </c>
      <c r="C49" s="17">
        <v>105000</v>
      </c>
      <c r="D49" s="17">
        <v>110000</v>
      </c>
      <c r="E49" s="18">
        <v>17</v>
      </c>
      <c r="F49" s="18">
        <v>19</v>
      </c>
      <c r="G49" s="17">
        <v>128000</v>
      </c>
      <c r="H49" s="17">
        <v>135000</v>
      </c>
      <c r="I49" s="18">
        <v>19</v>
      </c>
      <c r="J49" s="18">
        <v>20</v>
      </c>
      <c r="K49" s="16">
        <f>DATE(YEAR(A49),MONTH(A49),DAY(1))</f>
        <v>43282</v>
      </c>
      <c r="O49" s="16">
        <f>EDATE(O48,1)</f>
        <v>43313</v>
      </c>
      <c r="P49" s="21">
        <f>AVERAGEIFS(I:I,$K:$K,$O49)*1000</f>
        <v>19000</v>
      </c>
      <c r="Q49" s="21">
        <f>AVERAGEIFS(J:J,$K:$K,$O49)*1000</f>
        <v>20000</v>
      </c>
    </row>
    <row r="50" spans="1:17" ht="15" thickBot="1" x14ac:dyDescent="0.4">
      <c r="A50" s="19">
        <v>43307</v>
      </c>
      <c r="B50" s="17">
        <v>101651</v>
      </c>
      <c r="C50" s="17">
        <v>98000</v>
      </c>
      <c r="D50" s="17">
        <v>105000</v>
      </c>
      <c r="E50" s="18">
        <v>17</v>
      </c>
      <c r="F50" s="18">
        <v>19</v>
      </c>
      <c r="G50" s="17">
        <v>125000</v>
      </c>
      <c r="H50" s="17">
        <v>135000</v>
      </c>
      <c r="I50" s="18">
        <v>19</v>
      </c>
      <c r="J50" s="18">
        <v>20</v>
      </c>
      <c r="K50" s="16">
        <f>DATE(YEAR(A50),MONTH(A50),DAY(1))</f>
        <v>43282</v>
      </c>
      <c r="O50" s="16">
        <f>EDATE(O49,1)</f>
        <v>43344</v>
      </c>
      <c r="P50" s="21">
        <f>AVERAGEIFS(I:I,$K:$K,$O50)*1000</f>
        <v>18875</v>
      </c>
      <c r="Q50" s="21">
        <f>AVERAGEIFS(J:J,$K:$K,$O50)*1000</f>
        <v>19875</v>
      </c>
    </row>
    <row r="51" spans="1:17" ht="15" thickBot="1" x14ac:dyDescent="0.4">
      <c r="A51" s="19">
        <v>43314</v>
      </c>
      <c r="B51" s="17">
        <v>97924</v>
      </c>
      <c r="C51" s="17">
        <v>94000</v>
      </c>
      <c r="D51" s="17">
        <v>102000</v>
      </c>
      <c r="E51" s="18">
        <v>17</v>
      </c>
      <c r="F51" s="18">
        <v>19</v>
      </c>
      <c r="G51" s="17">
        <v>125000</v>
      </c>
      <c r="H51" s="17">
        <v>135000</v>
      </c>
      <c r="I51" s="18">
        <v>19</v>
      </c>
      <c r="J51" s="18">
        <v>20</v>
      </c>
      <c r="K51" s="16">
        <f>DATE(YEAR(A51),MONTH(A51),DAY(1))</f>
        <v>43313</v>
      </c>
      <c r="O51" s="16">
        <f>EDATE(O50,1)</f>
        <v>43374</v>
      </c>
      <c r="P51" s="21">
        <f>AVERAGEIFS(I:I,$K:$K,$O51)*1000</f>
        <v>17500</v>
      </c>
      <c r="Q51" s="21">
        <f>AVERAGEIFS(J:J,$K:$K,$O51)*1000</f>
        <v>18750</v>
      </c>
    </row>
    <row r="52" spans="1:17" ht="15" thickBot="1" x14ac:dyDescent="0.4">
      <c r="A52" s="19">
        <v>43321</v>
      </c>
      <c r="B52" s="17">
        <v>96446</v>
      </c>
      <c r="C52" s="17">
        <v>94000</v>
      </c>
      <c r="D52" s="17">
        <v>100000</v>
      </c>
      <c r="E52" s="18">
        <v>16.5</v>
      </c>
      <c r="F52" s="18">
        <v>18.5</v>
      </c>
      <c r="G52" s="17">
        <v>115000</v>
      </c>
      <c r="H52" s="17">
        <v>130000</v>
      </c>
      <c r="I52" s="18">
        <v>19</v>
      </c>
      <c r="J52" s="18">
        <v>20</v>
      </c>
      <c r="K52" s="16">
        <f>DATE(YEAR(A52),MONTH(A52),DAY(1))</f>
        <v>43313</v>
      </c>
      <c r="O52" s="16">
        <f>EDATE(O51,1)</f>
        <v>43405</v>
      </c>
      <c r="P52" s="21">
        <f>AVERAGEIFS(I:I,$K:$K,$O52)*1000</f>
        <v>15000</v>
      </c>
      <c r="Q52" s="21">
        <f>AVERAGEIFS(J:J,$K:$K,$O52)*1000</f>
        <v>17600</v>
      </c>
    </row>
    <row r="53" spans="1:17" ht="15" thickBot="1" x14ac:dyDescent="0.4">
      <c r="A53" s="19">
        <v>43328</v>
      </c>
      <c r="B53" s="17">
        <v>92457</v>
      </c>
      <c r="C53" s="17">
        <v>90000</v>
      </c>
      <c r="D53" s="17">
        <v>95000</v>
      </c>
      <c r="E53" s="18">
        <v>16</v>
      </c>
      <c r="F53" s="18">
        <v>18</v>
      </c>
      <c r="G53" s="17">
        <v>115000</v>
      </c>
      <c r="H53" s="17">
        <v>130000</v>
      </c>
      <c r="I53" s="18">
        <v>19</v>
      </c>
      <c r="J53" s="18">
        <v>20</v>
      </c>
      <c r="K53" s="16">
        <f>DATE(YEAR(A53),MONTH(A53),DAY(1))</f>
        <v>43313</v>
      </c>
      <c r="O53" s="16">
        <f>EDATE(O52,1)</f>
        <v>43435</v>
      </c>
      <c r="P53" s="21">
        <f>AVERAGEIFS(I:I,$K:$K,$O53)*1000</f>
        <v>15000</v>
      </c>
      <c r="Q53" s="21">
        <f>AVERAGEIFS(J:J,$K:$K,$O53)*1000</f>
        <v>17000</v>
      </c>
    </row>
    <row r="54" spans="1:17" ht="15" thickBot="1" x14ac:dyDescent="0.4">
      <c r="A54" s="19">
        <v>43335</v>
      </c>
      <c r="B54" s="17">
        <v>89583</v>
      </c>
      <c r="C54" s="17">
        <v>85000</v>
      </c>
      <c r="D54" s="17">
        <v>95000</v>
      </c>
      <c r="E54" s="18">
        <v>16</v>
      </c>
      <c r="F54" s="18">
        <v>18</v>
      </c>
      <c r="G54" s="17">
        <v>115000</v>
      </c>
      <c r="H54" s="17">
        <v>130000</v>
      </c>
      <c r="I54" s="18">
        <v>19</v>
      </c>
      <c r="J54" s="18">
        <v>20</v>
      </c>
      <c r="K54" s="16">
        <f>DATE(YEAR(A54),MONTH(A54),DAY(1))</f>
        <v>43313</v>
      </c>
      <c r="O54" s="16">
        <f>EDATE(O53,1)</f>
        <v>43466</v>
      </c>
      <c r="P54" s="21">
        <f>AVERAGEIFS(I:I,$K:$K,$O54)*1000</f>
        <v>15000</v>
      </c>
      <c r="Q54" s="21">
        <f>AVERAGEIFS(J:J,$K:$K,$O54)*1000</f>
        <v>17000</v>
      </c>
    </row>
    <row r="55" spans="1:17" ht="15" thickBot="1" x14ac:dyDescent="0.4">
      <c r="A55" s="19">
        <v>43342</v>
      </c>
      <c r="B55" s="17">
        <v>85298</v>
      </c>
      <c r="C55" s="17">
        <v>80000</v>
      </c>
      <c r="D55" s="17">
        <v>90000</v>
      </c>
      <c r="E55" s="18">
        <v>15.5</v>
      </c>
      <c r="F55" s="18">
        <v>17.5</v>
      </c>
      <c r="G55" s="17">
        <v>115000</v>
      </c>
      <c r="H55" s="17">
        <v>130000</v>
      </c>
      <c r="I55" s="18">
        <v>19</v>
      </c>
      <c r="J55" s="18">
        <v>20</v>
      </c>
      <c r="K55" s="16">
        <f>DATE(YEAR(A55),MONTH(A55),DAY(1))</f>
        <v>43313</v>
      </c>
      <c r="O55" s="16">
        <f>EDATE(O54,1)</f>
        <v>43497</v>
      </c>
      <c r="P55" s="21">
        <f>AVERAGEIFS(I:I,$K:$K,$O55)*1000</f>
        <v>15000</v>
      </c>
      <c r="Q55" s="21">
        <f>AVERAGEIFS(J:J,$K:$K,$O55)*1000</f>
        <v>17000</v>
      </c>
    </row>
    <row r="56" spans="1:17" ht="15" thickBot="1" x14ac:dyDescent="0.4">
      <c r="A56" s="19">
        <v>43349</v>
      </c>
      <c r="B56" s="17">
        <v>82747</v>
      </c>
      <c r="C56" s="17">
        <v>80000</v>
      </c>
      <c r="D56" s="17">
        <v>86000</v>
      </c>
      <c r="E56" s="18">
        <v>15.5</v>
      </c>
      <c r="F56" s="18">
        <v>17.5</v>
      </c>
      <c r="G56" s="17">
        <v>115000</v>
      </c>
      <c r="H56" s="17">
        <v>130000</v>
      </c>
      <c r="I56" s="18">
        <v>19</v>
      </c>
      <c r="J56" s="18">
        <v>20</v>
      </c>
      <c r="K56" s="16">
        <f>DATE(YEAR(A56),MONTH(A56),DAY(1))</f>
        <v>43344</v>
      </c>
      <c r="O56" s="16">
        <f>EDATE(O55,1)</f>
        <v>43525</v>
      </c>
      <c r="P56" s="21">
        <f>AVERAGEIFS(I:I,$K:$K,$O56)*1000</f>
        <v>15000</v>
      </c>
      <c r="Q56" s="21">
        <f>AVERAGEIFS(J:J,$K:$K,$O56)*1000</f>
        <v>16625</v>
      </c>
    </row>
    <row r="57" spans="1:17" ht="15" thickBot="1" x14ac:dyDescent="0.4">
      <c r="A57" s="19">
        <v>43356</v>
      </c>
      <c r="B57" s="17">
        <v>80704</v>
      </c>
      <c r="C57" s="17">
        <v>80000</v>
      </c>
      <c r="D57" s="17">
        <v>85000</v>
      </c>
      <c r="E57" s="18">
        <v>15.5</v>
      </c>
      <c r="F57" s="18">
        <v>17.5</v>
      </c>
      <c r="G57" s="17">
        <v>110000</v>
      </c>
      <c r="H57" s="17">
        <v>130000</v>
      </c>
      <c r="I57" s="18">
        <v>19</v>
      </c>
      <c r="J57" s="18">
        <v>20</v>
      </c>
      <c r="K57" s="16">
        <f>DATE(YEAR(A57),MONTH(A57),DAY(1))</f>
        <v>43344</v>
      </c>
      <c r="O57" s="16">
        <f>EDATE(O56,1)</f>
        <v>43556</v>
      </c>
      <c r="P57" s="21">
        <f>AVERAGEIFS(I:I,$K:$K,$O57)*1000</f>
        <v>15000</v>
      </c>
      <c r="Q57" s="21">
        <f>AVERAGEIFS(J:J,$K:$K,$O57)*1000</f>
        <v>16000</v>
      </c>
    </row>
    <row r="58" spans="1:17" ht="15" thickBot="1" x14ac:dyDescent="0.4">
      <c r="A58" s="19">
        <v>43363</v>
      </c>
      <c r="B58" s="17">
        <v>79204</v>
      </c>
      <c r="C58" s="17">
        <v>78000</v>
      </c>
      <c r="D58" s="17">
        <v>82000</v>
      </c>
      <c r="E58" s="18">
        <v>15</v>
      </c>
      <c r="F58" s="18">
        <v>17.5</v>
      </c>
      <c r="G58" s="17">
        <v>110000</v>
      </c>
      <c r="H58" s="17">
        <v>130000</v>
      </c>
      <c r="I58" s="18">
        <v>19</v>
      </c>
      <c r="J58" s="18">
        <v>20</v>
      </c>
      <c r="K58" s="16">
        <f>DATE(YEAR(A58),MONTH(A58),DAY(1))</f>
        <v>43344</v>
      </c>
      <c r="O58" s="16">
        <f>EDATE(O57,1)</f>
        <v>43586</v>
      </c>
      <c r="P58" s="21">
        <f>AVERAGEIFS(I:I,$K:$K,$O58)*1000</f>
        <v>14700</v>
      </c>
      <c r="Q58" s="21">
        <f>AVERAGEIFS(J:J,$K:$K,$O58)*1000</f>
        <v>15700</v>
      </c>
    </row>
    <row r="59" spans="1:17" ht="15" thickBot="1" x14ac:dyDescent="0.4">
      <c r="A59" s="19">
        <v>43370</v>
      </c>
      <c r="B59" s="17">
        <v>78203</v>
      </c>
      <c r="C59" s="17">
        <v>78000</v>
      </c>
      <c r="D59" s="17">
        <v>82000</v>
      </c>
      <c r="E59" s="18">
        <v>15</v>
      </c>
      <c r="F59" s="18">
        <v>17</v>
      </c>
      <c r="G59" s="17">
        <v>110000</v>
      </c>
      <c r="H59" s="17">
        <v>125000</v>
      </c>
      <c r="I59" s="18">
        <v>18.5</v>
      </c>
      <c r="J59" s="18">
        <v>19.5</v>
      </c>
      <c r="K59" s="16">
        <f>DATE(YEAR(A59),MONTH(A59),DAY(1))</f>
        <v>43344</v>
      </c>
      <c r="O59" s="16">
        <f>EDATE(O58,1)</f>
        <v>43617</v>
      </c>
      <c r="P59" s="21">
        <f>AVERAGEIFS(I:I,$K:$K,$O59)*1000</f>
        <v>14000</v>
      </c>
      <c r="Q59" s="21">
        <f>AVERAGEIFS(J:J,$K:$K,$O59)*1000</f>
        <v>15000</v>
      </c>
    </row>
    <row r="60" spans="1:17" ht="15" thickBot="1" x14ac:dyDescent="0.4">
      <c r="A60" s="19">
        <v>43377</v>
      </c>
      <c r="B60" s="17">
        <v>78203</v>
      </c>
      <c r="C60" s="17">
        <v>78000</v>
      </c>
      <c r="D60" s="17">
        <v>82000</v>
      </c>
      <c r="E60" s="18">
        <v>14</v>
      </c>
      <c r="F60" s="18">
        <v>16</v>
      </c>
      <c r="G60" s="17">
        <v>110000</v>
      </c>
      <c r="H60" s="17">
        <v>125000</v>
      </c>
      <c r="I60" s="18">
        <v>18</v>
      </c>
      <c r="J60" s="18">
        <v>19</v>
      </c>
      <c r="K60" s="16">
        <f>DATE(YEAR(A60),MONTH(A60),DAY(1))</f>
        <v>43374</v>
      </c>
      <c r="O60" s="16">
        <f>EDATE(O59,1)</f>
        <v>43647</v>
      </c>
      <c r="P60" s="21">
        <f>AVERAGEIFS(I:I,$K:$K,$O60)*1000</f>
        <v>13000</v>
      </c>
      <c r="Q60" s="21">
        <f>AVERAGEIFS(J:J,$K:$K,$O60)*1000</f>
        <v>14750</v>
      </c>
    </row>
    <row r="61" spans="1:17" ht="15" thickBot="1" x14ac:dyDescent="0.4">
      <c r="A61" s="19">
        <v>43384</v>
      </c>
      <c r="B61" s="17">
        <v>74206</v>
      </c>
      <c r="C61" s="17">
        <v>72000</v>
      </c>
      <c r="D61" s="17">
        <v>80000</v>
      </c>
      <c r="E61" s="18">
        <v>14</v>
      </c>
      <c r="F61" s="18">
        <v>16</v>
      </c>
      <c r="G61" s="17">
        <v>110000</v>
      </c>
      <c r="H61" s="17">
        <v>120000</v>
      </c>
      <c r="I61" s="18">
        <v>18</v>
      </c>
      <c r="J61" s="18">
        <v>19</v>
      </c>
      <c r="K61" s="16">
        <f>DATE(YEAR(A61),MONTH(A61),DAY(1))</f>
        <v>43374</v>
      </c>
      <c r="O61" s="16">
        <f>EDATE(O60,1)</f>
        <v>43678</v>
      </c>
      <c r="P61" s="21">
        <f>AVERAGEIFS(I:I,$K:$K,$O61)*1000</f>
        <v>12000</v>
      </c>
      <c r="Q61" s="21">
        <f>AVERAGEIFS(J:J,$K:$K,$O61)*1000</f>
        <v>14000</v>
      </c>
    </row>
    <row r="62" spans="1:17" ht="13" thickBot="1" x14ac:dyDescent="0.3">
      <c r="A62" s="19">
        <v>43391</v>
      </c>
      <c r="B62" s="17">
        <v>79425</v>
      </c>
      <c r="C62" s="17">
        <v>72000</v>
      </c>
      <c r="D62" s="17">
        <v>80000</v>
      </c>
      <c r="E62" s="18">
        <v>14</v>
      </c>
      <c r="F62" s="18">
        <v>16</v>
      </c>
      <c r="G62" s="17">
        <v>110000</v>
      </c>
      <c r="H62" s="17">
        <v>120000</v>
      </c>
      <c r="I62" s="18">
        <v>18</v>
      </c>
      <c r="J62" s="18">
        <v>19</v>
      </c>
      <c r="K62" s="16">
        <f>DATE(YEAR(A62),MONTH(A62),DAY(1))</f>
        <v>43374</v>
      </c>
    </row>
    <row r="63" spans="1:17" ht="13" thickBot="1" x14ac:dyDescent="0.3">
      <c r="A63" s="19">
        <v>43398</v>
      </c>
      <c r="B63" s="17">
        <v>79292</v>
      </c>
      <c r="C63" s="17">
        <v>74000</v>
      </c>
      <c r="D63" s="17">
        <v>83000</v>
      </c>
      <c r="E63" s="18">
        <v>13.5</v>
      </c>
      <c r="F63" s="18">
        <v>15.5</v>
      </c>
      <c r="G63" s="17">
        <v>110000</v>
      </c>
      <c r="H63" s="17">
        <v>120000</v>
      </c>
      <c r="I63" s="18">
        <v>16</v>
      </c>
      <c r="J63" s="18">
        <v>18</v>
      </c>
      <c r="K63" s="16">
        <f>DATE(YEAR(A63),MONTH(A63),DAY(1))</f>
        <v>43374</v>
      </c>
    </row>
    <row r="64" spans="1:17" ht="13" thickBot="1" x14ac:dyDescent="0.3">
      <c r="A64" s="19">
        <v>43405</v>
      </c>
      <c r="B64" s="17">
        <v>79396</v>
      </c>
      <c r="C64" s="17">
        <v>74000</v>
      </c>
      <c r="D64" s="17">
        <v>83000</v>
      </c>
      <c r="E64" s="18">
        <v>13</v>
      </c>
      <c r="F64" s="18">
        <v>15</v>
      </c>
      <c r="G64" s="17">
        <v>110000</v>
      </c>
      <c r="H64" s="17">
        <v>120000</v>
      </c>
      <c r="I64" s="18">
        <v>15</v>
      </c>
      <c r="J64" s="18">
        <v>18</v>
      </c>
      <c r="K64" s="16">
        <f>DATE(YEAR(A64),MONTH(A64),DAY(1))</f>
        <v>43405</v>
      </c>
    </row>
    <row r="65" spans="1:11" ht="13" thickBot="1" x14ac:dyDescent="0.3">
      <c r="A65" s="19">
        <v>43412</v>
      </c>
      <c r="B65" s="17">
        <v>78000</v>
      </c>
      <c r="C65" s="17">
        <v>74000</v>
      </c>
      <c r="D65" s="17">
        <v>83000</v>
      </c>
      <c r="E65" s="18">
        <v>13</v>
      </c>
      <c r="F65" s="18">
        <v>15</v>
      </c>
      <c r="G65" s="17">
        <v>110000</v>
      </c>
      <c r="H65" s="17">
        <v>120000</v>
      </c>
      <c r="I65" s="18">
        <v>15</v>
      </c>
      <c r="J65" s="18">
        <v>18</v>
      </c>
      <c r="K65" s="16">
        <f>DATE(YEAR(A65),MONTH(A65),DAY(1))</f>
        <v>43405</v>
      </c>
    </row>
    <row r="66" spans="1:11" ht="13" thickBot="1" x14ac:dyDescent="0.3">
      <c r="A66" s="19">
        <v>43419</v>
      </c>
      <c r="B66" s="17">
        <v>79973</v>
      </c>
      <c r="C66" s="17">
        <v>74000</v>
      </c>
      <c r="D66" s="17">
        <v>83000</v>
      </c>
      <c r="E66" s="18">
        <v>13</v>
      </c>
      <c r="F66" s="18">
        <v>15</v>
      </c>
      <c r="G66" s="17">
        <v>110000</v>
      </c>
      <c r="H66" s="17">
        <v>120000</v>
      </c>
      <c r="I66" s="18">
        <v>15</v>
      </c>
      <c r="J66" s="18">
        <v>18</v>
      </c>
      <c r="K66" s="16">
        <f>DATE(YEAR(A66),MONTH(A66),DAY(1))</f>
        <v>43405</v>
      </c>
    </row>
    <row r="67" spans="1:11" ht="13" thickBot="1" x14ac:dyDescent="0.3">
      <c r="A67" s="19">
        <v>43426</v>
      </c>
      <c r="B67" s="17">
        <v>79353</v>
      </c>
      <c r="C67" s="17">
        <v>74000</v>
      </c>
      <c r="D67" s="17">
        <v>83000</v>
      </c>
      <c r="E67" s="18">
        <v>13</v>
      </c>
      <c r="F67" s="18">
        <v>15</v>
      </c>
      <c r="G67" s="17">
        <v>110000</v>
      </c>
      <c r="H67" s="17">
        <v>120000</v>
      </c>
      <c r="I67" s="18">
        <v>15</v>
      </c>
      <c r="J67" s="18">
        <v>17</v>
      </c>
      <c r="K67" s="16">
        <f>DATE(YEAR(A67),MONTH(A67),DAY(1))</f>
        <v>43405</v>
      </c>
    </row>
    <row r="68" spans="1:11" ht="13" thickBot="1" x14ac:dyDescent="0.3">
      <c r="A68" s="19">
        <v>43433</v>
      </c>
      <c r="B68" s="17">
        <v>79017</v>
      </c>
      <c r="C68" s="17">
        <v>74000</v>
      </c>
      <c r="D68" s="17">
        <v>83000</v>
      </c>
      <c r="E68" s="18">
        <v>13</v>
      </c>
      <c r="F68" s="18">
        <v>15</v>
      </c>
      <c r="G68" s="17">
        <v>105000</v>
      </c>
      <c r="H68" s="17">
        <v>115000</v>
      </c>
      <c r="I68" s="18">
        <v>15</v>
      </c>
      <c r="J68" s="18">
        <v>17</v>
      </c>
      <c r="K68" s="16">
        <f>DATE(YEAR(A68),MONTH(A68),DAY(1))</f>
        <v>43405</v>
      </c>
    </row>
    <row r="69" spans="1:11" ht="13" thickBot="1" x14ac:dyDescent="0.3">
      <c r="A69" s="19">
        <v>43440</v>
      </c>
      <c r="B69" s="17">
        <v>78411</v>
      </c>
      <c r="C69" s="17">
        <v>74000</v>
      </c>
      <c r="D69" s="17">
        <v>83000</v>
      </c>
      <c r="E69" s="18">
        <v>13</v>
      </c>
      <c r="F69" s="18">
        <v>15</v>
      </c>
      <c r="G69" s="17">
        <v>105000</v>
      </c>
      <c r="H69" s="17">
        <v>115000</v>
      </c>
      <c r="I69" s="18">
        <v>15</v>
      </c>
      <c r="J69" s="18">
        <v>17</v>
      </c>
      <c r="K69" s="16">
        <f>DATE(YEAR(A69),MONTH(A69),DAY(1))</f>
        <v>43435</v>
      </c>
    </row>
    <row r="70" spans="1:11" ht="13" thickBot="1" x14ac:dyDescent="0.3">
      <c r="A70" s="19">
        <v>43447</v>
      </c>
      <c r="B70" s="17">
        <v>78875</v>
      </c>
      <c r="C70" s="17">
        <v>75000</v>
      </c>
      <c r="D70" s="17">
        <v>83000</v>
      </c>
      <c r="E70" s="18">
        <v>13</v>
      </c>
      <c r="F70" s="18">
        <v>15</v>
      </c>
      <c r="G70" s="17">
        <v>100000</v>
      </c>
      <c r="H70" s="17">
        <v>110000</v>
      </c>
      <c r="I70" s="18">
        <v>15</v>
      </c>
      <c r="J70" s="18">
        <v>17</v>
      </c>
      <c r="K70" s="16">
        <f>DATE(YEAR(A70),MONTH(A70),DAY(1))</f>
        <v>43435</v>
      </c>
    </row>
    <row r="71" spans="1:11" ht="13" thickBot="1" x14ac:dyDescent="0.3">
      <c r="A71" s="19">
        <v>43454</v>
      </c>
      <c r="B71" s="17">
        <v>77797</v>
      </c>
      <c r="C71" s="17">
        <v>75000</v>
      </c>
      <c r="D71" s="17">
        <v>83000</v>
      </c>
      <c r="E71" s="18">
        <v>13</v>
      </c>
      <c r="F71" s="18">
        <v>15</v>
      </c>
      <c r="G71" s="17">
        <v>100000</v>
      </c>
      <c r="H71" s="17">
        <v>110000</v>
      </c>
      <c r="I71" s="18">
        <v>15</v>
      </c>
      <c r="J71" s="18">
        <v>17</v>
      </c>
      <c r="K71" s="16">
        <f>DATE(YEAR(A71),MONTH(A71),DAY(1))</f>
        <v>43435</v>
      </c>
    </row>
    <row r="72" spans="1:11" ht="13" thickBot="1" x14ac:dyDescent="0.3">
      <c r="A72" s="19">
        <v>43461</v>
      </c>
      <c r="B72" s="17">
        <v>78125</v>
      </c>
      <c r="C72" s="17">
        <v>75000</v>
      </c>
      <c r="D72" s="17">
        <v>83000</v>
      </c>
      <c r="E72" s="18">
        <v>13</v>
      </c>
      <c r="F72" s="18">
        <v>15</v>
      </c>
      <c r="G72" s="17">
        <v>100000</v>
      </c>
      <c r="H72" s="17">
        <v>110000</v>
      </c>
      <c r="I72" s="18">
        <v>15</v>
      </c>
      <c r="J72" s="18">
        <v>17</v>
      </c>
      <c r="K72" s="16">
        <f>DATE(YEAR(A72),MONTH(A72),DAY(1))</f>
        <v>43435</v>
      </c>
    </row>
    <row r="73" spans="1:11" ht="13" thickBot="1" x14ac:dyDescent="0.3">
      <c r="A73" s="19">
        <v>43468</v>
      </c>
      <c r="B73" s="17">
        <v>79233</v>
      </c>
      <c r="C73" s="17">
        <v>75000</v>
      </c>
      <c r="D73" s="17">
        <v>83000</v>
      </c>
      <c r="E73" s="18">
        <v>12.5</v>
      </c>
      <c r="F73" s="18">
        <v>14.5</v>
      </c>
      <c r="G73" s="17">
        <v>99000</v>
      </c>
      <c r="H73" s="17">
        <v>109000</v>
      </c>
      <c r="I73" s="18">
        <v>15</v>
      </c>
      <c r="J73" s="18">
        <v>17</v>
      </c>
      <c r="K73" s="16">
        <f>DATE(YEAR(A73),MONTH(A73),DAY(1))</f>
        <v>43466</v>
      </c>
    </row>
    <row r="74" spans="1:11" ht="13" thickBot="1" x14ac:dyDescent="0.3">
      <c r="A74" s="19">
        <v>43475</v>
      </c>
      <c r="B74" s="17">
        <v>78376</v>
      </c>
      <c r="C74" s="17">
        <v>75000</v>
      </c>
      <c r="D74" s="17">
        <v>83000</v>
      </c>
      <c r="E74" s="18">
        <v>12.5</v>
      </c>
      <c r="F74" s="18">
        <v>14.5</v>
      </c>
      <c r="G74" s="17">
        <v>99000</v>
      </c>
      <c r="H74" s="17">
        <v>109000</v>
      </c>
      <c r="I74" s="18">
        <v>15</v>
      </c>
      <c r="J74" s="18">
        <v>17</v>
      </c>
      <c r="K74" s="16">
        <f>DATE(YEAR(A74),MONTH(A74),DAY(1))</f>
        <v>43466</v>
      </c>
    </row>
    <row r="75" spans="1:11" ht="13" thickBot="1" x14ac:dyDescent="0.3">
      <c r="A75" s="19">
        <v>43482</v>
      </c>
      <c r="B75" s="17">
        <v>79224</v>
      </c>
      <c r="C75" s="17">
        <v>75000</v>
      </c>
      <c r="D75" s="17">
        <v>83000</v>
      </c>
      <c r="E75" s="18">
        <v>12.5</v>
      </c>
      <c r="F75" s="18">
        <v>14.5</v>
      </c>
      <c r="G75" s="17">
        <v>99000</v>
      </c>
      <c r="H75" s="17">
        <v>109000</v>
      </c>
      <c r="I75" s="18">
        <v>15</v>
      </c>
      <c r="J75" s="18">
        <v>17</v>
      </c>
      <c r="K75" s="16">
        <f>DATE(YEAR(A75),MONTH(A75),DAY(1))</f>
        <v>43466</v>
      </c>
    </row>
    <row r="76" spans="1:11" ht="13" thickBot="1" x14ac:dyDescent="0.3">
      <c r="A76" s="19">
        <v>43489</v>
      </c>
      <c r="B76" s="17">
        <v>77314</v>
      </c>
      <c r="C76" s="17">
        <v>73000</v>
      </c>
      <c r="D76" s="17">
        <v>81000</v>
      </c>
      <c r="E76" s="18">
        <v>12.5</v>
      </c>
      <c r="F76" s="18">
        <v>14.5</v>
      </c>
      <c r="G76" s="17">
        <v>99000</v>
      </c>
      <c r="H76" s="17">
        <v>109000</v>
      </c>
      <c r="I76" s="18">
        <v>15</v>
      </c>
      <c r="J76" s="18">
        <v>17</v>
      </c>
      <c r="K76" s="16">
        <f>DATE(YEAR(A76),MONTH(A76),DAY(1))</f>
        <v>43466</v>
      </c>
    </row>
    <row r="77" spans="1:11" ht="13" thickBot="1" x14ac:dyDescent="0.3">
      <c r="A77" s="19">
        <v>43496</v>
      </c>
      <c r="B77" s="17">
        <v>77500</v>
      </c>
      <c r="C77" s="17">
        <v>73000</v>
      </c>
      <c r="D77" s="17">
        <v>81000</v>
      </c>
      <c r="E77" s="18">
        <v>12.5</v>
      </c>
      <c r="F77" s="18">
        <v>14.5</v>
      </c>
      <c r="G77" s="17">
        <v>99000</v>
      </c>
      <c r="H77" s="17">
        <v>109000</v>
      </c>
      <c r="I77" s="18">
        <v>15</v>
      </c>
      <c r="J77" s="18">
        <v>17</v>
      </c>
      <c r="K77" s="16">
        <f>DATE(YEAR(A77),MONTH(A77),DAY(1))</f>
        <v>43466</v>
      </c>
    </row>
    <row r="78" spans="1:11" ht="13" thickBot="1" x14ac:dyDescent="0.3">
      <c r="A78" s="19">
        <v>43503</v>
      </c>
      <c r="B78" s="17">
        <v>77500</v>
      </c>
      <c r="C78" s="17">
        <v>73000</v>
      </c>
      <c r="D78" s="17">
        <v>81000</v>
      </c>
      <c r="E78" s="18">
        <v>12.5</v>
      </c>
      <c r="F78" s="18">
        <v>14.5</v>
      </c>
      <c r="G78" s="17">
        <v>99000</v>
      </c>
      <c r="H78" s="17">
        <v>109000</v>
      </c>
      <c r="I78" s="18">
        <v>15</v>
      </c>
      <c r="J78" s="18">
        <v>17</v>
      </c>
      <c r="K78" s="16">
        <f>DATE(YEAR(A78),MONTH(A78),DAY(1))</f>
        <v>43497</v>
      </c>
    </row>
    <row r="79" spans="1:11" ht="13" thickBot="1" x14ac:dyDescent="0.3">
      <c r="A79" s="19">
        <v>43510</v>
      </c>
      <c r="B79" s="17">
        <v>77342</v>
      </c>
      <c r="C79" s="17">
        <v>73000</v>
      </c>
      <c r="D79" s="17">
        <v>81000</v>
      </c>
      <c r="E79" s="18">
        <v>12.5</v>
      </c>
      <c r="F79" s="18">
        <v>14.5</v>
      </c>
      <c r="G79" s="17">
        <v>99000</v>
      </c>
      <c r="H79" s="17">
        <v>109000</v>
      </c>
      <c r="I79" s="18">
        <v>15</v>
      </c>
      <c r="J79" s="18">
        <v>17</v>
      </c>
      <c r="K79" s="16">
        <f>DATE(YEAR(A79),MONTH(A79),DAY(1))</f>
        <v>43497</v>
      </c>
    </row>
    <row r="80" spans="1:11" ht="13" thickBot="1" x14ac:dyDescent="0.3">
      <c r="A80" s="19">
        <v>43517</v>
      </c>
      <c r="B80" s="17">
        <v>78428</v>
      </c>
      <c r="C80" s="17">
        <v>73000</v>
      </c>
      <c r="D80" s="17">
        <v>81000</v>
      </c>
      <c r="E80" s="18">
        <v>12</v>
      </c>
      <c r="F80" s="18">
        <v>14</v>
      </c>
      <c r="G80" s="17">
        <v>96000</v>
      </c>
      <c r="H80" s="17">
        <v>105000</v>
      </c>
      <c r="I80" s="18">
        <v>15</v>
      </c>
      <c r="J80" s="18">
        <v>17</v>
      </c>
      <c r="K80" s="16">
        <f>DATE(YEAR(A80),MONTH(A80),DAY(1))</f>
        <v>43497</v>
      </c>
    </row>
    <row r="81" spans="1:11" ht="13" thickBot="1" x14ac:dyDescent="0.3">
      <c r="A81" s="19">
        <v>43524</v>
      </c>
      <c r="B81" s="17">
        <v>77449</v>
      </c>
      <c r="C81" s="17">
        <v>73000</v>
      </c>
      <c r="D81" s="17">
        <v>81000</v>
      </c>
      <c r="E81" s="18">
        <v>12</v>
      </c>
      <c r="F81" s="18">
        <v>14</v>
      </c>
      <c r="G81" s="17">
        <v>95000</v>
      </c>
      <c r="H81" s="17">
        <v>103000</v>
      </c>
      <c r="I81" s="18">
        <v>15</v>
      </c>
      <c r="J81" s="18">
        <v>17</v>
      </c>
      <c r="K81" s="16">
        <f>DATE(YEAR(A81),MONTH(A81),DAY(1))</f>
        <v>43497</v>
      </c>
    </row>
    <row r="82" spans="1:11" ht="13" thickBot="1" x14ac:dyDescent="0.3">
      <c r="A82" s="19">
        <v>43531</v>
      </c>
      <c r="B82" s="17">
        <v>77688</v>
      </c>
      <c r="C82" s="17">
        <v>73000</v>
      </c>
      <c r="D82" s="17">
        <v>81000</v>
      </c>
      <c r="E82" s="18">
        <v>12</v>
      </c>
      <c r="F82" s="18">
        <v>14</v>
      </c>
      <c r="G82" s="17">
        <v>95000</v>
      </c>
      <c r="H82" s="17">
        <v>100000</v>
      </c>
      <c r="I82" s="18">
        <v>15</v>
      </c>
      <c r="J82" s="18">
        <v>17</v>
      </c>
      <c r="K82" s="16">
        <f>DATE(YEAR(A82),MONTH(A82),DAY(1))</f>
        <v>43525</v>
      </c>
    </row>
    <row r="83" spans="1:11" ht="13" thickBot="1" x14ac:dyDescent="0.3">
      <c r="A83" s="19">
        <v>43538</v>
      </c>
      <c r="B83" s="17">
        <v>76375</v>
      </c>
      <c r="C83" s="17">
        <v>72000</v>
      </c>
      <c r="D83" s="17">
        <v>80000</v>
      </c>
      <c r="E83" s="18">
        <v>11.5</v>
      </c>
      <c r="F83" s="18">
        <v>13.5</v>
      </c>
      <c r="G83" s="17">
        <v>93000</v>
      </c>
      <c r="H83" s="17">
        <v>98000</v>
      </c>
      <c r="I83" s="18">
        <v>15</v>
      </c>
      <c r="J83" s="18">
        <v>17</v>
      </c>
      <c r="K83" s="16">
        <f>DATE(YEAR(A83),MONTH(A83),DAY(1))</f>
        <v>43525</v>
      </c>
    </row>
    <row r="84" spans="1:11" ht="13" thickBot="1" x14ac:dyDescent="0.3">
      <c r="A84" s="19">
        <v>43545</v>
      </c>
      <c r="B84" s="17">
        <v>75813</v>
      </c>
      <c r="C84" s="17">
        <v>72000</v>
      </c>
      <c r="D84" s="17">
        <v>80000</v>
      </c>
      <c r="E84" s="18">
        <v>11.5</v>
      </c>
      <c r="F84" s="18">
        <v>13.5</v>
      </c>
      <c r="G84" s="17">
        <v>93000</v>
      </c>
      <c r="H84" s="17">
        <v>98000</v>
      </c>
      <c r="I84" s="18">
        <v>15</v>
      </c>
      <c r="J84" s="18">
        <v>16.5</v>
      </c>
      <c r="K84" s="16">
        <f>DATE(YEAR(A84),MONTH(A84),DAY(1))</f>
        <v>43525</v>
      </c>
    </row>
    <row r="85" spans="1:11" ht="13" thickBot="1" x14ac:dyDescent="0.3">
      <c r="A85" s="19">
        <v>43552</v>
      </c>
      <c r="B85" s="17">
        <v>76490</v>
      </c>
      <c r="C85" s="17">
        <v>72000</v>
      </c>
      <c r="D85" s="17">
        <v>80000</v>
      </c>
      <c r="E85" s="18">
        <v>11.5</v>
      </c>
      <c r="F85" s="18">
        <v>13.5</v>
      </c>
      <c r="G85" s="17">
        <v>93000</v>
      </c>
      <c r="H85" s="17">
        <v>98000</v>
      </c>
      <c r="I85" s="18">
        <v>15</v>
      </c>
      <c r="J85" s="18">
        <v>16</v>
      </c>
      <c r="K85" s="16">
        <f>DATE(YEAR(A85),MONTH(A85),DAY(1))</f>
        <v>43525</v>
      </c>
    </row>
    <row r="86" spans="1:11" ht="13" thickBot="1" x14ac:dyDescent="0.3">
      <c r="A86" s="19">
        <v>43559</v>
      </c>
      <c r="B86" s="17">
        <v>74814</v>
      </c>
      <c r="C86" s="17">
        <v>70000</v>
      </c>
      <c r="D86" s="17">
        <v>78000</v>
      </c>
      <c r="E86" s="18">
        <v>11.5</v>
      </c>
      <c r="F86" s="18">
        <v>13.5</v>
      </c>
      <c r="G86" s="17">
        <v>93000</v>
      </c>
      <c r="H86" s="17">
        <v>98000</v>
      </c>
      <c r="I86" s="18">
        <v>15</v>
      </c>
      <c r="J86" s="18">
        <v>16</v>
      </c>
      <c r="K86" s="16">
        <f>DATE(YEAR(A86),MONTH(A86),DAY(1))</f>
        <v>43556</v>
      </c>
    </row>
    <row r="87" spans="1:11" ht="13" thickBot="1" x14ac:dyDescent="0.3">
      <c r="A87" s="19">
        <v>43566</v>
      </c>
      <c r="B87" s="17">
        <v>74367</v>
      </c>
      <c r="C87" s="17">
        <v>70000</v>
      </c>
      <c r="D87" s="17">
        <v>78000</v>
      </c>
      <c r="E87" s="18">
        <v>11.5</v>
      </c>
      <c r="F87" s="18">
        <v>13.5</v>
      </c>
      <c r="G87" s="17">
        <v>90000</v>
      </c>
      <c r="H87" s="17">
        <v>95000</v>
      </c>
      <c r="I87" s="18">
        <v>15</v>
      </c>
      <c r="J87" s="18">
        <v>16</v>
      </c>
      <c r="K87" s="16">
        <f>DATE(YEAR(A87),MONTH(A87),DAY(1))</f>
        <v>43556</v>
      </c>
    </row>
    <row r="88" spans="1:11" ht="13" thickBot="1" x14ac:dyDescent="0.3">
      <c r="A88" s="19">
        <v>43573</v>
      </c>
      <c r="B88" s="17">
        <v>75167</v>
      </c>
      <c r="C88" s="17">
        <v>70000</v>
      </c>
      <c r="D88" s="17">
        <v>78000</v>
      </c>
      <c r="E88" s="18">
        <v>11.5</v>
      </c>
      <c r="F88" s="18">
        <v>13.5</v>
      </c>
      <c r="G88" s="17">
        <v>90000</v>
      </c>
      <c r="H88" s="17">
        <v>95000</v>
      </c>
      <c r="I88" s="18">
        <v>15</v>
      </c>
      <c r="J88" s="18">
        <v>16</v>
      </c>
      <c r="K88" s="16">
        <f>DATE(YEAR(A88),MONTH(A88),DAY(1))</f>
        <v>43556</v>
      </c>
    </row>
    <row r="89" spans="1:11" ht="13" thickBot="1" x14ac:dyDescent="0.3">
      <c r="A89" s="19">
        <v>43580</v>
      </c>
      <c r="B89" s="17">
        <v>75600</v>
      </c>
      <c r="C89" s="17">
        <v>70000</v>
      </c>
      <c r="D89" s="17">
        <v>78000</v>
      </c>
      <c r="E89" s="18">
        <v>11</v>
      </c>
      <c r="F89" s="18">
        <v>13</v>
      </c>
      <c r="G89" s="17">
        <v>90000</v>
      </c>
      <c r="H89" s="17">
        <v>95000</v>
      </c>
      <c r="I89" s="18">
        <v>15</v>
      </c>
      <c r="J89" s="18">
        <v>16</v>
      </c>
      <c r="K89" s="16">
        <f>DATE(YEAR(A89),MONTH(A89),DAY(1))</f>
        <v>43556</v>
      </c>
    </row>
    <row r="90" spans="1:11" ht="13" thickBot="1" x14ac:dyDescent="0.3">
      <c r="A90" s="19">
        <v>43587</v>
      </c>
      <c r="B90" s="17">
        <v>75600</v>
      </c>
      <c r="C90" s="17">
        <v>70000</v>
      </c>
      <c r="D90" s="17">
        <v>78000</v>
      </c>
      <c r="E90" s="18">
        <v>11</v>
      </c>
      <c r="F90" s="18">
        <v>13</v>
      </c>
      <c r="G90" s="17">
        <v>90000</v>
      </c>
      <c r="H90" s="17">
        <v>95000</v>
      </c>
      <c r="I90" s="18">
        <v>15</v>
      </c>
      <c r="J90" s="18">
        <v>16</v>
      </c>
      <c r="K90" s="16">
        <f>DATE(YEAR(A90),MONTH(A90),DAY(1))</f>
        <v>43586</v>
      </c>
    </row>
    <row r="91" spans="1:11" ht="13" thickBot="1" x14ac:dyDescent="0.3">
      <c r="A91" s="19">
        <v>43594</v>
      </c>
      <c r="B91" s="17">
        <v>74900</v>
      </c>
      <c r="C91" s="17">
        <v>70000</v>
      </c>
      <c r="D91" s="17">
        <v>78000</v>
      </c>
      <c r="E91" s="18">
        <v>11</v>
      </c>
      <c r="F91" s="18">
        <v>13</v>
      </c>
      <c r="G91" s="17">
        <v>85000</v>
      </c>
      <c r="H91" s="17">
        <v>90000</v>
      </c>
      <c r="I91" s="18">
        <v>15</v>
      </c>
      <c r="J91" s="18">
        <v>16</v>
      </c>
      <c r="K91" s="16">
        <f>DATE(YEAR(A91),MONTH(A91),DAY(1))</f>
        <v>43586</v>
      </c>
    </row>
    <row r="92" spans="1:11" ht="13" thickBot="1" x14ac:dyDescent="0.3">
      <c r="A92" s="19">
        <v>43601</v>
      </c>
      <c r="B92" s="17">
        <v>74750</v>
      </c>
      <c r="C92" s="17">
        <v>70000</v>
      </c>
      <c r="D92" s="17">
        <v>78000</v>
      </c>
      <c r="E92" s="18">
        <v>11</v>
      </c>
      <c r="F92" s="18">
        <v>13</v>
      </c>
      <c r="G92" s="17">
        <v>85000</v>
      </c>
      <c r="H92" s="17">
        <v>90000</v>
      </c>
      <c r="I92" s="18">
        <v>15</v>
      </c>
      <c r="J92" s="18">
        <v>16</v>
      </c>
      <c r="K92" s="16">
        <f>DATE(YEAR(A92),MONTH(A92),DAY(1))</f>
        <v>43586</v>
      </c>
    </row>
    <row r="93" spans="1:11" ht="13" thickBot="1" x14ac:dyDescent="0.3">
      <c r="A93" s="19">
        <v>43608</v>
      </c>
      <c r="B93" s="17">
        <v>75800</v>
      </c>
      <c r="C93" s="17">
        <v>74000</v>
      </c>
      <c r="D93" s="17">
        <v>78000</v>
      </c>
      <c r="E93" s="18">
        <v>11</v>
      </c>
      <c r="F93" s="18">
        <v>12.5</v>
      </c>
      <c r="G93" s="17">
        <v>83000</v>
      </c>
      <c r="H93" s="17">
        <v>88000</v>
      </c>
      <c r="I93" s="18">
        <v>14.5</v>
      </c>
      <c r="J93" s="18">
        <v>15.5</v>
      </c>
      <c r="K93" s="16">
        <f>DATE(YEAR(A93),MONTH(A93),DAY(1))</f>
        <v>43586</v>
      </c>
    </row>
    <row r="94" spans="1:11" ht="13" thickBot="1" x14ac:dyDescent="0.3">
      <c r="A94" s="19">
        <v>43615</v>
      </c>
      <c r="B94" s="17">
        <v>74686</v>
      </c>
      <c r="C94" s="17">
        <v>74000</v>
      </c>
      <c r="D94" s="17">
        <v>78000</v>
      </c>
      <c r="E94" s="18">
        <v>11</v>
      </c>
      <c r="F94" s="18">
        <v>12.5</v>
      </c>
      <c r="G94" s="17">
        <v>83000</v>
      </c>
      <c r="H94" s="17">
        <v>88000</v>
      </c>
      <c r="I94" s="18">
        <v>14</v>
      </c>
      <c r="J94" s="18">
        <v>15</v>
      </c>
      <c r="K94" s="16">
        <f>DATE(YEAR(A94),MONTH(A94),DAY(1))</f>
        <v>43586</v>
      </c>
    </row>
    <row r="95" spans="1:11" ht="13" thickBot="1" x14ac:dyDescent="0.3">
      <c r="A95" s="19">
        <v>43622</v>
      </c>
      <c r="B95" s="17">
        <v>74458</v>
      </c>
      <c r="C95" s="17">
        <v>72000</v>
      </c>
      <c r="D95" s="17">
        <v>77000</v>
      </c>
      <c r="E95" s="18">
        <v>11</v>
      </c>
      <c r="F95" s="18">
        <v>12.5</v>
      </c>
      <c r="G95" s="17">
        <v>83000</v>
      </c>
      <c r="H95" s="17">
        <v>88000</v>
      </c>
      <c r="I95" s="18">
        <v>14</v>
      </c>
      <c r="J95" s="18">
        <v>15</v>
      </c>
      <c r="K95" s="16">
        <f>DATE(YEAR(A95),MONTH(A95),DAY(1))</f>
        <v>43617</v>
      </c>
    </row>
    <row r="96" spans="1:11" ht="13" thickBot="1" x14ac:dyDescent="0.3">
      <c r="A96" s="19">
        <v>43629</v>
      </c>
      <c r="B96" s="17">
        <v>74616</v>
      </c>
      <c r="C96" s="17">
        <v>70000</v>
      </c>
      <c r="D96" s="17">
        <v>77000</v>
      </c>
      <c r="E96" s="18">
        <v>11</v>
      </c>
      <c r="F96" s="18">
        <v>12.5</v>
      </c>
      <c r="G96" s="17">
        <v>80000</v>
      </c>
      <c r="H96" s="17">
        <v>86000</v>
      </c>
      <c r="I96" s="18">
        <v>14</v>
      </c>
      <c r="J96" s="18">
        <v>15</v>
      </c>
      <c r="K96" s="16">
        <f>DATE(YEAR(A96),MONTH(A96),DAY(1))</f>
        <v>43617</v>
      </c>
    </row>
    <row r="97" spans="1:11" ht="13" thickBot="1" x14ac:dyDescent="0.3">
      <c r="A97" s="19">
        <v>43636</v>
      </c>
      <c r="B97" s="17">
        <v>73950</v>
      </c>
      <c r="C97" s="17">
        <v>70000</v>
      </c>
      <c r="D97" s="17">
        <v>77000</v>
      </c>
      <c r="E97" s="17">
        <v>11</v>
      </c>
      <c r="F97" s="20">
        <v>12.5</v>
      </c>
      <c r="G97" s="17">
        <v>80000</v>
      </c>
      <c r="H97" s="17">
        <v>85000</v>
      </c>
      <c r="I97" s="17">
        <v>14</v>
      </c>
      <c r="J97" s="17">
        <v>15</v>
      </c>
      <c r="K97" s="16">
        <f>DATE(YEAR(A97),MONTH(A97),DAY(1))</f>
        <v>43617</v>
      </c>
    </row>
    <row r="98" spans="1:11" ht="13" thickBot="1" x14ac:dyDescent="0.3">
      <c r="A98" s="19">
        <v>43643</v>
      </c>
      <c r="B98" s="17">
        <v>74008</v>
      </c>
      <c r="C98" s="17">
        <v>70000</v>
      </c>
      <c r="D98" s="17">
        <v>75000</v>
      </c>
      <c r="E98" s="17">
        <v>11</v>
      </c>
      <c r="F98" s="20">
        <v>12.5</v>
      </c>
      <c r="G98" s="17">
        <v>80000</v>
      </c>
      <c r="H98" s="17">
        <v>85000</v>
      </c>
      <c r="I98" s="17">
        <v>14</v>
      </c>
      <c r="J98" s="17">
        <v>15</v>
      </c>
      <c r="K98" s="16">
        <f>DATE(YEAR(A98),MONTH(A98),DAY(1))</f>
        <v>43617</v>
      </c>
    </row>
    <row r="99" spans="1:11" ht="13" thickBot="1" x14ac:dyDescent="0.3">
      <c r="A99" s="19">
        <v>43651</v>
      </c>
      <c r="B99" s="17">
        <v>71472</v>
      </c>
      <c r="C99" s="17">
        <v>70000</v>
      </c>
      <c r="D99" s="17">
        <v>74000</v>
      </c>
      <c r="E99" s="18">
        <v>10.5</v>
      </c>
      <c r="F99" s="18">
        <v>12</v>
      </c>
      <c r="G99" s="17">
        <v>80000</v>
      </c>
      <c r="H99" s="17">
        <v>85000</v>
      </c>
      <c r="I99" s="17">
        <v>13</v>
      </c>
      <c r="J99" s="20">
        <v>15</v>
      </c>
      <c r="K99" s="16">
        <f>DATE(YEAR(A99),MONTH(A99),DAY(1))</f>
        <v>43647</v>
      </c>
    </row>
    <row r="100" spans="1:11" ht="13" thickBot="1" x14ac:dyDescent="0.3">
      <c r="A100" s="19">
        <v>43657</v>
      </c>
      <c r="B100" s="17">
        <v>70125</v>
      </c>
      <c r="C100" s="17">
        <v>68000</v>
      </c>
      <c r="D100" s="17">
        <v>73000</v>
      </c>
      <c r="E100" s="18">
        <v>10.5</v>
      </c>
      <c r="F100" s="18">
        <v>12</v>
      </c>
      <c r="G100" s="17">
        <v>78000</v>
      </c>
      <c r="H100" s="17">
        <v>83000</v>
      </c>
      <c r="I100" s="17">
        <v>13</v>
      </c>
      <c r="J100" s="20">
        <v>15</v>
      </c>
      <c r="K100" s="16">
        <f>DATE(YEAR(A100),MONTH(A100),DAY(1))</f>
        <v>43647</v>
      </c>
    </row>
    <row r="101" spans="1:11" ht="13" thickBot="1" x14ac:dyDescent="0.3">
      <c r="A101" s="19">
        <v>43664</v>
      </c>
      <c r="B101" s="17">
        <v>69000</v>
      </c>
      <c r="C101" s="17">
        <v>67000</v>
      </c>
      <c r="D101" s="17">
        <v>72000</v>
      </c>
      <c r="E101" s="18">
        <v>10.5</v>
      </c>
      <c r="F101" s="18">
        <v>12</v>
      </c>
      <c r="G101" s="17">
        <v>75000</v>
      </c>
      <c r="H101" s="17">
        <v>81000</v>
      </c>
      <c r="I101" s="17">
        <v>13</v>
      </c>
      <c r="J101" s="20">
        <v>15</v>
      </c>
      <c r="K101" s="16">
        <f>DATE(YEAR(A101),MONTH(A101),DAY(1))</f>
        <v>43647</v>
      </c>
    </row>
    <row r="102" spans="1:11" ht="13" thickBot="1" x14ac:dyDescent="0.3">
      <c r="A102" s="19">
        <f>A101+7</f>
        <v>43671</v>
      </c>
      <c r="B102" s="17">
        <v>68654</v>
      </c>
      <c r="C102" s="17">
        <v>67000</v>
      </c>
      <c r="D102" s="17">
        <v>70000</v>
      </c>
      <c r="E102" s="18">
        <v>10.5</v>
      </c>
      <c r="F102" s="18">
        <v>12</v>
      </c>
      <c r="G102" s="17">
        <v>75000</v>
      </c>
      <c r="H102" s="17">
        <v>80000</v>
      </c>
      <c r="I102" s="17">
        <v>13</v>
      </c>
      <c r="J102" s="20">
        <v>14</v>
      </c>
      <c r="K102" s="16">
        <f>DATE(YEAR(A102),MONTH(A102),DAY(1))</f>
        <v>43647</v>
      </c>
    </row>
    <row r="103" spans="1:11" ht="13" thickBot="1" x14ac:dyDescent="0.3">
      <c r="A103" s="19">
        <f>A102+7</f>
        <v>43678</v>
      </c>
      <c r="B103" s="17"/>
      <c r="C103" s="17"/>
      <c r="D103" s="17"/>
      <c r="E103" s="18"/>
      <c r="F103" s="18"/>
      <c r="G103" s="17">
        <v>70000</v>
      </c>
      <c r="H103" s="17">
        <v>75000</v>
      </c>
      <c r="I103" s="17">
        <v>12</v>
      </c>
      <c r="J103" s="17">
        <v>14</v>
      </c>
      <c r="K103" s="16">
        <f>DATE(YEAR(A103),MONTH(A103),DAY(1))</f>
        <v>43678</v>
      </c>
    </row>
    <row r="104" spans="1:11" ht="13" thickBot="1" x14ac:dyDescent="0.3">
      <c r="A104" s="19">
        <f>A103+7</f>
        <v>43685</v>
      </c>
      <c r="B104" s="17">
        <v>63317</v>
      </c>
      <c r="C104" s="17">
        <v>60000</v>
      </c>
      <c r="D104" s="17">
        <v>65000</v>
      </c>
      <c r="E104" s="18">
        <v>10</v>
      </c>
      <c r="F104" s="18">
        <v>12</v>
      </c>
      <c r="G104" s="17">
        <v>70000</v>
      </c>
      <c r="H104" s="17">
        <v>75000</v>
      </c>
      <c r="I104" s="17">
        <v>12</v>
      </c>
      <c r="J104" s="17">
        <v>14</v>
      </c>
      <c r="K104" s="16">
        <f>DATE(YEAR(A104),MONTH(A104),DAY(1))</f>
        <v>43678</v>
      </c>
    </row>
    <row r="105" spans="1:11" ht="13" thickBot="1" x14ac:dyDescent="0.3">
      <c r="A105" s="19">
        <f>A104+7</f>
        <v>43692</v>
      </c>
      <c r="B105" s="17">
        <v>63030</v>
      </c>
      <c r="C105" s="17">
        <v>60000</v>
      </c>
      <c r="D105" s="17">
        <v>65000</v>
      </c>
      <c r="E105" s="18">
        <v>10</v>
      </c>
      <c r="F105" s="18">
        <v>12</v>
      </c>
      <c r="G105" s="17">
        <v>70000</v>
      </c>
      <c r="H105" s="17">
        <v>75000</v>
      </c>
      <c r="I105" s="17">
        <v>12</v>
      </c>
      <c r="J105" s="17">
        <v>14</v>
      </c>
      <c r="K105" s="16">
        <f>DATE(YEAR(A105),MONTH(A105),DAY(1))</f>
        <v>43678</v>
      </c>
    </row>
    <row r="108" spans="1:11" ht="13.4" customHeight="1" x14ac:dyDescent="0.25">
      <c r="A108" s="15" t="s">
        <v>78</v>
      </c>
      <c r="B108" s="15"/>
      <c r="C108" s="15"/>
      <c r="D108" s="15"/>
    </row>
    <row r="109" spans="1:11" ht="13.4" customHeight="1" x14ac:dyDescent="0.25">
      <c r="A109" s="15"/>
      <c r="B109" s="15"/>
      <c r="C109" s="15"/>
      <c r="D109" s="15"/>
    </row>
    <row r="110" spans="1:11" ht="26.65" customHeight="1" x14ac:dyDescent="0.25">
      <c r="A110" s="15" t="s">
        <v>77</v>
      </c>
      <c r="B110" s="15"/>
      <c r="C110" s="15"/>
      <c r="D110" s="15"/>
    </row>
    <row r="111" spans="1:11" ht="13.4" customHeight="1" x14ac:dyDescent="0.25">
      <c r="A111" s="15"/>
      <c r="B111" s="15"/>
      <c r="C111" s="15"/>
      <c r="D111" s="15"/>
    </row>
    <row r="112" spans="1:11" ht="13.4" customHeight="1" x14ac:dyDescent="0.25">
      <c r="A112" s="15" t="s">
        <v>76</v>
      </c>
      <c r="B112" s="15"/>
      <c r="C112" s="15"/>
      <c r="D112" s="15"/>
    </row>
    <row r="113" spans="1:4" ht="13.4" customHeight="1" x14ac:dyDescent="0.25">
      <c r="A113" s="15"/>
      <c r="B113" s="15"/>
      <c r="C113" s="15"/>
      <c r="D113" s="15"/>
    </row>
    <row r="114" spans="1:4" ht="13.4" customHeight="1" x14ac:dyDescent="0.25">
      <c r="A114" s="15" t="s">
        <v>75</v>
      </c>
      <c r="B114" s="15"/>
      <c r="C114" s="15"/>
      <c r="D114" s="15"/>
    </row>
    <row r="115" spans="1:4" ht="13.4" customHeight="1" x14ac:dyDescent="0.25">
      <c r="A115" s="15"/>
      <c r="B115" s="15"/>
      <c r="C115" s="15"/>
      <c r="D115" s="15"/>
    </row>
    <row r="116" spans="1:4" ht="13.4" customHeight="1" x14ac:dyDescent="0.25">
      <c r="A116" s="15" t="s">
        <v>74</v>
      </c>
      <c r="B116" s="15"/>
      <c r="C116" s="15"/>
      <c r="D116" s="15"/>
    </row>
    <row r="117" spans="1:4" ht="13.4" customHeight="1" x14ac:dyDescent="0.25">
      <c r="A117" s="15" t="s">
        <v>73</v>
      </c>
      <c r="B117" s="15"/>
      <c r="C117" s="15"/>
      <c r="D117" s="15"/>
    </row>
    <row r="118" spans="1:4" ht="13.4" customHeight="1" x14ac:dyDescent="0.25">
      <c r="A118" s="15"/>
      <c r="B118" s="15"/>
      <c r="C118" s="15"/>
      <c r="D118" s="15"/>
    </row>
    <row r="119" spans="1:4" ht="13.4" customHeight="1" x14ac:dyDescent="0.25">
      <c r="A119" s="15" t="s">
        <v>72</v>
      </c>
      <c r="B119" s="15"/>
      <c r="C119" s="15"/>
      <c r="D119" s="15"/>
    </row>
    <row r="120" spans="1:4" ht="13.4" customHeight="1" x14ac:dyDescent="0.25">
      <c r="A120" s="15" t="s">
        <v>71</v>
      </c>
      <c r="B120" s="15"/>
      <c r="C120" s="15"/>
      <c r="D120" s="15"/>
    </row>
    <row r="121" spans="1:4" ht="13.4" customHeight="1" x14ac:dyDescent="0.25">
      <c r="A121" s="15" t="s">
        <v>70</v>
      </c>
      <c r="B121" s="15"/>
      <c r="C121" s="15"/>
      <c r="D121" s="15"/>
    </row>
    <row r="122" spans="1:4" ht="13.4" customHeight="1" x14ac:dyDescent="0.25">
      <c r="A122" s="15"/>
      <c r="B122" s="15"/>
      <c r="C122" s="15"/>
      <c r="D122" s="15"/>
    </row>
    <row r="123" spans="1:4" ht="13.4" customHeight="1" x14ac:dyDescent="0.25">
      <c r="A123" s="15" t="s">
        <v>69</v>
      </c>
      <c r="B123" s="15"/>
      <c r="C123" s="15"/>
      <c r="D123" s="15"/>
    </row>
    <row r="124" spans="1:4" ht="26.65" customHeight="1" x14ac:dyDescent="0.25">
      <c r="A124" s="15" t="s">
        <v>68</v>
      </c>
      <c r="B124" s="15"/>
      <c r="C124" s="15"/>
      <c r="D124" s="15"/>
    </row>
    <row r="125" spans="1:4" ht="13.4" customHeight="1" x14ac:dyDescent="0.25">
      <c r="A125" s="15"/>
      <c r="B125" s="15"/>
      <c r="C125" s="15"/>
      <c r="D125" s="15"/>
    </row>
    <row r="126" spans="1:4" ht="13.4" customHeight="1" x14ac:dyDescent="0.25">
      <c r="A126" s="15" t="s">
        <v>67</v>
      </c>
      <c r="B126" s="15"/>
      <c r="C126" s="15"/>
      <c r="D126" s="15"/>
    </row>
    <row r="127" spans="1:4" ht="13.4" customHeight="1" x14ac:dyDescent="0.25">
      <c r="A127" s="15"/>
      <c r="B127" s="15"/>
      <c r="C127" s="15"/>
      <c r="D127" s="15"/>
    </row>
    <row r="128" spans="1:4" ht="13.4" customHeight="1" x14ac:dyDescent="0.25">
      <c r="A128" s="15" t="s">
        <v>66</v>
      </c>
      <c r="B128" s="15"/>
      <c r="C128" s="15"/>
      <c r="D128" s="15"/>
    </row>
    <row r="129" spans="1:4" ht="13.4" customHeight="1" x14ac:dyDescent="0.25">
      <c r="A129" s="15" t="s">
        <v>65</v>
      </c>
      <c r="B129" s="15"/>
      <c r="C129" s="15"/>
      <c r="D129" s="15"/>
    </row>
    <row r="130" spans="1:4" ht="13.4" customHeight="1" x14ac:dyDescent="0.25">
      <c r="A130" s="15" t="s">
        <v>64</v>
      </c>
      <c r="B130" s="15"/>
      <c r="C130" s="15"/>
      <c r="D130" s="15"/>
    </row>
  </sheetData>
  <mergeCells count="23">
    <mergeCell ref="A118:D118"/>
    <mergeCell ref="A119:D119"/>
    <mergeCell ref="A108:D108"/>
    <mergeCell ref="A109:D109"/>
    <mergeCell ref="A110:D110"/>
    <mergeCell ref="A111:D111"/>
    <mergeCell ref="A112:D112"/>
    <mergeCell ref="A120:D120"/>
    <mergeCell ref="A121:D121"/>
    <mergeCell ref="A122:D122"/>
    <mergeCell ref="A129:D129"/>
    <mergeCell ref="A113:D113"/>
    <mergeCell ref="A127:D127"/>
    <mergeCell ref="A114:D114"/>
    <mergeCell ref="A115:D115"/>
    <mergeCell ref="A116:D116"/>
    <mergeCell ref="A117:D117"/>
    <mergeCell ref="A130:D130"/>
    <mergeCell ref="A123:D123"/>
    <mergeCell ref="A124:D124"/>
    <mergeCell ref="A125:D125"/>
    <mergeCell ref="A126:D126"/>
    <mergeCell ref="A128:D128"/>
  </mergeCells>
  <pageMargins left="0.75" right="0.75" top="1" bottom="1" header="0.5" footer="0.5"/>
  <pageSetup paperSize="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G104"/>
  <sheetViews>
    <sheetView tabSelected="1" zoomScale="90" zoomScaleNormal="90" workbookViewId="0">
      <selection activeCell="B10" sqref="B10"/>
    </sheetView>
  </sheetViews>
  <sheetFormatPr defaultColWidth="11.81640625" defaultRowHeight="15.5" x14ac:dyDescent="0.35"/>
  <cols>
    <col min="1" max="1" width="11.81640625" style="13"/>
    <col min="2" max="2" width="45.90625" style="13" bestFit="1" customWidth="1"/>
    <col min="3" max="6" width="15.90625" style="13" bestFit="1" customWidth="1"/>
    <col min="7" max="16384" width="11.81640625" style="13"/>
  </cols>
  <sheetData>
    <row r="7" spans="2:7" x14ac:dyDescent="0.35">
      <c r="B7" s="36"/>
      <c r="C7" s="36"/>
      <c r="D7" s="36"/>
      <c r="E7" s="36"/>
      <c r="F7" s="36"/>
    </row>
    <row r="8" spans="2:7" x14ac:dyDescent="0.35">
      <c r="B8" s="35" t="s">
        <v>198</v>
      </c>
      <c r="C8" s="35" t="s">
        <v>197</v>
      </c>
      <c r="D8" s="35" t="s">
        <v>196</v>
      </c>
      <c r="E8" s="35" t="s">
        <v>195</v>
      </c>
      <c r="F8" s="35" t="s">
        <v>194</v>
      </c>
    </row>
    <row r="9" spans="2:7" ht="15" customHeight="1" x14ac:dyDescent="0.35">
      <c r="B9" s="32" t="s">
        <v>193</v>
      </c>
      <c r="C9" s="33" t="s">
        <v>184</v>
      </c>
      <c r="D9" s="13">
        <v>2.6</v>
      </c>
      <c r="E9" s="13">
        <v>2.6</v>
      </c>
      <c r="F9" s="13">
        <v>2.6</v>
      </c>
      <c r="G9" s="34"/>
    </row>
    <row r="10" spans="2:7" x14ac:dyDescent="0.35">
      <c r="B10" s="32" t="s">
        <v>192</v>
      </c>
      <c r="C10" s="33" t="s">
        <v>184</v>
      </c>
      <c r="D10" s="13">
        <v>2</v>
      </c>
      <c r="E10" s="13">
        <v>2</v>
      </c>
      <c r="F10" s="13">
        <v>4</v>
      </c>
      <c r="G10" s="34"/>
    </row>
    <row r="11" spans="2:7" x14ac:dyDescent="0.35">
      <c r="B11" s="32" t="s">
        <v>191</v>
      </c>
      <c r="C11" s="33" t="s">
        <v>184</v>
      </c>
      <c r="D11" s="13">
        <v>12</v>
      </c>
      <c r="E11" s="13">
        <v>16</v>
      </c>
      <c r="F11" s="13">
        <v>20</v>
      </c>
    </row>
    <row r="12" spans="2:7" x14ac:dyDescent="0.35">
      <c r="B12" s="32" t="s">
        <v>190</v>
      </c>
      <c r="C12" s="33" t="s">
        <v>184</v>
      </c>
      <c r="D12" s="13">
        <v>3</v>
      </c>
      <c r="E12" s="13">
        <v>8</v>
      </c>
      <c r="F12" s="13">
        <v>20</v>
      </c>
      <c r="G12" s="34"/>
    </row>
    <row r="13" spans="2:7" x14ac:dyDescent="0.35">
      <c r="B13" s="32" t="s">
        <v>189</v>
      </c>
      <c r="C13" s="33" t="s">
        <v>184</v>
      </c>
      <c r="D13" s="13">
        <v>3</v>
      </c>
      <c r="E13" s="13">
        <v>5</v>
      </c>
      <c r="F13" s="13">
        <v>10</v>
      </c>
      <c r="G13" s="34"/>
    </row>
    <row r="14" spans="2:7" x14ac:dyDescent="0.35">
      <c r="B14" s="32" t="s">
        <v>188</v>
      </c>
      <c r="C14" s="33" t="s">
        <v>184</v>
      </c>
      <c r="D14" s="13">
        <v>11</v>
      </c>
      <c r="E14" s="13">
        <v>18</v>
      </c>
      <c r="F14" s="13">
        <v>18</v>
      </c>
      <c r="G14" s="34"/>
    </row>
    <row r="15" spans="2:7" x14ac:dyDescent="0.35">
      <c r="B15" s="32" t="s">
        <v>187</v>
      </c>
      <c r="C15" s="33" t="s">
        <v>184</v>
      </c>
      <c r="D15" s="13">
        <v>1</v>
      </c>
      <c r="E15" s="13">
        <v>2</v>
      </c>
      <c r="F15" s="13">
        <v>5</v>
      </c>
      <c r="G15" s="34"/>
    </row>
    <row r="16" spans="2:7" x14ac:dyDescent="0.35">
      <c r="B16" s="32" t="s">
        <v>186</v>
      </c>
      <c r="C16" s="33" t="s">
        <v>184</v>
      </c>
      <c r="D16" s="13">
        <v>6</v>
      </c>
      <c r="E16" s="13">
        <v>20</v>
      </c>
      <c r="F16" s="13">
        <v>24</v>
      </c>
      <c r="G16" s="34"/>
    </row>
    <row r="17" spans="2:7" x14ac:dyDescent="0.35">
      <c r="B17" s="32" t="s">
        <v>185</v>
      </c>
      <c r="C17" s="33" t="s">
        <v>184</v>
      </c>
      <c r="D17" s="13">
        <v>4</v>
      </c>
      <c r="E17" s="13">
        <v>5</v>
      </c>
      <c r="F17" s="13">
        <v>8</v>
      </c>
      <c r="G17" s="34"/>
    </row>
    <row r="18" spans="2:7" x14ac:dyDescent="0.35">
      <c r="B18" s="32" t="s">
        <v>183</v>
      </c>
      <c r="C18" s="33" t="s">
        <v>115</v>
      </c>
      <c r="D18" s="13">
        <v>0</v>
      </c>
      <c r="E18" s="13">
        <v>20</v>
      </c>
      <c r="F18" s="13">
        <v>20</v>
      </c>
    </row>
    <row r="19" spans="2:7" x14ac:dyDescent="0.35">
      <c r="B19" s="32" t="s">
        <v>182</v>
      </c>
      <c r="C19" s="33" t="s">
        <v>115</v>
      </c>
      <c r="D19" s="13">
        <v>0</v>
      </c>
      <c r="E19" s="13">
        <v>20</v>
      </c>
      <c r="F19" s="13">
        <v>40</v>
      </c>
      <c r="G19" s="34"/>
    </row>
    <row r="20" spans="2:7" x14ac:dyDescent="0.35">
      <c r="B20" s="32" t="s">
        <v>181</v>
      </c>
      <c r="C20" s="33" t="s">
        <v>115</v>
      </c>
      <c r="D20" s="13">
        <v>8</v>
      </c>
      <c r="E20" s="13">
        <v>16</v>
      </c>
      <c r="F20" s="13">
        <v>20</v>
      </c>
    </row>
    <row r="21" spans="2:7" x14ac:dyDescent="0.35">
      <c r="B21" s="32" t="s">
        <v>180</v>
      </c>
      <c r="C21" s="33" t="s">
        <v>115</v>
      </c>
      <c r="D21" s="13">
        <v>0</v>
      </c>
      <c r="E21" s="13">
        <v>18</v>
      </c>
      <c r="F21" s="13">
        <v>28</v>
      </c>
      <c r="G21" s="34"/>
    </row>
    <row r="22" spans="2:7" x14ac:dyDescent="0.35">
      <c r="B22" s="32" t="s">
        <v>179</v>
      </c>
      <c r="C22" s="33" t="s">
        <v>115</v>
      </c>
      <c r="D22" s="13">
        <v>0</v>
      </c>
      <c r="E22" s="13">
        <v>5</v>
      </c>
      <c r="F22" s="13">
        <v>8</v>
      </c>
    </row>
    <row r="23" spans="2:7" x14ac:dyDescent="0.35">
      <c r="B23" s="32" t="s">
        <v>178</v>
      </c>
      <c r="C23" s="33" t="s">
        <v>115</v>
      </c>
      <c r="D23" s="13">
        <v>4</v>
      </c>
      <c r="E23" s="13">
        <v>4</v>
      </c>
      <c r="F23" s="13">
        <v>4</v>
      </c>
      <c r="G23" s="34"/>
    </row>
    <row r="24" spans="2:7" x14ac:dyDescent="0.35">
      <c r="B24" s="32" t="s">
        <v>177</v>
      </c>
      <c r="C24" s="33" t="s">
        <v>115</v>
      </c>
      <c r="D24" s="13">
        <v>10</v>
      </c>
      <c r="E24" s="13">
        <v>24</v>
      </c>
      <c r="F24" s="13">
        <v>35</v>
      </c>
      <c r="G24" s="34"/>
    </row>
    <row r="25" spans="2:7" x14ac:dyDescent="0.35">
      <c r="B25" s="32" t="s">
        <v>176</v>
      </c>
      <c r="C25" s="33" t="s">
        <v>115</v>
      </c>
      <c r="D25" s="13">
        <v>14</v>
      </c>
      <c r="E25" s="13">
        <v>15</v>
      </c>
      <c r="F25" s="13">
        <v>15</v>
      </c>
      <c r="G25" s="34"/>
    </row>
    <row r="26" spans="2:7" x14ac:dyDescent="0.35">
      <c r="B26" s="32" t="s">
        <v>175</v>
      </c>
      <c r="C26" s="33" t="s">
        <v>115</v>
      </c>
      <c r="D26" s="13">
        <v>0</v>
      </c>
      <c r="E26" s="13">
        <v>16</v>
      </c>
      <c r="F26" s="13">
        <v>30</v>
      </c>
      <c r="G26" s="34"/>
    </row>
    <row r="27" spans="2:7" x14ac:dyDescent="0.35">
      <c r="B27" s="32" t="s">
        <v>174</v>
      </c>
      <c r="C27" s="33" t="s">
        <v>115</v>
      </c>
      <c r="D27" s="13">
        <v>0</v>
      </c>
      <c r="E27" s="13">
        <v>8</v>
      </c>
      <c r="F27" s="13">
        <v>8</v>
      </c>
      <c r="G27" s="34"/>
    </row>
    <row r="28" spans="2:7" ht="15" customHeight="1" x14ac:dyDescent="0.35">
      <c r="B28" s="32" t="s">
        <v>173</v>
      </c>
      <c r="C28" s="33" t="s">
        <v>115</v>
      </c>
      <c r="D28" s="13">
        <v>0</v>
      </c>
      <c r="E28" s="13">
        <v>10</v>
      </c>
      <c r="F28" s="13">
        <v>20</v>
      </c>
      <c r="G28" s="34"/>
    </row>
    <row r="29" spans="2:7" x14ac:dyDescent="0.35">
      <c r="B29" s="32" t="s">
        <v>172</v>
      </c>
      <c r="C29" s="33" t="s">
        <v>115</v>
      </c>
      <c r="D29" s="13">
        <v>2.5</v>
      </c>
      <c r="E29" s="13">
        <v>11</v>
      </c>
      <c r="F29" s="13">
        <v>16</v>
      </c>
    </row>
    <row r="30" spans="2:7" x14ac:dyDescent="0.35">
      <c r="B30" s="32" t="s">
        <v>171</v>
      </c>
      <c r="C30" s="33" t="s">
        <v>115</v>
      </c>
      <c r="D30" s="13">
        <v>1</v>
      </c>
      <c r="E30" s="13">
        <v>5</v>
      </c>
      <c r="F30" s="13">
        <v>10</v>
      </c>
    </row>
    <row r="31" spans="2:7" x14ac:dyDescent="0.35">
      <c r="B31" s="32" t="s">
        <v>170</v>
      </c>
      <c r="C31" s="33" t="s">
        <v>115</v>
      </c>
      <c r="D31" s="13">
        <v>0</v>
      </c>
      <c r="E31" s="13">
        <v>8</v>
      </c>
      <c r="F31" s="13">
        <v>20</v>
      </c>
      <c r="G31" s="34"/>
    </row>
    <row r="32" spans="2:7" x14ac:dyDescent="0.35">
      <c r="B32" s="32" t="s">
        <v>169</v>
      </c>
      <c r="C32" s="33" t="s">
        <v>115</v>
      </c>
      <c r="D32" s="13">
        <v>0</v>
      </c>
      <c r="E32" s="13">
        <v>40</v>
      </c>
      <c r="F32" s="13">
        <v>50</v>
      </c>
      <c r="G32" s="34"/>
    </row>
    <row r="33" spans="2:7" x14ac:dyDescent="0.35">
      <c r="B33" s="32" t="s">
        <v>168</v>
      </c>
      <c r="C33" s="33" t="s">
        <v>115</v>
      </c>
      <c r="D33" s="13">
        <v>20</v>
      </c>
      <c r="E33" s="13">
        <v>50</v>
      </c>
      <c r="F33" s="13">
        <v>100</v>
      </c>
      <c r="G33" s="34"/>
    </row>
    <row r="34" spans="2:7" x14ac:dyDescent="0.35">
      <c r="B34" s="32" t="s">
        <v>167</v>
      </c>
      <c r="C34" s="33" t="s">
        <v>115</v>
      </c>
      <c r="D34" s="13">
        <v>6.5</v>
      </c>
      <c r="E34" s="13">
        <v>8</v>
      </c>
      <c r="F34" s="13">
        <v>8</v>
      </c>
      <c r="G34" s="34"/>
    </row>
    <row r="35" spans="2:7" x14ac:dyDescent="0.35">
      <c r="B35" s="32" t="s">
        <v>166</v>
      </c>
      <c r="C35" s="33" t="s">
        <v>115</v>
      </c>
      <c r="D35" s="13">
        <v>0</v>
      </c>
      <c r="E35" s="13">
        <v>12</v>
      </c>
      <c r="F35" s="13">
        <v>15</v>
      </c>
      <c r="G35" s="34"/>
    </row>
    <row r="36" spans="2:7" x14ac:dyDescent="0.35">
      <c r="B36" s="32" t="s">
        <v>165</v>
      </c>
      <c r="C36" s="33" t="s">
        <v>115</v>
      </c>
      <c r="D36" s="13">
        <v>0</v>
      </c>
      <c r="E36" s="13">
        <v>6</v>
      </c>
      <c r="F36" s="13">
        <v>12</v>
      </c>
      <c r="G36" s="34"/>
    </row>
    <row r="37" spans="2:7" x14ac:dyDescent="0.35">
      <c r="B37" s="32" t="s">
        <v>164</v>
      </c>
      <c r="C37" s="33" t="s">
        <v>115</v>
      </c>
      <c r="D37" s="13">
        <v>10</v>
      </c>
      <c r="E37" s="13">
        <v>50</v>
      </c>
      <c r="F37" s="13">
        <v>50</v>
      </c>
      <c r="G37" s="34"/>
    </row>
    <row r="38" spans="2:7" x14ac:dyDescent="0.35">
      <c r="B38" s="32" t="s">
        <v>163</v>
      </c>
      <c r="C38" s="33" t="s">
        <v>115</v>
      </c>
      <c r="D38" s="13">
        <v>2.5</v>
      </c>
      <c r="E38" s="13">
        <v>7.5</v>
      </c>
      <c r="F38" s="13">
        <v>12.5</v>
      </c>
    </row>
    <row r="39" spans="2:7" x14ac:dyDescent="0.35">
      <c r="B39" s="32" t="s">
        <v>162</v>
      </c>
      <c r="C39" s="33" t="s">
        <v>115</v>
      </c>
      <c r="D39" s="13">
        <v>1</v>
      </c>
      <c r="E39" s="13">
        <v>10</v>
      </c>
      <c r="F39" s="13">
        <v>15</v>
      </c>
    </row>
    <row r="40" spans="2:7" x14ac:dyDescent="0.35">
      <c r="B40" s="32" t="s">
        <v>161</v>
      </c>
      <c r="C40" s="33" t="s">
        <v>115</v>
      </c>
      <c r="D40" s="13">
        <v>4</v>
      </c>
      <c r="E40" s="13">
        <v>10</v>
      </c>
      <c r="F40" s="13">
        <v>16</v>
      </c>
    </row>
    <row r="41" spans="2:7" x14ac:dyDescent="0.35">
      <c r="B41" s="32" t="s">
        <v>160</v>
      </c>
      <c r="C41" s="33" t="s">
        <v>115</v>
      </c>
      <c r="D41" s="13">
        <v>4.5</v>
      </c>
      <c r="E41" s="13">
        <v>16.8</v>
      </c>
      <c r="F41" s="13">
        <v>18</v>
      </c>
    </row>
    <row r="42" spans="2:7" x14ac:dyDescent="0.35">
      <c r="B42" s="32" t="s">
        <v>159</v>
      </c>
      <c r="C42" s="33" t="s">
        <v>115</v>
      </c>
      <c r="D42" s="13">
        <v>4</v>
      </c>
      <c r="E42" s="13">
        <v>6.5</v>
      </c>
      <c r="F42" s="13">
        <v>6.5</v>
      </c>
    </row>
    <row r="43" spans="2:7" x14ac:dyDescent="0.35">
      <c r="B43" s="32" t="s">
        <v>158</v>
      </c>
      <c r="C43" s="33" t="s">
        <v>115</v>
      </c>
      <c r="D43" s="13">
        <v>2</v>
      </c>
      <c r="E43" s="13">
        <v>15</v>
      </c>
      <c r="F43" s="13">
        <v>20</v>
      </c>
      <c r="G43" s="34"/>
    </row>
    <row r="44" spans="2:7" x14ac:dyDescent="0.35">
      <c r="B44" s="32" t="s">
        <v>157</v>
      </c>
      <c r="C44" s="33" t="s">
        <v>115</v>
      </c>
      <c r="D44" s="13">
        <v>0</v>
      </c>
      <c r="E44" s="13">
        <v>20</v>
      </c>
      <c r="F44" s="13">
        <v>20</v>
      </c>
    </row>
    <row r="45" spans="2:7" x14ac:dyDescent="0.35">
      <c r="B45" s="32" t="s">
        <v>156</v>
      </c>
      <c r="C45" s="33" t="s">
        <v>115</v>
      </c>
      <c r="D45" s="13">
        <v>0</v>
      </c>
      <c r="E45" s="13">
        <v>6</v>
      </c>
      <c r="F45" s="13">
        <v>10.8</v>
      </c>
      <c r="G45" s="34"/>
    </row>
    <row r="46" spans="2:7" x14ac:dyDescent="0.35">
      <c r="B46" s="32" t="s">
        <v>155</v>
      </c>
      <c r="C46" s="33" t="s">
        <v>115</v>
      </c>
      <c r="D46" s="13">
        <v>6</v>
      </c>
      <c r="E46" s="13">
        <v>12</v>
      </c>
      <c r="F46" s="13">
        <v>16</v>
      </c>
      <c r="G46" s="34"/>
    </row>
    <row r="47" spans="2:7" x14ac:dyDescent="0.35">
      <c r="B47" s="32" t="s">
        <v>154</v>
      </c>
      <c r="C47" s="33" t="s">
        <v>115</v>
      </c>
      <c r="D47" s="13">
        <v>12</v>
      </c>
      <c r="E47" s="13">
        <v>25</v>
      </c>
      <c r="F47" s="13">
        <v>35</v>
      </c>
      <c r="G47" s="34"/>
    </row>
    <row r="48" spans="2:7" x14ac:dyDescent="0.35">
      <c r="B48" s="32" t="s">
        <v>153</v>
      </c>
      <c r="C48" s="33" t="s">
        <v>115</v>
      </c>
      <c r="D48" s="13">
        <v>0</v>
      </c>
      <c r="E48" s="13">
        <v>6</v>
      </c>
      <c r="F48" s="13">
        <v>10</v>
      </c>
    </row>
    <row r="49" spans="2:6" x14ac:dyDescent="0.35">
      <c r="B49" s="32" t="s">
        <v>152</v>
      </c>
      <c r="C49" s="33" t="s">
        <v>115</v>
      </c>
      <c r="D49" s="13">
        <v>8</v>
      </c>
      <c r="E49" s="13">
        <v>12</v>
      </c>
      <c r="F49" s="13">
        <v>14</v>
      </c>
    </row>
    <row r="50" spans="2:6" x14ac:dyDescent="0.35">
      <c r="B50" s="32" t="s">
        <v>151</v>
      </c>
      <c r="C50" s="33" t="s">
        <v>115</v>
      </c>
      <c r="D50" s="13">
        <v>1</v>
      </c>
      <c r="E50" s="13">
        <v>10</v>
      </c>
      <c r="F50" s="13">
        <v>15</v>
      </c>
    </row>
    <row r="51" spans="2:6" x14ac:dyDescent="0.35">
      <c r="B51" s="32" t="s">
        <v>150</v>
      </c>
      <c r="C51" s="33" t="s">
        <v>115</v>
      </c>
      <c r="D51" s="13">
        <v>8</v>
      </c>
      <c r="E51" s="13">
        <v>14</v>
      </c>
      <c r="F51" s="13">
        <v>20</v>
      </c>
    </row>
    <row r="52" spans="2:6" x14ac:dyDescent="0.35">
      <c r="B52" s="32" t="s">
        <v>149</v>
      </c>
      <c r="C52" s="33" t="s">
        <v>115</v>
      </c>
      <c r="D52" s="13">
        <v>0</v>
      </c>
      <c r="E52" s="13">
        <v>4</v>
      </c>
      <c r="F52" s="13">
        <v>20</v>
      </c>
    </row>
    <row r="53" spans="2:6" x14ac:dyDescent="0.35">
      <c r="B53" s="32" t="s">
        <v>148</v>
      </c>
      <c r="C53" s="33" t="s">
        <v>115</v>
      </c>
      <c r="D53" s="13">
        <v>1</v>
      </c>
      <c r="E53" s="13">
        <v>10</v>
      </c>
      <c r="F53" s="13">
        <v>10</v>
      </c>
    </row>
    <row r="54" spans="2:6" x14ac:dyDescent="0.35">
      <c r="B54" s="32" t="s">
        <v>147</v>
      </c>
      <c r="C54" s="33" t="s">
        <v>115</v>
      </c>
      <c r="D54" s="13">
        <v>20</v>
      </c>
      <c r="E54" s="13">
        <v>48</v>
      </c>
      <c r="F54" s="13">
        <v>76</v>
      </c>
    </row>
    <row r="55" spans="2:6" x14ac:dyDescent="0.35">
      <c r="B55" s="32" t="s">
        <v>146</v>
      </c>
      <c r="C55" s="33" t="s">
        <v>115</v>
      </c>
      <c r="D55" s="13">
        <v>0</v>
      </c>
      <c r="E55" s="13">
        <v>28</v>
      </c>
      <c r="F55" s="13">
        <v>36</v>
      </c>
    </row>
    <row r="56" spans="2:6" x14ac:dyDescent="0.35">
      <c r="B56" s="32" t="s">
        <v>145</v>
      </c>
      <c r="C56" s="33" t="s">
        <v>115</v>
      </c>
      <c r="D56" s="13">
        <v>0</v>
      </c>
      <c r="E56" s="13">
        <v>10</v>
      </c>
      <c r="F56" s="13">
        <v>10</v>
      </c>
    </row>
    <row r="57" spans="2:6" x14ac:dyDescent="0.35">
      <c r="B57" s="32" t="s">
        <v>144</v>
      </c>
      <c r="C57" s="33" t="s">
        <v>115</v>
      </c>
      <c r="D57" s="13">
        <v>0</v>
      </c>
      <c r="E57" s="13">
        <v>6</v>
      </c>
      <c r="F57" s="13">
        <v>8</v>
      </c>
    </row>
    <row r="58" spans="2:6" x14ac:dyDescent="0.35">
      <c r="B58" s="32" t="s">
        <v>143</v>
      </c>
      <c r="C58" s="33" t="s">
        <v>115</v>
      </c>
      <c r="D58" s="13">
        <v>10</v>
      </c>
      <c r="E58" s="13">
        <v>20</v>
      </c>
      <c r="F58" s="13">
        <v>40</v>
      </c>
    </row>
    <row r="59" spans="2:6" x14ac:dyDescent="0.35">
      <c r="B59" s="32" t="s">
        <v>142</v>
      </c>
      <c r="C59" s="33" t="s">
        <v>115</v>
      </c>
      <c r="D59" s="13">
        <v>0</v>
      </c>
      <c r="E59" s="13">
        <v>4</v>
      </c>
      <c r="F59" s="13">
        <v>10</v>
      </c>
    </row>
    <row r="60" spans="2:6" x14ac:dyDescent="0.35">
      <c r="B60" s="32" t="s">
        <v>141</v>
      </c>
      <c r="C60" s="33" t="s">
        <v>115</v>
      </c>
      <c r="D60" s="13">
        <v>8</v>
      </c>
      <c r="E60" s="13">
        <v>10</v>
      </c>
      <c r="F60" s="13">
        <v>24</v>
      </c>
    </row>
    <row r="61" spans="2:6" x14ac:dyDescent="0.35">
      <c r="B61" s="32" t="s">
        <v>140</v>
      </c>
      <c r="C61" s="33" t="s">
        <v>115</v>
      </c>
      <c r="D61" s="13">
        <v>0</v>
      </c>
      <c r="E61" s="13">
        <v>1</v>
      </c>
      <c r="F61" s="13">
        <v>10</v>
      </c>
    </row>
    <row r="62" spans="2:6" x14ac:dyDescent="0.35">
      <c r="B62" s="32" t="s">
        <v>139</v>
      </c>
      <c r="C62" s="33" t="s">
        <v>115</v>
      </c>
      <c r="D62" s="13">
        <v>2</v>
      </c>
      <c r="E62" s="13">
        <v>4</v>
      </c>
      <c r="F62" s="13">
        <v>6</v>
      </c>
    </row>
    <row r="63" spans="2:6" x14ac:dyDescent="0.35">
      <c r="B63" s="32" t="s">
        <v>138</v>
      </c>
      <c r="C63" s="33" t="s">
        <v>115</v>
      </c>
      <c r="D63" s="13">
        <v>0</v>
      </c>
      <c r="E63" s="13">
        <v>12</v>
      </c>
      <c r="F63" s="13">
        <v>20</v>
      </c>
    </row>
    <row r="64" spans="2:6" x14ac:dyDescent="0.35">
      <c r="B64" s="32" t="s">
        <v>137</v>
      </c>
      <c r="C64" s="33" t="s">
        <v>115</v>
      </c>
      <c r="D64" s="13">
        <v>5</v>
      </c>
      <c r="E64" s="13">
        <v>25</v>
      </c>
      <c r="F64" s="13">
        <v>30</v>
      </c>
    </row>
    <row r="65" spans="2:6" x14ac:dyDescent="0.35">
      <c r="B65" s="32" t="s">
        <v>136</v>
      </c>
      <c r="C65" s="33" t="s">
        <v>115</v>
      </c>
      <c r="D65" s="13">
        <v>0</v>
      </c>
      <c r="E65" s="13">
        <v>14</v>
      </c>
      <c r="F65" s="13">
        <v>20</v>
      </c>
    </row>
    <row r="66" spans="2:6" x14ac:dyDescent="0.35">
      <c r="B66" s="32" t="s">
        <v>135</v>
      </c>
      <c r="C66" s="33" t="s">
        <v>115</v>
      </c>
      <c r="D66" s="13">
        <v>0</v>
      </c>
      <c r="E66" s="13">
        <v>8</v>
      </c>
      <c r="F66" s="13">
        <v>20</v>
      </c>
    </row>
    <row r="67" spans="2:6" x14ac:dyDescent="0.35">
      <c r="B67" s="32" t="s">
        <v>134</v>
      </c>
      <c r="C67" s="33" t="s">
        <v>115</v>
      </c>
      <c r="D67" s="13">
        <v>0</v>
      </c>
      <c r="E67" s="13">
        <v>7.5</v>
      </c>
      <c r="F67" s="13">
        <v>10</v>
      </c>
    </row>
    <row r="68" spans="2:6" x14ac:dyDescent="0.35">
      <c r="B68" s="32" t="s">
        <v>133</v>
      </c>
      <c r="C68" s="13" t="s">
        <v>115</v>
      </c>
      <c r="D68" s="13">
        <v>0</v>
      </c>
      <c r="E68" s="13">
        <v>2.5</v>
      </c>
      <c r="F68" s="13">
        <v>9</v>
      </c>
    </row>
    <row r="69" spans="2:6" x14ac:dyDescent="0.35">
      <c r="B69" s="32" t="s">
        <v>132</v>
      </c>
      <c r="C69" s="33" t="s">
        <v>115</v>
      </c>
      <c r="D69" s="13">
        <v>2</v>
      </c>
      <c r="E69" s="13">
        <v>4</v>
      </c>
      <c r="F69" s="13">
        <v>4</v>
      </c>
    </row>
    <row r="70" spans="2:6" x14ac:dyDescent="0.35">
      <c r="B70" s="32" t="s">
        <v>131</v>
      </c>
      <c r="C70" s="33" t="s">
        <v>115</v>
      </c>
      <c r="D70" s="13">
        <v>0</v>
      </c>
      <c r="E70" s="13">
        <v>18</v>
      </c>
      <c r="F70" s="13">
        <v>30</v>
      </c>
    </row>
    <row r="71" spans="2:6" x14ac:dyDescent="0.35">
      <c r="B71" s="32" t="s">
        <v>130</v>
      </c>
      <c r="C71" s="33" t="s">
        <v>115</v>
      </c>
      <c r="D71" s="13">
        <v>4</v>
      </c>
      <c r="E71" s="13">
        <v>4</v>
      </c>
      <c r="F71" s="13">
        <v>4</v>
      </c>
    </row>
    <row r="72" spans="2:6" x14ac:dyDescent="0.35">
      <c r="B72" s="32" t="s">
        <v>129</v>
      </c>
      <c r="C72" s="13" t="s">
        <v>115</v>
      </c>
      <c r="D72" s="13">
        <v>0</v>
      </c>
      <c r="E72" s="13">
        <v>15</v>
      </c>
      <c r="F72" s="13">
        <v>40</v>
      </c>
    </row>
    <row r="73" spans="2:6" x14ac:dyDescent="0.35">
      <c r="B73" s="32" t="s">
        <v>128</v>
      </c>
      <c r="C73" s="13" t="s">
        <v>115</v>
      </c>
      <c r="D73" s="13">
        <v>0</v>
      </c>
      <c r="E73" s="13">
        <v>7.5</v>
      </c>
      <c r="F73" s="13">
        <v>15</v>
      </c>
    </row>
    <row r="74" spans="2:6" x14ac:dyDescent="0.35">
      <c r="B74" s="32" t="s">
        <v>127</v>
      </c>
      <c r="C74" s="13" t="s">
        <v>115</v>
      </c>
      <c r="D74" s="13">
        <v>0</v>
      </c>
      <c r="E74" s="13">
        <v>15</v>
      </c>
      <c r="F74" s="13">
        <v>35</v>
      </c>
    </row>
    <row r="75" spans="2:6" x14ac:dyDescent="0.35">
      <c r="B75" s="32" t="s">
        <v>126</v>
      </c>
      <c r="C75" s="13" t="s">
        <v>115</v>
      </c>
      <c r="D75" s="13">
        <v>0</v>
      </c>
      <c r="E75" s="13">
        <v>4</v>
      </c>
      <c r="F75" s="13">
        <v>8</v>
      </c>
    </row>
    <row r="76" spans="2:6" x14ac:dyDescent="0.35">
      <c r="B76" s="32" t="s">
        <v>125</v>
      </c>
      <c r="C76" s="13" t="s">
        <v>115</v>
      </c>
      <c r="D76" s="13">
        <v>0</v>
      </c>
      <c r="E76" s="13">
        <v>4</v>
      </c>
      <c r="F76" s="13">
        <v>10</v>
      </c>
    </row>
    <row r="77" spans="2:6" x14ac:dyDescent="0.35">
      <c r="B77" s="32" t="s">
        <v>124</v>
      </c>
      <c r="C77" s="13" t="s">
        <v>115</v>
      </c>
      <c r="D77" s="13">
        <v>0</v>
      </c>
      <c r="E77" s="13">
        <v>12</v>
      </c>
      <c r="F77" s="13">
        <v>20</v>
      </c>
    </row>
    <row r="78" spans="2:6" x14ac:dyDescent="0.35">
      <c r="B78" s="32" t="s">
        <v>123</v>
      </c>
      <c r="C78" s="13" t="s">
        <v>115</v>
      </c>
      <c r="D78" s="13">
        <v>8</v>
      </c>
      <c r="E78" s="13">
        <v>12</v>
      </c>
      <c r="F78" s="13">
        <v>16</v>
      </c>
    </row>
    <row r="79" spans="2:6" x14ac:dyDescent="0.35">
      <c r="B79" s="32" t="s">
        <v>122</v>
      </c>
      <c r="C79" s="13" t="s">
        <v>115</v>
      </c>
      <c r="D79" s="13">
        <v>0</v>
      </c>
      <c r="E79" s="13">
        <v>24</v>
      </c>
      <c r="F79" s="13">
        <v>64</v>
      </c>
    </row>
    <row r="80" spans="2:6" x14ac:dyDescent="0.35">
      <c r="B80" s="32" t="s">
        <v>121</v>
      </c>
      <c r="C80" s="13" t="s">
        <v>115</v>
      </c>
      <c r="D80" s="13">
        <v>5</v>
      </c>
      <c r="E80" s="13">
        <v>8</v>
      </c>
      <c r="F80" s="13">
        <v>8</v>
      </c>
    </row>
    <row r="81" spans="2:6" x14ac:dyDescent="0.35">
      <c r="B81" s="32" t="s">
        <v>120</v>
      </c>
      <c r="C81" s="13" t="s">
        <v>115</v>
      </c>
      <c r="D81" s="13">
        <v>0</v>
      </c>
      <c r="E81" s="13">
        <v>6</v>
      </c>
      <c r="F81" s="13">
        <v>8</v>
      </c>
    </row>
    <row r="82" spans="2:6" x14ac:dyDescent="0.35">
      <c r="B82" s="32" t="s">
        <v>119</v>
      </c>
      <c r="C82" s="13" t="s">
        <v>115</v>
      </c>
      <c r="D82" s="13">
        <v>0</v>
      </c>
      <c r="E82" s="13">
        <v>16</v>
      </c>
      <c r="F82" s="13">
        <v>24</v>
      </c>
    </row>
    <row r="83" spans="2:6" x14ac:dyDescent="0.35">
      <c r="B83" s="32" t="s">
        <v>118</v>
      </c>
      <c r="C83" s="13" t="s">
        <v>115</v>
      </c>
      <c r="D83" s="13">
        <v>0</v>
      </c>
      <c r="E83" s="13">
        <v>1</v>
      </c>
      <c r="F83" s="13">
        <v>3</v>
      </c>
    </row>
    <row r="84" spans="2:6" x14ac:dyDescent="0.35">
      <c r="B84" s="32" t="s">
        <v>117</v>
      </c>
      <c r="C84" s="13" t="s">
        <v>115</v>
      </c>
      <c r="D84" s="13">
        <v>1.5</v>
      </c>
      <c r="E84" s="13">
        <v>8</v>
      </c>
      <c r="F84" s="13">
        <v>10</v>
      </c>
    </row>
    <row r="85" spans="2:6" x14ac:dyDescent="0.35">
      <c r="B85" s="13" t="s">
        <v>116</v>
      </c>
      <c r="C85" s="13" t="s">
        <v>115</v>
      </c>
      <c r="D85" s="13">
        <v>4</v>
      </c>
      <c r="E85" s="13">
        <v>8</v>
      </c>
      <c r="F85" s="13">
        <v>12</v>
      </c>
    </row>
    <row r="86" spans="2:6" x14ac:dyDescent="0.35">
      <c r="B86" s="13" t="s">
        <v>114</v>
      </c>
      <c r="C86" s="13" t="s">
        <v>101</v>
      </c>
      <c r="D86" s="13">
        <v>1.6</v>
      </c>
      <c r="E86" s="13">
        <v>4</v>
      </c>
      <c r="F86" s="13">
        <v>8</v>
      </c>
    </row>
    <row r="87" spans="2:6" x14ac:dyDescent="0.35">
      <c r="B87" s="13" t="s">
        <v>113</v>
      </c>
      <c r="C87" s="13" t="s">
        <v>101</v>
      </c>
      <c r="D87" s="13">
        <v>0</v>
      </c>
      <c r="E87" s="13">
        <v>24</v>
      </c>
      <c r="F87" s="13">
        <v>72</v>
      </c>
    </row>
    <row r="88" spans="2:6" x14ac:dyDescent="0.35">
      <c r="B88" s="13" t="s">
        <v>112</v>
      </c>
      <c r="C88" s="13" t="s">
        <v>101</v>
      </c>
      <c r="D88" s="13">
        <v>0</v>
      </c>
      <c r="E88" s="13">
        <v>8</v>
      </c>
      <c r="F88" s="13">
        <v>14</v>
      </c>
    </row>
    <row r="89" spans="2:6" x14ac:dyDescent="0.35">
      <c r="B89" s="13" t="s">
        <v>111</v>
      </c>
      <c r="C89" s="13" t="s">
        <v>101</v>
      </c>
      <c r="D89" s="13">
        <v>0</v>
      </c>
      <c r="E89" s="13">
        <v>10</v>
      </c>
      <c r="F89" s="13">
        <v>18</v>
      </c>
    </row>
    <row r="90" spans="2:6" x14ac:dyDescent="0.35">
      <c r="B90" s="13" t="s">
        <v>110</v>
      </c>
      <c r="C90" s="13" t="s">
        <v>101</v>
      </c>
      <c r="D90" s="13">
        <v>15</v>
      </c>
      <c r="E90" s="13">
        <v>50</v>
      </c>
      <c r="F90" s="13">
        <v>70</v>
      </c>
    </row>
    <row r="91" spans="2:6" x14ac:dyDescent="0.35">
      <c r="B91" s="13" t="s">
        <v>109</v>
      </c>
      <c r="C91" s="13" t="s">
        <v>101</v>
      </c>
      <c r="D91" s="13">
        <v>0</v>
      </c>
      <c r="E91" s="13">
        <v>3.6</v>
      </c>
      <c r="F91" s="13">
        <v>15</v>
      </c>
    </row>
    <row r="92" spans="2:6" x14ac:dyDescent="0.35">
      <c r="B92" s="13" t="s">
        <v>108</v>
      </c>
      <c r="C92" s="13" t="s">
        <v>101</v>
      </c>
      <c r="D92" s="13">
        <v>0</v>
      </c>
      <c r="E92" s="13">
        <v>16</v>
      </c>
      <c r="F92" s="13">
        <v>32</v>
      </c>
    </row>
    <row r="93" spans="2:6" x14ac:dyDescent="0.35">
      <c r="B93" s="13" t="s">
        <v>107</v>
      </c>
      <c r="C93" s="13" t="s">
        <v>101</v>
      </c>
      <c r="D93" s="13">
        <v>3</v>
      </c>
      <c r="E93" s="13">
        <v>10</v>
      </c>
      <c r="F93" s="13">
        <v>20</v>
      </c>
    </row>
    <row r="94" spans="2:6" x14ac:dyDescent="0.35">
      <c r="B94" s="13" t="s">
        <v>106</v>
      </c>
      <c r="C94" s="13" t="s">
        <v>101</v>
      </c>
      <c r="D94" s="13">
        <v>0</v>
      </c>
      <c r="E94" s="13">
        <v>5</v>
      </c>
      <c r="F94" s="13">
        <v>10</v>
      </c>
    </row>
    <row r="95" spans="2:6" x14ac:dyDescent="0.35">
      <c r="B95" s="13" t="s">
        <v>105</v>
      </c>
      <c r="C95" s="13" t="s">
        <v>101</v>
      </c>
      <c r="D95" s="13">
        <v>0</v>
      </c>
      <c r="E95" s="13">
        <v>7.5</v>
      </c>
      <c r="F95" s="13">
        <v>10</v>
      </c>
    </row>
    <row r="96" spans="2:6" x14ac:dyDescent="0.35">
      <c r="B96" s="13" t="s">
        <v>104</v>
      </c>
      <c r="C96" s="13" t="s">
        <v>101</v>
      </c>
      <c r="D96" s="13">
        <v>0</v>
      </c>
      <c r="E96" s="13">
        <v>12</v>
      </c>
      <c r="F96" s="13">
        <v>24</v>
      </c>
    </row>
    <row r="97" spans="2:6" x14ac:dyDescent="0.35">
      <c r="B97" s="13" t="s">
        <v>103</v>
      </c>
      <c r="C97" s="13" t="s">
        <v>101</v>
      </c>
      <c r="D97" s="13">
        <v>0</v>
      </c>
      <c r="E97" s="13">
        <v>4</v>
      </c>
      <c r="F97" s="13">
        <v>24</v>
      </c>
    </row>
    <row r="98" spans="2:6" x14ac:dyDescent="0.35">
      <c r="B98" s="13" t="s">
        <v>102</v>
      </c>
      <c r="C98" s="13" t="s">
        <v>101</v>
      </c>
      <c r="D98" s="13">
        <v>0</v>
      </c>
      <c r="E98" s="13">
        <v>0</v>
      </c>
      <c r="F98" s="13">
        <v>16</v>
      </c>
    </row>
    <row r="99" spans="2:6" x14ac:dyDescent="0.35">
      <c r="B99" s="13" t="s">
        <v>100</v>
      </c>
      <c r="C99" s="13" t="s">
        <v>95</v>
      </c>
      <c r="D99" s="13">
        <v>3</v>
      </c>
      <c r="E99" s="13">
        <v>4</v>
      </c>
      <c r="F99" s="13">
        <v>8</v>
      </c>
    </row>
    <row r="100" spans="2:6" x14ac:dyDescent="0.35">
      <c r="B100" s="13" t="s">
        <v>99</v>
      </c>
      <c r="C100" s="13" t="s">
        <v>95</v>
      </c>
      <c r="D100" s="13">
        <v>0</v>
      </c>
      <c r="E100" s="13">
        <v>15</v>
      </c>
      <c r="F100" s="13">
        <v>15</v>
      </c>
    </row>
    <row r="101" spans="2:6" x14ac:dyDescent="0.35">
      <c r="B101" s="13" t="s">
        <v>98</v>
      </c>
      <c r="C101" s="13" t="s">
        <v>95</v>
      </c>
      <c r="D101" s="13">
        <v>4</v>
      </c>
      <c r="E101" s="13">
        <v>12</v>
      </c>
      <c r="F101" s="13">
        <v>25</v>
      </c>
    </row>
    <row r="102" spans="2:6" x14ac:dyDescent="0.35">
      <c r="B102" s="13" t="s">
        <v>97</v>
      </c>
      <c r="C102" s="13" t="s">
        <v>95</v>
      </c>
      <c r="D102" s="13">
        <v>0</v>
      </c>
      <c r="E102" s="13">
        <v>9.8000000000000007</v>
      </c>
      <c r="F102" s="13">
        <v>14.7</v>
      </c>
    </row>
    <row r="103" spans="2:6" x14ac:dyDescent="0.35">
      <c r="B103" s="13" t="s">
        <v>96</v>
      </c>
      <c r="C103" s="13" t="s">
        <v>95</v>
      </c>
      <c r="D103" s="13">
        <v>24</v>
      </c>
      <c r="E103" s="13">
        <v>53</v>
      </c>
      <c r="F103" s="13">
        <v>100</v>
      </c>
    </row>
    <row r="104" spans="2:6" x14ac:dyDescent="0.35">
      <c r="B104" s="13" t="s">
        <v>94</v>
      </c>
      <c r="C104" s="13" t="s">
        <v>93</v>
      </c>
      <c r="D104" s="13">
        <v>0</v>
      </c>
      <c r="E104" s="13">
        <v>4</v>
      </c>
      <c r="F104" s="13">
        <v>15</v>
      </c>
    </row>
  </sheetData>
  <autoFilter ref="B8:F49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EVSales</vt:lpstr>
      <vt:lpstr>LiOH_Fastmarkets</vt:lpstr>
      <vt:lpstr>battery_cap</vt:lpstr>
    </vt:vector>
  </TitlesOfParts>
  <Company>Tesla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Chiemi Kato [I]</dc:creator>
  <cp:lastModifiedBy>Chiemi Kato [I]</cp:lastModifiedBy>
  <dcterms:created xsi:type="dcterms:W3CDTF">2019-10-18T19:01:10Z</dcterms:created>
  <dcterms:modified xsi:type="dcterms:W3CDTF">2019-10-18T20:13:07Z</dcterms:modified>
</cp:coreProperties>
</file>