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/>
  <mc:AlternateContent xmlns:mc="http://schemas.openxmlformats.org/markup-compatibility/2006">
    <mc:Choice Requires="x15">
      <x15ac:absPath xmlns:x15ac="http://schemas.microsoft.com/office/spreadsheetml/2010/11/ac" url="C:\Users\smaryssael\Tesla\Cell Materials Supply Chain - Documents\Market Reports\Fastmarkets\"/>
    </mc:Choice>
  </mc:AlternateContent>
  <xr:revisionPtr revIDLastSave="0" documentId="8_{07D4E236-98AD-4C21-B4E9-E0B921DE85E7}" xr6:coauthVersionLast="45" xr6:coauthVersionMax="45" xr10:uidLastSave="{00000000-0000-0000-0000-000000000000}"/>
  <bookViews>
    <workbookView xWindow="240" yWindow="90" windowWidth="11340" windowHeight="6795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8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  <c r="O39" i="1" l="1"/>
  <c r="O40" i="1" l="1"/>
  <c r="O41" i="1" l="1"/>
  <c r="O42" i="1" l="1"/>
  <c r="W13" i="1"/>
  <c r="A102" i="1"/>
  <c r="K102" i="1" l="1"/>
  <c r="A103" i="1"/>
  <c r="Y13" i="1"/>
  <c r="X13" i="1"/>
  <c r="O43" i="1"/>
  <c r="O44" i="1" l="1"/>
  <c r="K103" i="1"/>
  <c r="A104" i="1"/>
  <c r="K104" i="1" l="1"/>
  <c r="A105" i="1"/>
  <c r="K105" i="1" s="1"/>
  <c r="P42" i="1"/>
  <c r="Q42" i="1"/>
  <c r="P43" i="1"/>
  <c r="Q43" i="1"/>
  <c r="O45" i="1"/>
  <c r="P44" i="1"/>
  <c r="Q44" i="1"/>
  <c r="O46" i="1" l="1"/>
  <c r="P45" i="1"/>
  <c r="Q45" i="1"/>
  <c r="Q37" i="1"/>
  <c r="P37" i="1"/>
  <c r="P38" i="1"/>
  <c r="Q38" i="1"/>
  <c r="P39" i="1"/>
  <c r="Q39" i="1"/>
  <c r="P40" i="1"/>
  <c r="Q40" i="1"/>
  <c r="P41" i="1"/>
  <c r="Q41" i="1"/>
  <c r="O47" i="1" l="1"/>
  <c r="P46" i="1"/>
  <c r="Q46" i="1"/>
  <c r="O48" i="1" l="1"/>
  <c r="P47" i="1"/>
  <c r="Q47" i="1"/>
  <c r="O49" i="1" l="1"/>
  <c r="P48" i="1"/>
  <c r="Q48" i="1"/>
  <c r="O50" i="1" l="1"/>
  <c r="P49" i="1"/>
  <c r="Q49" i="1"/>
  <c r="O51" i="1" l="1"/>
  <c r="P50" i="1"/>
  <c r="Q50" i="1"/>
  <c r="O52" i="1" l="1"/>
  <c r="P51" i="1"/>
  <c r="Q51" i="1"/>
  <c r="O53" i="1" l="1"/>
  <c r="P52" i="1"/>
  <c r="Q52" i="1"/>
  <c r="O54" i="1" l="1"/>
  <c r="P53" i="1"/>
  <c r="Q53" i="1"/>
  <c r="O55" i="1" l="1"/>
  <c r="P54" i="1"/>
  <c r="Q54" i="1"/>
  <c r="O56" i="1" l="1"/>
  <c r="P55" i="1"/>
  <c r="Q55" i="1"/>
  <c r="O57" i="1" l="1"/>
  <c r="P56" i="1"/>
  <c r="Q56" i="1"/>
  <c r="O58" i="1" l="1"/>
  <c r="P57" i="1"/>
  <c r="Q57" i="1"/>
  <c r="O59" i="1" l="1"/>
  <c r="P58" i="1"/>
  <c r="Q58" i="1"/>
  <c r="O60" i="1" l="1"/>
  <c r="P59" i="1"/>
  <c r="Q59" i="1"/>
  <c r="O61" i="1" l="1"/>
  <c r="P60" i="1"/>
  <c r="Q60" i="1"/>
  <c r="P61" i="1" l="1"/>
  <c r="Q61" i="1"/>
</calcChain>
</file>

<file path=xl/sharedStrings.xml><?xml version="1.0" encoding="utf-8"?>
<sst xmlns="http://schemas.openxmlformats.org/spreadsheetml/2006/main" count="31" uniqueCount="29">
  <si>
    <t>Lithium carbonate index, min 99.5% Li2O3, battery grade, ex works China, yuan/tonne</t>
  </si>
  <si>
    <t xml:space="preserve">Lithium carbonate min 99.5% Li2CO3 battery grade, spot price range, ex-works domestic China, yuan/tonne_x000D_
</t>
  </si>
  <si>
    <t>Lithium carbonate min 99.5% Li2CO3 battery grade, spot prices CIF China, Japan &amp; Korea, $/kg_x000D_
Low (USD)</t>
  </si>
  <si>
    <t>Lithium carbonate min 99.5% Li2CO3 battery grade, spot prices CIF China, Japan &amp; Korea, $/kg_x000D_
High (USD)</t>
  </si>
  <si>
    <t xml:space="preserve">Lithium hydroxide monohydrate min 56.5% LiOH.H2O battery grade, spot price range, ex-works domestic China, yuan/tonne_x000D_
</t>
  </si>
  <si>
    <t>Lithium hydroxide monohydrate min 56.5% LiOH2O battery grade, spot prices CIF China, Japan &amp; Korea, $/kg_x000D_
Low (USD)</t>
  </si>
  <si>
    <t>Lithium hydroxide monohydrate min 56.5% LiOH2O battery grade, spot prices CIF China, Japan &amp; Korea, $/kg_x000D_
High (USD)</t>
  </si>
  <si>
    <t>MT</t>
  </si>
  <si>
    <t>$/kg</t>
  </si>
  <si>
    <t>Fixed price</t>
  </si>
  <si>
    <t>Variable price</t>
  </si>
  <si>
    <t>Total</t>
  </si>
  <si>
    <t>Low</t>
  </si>
  <si>
    <t>High</t>
  </si>
  <si>
    <t>IMPORTANT NOTICE</t>
  </si>
  <si>
    <t>Access to Fastmarkets MB content and data is on a named user basis. No sharing of our content is permitted. A separate data licence agreement will be required if you need to copy, extract or share pricing data internally in its direct or derived format.</t>
  </si>
  <si>
    <t>Unauthorised redistribution of the information including the printing, scanning or forwarding of this file constitutes a violation of copyright law.</t>
  </si>
  <si>
    <t>Your easy solutions?</t>
  </si>
  <si>
    <t>1. Redistribution licenses</t>
  </si>
  <si>
    <t>We'll discuss how we can assist you in optimising Fastmarkets MB content and data internally.</t>
  </si>
  <si>
    <t>2. A Fastmarkets MB corporate account</t>
  </si>
  <si>
    <t>When a number your colleagues need access to Fastmarkets MB we offer flexible, tailored access to Fastmarkets MB for everyone who needs it.</t>
  </si>
  <si>
    <t>A company account, may be the most cost effective solution for multiple usage across your organisation.</t>
  </si>
  <si>
    <t>3. Fastmarkets MB price feeds</t>
  </si>
  <si>
    <t>Get Fastmarkets MB’s pricing data integrated within your internal ETRM/Workflow or alternatively get delivered directly to your spreadsheet for enterprise-wide consumption.</t>
  </si>
  <si>
    <t>Contact us today to discuss a hassle-free, customised programme that addresses your individual needs and fully complies with copyright guidelines:</t>
  </si>
  <si>
    <t>Corporate Accounts Team</t>
  </si>
  <si>
    <t>hello.mb@fastmarkets.com</t>
  </si>
  <si>
    <t>Direct line: +44 (0) 20 7779 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</si>
</sst>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#,##0.0"/>
    <numFmt numFmtId="165" formatCode="&quot;$&quot;#,##0.00"/>
    <numFmt numFmtId="166" formatCode="[$-409]mmm\-yy;@"/>
    <numFmt numFmtId="167" formatCode="_(&quot;$&quot;* #,##0_);_(&quot;$&quot;* \(#,##0\);_(&quot;$&quot;* &quot;-&quot;??_);_(@_)"/>
  </numFmts>
  <fonts count="5">
    <font>
      <sz val="10"/>
      <name val="Arial"/>
    </font>
    <font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7">
    <xf numFmtId="0" fontId="0" fillId="0" borderId="0"/>
    <xf numFmtId="0" fontId="3" fillId="0" borderId="1"/>
    <xf numFmtId="0" fontId="3" fillId="0" borderId="0">
      <alignment wrapText="1"/>
    </xf>
    <xf numFmtId="0" fontId="1" fillId="0" borderId="0">
      <alignment wrapText="1"/>
    </xf>
    <xf numFmtId="0" fontId="3" fillId="0" borderId="0">
      <alignment wrapText="1"/>
    </xf>
    <xf numFmtId="0" fontId="2" fillId="0" borderId="1">
      <alignment horizontal="center" vertical="center" wrapText="1"/>
    </xf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5">
      <alignment horizontal="center" vertical="center" wrapText="1"/>
    </xf>
    <xf numFmtId="15" fontId="3" fillId="0" borderId="1" xfId="1" applyNumberFormat="1" applyAlignment="1">
      <alignment horizontal="center"/>
    </xf>
    <xf numFmtId="2" fontId="3" fillId="0" borderId="1" xfId="1" applyNumberFormat="1" applyAlignment="1">
      <alignment horizontal="center"/>
    </xf>
    <xf numFmtId="0" fontId="3" fillId="0" borderId="1" xfId="1" applyNumberFormat="1" applyAlignment="1">
      <alignment horizontal="center"/>
    </xf>
    <xf numFmtId="3" fontId="3" fillId="0" borderId="1" xfId="1" applyNumberFormat="1" applyAlignment="1">
      <alignment horizontal="center"/>
    </xf>
    <xf numFmtId="164" fontId="3" fillId="0" borderId="1" xfId="1" applyNumberFormat="1" applyAlignment="1">
      <alignment horizontal="center"/>
    </xf>
    <xf numFmtId="3" fontId="0" fillId="0" borderId="0" xfId="0" applyNumberFormat="1"/>
    <xf numFmtId="165" fontId="0" fillId="0" borderId="0" xfId="0" applyNumberFormat="1"/>
    <xf numFmtId="0" fontId="2" fillId="0" borderId="2" xfId="5" applyFill="1" applyBorder="1">
      <alignment horizontal="center" vertical="center" wrapText="1"/>
    </xf>
    <xf numFmtId="0" fontId="0" fillId="0" borderId="3" xfId="0" applyBorder="1"/>
    <xf numFmtId="3" fontId="0" fillId="0" borderId="3" xfId="0" applyNumberFormat="1" applyBorder="1"/>
    <xf numFmtId="165" fontId="0" fillId="0" borderId="3" xfId="0" applyNumberFormat="1" applyBorder="1"/>
    <xf numFmtId="166" fontId="0" fillId="0" borderId="0" xfId="0" applyNumberFormat="1"/>
    <xf numFmtId="0" fontId="3" fillId="0" borderId="0" xfId="0" applyFont="1"/>
    <xf numFmtId="167" fontId="0" fillId="0" borderId="0" xfId="6" applyNumberFormat="1" applyFont="1"/>
    <xf numFmtId="0" fontId="3" fillId="0" borderId="3" xfId="0" applyFont="1" applyBorder="1"/>
    <xf numFmtId="0" fontId="3" fillId="0" borderId="0" xfId="2" applyAlignment="1">
      <alignment wrapText="1"/>
    </xf>
  </cellXfs>
  <cellStyles count="7">
    <cellStyle name="Currency" xfId="6" builtinId="4"/>
    <cellStyle name="DataCellStyle" xfId="1" xr:uid="{00000000-0005-0000-0000-000001000000}"/>
    <cellStyle name="FooterCellStyle" xfId="2" xr:uid="{00000000-0005-0000-0000-000002000000}"/>
    <cellStyle name="HeaderCellStyle" xfId="3" xr:uid="{00000000-0005-0000-0000-000003000000}"/>
    <cellStyle name="Normal" xfId="0" builtinId="0"/>
    <cellStyle name="SubHeaderCellStyle" xfId="4" xr:uid="{00000000-0005-0000-0000-000005000000}"/>
    <cellStyle name="TableHeaderCell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Fast markets price</a:t>
            </a:r>
            <a:r>
              <a:rPr lang="en-AU" baseline="0"/>
              <a:t> vs 2020 ALB weighted avg price</a:t>
            </a:r>
            <a:endParaRPr lang="en-AU"/>
          </a:p>
        </c:rich>
      </c:tx>
      <c:layout>
        <c:manualLayout>
          <c:xMode val="edge"/>
          <c:yMode val="edge"/>
          <c:x val="0.14015167243831825"/>
          <c:y val="3.81406436233611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LiOH CIF Asia (Low)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Data!$A$2:$A$102</c:f>
              <c:numCache>
                <c:formatCode>d\-mmm\-yy</c:formatCode>
                <c:ptCount val="101"/>
                <c:pt idx="0">
                  <c:v>42964</c:v>
                </c:pt>
                <c:pt idx="1">
                  <c:v>42971</c:v>
                </c:pt>
                <c:pt idx="2">
                  <c:v>42978</c:v>
                </c:pt>
                <c:pt idx="3">
                  <c:v>42985</c:v>
                </c:pt>
                <c:pt idx="4">
                  <c:v>42992</c:v>
                </c:pt>
                <c:pt idx="5">
                  <c:v>42999</c:v>
                </c:pt>
                <c:pt idx="6">
                  <c:v>43006</c:v>
                </c:pt>
                <c:pt idx="7">
                  <c:v>43013</c:v>
                </c:pt>
                <c:pt idx="8">
                  <c:v>43020</c:v>
                </c:pt>
                <c:pt idx="9">
                  <c:v>43027</c:v>
                </c:pt>
                <c:pt idx="10">
                  <c:v>43034</c:v>
                </c:pt>
                <c:pt idx="11">
                  <c:v>43041</c:v>
                </c:pt>
                <c:pt idx="12">
                  <c:v>43048</c:v>
                </c:pt>
                <c:pt idx="13">
                  <c:v>43055</c:v>
                </c:pt>
                <c:pt idx="14">
                  <c:v>43062</c:v>
                </c:pt>
                <c:pt idx="15">
                  <c:v>43069</c:v>
                </c:pt>
                <c:pt idx="16">
                  <c:v>43076</c:v>
                </c:pt>
                <c:pt idx="17">
                  <c:v>43083</c:v>
                </c:pt>
                <c:pt idx="18">
                  <c:v>43090</c:v>
                </c:pt>
                <c:pt idx="19">
                  <c:v>43104</c:v>
                </c:pt>
                <c:pt idx="20">
                  <c:v>43111</c:v>
                </c:pt>
                <c:pt idx="21">
                  <c:v>43118</c:v>
                </c:pt>
                <c:pt idx="22">
                  <c:v>43125</c:v>
                </c:pt>
                <c:pt idx="23">
                  <c:v>43132</c:v>
                </c:pt>
                <c:pt idx="24">
                  <c:v>43139</c:v>
                </c:pt>
                <c:pt idx="25">
                  <c:v>43146</c:v>
                </c:pt>
                <c:pt idx="26">
                  <c:v>43153</c:v>
                </c:pt>
                <c:pt idx="27">
                  <c:v>43160</c:v>
                </c:pt>
                <c:pt idx="28">
                  <c:v>43167</c:v>
                </c:pt>
                <c:pt idx="29">
                  <c:v>43174</c:v>
                </c:pt>
                <c:pt idx="30">
                  <c:v>43181</c:v>
                </c:pt>
                <c:pt idx="31">
                  <c:v>43188</c:v>
                </c:pt>
                <c:pt idx="32">
                  <c:v>43195</c:v>
                </c:pt>
                <c:pt idx="33">
                  <c:v>43202</c:v>
                </c:pt>
                <c:pt idx="34">
                  <c:v>43209</c:v>
                </c:pt>
                <c:pt idx="35">
                  <c:v>43216</c:v>
                </c:pt>
                <c:pt idx="36">
                  <c:v>43223</c:v>
                </c:pt>
                <c:pt idx="37">
                  <c:v>43230</c:v>
                </c:pt>
                <c:pt idx="38">
                  <c:v>43237</c:v>
                </c:pt>
                <c:pt idx="39">
                  <c:v>43244</c:v>
                </c:pt>
                <c:pt idx="40">
                  <c:v>43251</c:v>
                </c:pt>
                <c:pt idx="41">
                  <c:v>43258</c:v>
                </c:pt>
                <c:pt idx="42">
                  <c:v>43265</c:v>
                </c:pt>
                <c:pt idx="43">
                  <c:v>43272</c:v>
                </c:pt>
                <c:pt idx="44">
                  <c:v>43279</c:v>
                </c:pt>
                <c:pt idx="45">
                  <c:v>43286</c:v>
                </c:pt>
                <c:pt idx="46">
                  <c:v>43293</c:v>
                </c:pt>
                <c:pt idx="47">
                  <c:v>43300</c:v>
                </c:pt>
                <c:pt idx="48">
                  <c:v>43307</c:v>
                </c:pt>
                <c:pt idx="49">
                  <c:v>43314</c:v>
                </c:pt>
                <c:pt idx="50">
                  <c:v>43321</c:v>
                </c:pt>
                <c:pt idx="51">
                  <c:v>43328</c:v>
                </c:pt>
                <c:pt idx="52">
                  <c:v>43335</c:v>
                </c:pt>
                <c:pt idx="53">
                  <c:v>43342</c:v>
                </c:pt>
                <c:pt idx="54">
                  <c:v>43349</c:v>
                </c:pt>
                <c:pt idx="55">
                  <c:v>43356</c:v>
                </c:pt>
                <c:pt idx="56">
                  <c:v>43363</c:v>
                </c:pt>
                <c:pt idx="57">
                  <c:v>43370</c:v>
                </c:pt>
                <c:pt idx="58">
                  <c:v>43377</c:v>
                </c:pt>
                <c:pt idx="59">
                  <c:v>43384</c:v>
                </c:pt>
                <c:pt idx="60">
                  <c:v>43391</c:v>
                </c:pt>
                <c:pt idx="61">
                  <c:v>43398</c:v>
                </c:pt>
                <c:pt idx="62">
                  <c:v>43405</c:v>
                </c:pt>
                <c:pt idx="63">
                  <c:v>43412</c:v>
                </c:pt>
                <c:pt idx="64">
                  <c:v>43419</c:v>
                </c:pt>
                <c:pt idx="65">
                  <c:v>43426</c:v>
                </c:pt>
                <c:pt idx="66">
                  <c:v>43433</c:v>
                </c:pt>
                <c:pt idx="67">
                  <c:v>43440</c:v>
                </c:pt>
                <c:pt idx="68">
                  <c:v>43447</c:v>
                </c:pt>
                <c:pt idx="69">
                  <c:v>43454</c:v>
                </c:pt>
                <c:pt idx="70">
                  <c:v>43461</c:v>
                </c:pt>
                <c:pt idx="71">
                  <c:v>43468</c:v>
                </c:pt>
                <c:pt idx="72">
                  <c:v>43475</c:v>
                </c:pt>
                <c:pt idx="73">
                  <c:v>43482</c:v>
                </c:pt>
                <c:pt idx="74">
                  <c:v>43489</c:v>
                </c:pt>
                <c:pt idx="75">
                  <c:v>43496</c:v>
                </c:pt>
                <c:pt idx="76">
                  <c:v>43503</c:v>
                </c:pt>
                <c:pt idx="77">
                  <c:v>43510</c:v>
                </c:pt>
                <c:pt idx="78">
                  <c:v>43517</c:v>
                </c:pt>
                <c:pt idx="79">
                  <c:v>43524</c:v>
                </c:pt>
                <c:pt idx="80">
                  <c:v>43531</c:v>
                </c:pt>
                <c:pt idx="81">
                  <c:v>43538</c:v>
                </c:pt>
                <c:pt idx="82">
                  <c:v>43545</c:v>
                </c:pt>
                <c:pt idx="83">
                  <c:v>43552</c:v>
                </c:pt>
                <c:pt idx="84">
                  <c:v>43559</c:v>
                </c:pt>
                <c:pt idx="85">
                  <c:v>43566</c:v>
                </c:pt>
                <c:pt idx="86">
                  <c:v>43573</c:v>
                </c:pt>
                <c:pt idx="87">
                  <c:v>43580</c:v>
                </c:pt>
                <c:pt idx="88">
                  <c:v>43587</c:v>
                </c:pt>
                <c:pt idx="89">
                  <c:v>43594</c:v>
                </c:pt>
                <c:pt idx="90">
                  <c:v>43601</c:v>
                </c:pt>
                <c:pt idx="91">
                  <c:v>43608</c:v>
                </c:pt>
                <c:pt idx="92">
                  <c:v>43615</c:v>
                </c:pt>
                <c:pt idx="93">
                  <c:v>43622</c:v>
                </c:pt>
                <c:pt idx="94">
                  <c:v>43629</c:v>
                </c:pt>
                <c:pt idx="95">
                  <c:v>43636</c:v>
                </c:pt>
                <c:pt idx="96">
                  <c:v>43643</c:v>
                </c:pt>
                <c:pt idx="97">
                  <c:v>43651</c:v>
                </c:pt>
                <c:pt idx="98">
                  <c:v>43657</c:v>
                </c:pt>
                <c:pt idx="99">
                  <c:v>43664</c:v>
                </c:pt>
                <c:pt idx="100">
                  <c:v>43671</c:v>
                </c:pt>
              </c:numCache>
            </c:numRef>
          </c:cat>
          <c:val>
            <c:numRef>
              <c:f>Data!$I$2:$I$102</c:f>
              <c:numCache>
                <c:formatCode>General</c:formatCode>
                <c:ptCount val="101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17.7</c:v>
                </c:pt>
                <c:pt idx="10">
                  <c:v>17.7</c:v>
                </c:pt>
                <c:pt idx="11">
                  <c:v>17.7</c:v>
                </c:pt>
                <c:pt idx="12">
                  <c:v>17.7</c:v>
                </c:pt>
                <c:pt idx="13">
                  <c:v>17.7</c:v>
                </c:pt>
                <c:pt idx="14">
                  <c:v>17.7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18.5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16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14.5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 formatCode="#,##0">
                  <c:v>14</c:v>
                </c:pt>
                <c:pt idx="96" formatCode="#,##0">
                  <c:v>14</c:v>
                </c:pt>
                <c:pt idx="97" formatCode="#,##0">
                  <c:v>13</c:v>
                </c:pt>
                <c:pt idx="98" formatCode="#,##0">
                  <c:v>13</c:v>
                </c:pt>
                <c:pt idx="99" formatCode="#,##0">
                  <c:v>13</c:v>
                </c:pt>
                <c:pt idx="100" formatCode="#,##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E-4A5B-9310-1536AE000FA9}"/>
            </c:ext>
          </c:extLst>
        </c:ser>
        <c:ser>
          <c:idx val="1"/>
          <c:order val="1"/>
          <c:tx>
            <c:v>LiOH CIF Asia (High)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Data!$A$2:$A$102</c:f>
              <c:numCache>
                <c:formatCode>d\-mmm\-yy</c:formatCode>
                <c:ptCount val="101"/>
                <c:pt idx="0">
                  <c:v>42964</c:v>
                </c:pt>
                <c:pt idx="1">
                  <c:v>42971</c:v>
                </c:pt>
                <c:pt idx="2">
                  <c:v>42978</c:v>
                </c:pt>
                <c:pt idx="3">
                  <c:v>42985</c:v>
                </c:pt>
                <c:pt idx="4">
                  <c:v>42992</c:v>
                </c:pt>
                <c:pt idx="5">
                  <c:v>42999</c:v>
                </c:pt>
                <c:pt idx="6">
                  <c:v>43006</c:v>
                </c:pt>
                <c:pt idx="7">
                  <c:v>43013</c:v>
                </c:pt>
                <c:pt idx="8">
                  <c:v>43020</c:v>
                </c:pt>
                <c:pt idx="9">
                  <c:v>43027</c:v>
                </c:pt>
                <c:pt idx="10">
                  <c:v>43034</c:v>
                </c:pt>
                <c:pt idx="11">
                  <c:v>43041</c:v>
                </c:pt>
                <c:pt idx="12">
                  <c:v>43048</c:v>
                </c:pt>
                <c:pt idx="13">
                  <c:v>43055</c:v>
                </c:pt>
                <c:pt idx="14">
                  <c:v>43062</c:v>
                </c:pt>
                <c:pt idx="15">
                  <c:v>43069</c:v>
                </c:pt>
                <c:pt idx="16">
                  <c:v>43076</c:v>
                </c:pt>
                <c:pt idx="17">
                  <c:v>43083</c:v>
                </c:pt>
                <c:pt idx="18">
                  <c:v>43090</c:v>
                </c:pt>
                <c:pt idx="19">
                  <c:v>43104</c:v>
                </c:pt>
                <c:pt idx="20">
                  <c:v>43111</c:v>
                </c:pt>
                <c:pt idx="21">
                  <c:v>43118</c:v>
                </c:pt>
                <c:pt idx="22">
                  <c:v>43125</c:v>
                </c:pt>
                <c:pt idx="23">
                  <c:v>43132</c:v>
                </c:pt>
                <c:pt idx="24">
                  <c:v>43139</c:v>
                </c:pt>
                <c:pt idx="25">
                  <c:v>43146</c:v>
                </c:pt>
                <c:pt idx="26">
                  <c:v>43153</c:v>
                </c:pt>
                <c:pt idx="27">
                  <c:v>43160</c:v>
                </c:pt>
                <c:pt idx="28">
                  <c:v>43167</c:v>
                </c:pt>
                <c:pt idx="29">
                  <c:v>43174</c:v>
                </c:pt>
                <c:pt idx="30">
                  <c:v>43181</c:v>
                </c:pt>
                <c:pt idx="31">
                  <c:v>43188</c:v>
                </c:pt>
                <c:pt idx="32">
                  <c:v>43195</c:v>
                </c:pt>
                <c:pt idx="33">
                  <c:v>43202</c:v>
                </c:pt>
                <c:pt idx="34">
                  <c:v>43209</c:v>
                </c:pt>
                <c:pt idx="35">
                  <c:v>43216</c:v>
                </c:pt>
                <c:pt idx="36">
                  <c:v>43223</c:v>
                </c:pt>
                <c:pt idx="37">
                  <c:v>43230</c:v>
                </c:pt>
                <c:pt idx="38">
                  <c:v>43237</c:v>
                </c:pt>
                <c:pt idx="39">
                  <c:v>43244</c:v>
                </c:pt>
                <c:pt idx="40">
                  <c:v>43251</c:v>
                </c:pt>
                <c:pt idx="41">
                  <c:v>43258</c:v>
                </c:pt>
                <c:pt idx="42">
                  <c:v>43265</c:v>
                </c:pt>
                <c:pt idx="43">
                  <c:v>43272</c:v>
                </c:pt>
                <c:pt idx="44">
                  <c:v>43279</c:v>
                </c:pt>
                <c:pt idx="45">
                  <c:v>43286</c:v>
                </c:pt>
                <c:pt idx="46">
                  <c:v>43293</c:v>
                </c:pt>
                <c:pt idx="47">
                  <c:v>43300</c:v>
                </c:pt>
                <c:pt idx="48">
                  <c:v>43307</c:v>
                </c:pt>
                <c:pt idx="49">
                  <c:v>43314</c:v>
                </c:pt>
                <c:pt idx="50">
                  <c:v>43321</c:v>
                </c:pt>
                <c:pt idx="51">
                  <c:v>43328</c:v>
                </c:pt>
                <c:pt idx="52">
                  <c:v>43335</c:v>
                </c:pt>
                <c:pt idx="53">
                  <c:v>43342</c:v>
                </c:pt>
                <c:pt idx="54">
                  <c:v>43349</c:v>
                </c:pt>
                <c:pt idx="55">
                  <c:v>43356</c:v>
                </c:pt>
                <c:pt idx="56">
                  <c:v>43363</c:v>
                </c:pt>
                <c:pt idx="57">
                  <c:v>43370</c:v>
                </c:pt>
                <c:pt idx="58">
                  <c:v>43377</c:v>
                </c:pt>
                <c:pt idx="59">
                  <c:v>43384</c:v>
                </c:pt>
                <c:pt idx="60">
                  <c:v>43391</c:v>
                </c:pt>
                <c:pt idx="61">
                  <c:v>43398</c:v>
                </c:pt>
                <c:pt idx="62">
                  <c:v>43405</c:v>
                </c:pt>
                <c:pt idx="63">
                  <c:v>43412</c:v>
                </c:pt>
                <c:pt idx="64">
                  <c:v>43419</c:v>
                </c:pt>
                <c:pt idx="65">
                  <c:v>43426</c:v>
                </c:pt>
                <c:pt idx="66">
                  <c:v>43433</c:v>
                </c:pt>
                <c:pt idx="67">
                  <c:v>43440</c:v>
                </c:pt>
                <c:pt idx="68">
                  <c:v>43447</c:v>
                </c:pt>
                <c:pt idx="69">
                  <c:v>43454</c:v>
                </c:pt>
                <c:pt idx="70">
                  <c:v>43461</c:v>
                </c:pt>
                <c:pt idx="71">
                  <c:v>43468</c:v>
                </c:pt>
                <c:pt idx="72">
                  <c:v>43475</c:v>
                </c:pt>
                <c:pt idx="73">
                  <c:v>43482</c:v>
                </c:pt>
                <c:pt idx="74">
                  <c:v>43489</c:v>
                </c:pt>
                <c:pt idx="75">
                  <c:v>43496</c:v>
                </c:pt>
                <c:pt idx="76">
                  <c:v>43503</c:v>
                </c:pt>
                <c:pt idx="77">
                  <c:v>43510</c:v>
                </c:pt>
                <c:pt idx="78">
                  <c:v>43517</c:v>
                </c:pt>
                <c:pt idx="79">
                  <c:v>43524</c:v>
                </c:pt>
                <c:pt idx="80">
                  <c:v>43531</c:v>
                </c:pt>
                <c:pt idx="81">
                  <c:v>43538</c:v>
                </c:pt>
                <c:pt idx="82">
                  <c:v>43545</c:v>
                </c:pt>
                <c:pt idx="83">
                  <c:v>43552</c:v>
                </c:pt>
                <c:pt idx="84">
                  <c:v>43559</c:v>
                </c:pt>
                <c:pt idx="85">
                  <c:v>43566</c:v>
                </c:pt>
                <c:pt idx="86">
                  <c:v>43573</c:v>
                </c:pt>
                <c:pt idx="87">
                  <c:v>43580</c:v>
                </c:pt>
                <c:pt idx="88">
                  <c:v>43587</c:v>
                </c:pt>
                <c:pt idx="89">
                  <c:v>43594</c:v>
                </c:pt>
                <c:pt idx="90">
                  <c:v>43601</c:v>
                </c:pt>
                <c:pt idx="91">
                  <c:v>43608</c:v>
                </c:pt>
                <c:pt idx="92">
                  <c:v>43615</c:v>
                </c:pt>
                <c:pt idx="93">
                  <c:v>43622</c:v>
                </c:pt>
                <c:pt idx="94">
                  <c:v>43629</c:v>
                </c:pt>
                <c:pt idx="95">
                  <c:v>43636</c:v>
                </c:pt>
                <c:pt idx="96">
                  <c:v>43643</c:v>
                </c:pt>
                <c:pt idx="97">
                  <c:v>43651</c:v>
                </c:pt>
                <c:pt idx="98">
                  <c:v>43657</c:v>
                </c:pt>
                <c:pt idx="99">
                  <c:v>43664</c:v>
                </c:pt>
                <c:pt idx="100">
                  <c:v>43671</c:v>
                </c:pt>
              </c:numCache>
            </c:numRef>
          </c:cat>
          <c:val>
            <c:numRef>
              <c:f>Data!$J$2:$J$102</c:f>
              <c:numCache>
                <c:formatCode>General</c:formatCode>
                <c:ptCount val="101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21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19.5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16.5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15.5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 formatCode="#,##0">
                  <c:v>15</c:v>
                </c:pt>
                <c:pt idx="96" formatCode="#,##0">
                  <c:v>15</c:v>
                </c:pt>
                <c:pt idx="97" formatCode="#,##0.0">
                  <c:v>15</c:v>
                </c:pt>
                <c:pt idx="98" formatCode="#,##0.0">
                  <c:v>15</c:v>
                </c:pt>
                <c:pt idx="99" formatCode="#,##0.0">
                  <c:v>15</c:v>
                </c:pt>
                <c:pt idx="100" formatCode="#,##0.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E-4A5B-9310-1536AE000FA9}"/>
            </c:ext>
          </c:extLst>
        </c:ser>
        <c:ser>
          <c:idx val="2"/>
          <c:order val="2"/>
          <c:tx>
            <c:v>ALB 2020 price</c:v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Data!$A$2:$A$102</c:f>
              <c:numCache>
                <c:formatCode>d\-mmm\-yy</c:formatCode>
                <c:ptCount val="101"/>
                <c:pt idx="0">
                  <c:v>42964</c:v>
                </c:pt>
                <c:pt idx="1">
                  <c:v>42971</c:v>
                </c:pt>
                <c:pt idx="2">
                  <c:v>42978</c:v>
                </c:pt>
                <c:pt idx="3">
                  <c:v>42985</c:v>
                </c:pt>
                <c:pt idx="4">
                  <c:v>42992</c:v>
                </c:pt>
                <c:pt idx="5">
                  <c:v>42999</c:v>
                </c:pt>
                <c:pt idx="6">
                  <c:v>43006</c:v>
                </c:pt>
                <c:pt idx="7">
                  <c:v>43013</c:v>
                </c:pt>
                <c:pt idx="8">
                  <c:v>43020</c:v>
                </c:pt>
                <c:pt idx="9">
                  <c:v>43027</c:v>
                </c:pt>
                <c:pt idx="10">
                  <c:v>43034</c:v>
                </c:pt>
                <c:pt idx="11">
                  <c:v>43041</c:v>
                </c:pt>
                <c:pt idx="12">
                  <c:v>43048</c:v>
                </c:pt>
                <c:pt idx="13">
                  <c:v>43055</c:v>
                </c:pt>
                <c:pt idx="14">
                  <c:v>43062</c:v>
                </c:pt>
                <c:pt idx="15">
                  <c:v>43069</c:v>
                </c:pt>
                <c:pt idx="16">
                  <c:v>43076</c:v>
                </c:pt>
                <c:pt idx="17">
                  <c:v>43083</c:v>
                </c:pt>
                <c:pt idx="18">
                  <c:v>43090</c:v>
                </c:pt>
                <c:pt idx="19">
                  <c:v>43104</c:v>
                </c:pt>
                <c:pt idx="20">
                  <c:v>43111</c:v>
                </c:pt>
                <c:pt idx="21">
                  <c:v>43118</c:v>
                </c:pt>
                <c:pt idx="22">
                  <c:v>43125</c:v>
                </c:pt>
                <c:pt idx="23">
                  <c:v>43132</c:v>
                </c:pt>
                <c:pt idx="24">
                  <c:v>43139</c:v>
                </c:pt>
                <c:pt idx="25">
                  <c:v>43146</c:v>
                </c:pt>
                <c:pt idx="26">
                  <c:v>43153</c:v>
                </c:pt>
                <c:pt idx="27">
                  <c:v>43160</c:v>
                </c:pt>
                <c:pt idx="28">
                  <c:v>43167</c:v>
                </c:pt>
                <c:pt idx="29">
                  <c:v>43174</c:v>
                </c:pt>
                <c:pt idx="30">
                  <c:v>43181</c:v>
                </c:pt>
                <c:pt idx="31">
                  <c:v>43188</c:v>
                </c:pt>
                <c:pt idx="32">
                  <c:v>43195</c:v>
                </c:pt>
                <c:pt idx="33">
                  <c:v>43202</c:v>
                </c:pt>
                <c:pt idx="34">
                  <c:v>43209</c:v>
                </c:pt>
                <c:pt idx="35">
                  <c:v>43216</c:v>
                </c:pt>
                <c:pt idx="36">
                  <c:v>43223</c:v>
                </c:pt>
                <c:pt idx="37">
                  <c:v>43230</c:v>
                </c:pt>
                <c:pt idx="38">
                  <c:v>43237</c:v>
                </c:pt>
                <c:pt idx="39">
                  <c:v>43244</c:v>
                </c:pt>
                <c:pt idx="40">
                  <c:v>43251</c:v>
                </c:pt>
                <c:pt idx="41">
                  <c:v>43258</c:v>
                </c:pt>
                <c:pt idx="42">
                  <c:v>43265</c:v>
                </c:pt>
                <c:pt idx="43">
                  <c:v>43272</c:v>
                </c:pt>
                <c:pt idx="44">
                  <c:v>43279</c:v>
                </c:pt>
                <c:pt idx="45">
                  <c:v>43286</c:v>
                </c:pt>
                <c:pt idx="46">
                  <c:v>43293</c:v>
                </c:pt>
                <c:pt idx="47">
                  <c:v>43300</c:v>
                </c:pt>
                <c:pt idx="48">
                  <c:v>43307</c:v>
                </c:pt>
                <c:pt idx="49">
                  <c:v>43314</c:v>
                </c:pt>
                <c:pt idx="50">
                  <c:v>43321</c:v>
                </c:pt>
                <c:pt idx="51">
                  <c:v>43328</c:v>
                </c:pt>
                <c:pt idx="52">
                  <c:v>43335</c:v>
                </c:pt>
                <c:pt idx="53">
                  <c:v>43342</c:v>
                </c:pt>
                <c:pt idx="54">
                  <c:v>43349</c:v>
                </c:pt>
                <c:pt idx="55">
                  <c:v>43356</c:v>
                </c:pt>
                <c:pt idx="56">
                  <c:v>43363</c:v>
                </c:pt>
                <c:pt idx="57">
                  <c:v>43370</c:v>
                </c:pt>
                <c:pt idx="58">
                  <c:v>43377</c:v>
                </c:pt>
                <c:pt idx="59">
                  <c:v>43384</c:v>
                </c:pt>
                <c:pt idx="60">
                  <c:v>43391</c:v>
                </c:pt>
                <c:pt idx="61">
                  <c:v>43398</c:v>
                </c:pt>
                <c:pt idx="62">
                  <c:v>43405</c:v>
                </c:pt>
                <c:pt idx="63">
                  <c:v>43412</c:v>
                </c:pt>
                <c:pt idx="64">
                  <c:v>43419</c:v>
                </c:pt>
                <c:pt idx="65">
                  <c:v>43426</c:v>
                </c:pt>
                <c:pt idx="66">
                  <c:v>43433</c:v>
                </c:pt>
                <c:pt idx="67">
                  <c:v>43440</c:v>
                </c:pt>
                <c:pt idx="68">
                  <c:v>43447</c:v>
                </c:pt>
                <c:pt idx="69">
                  <c:v>43454</c:v>
                </c:pt>
                <c:pt idx="70">
                  <c:v>43461</c:v>
                </c:pt>
                <c:pt idx="71">
                  <c:v>43468</c:v>
                </c:pt>
                <c:pt idx="72">
                  <c:v>43475</c:v>
                </c:pt>
                <c:pt idx="73">
                  <c:v>43482</c:v>
                </c:pt>
                <c:pt idx="74">
                  <c:v>43489</c:v>
                </c:pt>
                <c:pt idx="75">
                  <c:v>43496</c:v>
                </c:pt>
                <c:pt idx="76">
                  <c:v>43503</c:v>
                </c:pt>
                <c:pt idx="77">
                  <c:v>43510</c:v>
                </c:pt>
                <c:pt idx="78">
                  <c:v>43517</c:v>
                </c:pt>
                <c:pt idx="79">
                  <c:v>43524</c:v>
                </c:pt>
                <c:pt idx="80">
                  <c:v>43531</c:v>
                </c:pt>
                <c:pt idx="81">
                  <c:v>43538</c:v>
                </c:pt>
                <c:pt idx="82">
                  <c:v>43545</c:v>
                </c:pt>
                <c:pt idx="83">
                  <c:v>43552</c:v>
                </c:pt>
                <c:pt idx="84">
                  <c:v>43559</c:v>
                </c:pt>
                <c:pt idx="85">
                  <c:v>43566</c:v>
                </c:pt>
                <c:pt idx="86">
                  <c:v>43573</c:v>
                </c:pt>
                <c:pt idx="87">
                  <c:v>43580</c:v>
                </c:pt>
                <c:pt idx="88">
                  <c:v>43587</c:v>
                </c:pt>
                <c:pt idx="89">
                  <c:v>43594</c:v>
                </c:pt>
                <c:pt idx="90">
                  <c:v>43601</c:v>
                </c:pt>
                <c:pt idx="91">
                  <c:v>43608</c:v>
                </c:pt>
                <c:pt idx="92">
                  <c:v>43615</c:v>
                </c:pt>
                <c:pt idx="93">
                  <c:v>43622</c:v>
                </c:pt>
                <c:pt idx="94">
                  <c:v>43629</c:v>
                </c:pt>
                <c:pt idx="95">
                  <c:v>43636</c:v>
                </c:pt>
                <c:pt idx="96">
                  <c:v>43643</c:v>
                </c:pt>
                <c:pt idx="97">
                  <c:v>43651</c:v>
                </c:pt>
                <c:pt idx="98">
                  <c:v>43657</c:v>
                </c:pt>
                <c:pt idx="99">
                  <c:v>43664</c:v>
                </c:pt>
                <c:pt idx="100">
                  <c:v>43671</c:v>
                </c:pt>
              </c:numCache>
            </c:numRef>
          </c:cat>
          <c:val>
            <c:numRef>
              <c:f>Data!$K$2:$K$102</c:f>
              <c:numCache>
                <c:formatCode>[$-409]mmm\-yy;@</c:formatCode>
                <c:ptCount val="101"/>
                <c:pt idx="0">
                  <c:v>42948</c:v>
                </c:pt>
                <c:pt idx="1">
                  <c:v>42948</c:v>
                </c:pt>
                <c:pt idx="2">
                  <c:v>42948</c:v>
                </c:pt>
                <c:pt idx="3">
                  <c:v>42979</c:v>
                </c:pt>
                <c:pt idx="4">
                  <c:v>42979</c:v>
                </c:pt>
                <c:pt idx="5">
                  <c:v>42979</c:v>
                </c:pt>
                <c:pt idx="6">
                  <c:v>42979</c:v>
                </c:pt>
                <c:pt idx="7">
                  <c:v>43009</c:v>
                </c:pt>
                <c:pt idx="8">
                  <c:v>43009</c:v>
                </c:pt>
                <c:pt idx="9">
                  <c:v>43009</c:v>
                </c:pt>
                <c:pt idx="10">
                  <c:v>43009</c:v>
                </c:pt>
                <c:pt idx="11">
                  <c:v>43040</c:v>
                </c:pt>
                <c:pt idx="12">
                  <c:v>43040</c:v>
                </c:pt>
                <c:pt idx="13">
                  <c:v>43040</c:v>
                </c:pt>
                <c:pt idx="14">
                  <c:v>43040</c:v>
                </c:pt>
                <c:pt idx="15">
                  <c:v>43040</c:v>
                </c:pt>
                <c:pt idx="16">
                  <c:v>43070</c:v>
                </c:pt>
                <c:pt idx="17">
                  <c:v>43070</c:v>
                </c:pt>
                <c:pt idx="18">
                  <c:v>43070</c:v>
                </c:pt>
                <c:pt idx="19">
                  <c:v>43101</c:v>
                </c:pt>
                <c:pt idx="20">
                  <c:v>43101</c:v>
                </c:pt>
                <c:pt idx="21">
                  <c:v>43101</c:v>
                </c:pt>
                <c:pt idx="22">
                  <c:v>43101</c:v>
                </c:pt>
                <c:pt idx="23">
                  <c:v>43132</c:v>
                </c:pt>
                <c:pt idx="24">
                  <c:v>43132</c:v>
                </c:pt>
                <c:pt idx="25">
                  <c:v>43132</c:v>
                </c:pt>
                <c:pt idx="26">
                  <c:v>43132</c:v>
                </c:pt>
                <c:pt idx="27">
                  <c:v>43160</c:v>
                </c:pt>
                <c:pt idx="28">
                  <c:v>43160</c:v>
                </c:pt>
                <c:pt idx="29">
                  <c:v>43160</c:v>
                </c:pt>
                <c:pt idx="30">
                  <c:v>43160</c:v>
                </c:pt>
                <c:pt idx="31">
                  <c:v>43160</c:v>
                </c:pt>
                <c:pt idx="32">
                  <c:v>43191</c:v>
                </c:pt>
                <c:pt idx="33">
                  <c:v>43191</c:v>
                </c:pt>
                <c:pt idx="34">
                  <c:v>43191</c:v>
                </c:pt>
                <c:pt idx="35">
                  <c:v>43191</c:v>
                </c:pt>
                <c:pt idx="36">
                  <c:v>43221</c:v>
                </c:pt>
                <c:pt idx="37">
                  <c:v>43221</c:v>
                </c:pt>
                <c:pt idx="38">
                  <c:v>43221</c:v>
                </c:pt>
                <c:pt idx="39">
                  <c:v>43221</c:v>
                </c:pt>
                <c:pt idx="40">
                  <c:v>43221</c:v>
                </c:pt>
                <c:pt idx="41">
                  <c:v>43252</c:v>
                </c:pt>
                <c:pt idx="42">
                  <c:v>43252</c:v>
                </c:pt>
                <c:pt idx="43">
                  <c:v>43252</c:v>
                </c:pt>
                <c:pt idx="44">
                  <c:v>43252</c:v>
                </c:pt>
                <c:pt idx="45">
                  <c:v>43282</c:v>
                </c:pt>
                <c:pt idx="46">
                  <c:v>43282</c:v>
                </c:pt>
                <c:pt idx="47">
                  <c:v>43282</c:v>
                </c:pt>
                <c:pt idx="48">
                  <c:v>43282</c:v>
                </c:pt>
                <c:pt idx="49">
                  <c:v>43313</c:v>
                </c:pt>
                <c:pt idx="50">
                  <c:v>43313</c:v>
                </c:pt>
                <c:pt idx="51">
                  <c:v>43313</c:v>
                </c:pt>
                <c:pt idx="52">
                  <c:v>43313</c:v>
                </c:pt>
                <c:pt idx="53">
                  <c:v>43313</c:v>
                </c:pt>
                <c:pt idx="54">
                  <c:v>43344</c:v>
                </c:pt>
                <c:pt idx="55">
                  <c:v>43344</c:v>
                </c:pt>
                <c:pt idx="56">
                  <c:v>43344</c:v>
                </c:pt>
                <c:pt idx="57">
                  <c:v>43344</c:v>
                </c:pt>
                <c:pt idx="58">
                  <c:v>43374</c:v>
                </c:pt>
                <c:pt idx="59">
                  <c:v>43374</c:v>
                </c:pt>
                <c:pt idx="60">
                  <c:v>43374</c:v>
                </c:pt>
                <c:pt idx="61">
                  <c:v>43374</c:v>
                </c:pt>
                <c:pt idx="62">
                  <c:v>43405</c:v>
                </c:pt>
                <c:pt idx="63">
                  <c:v>43405</c:v>
                </c:pt>
                <c:pt idx="64">
                  <c:v>43405</c:v>
                </c:pt>
                <c:pt idx="65">
                  <c:v>43405</c:v>
                </c:pt>
                <c:pt idx="66">
                  <c:v>43405</c:v>
                </c:pt>
                <c:pt idx="67">
                  <c:v>43435</c:v>
                </c:pt>
                <c:pt idx="68">
                  <c:v>43435</c:v>
                </c:pt>
                <c:pt idx="69">
                  <c:v>43435</c:v>
                </c:pt>
                <c:pt idx="70">
                  <c:v>43435</c:v>
                </c:pt>
                <c:pt idx="71">
                  <c:v>43466</c:v>
                </c:pt>
                <c:pt idx="72">
                  <c:v>43466</c:v>
                </c:pt>
                <c:pt idx="73">
                  <c:v>43466</c:v>
                </c:pt>
                <c:pt idx="74">
                  <c:v>43466</c:v>
                </c:pt>
                <c:pt idx="75">
                  <c:v>43466</c:v>
                </c:pt>
                <c:pt idx="76">
                  <c:v>43497</c:v>
                </c:pt>
                <c:pt idx="77">
                  <c:v>43497</c:v>
                </c:pt>
                <c:pt idx="78">
                  <c:v>43497</c:v>
                </c:pt>
                <c:pt idx="79">
                  <c:v>43497</c:v>
                </c:pt>
                <c:pt idx="80">
                  <c:v>43525</c:v>
                </c:pt>
                <c:pt idx="81">
                  <c:v>43525</c:v>
                </c:pt>
                <c:pt idx="82">
                  <c:v>43525</c:v>
                </c:pt>
                <c:pt idx="83">
                  <c:v>43525</c:v>
                </c:pt>
                <c:pt idx="84">
                  <c:v>43556</c:v>
                </c:pt>
                <c:pt idx="85">
                  <c:v>43556</c:v>
                </c:pt>
                <c:pt idx="86">
                  <c:v>43556</c:v>
                </c:pt>
                <c:pt idx="87">
                  <c:v>43556</c:v>
                </c:pt>
                <c:pt idx="88">
                  <c:v>43586</c:v>
                </c:pt>
                <c:pt idx="89">
                  <c:v>43586</c:v>
                </c:pt>
                <c:pt idx="90">
                  <c:v>43586</c:v>
                </c:pt>
                <c:pt idx="91">
                  <c:v>43586</c:v>
                </c:pt>
                <c:pt idx="92">
                  <c:v>43586</c:v>
                </c:pt>
                <c:pt idx="93">
                  <c:v>43617</c:v>
                </c:pt>
                <c:pt idx="94">
                  <c:v>43617</c:v>
                </c:pt>
                <c:pt idx="95">
                  <c:v>43617</c:v>
                </c:pt>
                <c:pt idx="96">
                  <c:v>43617</c:v>
                </c:pt>
                <c:pt idx="97">
                  <c:v>43647</c:v>
                </c:pt>
                <c:pt idx="98">
                  <c:v>43647</c:v>
                </c:pt>
                <c:pt idx="99">
                  <c:v>43647</c:v>
                </c:pt>
                <c:pt idx="100">
                  <c:v>43647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9E-4A5B-9310-1536AE000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66751"/>
        <c:axId val="68389055"/>
      </c:lineChart>
      <c:dateAx>
        <c:axId val="68366751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9055"/>
        <c:crosses val="autoZero"/>
        <c:auto val="1"/>
        <c:lblOffset val="100"/>
        <c:baseTimeUnit val="days"/>
      </c:dateAx>
      <c:valAx>
        <c:axId val="68389055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Price</a:t>
                </a:r>
                <a:r>
                  <a:rPr lang="en-AU" baseline="0"/>
                  <a:t> ($/kg)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434974</xdr:colOff>
      <xdr:row>8</xdr:row>
      <xdr:rowOff>106363</xdr:rowOff>
    </xdr:from>
    <xdr:to>
      <xdr:col>20</xdr:col>
      <xdr:colOff>177005</xdr:colOff>
      <xdr:row>24</xdr:row>
      <xdr:rowOff>103188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abSelected="1" zoomScale="80" zoomScaleNormal="80" workbookViewId="0">
      <pane xSplit="1" ySplit="1" topLeftCell="B11" activePane="bottomRight" state="frozen"/>
      <selection pane="bottomRight" activeCell="P37" sqref="P37:Q61"/>
      <selection pane="bottomLeft" activeCell="A2" sqref="A2"/>
      <selection pane="topRight" activeCell="B1" sqref="B1"/>
    </sheetView>
  </sheetViews>
  <sheetFormatPr defaultRowHeight="12.75"/>
  <cols>
    <col min="1" max="10" width="30.7109375" customWidth="1"/>
    <col min="11" max="11" width="10.85546875" bestFit="1" customWidth="1"/>
    <col min="16" max="17" width="12.28515625" bestFit="1" customWidth="1"/>
    <col min="22" max="22" width="13.140625" bestFit="1" customWidth="1"/>
  </cols>
  <sheetData>
    <row r="1" spans="1:25" ht="77.25" thickBot="1">
      <c r="A1" s="1"/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6</v>
      </c>
      <c r="K1" s="9"/>
    </row>
    <row r="2" spans="1:25" ht="13.5" thickBot="1">
      <c r="A2" s="2">
        <v>42964</v>
      </c>
      <c r="B2" s="3"/>
      <c r="C2" s="3"/>
      <c r="D2" s="3"/>
      <c r="E2" s="4">
        <v>14.5</v>
      </c>
      <c r="F2" s="4">
        <v>18.5</v>
      </c>
      <c r="G2" s="3"/>
      <c r="H2" s="3"/>
      <c r="I2" s="4">
        <v>19</v>
      </c>
      <c r="J2" s="4">
        <v>22</v>
      </c>
      <c r="K2" s="13">
        <f>DATE(YEAR(A2),MONTH(A2),DAY(1))</f>
        <v>42948</v>
      </c>
    </row>
    <row r="3" spans="1:25" ht="13.5" thickBot="1">
      <c r="A3" s="2">
        <v>42971</v>
      </c>
      <c r="B3" s="3"/>
      <c r="C3" s="3"/>
      <c r="D3" s="3"/>
      <c r="E3" s="4">
        <v>14.5</v>
      </c>
      <c r="F3" s="4">
        <v>18.5</v>
      </c>
      <c r="G3" s="3"/>
      <c r="H3" s="3"/>
      <c r="I3" s="4">
        <v>19</v>
      </c>
      <c r="J3" s="4">
        <v>22</v>
      </c>
      <c r="K3" s="13">
        <f t="shared" ref="K3:K66" si="0">DATE(YEAR(A3),MONTH(A3),DAY(1))</f>
        <v>42948</v>
      </c>
    </row>
    <row r="4" spans="1:25" ht="13.5" thickBot="1">
      <c r="A4" s="2">
        <v>42978</v>
      </c>
      <c r="B4" s="3"/>
      <c r="C4" s="3"/>
      <c r="D4" s="3"/>
      <c r="E4" s="4">
        <v>15</v>
      </c>
      <c r="F4" s="4">
        <v>19</v>
      </c>
      <c r="G4" s="3"/>
      <c r="H4" s="3"/>
      <c r="I4" s="4">
        <v>19</v>
      </c>
      <c r="J4" s="4">
        <v>22</v>
      </c>
      <c r="K4" s="13">
        <f t="shared" si="0"/>
        <v>42948</v>
      </c>
    </row>
    <row r="5" spans="1:25" ht="13.5" thickBot="1">
      <c r="A5" s="2">
        <v>42985</v>
      </c>
      <c r="B5" s="3"/>
      <c r="C5" s="3"/>
      <c r="D5" s="3"/>
      <c r="E5" s="4">
        <v>15</v>
      </c>
      <c r="F5" s="4">
        <v>19</v>
      </c>
      <c r="G5" s="3"/>
      <c r="H5" s="3"/>
      <c r="I5" s="4">
        <v>19</v>
      </c>
      <c r="J5" s="4">
        <v>22</v>
      </c>
      <c r="K5" s="13">
        <f t="shared" si="0"/>
        <v>42979</v>
      </c>
    </row>
    <row r="6" spans="1:25" ht="13.5" thickBot="1">
      <c r="A6" s="2">
        <v>42992</v>
      </c>
      <c r="B6" s="3"/>
      <c r="C6" s="3"/>
      <c r="D6" s="3"/>
      <c r="E6" s="4">
        <v>15</v>
      </c>
      <c r="F6" s="4">
        <v>20</v>
      </c>
      <c r="G6" s="3"/>
      <c r="H6" s="3"/>
      <c r="I6" s="4">
        <v>19</v>
      </c>
      <c r="J6" s="4">
        <v>22</v>
      </c>
      <c r="K6" s="13">
        <f t="shared" si="0"/>
        <v>42979</v>
      </c>
    </row>
    <row r="7" spans="1:25" ht="13.5" thickBot="1">
      <c r="A7" s="2">
        <v>42999</v>
      </c>
      <c r="B7" s="3"/>
      <c r="C7" s="3"/>
      <c r="D7" s="3"/>
      <c r="E7" s="4">
        <v>15</v>
      </c>
      <c r="F7" s="4">
        <v>20</v>
      </c>
      <c r="G7" s="3"/>
      <c r="H7" s="3"/>
      <c r="I7" s="4">
        <v>19</v>
      </c>
      <c r="J7" s="4">
        <v>22</v>
      </c>
      <c r="K7" s="13">
        <f t="shared" si="0"/>
        <v>42979</v>
      </c>
    </row>
    <row r="8" spans="1:25" ht="13.5" thickBot="1">
      <c r="A8" s="2">
        <v>43006</v>
      </c>
      <c r="B8" s="3"/>
      <c r="C8" s="3"/>
      <c r="D8" s="3"/>
      <c r="E8" s="4">
        <v>15</v>
      </c>
      <c r="F8" s="4">
        <v>20</v>
      </c>
      <c r="G8" s="3"/>
      <c r="H8" s="3"/>
      <c r="I8" s="4">
        <v>19</v>
      </c>
      <c r="J8" s="4">
        <v>22</v>
      </c>
      <c r="K8" s="13">
        <f t="shared" si="0"/>
        <v>42979</v>
      </c>
    </row>
    <row r="9" spans="1:25" ht="13.5" thickBot="1">
      <c r="A9" s="2">
        <v>43013</v>
      </c>
      <c r="B9" s="5">
        <v>161500</v>
      </c>
      <c r="C9" s="5">
        <v>155000</v>
      </c>
      <c r="D9" s="5">
        <v>168000</v>
      </c>
      <c r="E9" s="4">
        <v>15</v>
      </c>
      <c r="F9" s="4">
        <v>20</v>
      </c>
      <c r="G9" s="3"/>
      <c r="H9" s="3"/>
      <c r="I9" s="4">
        <v>19</v>
      </c>
      <c r="J9" s="4">
        <v>22</v>
      </c>
      <c r="K9" s="13">
        <f t="shared" si="0"/>
        <v>43009</v>
      </c>
    </row>
    <row r="10" spans="1:25" ht="13.5" thickBot="1">
      <c r="A10" s="2">
        <v>43020</v>
      </c>
      <c r="B10" s="5">
        <v>166500</v>
      </c>
      <c r="C10" s="5">
        <v>160000</v>
      </c>
      <c r="D10" s="5">
        <v>173000</v>
      </c>
      <c r="E10" s="4">
        <v>15</v>
      </c>
      <c r="F10" s="4">
        <v>20</v>
      </c>
      <c r="G10" s="3"/>
      <c r="H10" s="3"/>
      <c r="I10" s="4">
        <v>19</v>
      </c>
      <c r="J10" s="4">
        <v>22</v>
      </c>
      <c r="K10" s="13">
        <f t="shared" si="0"/>
        <v>43009</v>
      </c>
      <c r="V10" s="10"/>
      <c r="W10" s="16" t="s">
        <v>7</v>
      </c>
      <c r="X10" s="16" t="s">
        <v>8</v>
      </c>
    </row>
    <row r="11" spans="1:25" ht="13.5" thickBot="1">
      <c r="A11" s="2">
        <v>43027</v>
      </c>
      <c r="B11" s="5">
        <v>163929</v>
      </c>
      <c r="C11" s="5">
        <v>160000</v>
      </c>
      <c r="D11" s="5">
        <v>173000</v>
      </c>
      <c r="E11" s="4">
        <v>18</v>
      </c>
      <c r="F11" s="4">
        <v>20</v>
      </c>
      <c r="G11" s="3"/>
      <c r="H11" s="3"/>
      <c r="I11" s="4">
        <v>17.7</v>
      </c>
      <c r="J11" s="4">
        <v>21</v>
      </c>
      <c r="K11" s="13">
        <f t="shared" si="0"/>
        <v>43009</v>
      </c>
      <c r="V11" s="14" t="s">
        <v>9</v>
      </c>
      <c r="W11" s="7">
        <v>12000</v>
      </c>
      <c r="X11" s="8">
        <v>11.5</v>
      </c>
      <c r="Y11" s="8">
        <v>11.5</v>
      </c>
    </row>
    <row r="12" spans="1:25" ht="13.5" thickBot="1">
      <c r="A12" s="2">
        <v>43034</v>
      </c>
      <c r="B12" s="5">
        <v>168300</v>
      </c>
      <c r="C12" s="5">
        <v>160000</v>
      </c>
      <c r="D12" s="5">
        <v>173000</v>
      </c>
      <c r="E12" s="4">
        <v>18</v>
      </c>
      <c r="F12" s="4">
        <v>20</v>
      </c>
      <c r="G12" s="3"/>
      <c r="H12" s="3"/>
      <c r="I12" s="4">
        <v>17.7</v>
      </c>
      <c r="J12" s="4">
        <v>21</v>
      </c>
      <c r="K12" s="13">
        <f t="shared" si="0"/>
        <v>43009</v>
      </c>
      <c r="V12" s="16" t="s">
        <v>10</v>
      </c>
      <c r="W12" s="11">
        <v>6000</v>
      </c>
      <c r="X12" s="12">
        <v>13.5</v>
      </c>
      <c r="Y12" s="8">
        <v>13</v>
      </c>
    </row>
    <row r="13" spans="1:25" ht="13.5" thickBot="1">
      <c r="A13" s="2">
        <v>43041</v>
      </c>
      <c r="B13" s="5">
        <v>176375</v>
      </c>
      <c r="C13" s="5">
        <v>170000</v>
      </c>
      <c r="D13" s="5">
        <v>180000</v>
      </c>
      <c r="E13" s="4">
        <v>18</v>
      </c>
      <c r="F13" s="4">
        <v>20</v>
      </c>
      <c r="G13" s="3"/>
      <c r="H13" s="3"/>
      <c r="I13" s="4">
        <v>17.7</v>
      </c>
      <c r="J13" s="4">
        <v>21</v>
      </c>
      <c r="K13" s="13">
        <f t="shared" si="0"/>
        <v>43040</v>
      </c>
      <c r="V13" s="14" t="s">
        <v>11</v>
      </c>
      <c r="W13" s="7">
        <f>SUM(W11:W12)</f>
        <v>18000</v>
      </c>
      <c r="X13" s="8">
        <f>SUMPRODUCT($W11:$W12,X11:X12)/$W13</f>
        <v>12.166666666666666</v>
      </c>
      <c r="Y13" s="8">
        <f>SUMPRODUCT($W11:$W12,Y11:Y12)/$W13</f>
        <v>12</v>
      </c>
    </row>
    <row r="14" spans="1:25" ht="13.5" thickBot="1">
      <c r="A14" s="2">
        <v>43048</v>
      </c>
      <c r="B14" s="5">
        <v>174229</v>
      </c>
      <c r="C14" s="5">
        <v>170000</v>
      </c>
      <c r="D14" s="5">
        <v>173000</v>
      </c>
      <c r="E14" s="4">
        <v>18</v>
      </c>
      <c r="F14" s="4">
        <v>20</v>
      </c>
      <c r="G14" s="3"/>
      <c r="H14" s="3"/>
      <c r="I14" s="4">
        <v>17.7</v>
      </c>
      <c r="J14" s="4">
        <v>21</v>
      </c>
      <c r="K14" s="13">
        <f t="shared" si="0"/>
        <v>43040</v>
      </c>
    </row>
    <row r="15" spans="1:25" ht="13.5" thickBot="1">
      <c r="A15" s="2">
        <v>43055</v>
      </c>
      <c r="B15" s="5">
        <v>173667</v>
      </c>
      <c r="C15" s="5">
        <v>170000</v>
      </c>
      <c r="D15" s="5">
        <v>173000</v>
      </c>
      <c r="E15" s="4">
        <v>18</v>
      </c>
      <c r="F15" s="4">
        <v>20</v>
      </c>
      <c r="G15" s="3"/>
      <c r="H15" s="3"/>
      <c r="I15" s="4">
        <v>17.7</v>
      </c>
      <c r="J15" s="4">
        <v>21</v>
      </c>
      <c r="K15" s="13">
        <f t="shared" si="0"/>
        <v>43040</v>
      </c>
    </row>
    <row r="16" spans="1:25" ht="13.5" thickBot="1">
      <c r="A16" s="2">
        <v>43062</v>
      </c>
      <c r="B16" s="5">
        <v>175847</v>
      </c>
      <c r="C16" s="5">
        <v>170000</v>
      </c>
      <c r="D16" s="5">
        <v>180000</v>
      </c>
      <c r="E16" s="4">
        <v>18</v>
      </c>
      <c r="F16" s="4">
        <v>20</v>
      </c>
      <c r="G16" s="5">
        <v>142000</v>
      </c>
      <c r="H16" s="5">
        <v>150000</v>
      </c>
      <c r="I16" s="4">
        <v>17.7</v>
      </c>
      <c r="J16" s="4">
        <v>21</v>
      </c>
      <c r="K16" s="13">
        <f t="shared" si="0"/>
        <v>43040</v>
      </c>
    </row>
    <row r="17" spans="1:11" ht="13.5" thickBot="1">
      <c r="A17" s="2">
        <v>43069</v>
      </c>
      <c r="B17" s="5">
        <v>172100</v>
      </c>
      <c r="C17" s="5">
        <v>170000</v>
      </c>
      <c r="D17" s="5">
        <v>180000</v>
      </c>
      <c r="E17" s="4">
        <v>18</v>
      </c>
      <c r="F17" s="4">
        <v>20</v>
      </c>
      <c r="G17" s="5">
        <v>142000</v>
      </c>
      <c r="H17" s="5">
        <v>150000</v>
      </c>
      <c r="I17" s="4">
        <v>19</v>
      </c>
      <c r="J17" s="4">
        <v>22</v>
      </c>
      <c r="K17" s="13">
        <f t="shared" si="0"/>
        <v>43040</v>
      </c>
    </row>
    <row r="18" spans="1:11" ht="13.5" thickBot="1">
      <c r="A18" s="2">
        <v>43076</v>
      </c>
      <c r="B18" s="5">
        <v>170917</v>
      </c>
      <c r="C18" s="5">
        <v>170000</v>
      </c>
      <c r="D18" s="5">
        <v>180000</v>
      </c>
      <c r="E18" s="4">
        <v>18</v>
      </c>
      <c r="F18" s="4">
        <v>20</v>
      </c>
      <c r="G18" s="5">
        <v>142000</v>
      </c>
      <c r="H18" s="5">
        <v>150000</v>
      </c>
      <c r="I18" s="4">
        <v>19</v>
      </c>
      <c r="J18" s="4">
        <v>22</v>
      </c>
      <c r="K18" s="13">
        <f t="shared" si="0"/>
        <v>43070</v>
      </c>
    </row>
    <row r="19" spans="1:11" ht="13.5" thickBot="1">
      <c r="A19" s="2">
        <v>43083</v>
      </c>
      <c r="B19" s="5">
        <v>169722</v>
      </c>
      <c r="C19" s="5">
        <v>165000</v>
      </c>
      <c r="D19" s="5">
        <v>175000</v>
      </c>
      <c r="E19" s="4">
        <v>18.5</v>
      </c>
      <c r="F19" s="4">
        <v>20</v>
      </c>
      <c r="G19" s="5">
        <v>145000</v>
      </c>
      <c r="H19" s="5">
        <v>150000</v>
      </c>
      <c r="I19" s="4">
        <v>19</v>
      </c>
      <c r="J19" s="4">
        <v>22</v>
      </c>
      <c r="K19" s="13">
        <f t="shared" si="0"/>
        <v>43070</v>
      </c>
    </row>
    <row r="20" spans="1:11" ht="13.5" thickBot="1">
      <c r="A20" s="2">
        <v>43090</v>
      </c>
      <c r="B20" s="5">
        <v>166500</v>
      </c>
      <c r="C20" s="5">
        <v>165000</v>
      </c>
      <c r="D20" s="5">
        <v>175000</v>
      </c>
      <c r="E20" s="4">
        <v>18.5</v>
      </c>
      <c r="F20" s="4">
        <v>20</v>
      </c>
      <c r="G20" s="5">
        <v>145000</v>
      </c>
      <c r="H20" s="5">
        <v>150000</v>
      </c>
      <c r="I20" s="4">
        <v>19</v>
      </c>
      <c r="J20" s="4">
        <v>22</v>
      </c>
      <c r="K20" s="13">
        <f t="shared" si="0"/>
        <v>43070</v>
      </c>
    </row>
    <row r="21" spans="1:11" ht="13.5" thickBot="1">
      <c r="A21" s="2">
        <v>43104</v>
      </c>
      <c r="B21" s="5">
        <v>159250</v>
      </c>
      <c r="C21" s="5">
        <v>158000</v>
      </c>
      <c r="D21" s="5">
        <v>160000</v>
      </c>
      <c r="E21" s="4">
        <v>18.5</v>
      </c>
      <c r="F21" s="4">
        <v>20</v>
      </c>
      <c r="G21" s="5">
        <v>145000</v>
      </c>
      <c r="H21" s="5">
        <v>150000</v>
      </c>
      <c r="I21" s="4">
        <v>19</v>
      </c>
      <c r="J21" s="4">
        <v>22</v>
      </c>
      <c r="K21" s="13">
        <f t="shared" si="0"/>
        <v>43101</v>
      </c>
    </row>
    <row r="22" spans="1:11" ht="13.5" thickBot="1">
      <c r="A22" s="2">
        <v>43111</v>
      </c>
      <c r="B22" s="5">
        <v>164006</v>
      </c>
      <c r="C22" s="5">
        <v>160000</v>
      </c>
      <c r="D22" s="5">
        <v>165000</v>
      </c>
      <c r="E22" s="4">
        <v>18.5</v>
      </c>
      <c r="F22" s="4">
        <v>20</v>
      </c>
      <c r="G22" s="5">
        <v>148000</v>
      </c>
      <c r="H22" s="5">
        <v>153000</v>
      </c>
      <c r="I22" s="4">
        <v>19</v>
      </c>
      <c r="J22" s="4">
        <v>22</v>
      </c>
      <c r="K22" s="13">
        <f t="shared" si="0"/>
        <v>43101</v>
      </c>
    </row>
    <row r="23" spans="1:11" ht="13.5" thickBot="1">
      <c r="A23" s="2">
        <v>43118</v>
      </c>
      <c r="B23" s="5">
        <v>158245</v>
      </c>
      <c r="C23" s="5">
        <v>155000</v>
      </c>
      <c r="D23" s="5">
        <v>160000</v>
      </c>
      <c r="E23" s="4">
        <v>18.5</v>
      </c>
      <c r="F23" s="4">
        <v>20</v>
      </c>
      <c r="G23" s="5">
        <v>148000</v>
      </c>
      <c r="H23" s="5">
        <v>153000</v>
      </c>
      <c r="I23" s="4">
        <v>19</v>
      </c>
      <c r="J23" s="4">
        <v>22</v>
      </c>
      <c r="K23" s="13">
        <f t="shared" si="0"/>
        <v>43101</v>
      </c>
    </row>
    <row r="24" spans="1:11" ht="13.5" thickBot="1">
      <c r="A24" s="2">
        <v>43125</v>
      </c>
      <c r="B24" s="5">
        <v>153917</v>
      </c>
      <c r="C24" s="5">
        <v>155000</v>
      </c>
      <c r="D24" s="5">
        <v>160000</v>
      </c>
      <c r="E24" s="4">
        <v>18.5</v>
      </c>
      <c r="F24" s="4">
        <v>20</v>
      </c>
      <c r="G24" s="5">
        <v>148000</v>
      </c>
      <c r="H24" s="5">
        <v>153000</v>
      </c>
      <c r="I24" s="4">
        <v>19</v>
      </c>
      <c r="J24" s="4">
        <v>22</v>
      </c>
      <c r="K24" s="13">
        <f t="shared" si="0"/>
        <v>43101</v>
      </c>
    </row>
    <row r="25" spans="1:11" ht="13.5" thickBot="1">
      <c r="A25" s="2">
        <v>43132</v>
      </c>
      <c r="B25" s="5">
        <v>157769</v>
      </c>
      <c r="C25" s="5">
        <v>150000</v>
      </c>
      <c r="D25" s="5">
        <v>155000</v>
      </c>
      <c r="E25" s="4">
        <v>18.5</v>
      </c>
      <c r="F25" s="4">
        <v>20</v>
      </c>
      <c r="G25" s="5">
        <v>148000</v>
      </c>
      <c r="H25" s="5">
        <v>153000</v>
      </c>
      <c r="I25" s="4">
        <v>19</v>
      </c>
      <c r="J25" s="4">
        <v>22</v>
      </c>
      <c r="K25" s="13">
        <f t="shared" si="0"/>
        <v>43132</v>
      </c>
    </row>
    <row r="26" spans="1:11" ht="13.5" thickBot="1">
      <c r="A26" s="2">
        <v>43139</v>
      </c>
      <c r="B26" s="5">
        <v>153428</v>
      </c>
      <c r="C26" s="5">
        <v>145000</v>
      </c>
      <c r="D26" s="5">
        <v>155000</v>
      </c>
      <c r="E26" s="4">
        <v>19</v>
      </c>
      <c r="F26" s="4">
        <v>21</v>
      </c>
      <c r="G26" s="5">
        <v>148000</v>
      </c>
      <c r="H26" s="5">
        <v>153000</v>
      </c>
      <c r="I26" s="4">
        <v>19</v>
      </c>
      <c r="J26" s="4">
        <v>22</v>
      </c>
      <c r="K26" s="13">
        <f t="shared" si="0"/>
        <v>43132</v>
      </c>
    </row>
    <row r="27" spans="1:11" ht="13.5" thickBot="1">
      <c r="A27" s="2">
        <v>43146</v>
      </c>
      <c r="B27" s="5">
        <v>151250</v>
      </c>
      <c r="C27" s="5">
        <v>145000</v>
      </c>
      <c r="D27" s="5">
        <v>155000</v>
      </c>
      <c r="E27" s="4">
        <v>19</v>
      </c>
      <c r="F27" s="4">
        <v>21</v>
      </c>
      <c r="G27" s="5">
        <v>148000</v>
      </c>
      <c r="H27" s="5">
        <v>153000</v>
      </c>
      <c r="I27" s="4">
        <v>19</v>
      </c>
      <c r="J27" s="4">
        <v>22</v>
      </c>
      <c r="K27" s="13">
        <f t="shared" si="0"/>
        <v>43132</v>
      </c>
    </row>
    <row r="28" spans="1:11" ht="13.5" thickBot="1">
      <c r="A28" s="2">
        <v>43153</v>
      </c>
      <c r="B28" s="5">
        <v>153500</v>
      </c>
      <c r="C28" s="5">
        <v>145000</v>
      </c>
      <c r="D28" s="5">
        <v>155000</v>
      </c>
      <c r="E28" s="4">
        <v>19</v>
      </c>
      <c r="F28" s="4">
        <v>21</v>
      </c>
      <c r="G28" s="5">
        <v>148000</v>
      </c>
      <c r="H28" s="5">
        <v>153000</v>
      </c>
      <c r="I28" s="4">
        <v>19</v>
      </c>
      <c r="J28" s="4">
        <v>22</v>
      </c>
      <c r="K28" s="13">
        <f t="shared" si="0"/>
        <v>43132</v>
      </c>
    </row>
    <row r="29" spans="1:11" ht="13.5" thickBot="1">
      <c r="A29" s="2">
        <v>43160</v>
      </c>
      <c r="B29" s="5">
        <v>160000</v>
      </c>
      <c r="C29" s="5">
        <v>145000</v>
      </c>
      <c r="D29" s="5">
        <v>155000</v>
      </c>
      <c r="E29" s="4">
        <v>19</v>
      </c>
      <c r="F29" s="4">
        <v>21</v>
      </c>
      <c r="G29" s="5">
        <v>148000</v>
      </c>
      <c r="H29" s="5">
        <v>153000</v>
      </c>
      <c r="I29" s="4">
        <v>19</v>
      </c>
      <c r="J29" s="4">
        <v>22</v>
      </c>
      <c r="K29" s="13">
        <f t="shared" si="0"/>
        <v>43160</v>
      </c>
    </row>
    <row r="30" spans="1:11" ht="13.5" thickBot="1">
      <c r="A30" s="2">
        <v>43167</v>
      </c>
      <c r="B30" s="5">
        <v>157083</v>
      </c>
      <c r="C30" s="5">
        <v>150000</v>
      </c>
      <c r="D30" s="5">
        <v>160000</v>
      </c>
      <c r="E30" s="4">
        <v>19</v>
      </c>
      <c r="F30" s="4">
        <v>21</v>
      </c>
      <c r="G30" s="5">
        <v>148000</v>
      </c>
      <c r="H30" s="5">
        <v>153000</v>
      </c>
      <c r="I30" s="4">
        <v>19</v>
      </c>
      <c r="J30" s="4">
        <v>22</v>
      </c>
      <c r="K30" s="13">
        <f t="shared" si="0"/>
        <v>43160</v>
      </c>
    </row>
    <row r="31" spans="1:11" ht="13.5" thickBot="1">
      <c r="A31" s="2">
        <v>43174</v>
      </c>
      <c r="B31" s="5">
        <v>152990</v>
      </c>
      <c r="C31" s="5">
        <v>150000</v>
      </c>
      <c r="D31" s="5">
        <v>155000</v>
      </c>
      <c r="E31" s="4">
        <v>19</v>
      </c>
      <c r="F31" s="4">
        <v>21</v>
      </c>
      <c r="G31" s="5">
        <v>148000</v>
      </c>
      <c r="H31" s="5">
        <v>153000</v>
      </c>
      <c r="I31" s="4">
        <v>19</v>
      </c>
      <c r="J31" s="4">
        <v>22</v>
      </c>
      <c r="K31" s="13">
        <f t="shared" si="0"/>
        <v>43160</v>
      </c>
    </row>
    <row r="32" spans="1:11" ht="13.5" thickBot="1">
      <c r="A32" s="2">
        <v>43181</v>
      </c>
      <c r="B32" s="5">
        <v>151694</v>
      </c>
      <c r="C32" s="5">
        <v>150000</v>
      </c>
      <c r="D32" s="5">
        <v>155000</v>
      </c>
      <c r="E32" s="4">
        <v>19</v>
      </c>
      <c r="F32" s="4">
        <v>21</v>
      </c>
      <c r="G32" s="5">
        <v>148000</v>
      </c>
      <c r="H32" s="5">
        <v>153000</v>
      </c>
      <c r="I32" s="4">
        <v>19</v>
      </c>
      <c r="J32" s="4">
        <v>22</v>
      </c>
      <c r="K32" s="13">
        <f t="shared" si="0"/>
        <v>43160</v>
      </c>
    </row>
    <row r="33" spans="1:17" ht="13.5" thickBot="1">
      <c r="A33" s="2">
        <v>43188</v>
      </c>
      <c r="B33" s="5">
        <v>148188</v>
      </c>
      <c r="C33" s="5">
        <v>146000</v>
      </c>
      <c r="D33" s="5">
        <v>150000</v>
      </c>
      <c r="E33" s="4">
        <v>19</v>
      </c>
      <c r="F33" s="4">
        <v>21</v>
      </c>
      <c r="G33" s="5">
        <v>148000</v>
      </c>
      <c r="H33" s="5">
        <v>153000</v>
      </c>
      <c r="I33" s="4">
        <v>20</v>
      </c>
      <c r="J33" s="4">
        <v>22</v>
      </c>
      <c r="K33" s="13">
        <f t="shared" si="0"/>
        <v>43160</v>
      </c>
    </row>
    <row r="34" spans="1:17" ht="13.5" thickBot="1">
      <c r="A34" s="2">
        <v>43195</v>
      </c>
      <c r="B34" s="5">
        <v>147167</v>
      </c>
      <c r="C34" s="5">
        <v>145000</v>
      </c>
      <c r="D34" s="5">
        <v>150000</v>
      </c>
      <c r="E34" s="4">
        <v>19</v>
      </c>
      <c r="F34" s="4">
        <v>21</v>
      </c>
      <c r="G34" s="5">
        <v>148000</v>
      </c>
      <c r="H34" s="5">
        <v>153000</v>
      </c>
      <c r="I34" s="4">
        <v>20</v>
      </c>
      <c r="J34" s="4">
        <v>22</v>
      </c>
      <c r="K34" s="13">
        <f t="shared" si="0"/>
        <v>43191</v>
      </c>
    </row>
    <row r="35" spans="1:17" ht="13.5" thickBot="1">
      <c r="A35" s="2">
        <v>43202</v>
      </c>
      <c r="B35" s="5">
        <v>146557</v>
      </c>
      <c r="C35" s="5">
        <v>145000</v>
      </c>
      <c r="D35" s="5">
        <v>150000</v>
      </c>
      <c r="E35" s="4">
        <v>19</v>
      </c>
      <c r="F35" s="4">
        <v>21</v>
      </c>
      <c r="G35" s="5">
        <v>148000</v>
      </c>
      <c r="H35" s="5">
        <v>153000</v>
      </c>
      <c r="I35" s="4">
        <v>20</v>
      </c>
      <c r="J35" s="4">
        <v>22</v>
      </c>
      <c r="K35" s="13">
        <f t="shared" si="0"/>
        <v>43191</v>
      </c>
    </row>
    <row r="36" spans="1:17" ht="13.5" thickBot="1">
      <c r="A36" s="2">
        <v>43209</v>
      </c>
      <c r="B36" s="5">
        <v>142417</v>
      </c>
      <c r="C36" s="5">
        <v>140000</v>
      </c>
      <c r="D36" s="5">
        <v>145000</v>
      </c>
      <c r="E36" s="4">
        <v>19</v>
      </c>
      <c r="F36" s="4">
        <v>21</v>
      </c>
      <c r="G36" s="5">
        <v>148000</v>
      </c>
      <c r="H36" s="5">
        <v>153000</v>
      </c>
      <c r="I36" s="4">
        <v>20</v>
      </c>
      <c r="J36" s="4">
        <v>22</v>
      </c>
      <c r="K36" s="13">
        <f t="shared" si="0"/>
        <v>43191</v>
      </c>
      <c r="P36" s="14" t="s">
        <v>12</v>
      </c>
      <c r="Q36" s="14" t="s">
        <v>13</v>
      </c>
    </row>
    <row r="37" spans="1:17" ht="13.5" thickBot="1">
      <c r="A37" s="2">
        <v>43216</v>
      </c>
      <c r="B37" s="5">
        <v>143254</v>
      </c>
      <c r="C37" s="5">
        <v>138000</v>
      </c>
      <c r="D37" s="5">
        <v>143000</v>
      </c>
      <c r="E37" s="4">
        <v>19</v>
      </c>
      <c r="F37" s="4">
        <v>21</v>
      </c>
      <c r="G37" s="5">
        <v>148000</v>
      </c>
      <c r="H37" s="5">
        <v>153000</v>
      </c>
      <c r="I37" s="4">
        <v>20</v>
      </c>
      <c r="J37" s="4">
        <v>22</v>
      </c>
      <c r="K37" s="13">
        <f t="shared" si="0"/>
        <v>43191</v>
      </c>
      <c r="O37" s="13">
        <v>42948</v>
      </c>
      <c r="P37" s="15">
        <f>AVERAGEIFS(I:I,$K:$K,$O37)*1000</f>
        <v>19000</v>
      </c>
      <c r="Q37" s="15">
        <f>AVERAGEIFS(J:J,$K:$K,$O37)*1000</f>
        <v>22000</v>
      </c>
    </row>
    <row r="38" spans="1:17" ht="13.5" thickBot="1">
      <c r="A38" s="2">
        <v>43223</v>
      </c>
      <c r="B38" s="5">
        <v>138156</v>
      </c>
      <c r="C38" s="5">
        <v>135000</v>
      </c>
      <c r="D38" s="5">
        <v>140000</v>
      </c>
      <c r="E38" s="4">
        <v>18</v>
      </c>
      <c r="F38" s="4">
        <v>21</v>
      </c>
      <c r="G38" s="5">
        <v>148000</v>
      </c>
      <c r="H38" s="5">
        <v>150000</v>
      </c>
      <c r="I38" s="4">
        <v>20</v>
      </c>
      <c r="J38" s="4">
        <v>22</v>
      </c>
      <c r="K38" s="13">
        <f t="shared" si="0"/>
        <v>43221</v>
      </c>
      <c r="O38" s="13">
        <f>EDATE(O37,1)</f>
        <v>42979</v>
      </c>
      <c r="P38" s="15">
        <f t="shared" ref="P38:P61" si="1">AVERAGEIFS(I:I,$K:$K,$O38)*1000</f>
        <v>19000</v>
      </c>
      <c r="Q38" s="15">
        <f t="shared" ref="Q38:Q61" si="2">AVERAGEIFS(J:J,$K:$K,$O38)*1000</f>
        <v>22000</v>
      </c>
    </row>
    <row r="39" spans="1:17" ht="13.5" thickBot="1">
      <c r="A39" s="2">
        <v>43230</v>
      </c>
      <c r="B39" s="5">
        <v>137813</v>
      </c>
      <c r="C39" s="5">
        <v>135000</v>
      </c>
      <c r="D39" s="5">
        <v>140000</v>
      </c>
      <c r="E39" s="4">
        <v>18</v>
      </c>
      <c r="F39" s="4">
        <v>20</v>
      </c>
      <c r="G39" s="5">
        <v>148000</v>
      </c>
      <c r="H39" s="5">
        <v>150000</v>
      </c>
      <c r="I39" s="4">
        <v>20</v>
      </c>
      <c r="J39" s="4">
        <v>21</v>
      </c>
      <c r="K39" s="13">
        <f t="shared" si="0"/>
        <v>43221</v>
      </c>
      <c r="O39" s="13">
        <f t="shared" ref="O39:O61" si="3">EDATE(O38,1)</f>
        <v>43009</v>
      </c>
      <c r="P39" s="15">
        <f t="shared" si="1"/>
        <v>18350</v>
      </c>
      <c r="Q39" s="15">
        <f t="shared" si="2"/>
        <v>21500</v>
      </c>
    </row>
    <row r="40" spans="1:17" ht="13.5" thickBot="1">
      <c r="A40" s="2">
        <v>43237</v>
      </c>
      <c r="B40" s="5">
        <v>137578</v>
      </c>
      <c r="C40" s="5">
        <v>135000</v>
      </c>
      <c r="D40" s="5">
        <v>140000</v>
      </c>
      <c r="E40" s="4">
        <v>18</v>
      </c>
      <c r="F40" s="4">
        <v>20</v>
      </c>
      <c r="G40" s="5">
        <v>140000</v>
      </c>
      <c r="H40" s="5">
        <v>145000</v>
      </c>
      <c r="I40" s="4">
        <v>19</v>
      </c>
      <c r="J40" s="4">
        <v>20</v>
      </c>
      <c r="K40" s="13">
        <f t="shared" si="0"/>
        <v>43221</v>
      </c>
      <c r="O40" s="13">
        <f t="shared" si="3"/>
        <v>43040</v>
      </c>
      <c r="P40" s="15">
        <f t="shared" si="1"/>
        <v>17960</v>
      </c>
      <c r="Q40" s="15">
        <f t="shared" si="2"/>
        <v>21200</v>
      </c>
    </row>
    <row r="41" spans="1:17" ht="13.5" thickBot="1">
      <c r="A41" s="2">
        <v>43244</v>
      </c>
      <c r="B41" s="5">
        <v>134141</v>
      </c>
      <c r="C41" s="5">
        <v>135000</v>
      </c>
      <c r="D41" s="5">
        <v>140000</v>
      </c>
      <c r="E41" s="4">
        <v>18</v>
      </c>
      <c r="F41" s="4">
        <v>20</v>
      </c>
      <c r="G41" s="5">
        <v>140000</v>
      </c>
      <c r="H41" s="5">
        <v>145000</v>
      </c>
      <c r="I41" s="4">
        <v>19</v>
      </c>
      <c r="J41" s="4">
        <v>20</v>
      </c>
      <c r="K41" s="13">
        <f t="shared" si="0"/>
        <v>43221</v>
      </c>
      <c r="O41" s="13">
        <f t="shared" si="3"/>
        <v>43070</v>
      </c>
      <c r="P41" s="15">
        <f t="shared" si="1"/>
        <v>19000</v>
      </c>
      <c r="Q41" s="15">
        <f t="shared" si="2"/>
        <v>22000</v>
      </c>
    </row>
    <row r="42" spans="1:17" ht="13.5" thickBot="1">
      <c r="A42" s="2">
        <v>43251</v>
      </c>
      <c r="B42" s="5">
        <v>131000</v>
      </c>
      <c r="C42" s="5">
        <v>130000</v>
      </c>
      <c r="D42" s="5">
        <v>135000</v>
      </c>
      <c r="E42" s="4">
        <v>18</v>
      </c>
      <c r="F42" s="4">
        <v>20</v>
      </c>
      <c r="G42" s="5">
        <v>140000</v>
      </c>
      <c r="H42" s="5">
        <v>145000</v>
      </c>
      <c r="I42" s="4">
        <v>19</v>
      </c>
      <c r="J42" s="4">
        <v>20</v>
      </c>
      <c r="K42" s="13">
        <f t="shared" si="0"/>
        <v>43221</v>
      </c>
      <c r="O42" s="13">
        <f t="shared" si="3"/>
        <v>43101</v>
      </c>
      <c r="P42" s="15">
        <f t="shared" si="1"/>
        <v>19000</v>
      </c>
      <c r="Q42" s="15">
        <f t="shared" si="2"/>
        <v>22000</v>
      </c>
    </row>
    <row r="43" spans="1:17" ht="13.5" thickBot="1">
      <c r="A43" s="2">
        <v>43258</v>
      </c>
      <c r="B43" s="5">
        <v>127209</v>
      </c>
      <c r="C43" s="5">
        <v>126000</v>
      </c>
      <c r="D43" s="5">
        <v>130000</v>
      </c>
      <c r="E43" s="4">
        <v>18</v>
      </c>
      <c r="F43" s="4">
        <v>20</v>
      </c>
      <c r="G43" s="5">
        <v>140000</v>
      </c>
      <c r="H43" s="5">
        <v>142000</v>
      </c>
      <c r="I43" s="4">
        <v>19</v>
      </c>
      <c r="J43" s="4">
        <v>20</v>
      </c>
      <c r="K43" s="13">
        <f t="shared" si="0"/>
        <v>43252</v>
      </c>
      <c r="O43" s="13">
        <f t="shared" si="3"/>
        <v>43132</v>
      </c>
      <c r="P43" s="15">
        <f t="shared" si="1"/>
        <v>19000</v>
      </c>
      <c r="Q43" s="15">
        <f t="shared" si="2"/>
        <v>22000</v>
      </c>
    </row>
    <row r="44" spans="1:17" ht="13.5" thickBot="1">
      <c r="A44" s="2">
        <v>43265</v>
      </c>
      <c r="B44" s="5">
        <v>122936</v>
      </c>
      <c r="C44" s="5">
        <v>120000</v>
      </c>
      <c r="D44" s="5">
        <v>125000</v>
      </c>
      <c r="E44" s="4">
        <v>18</v>
      </c>
      <c r="F44" s="4">
        <v>19.5</v>
      </c>
      <c r="G44" s="5">
        <v>140000</v>
      </c>
      <c r="H44" s="5">
        <v>142000</v>
      </c>
      <c r="I44" s="4">
        <v>19</v>
      </c>
      <c r="J44" s="4">
        <v>20</v>
      </c>
      <c r="K44" s="13">
        <f t="shared" si="0"/>
        <v>43252</v>
      </c>
      <c r="O44" s="13">
        <f t="shared" si="3"/>
        <v>43160</v>
      </c>
      <c r="P44" s="15">
        <f t="shared" si="1"/>
        <v>19200</v>
      </c>
      <c r="Q44" s="15">
        <f t="shared" si="2"/>
        <v>22000</v>
      </c>
    </row>
    <row r="45" spans="1:17" ht="13.5" thickBot="1">
      <c r="A45" s="2">
        <v>43272</v>
      </c>
      <c r="B45" s="5">
        <v>122479</v>
      </c>
      <c r="C45" s="5">
        <v>120000</v>
      </c>
      <c r="D45" s="5">
        <v>125000</v>
      </c>
      <c r="E45" s="4">
        <v>18</v>
      </c>
      <c r="F45" s="4">
        <v>19.5</v>
      </c>
      <c r="G45" s="5">
        <v>135000</v>
      </c>
      <c r="H45" s="5">
        <v>140000</v>
      </c>
      <c r="I45" s="4">
        <v>19</v>
      </c>
      <c r="J45" s="4">
        <v>20</v>
      </c>
      <c r="K45" s="13">
        <f t="shared" si="0"/>
        <v>43252</v>
      </c>
      <c r="O45" s="13">
        <f t="shared" si="3"/>
        <v>43191</v>
      </c>
      <c r="P45" s="15">
        <f t="shared" si="1"/>
        <v>20000</v>
      </c>
      <c r="Q45" s="15">
        <f t="shared" si="2"/>
        <v>22000</v>
      </c>
    </row>
    <row r="46" spans="1:17" ht="13.5" thickBot="1">
      <c r="A46" s="2">
        <v>43279</v>
      </c>
      <c r="B46" s="5">
        <v>121188</v>
      </c>
      <c r="C46" s="5">
        <v>120000</v>
      </c>
      <c r="D46" s="5">
        <v>125000</v>
      </c>
      <c r="E46" s="4">
        <v>18</v>
      </c>
      <c r="F46" s="4">
        <v>20</v>
      </c>
      <c r="G46" s="5">
        <v>130000</v>
      </c>
      <c r="H46" s="5">
        <v>135000</v>
      </c>
      <c r="I46" s="4">
        <v>19</v>
      </c>
      <c r="J46" s="4">
        <v>20</v>
      </c>
      <c r="K46" s="13">
        <f t="shared" si="0"/>
        <v>43252</v>
      </c>
      <c r="O46" s="13">
        <f t="shared" si="3"/>
        <v>43221</v>
      </c>
      <c r="P46" s="15">
        <f t="shared" si="1"/>
        <v>19400</v>
      </c>
      <c r="Q46" s="15">
        <f t="shared" si="2"/>
        <v>20600</v>
      </c>
    </row>
    <row r="47" spans="1:17" ht="13.5" thickBot="1">
      <c r="A47" s="2">
        <v>43286</v>
      </c>
      <c r="B47" s="5">
        <v>116778</v>
      </c>
      <c r="C47" s="5">
        <v>115000</v>
      </c>
      <c r="D47" s="5">
        <v>120000</v>
      </c>
      <c r="E47" s="4">
        <v>18</v>
      </c>
      <c r="F47" s="4">
        <v>19</v>
      </c>
      <c r="G47" s="5">
        <v>130000</v>
      </c>
      <c r="H47" s="5">
        <v>135000</v>
      </c>
      <c r="I47" s="4">
        <v>19</v>
      </c>
      <c r="J47" s="4">
        <v>20</v>
      </c>
      <c r="K47" s="13">
        <f t="shared" si="0"/>
        <v>43282</v>
      </c>
      <c r="O47" s="13">
        <f t="shared" si="3"/>
        <v>43252</v>
      </c>
      <c r="P47" s="15">
        <f t="shared" si="1"/>
        <v>19000</v>
      </c>
      <c r="Q47" s="15">
        <f t="shared" si="2"/>
        <v>20000</v>
      </c>
    </row>
    <row r="48" spans="1:17" ht="13.5" thickBot="1">
      <c r="A48" s="2">
        <v>43293</v>
      </c>
      <c r="B48" s="5">
        <v>117652</v>
      </c>
      <c r="C48" s="5">
        <v>113000</v>
      </c>
      <c r="D48" s="5">
        <v>118000</v>
      </c>
      <c r="E48" s="4">
        <v>18</v>
      </c>
      <c r="F48" s="4">
        <v>19</v>
      </c>
      <c r="G48" s="5">
        <v>130000</v>
      </c>
      <c r="H48" s="5">
        <v>135000</v>
      </c>
      <c r="I48" s="4">
        <v>19</v>
      </c>
      <c r="J48" s="4">
        <v>20</v>
      </c>
      <c r="K48" s="13">
        <f t="shared" si="0"/>
        <v>43282</v>
      </c>
      <c r="O48" s="13">
        <f t="shared" si="3"/>
        <v>43282</v>
      </c>
      <c r="P48" s="15">
        <f t="shared" si="1"/>
        <v>19000</v>
      </c>
      <c r="Q48" s="15">
        <f t="shared" si="2"/>
        <v>20000</v>
      </c>
    </row>
    <row r="49" spans="1:17" ht="13.5" thickBot="1">
      <c r="A49" s="2">
        <v>43300</v>
      </c>
      <c r="B49" s="5">
        <v>108396</v>
      </c>
      <c r="C49" s="5">
        <v>105000</v>
      </c>
      <c r="D49" s="5">
        <v>110000</v>
      </c>
      <c r="E49" s="4">
        <v>17</v>
      </c>
      <c r="F49" s="4">
        <v>19</v>
      </c>
      <c r="G49" s="5">
        <v>128000</v>
      </c>
      <c r="H49" s="5">
        <v>135000</v>
      </c>
      <c r="I49" s="4">
        <v>19</v>
      </c>
      <c r="J49" s="4">
        <v>20</v>
      </c>
      <c r="K49" s="13">
        <f t="shared" si="0"/>
        <v>43282</v>
      </c>
      <c r="O49" s="13">
        <f t="shared" si="3"/>
        <v>43313</v>
      </c>
      <c r="P49" s="15">
        <f t="shared" si="1"/>
        <v>19000</v>
      </c>
      <c r="Q49" s="15">
        <f t="shared" si="2"/>
        <v>20000</v>
      </c>
    </row>
    <row r="50" spans="1:17" ht="13.5" thickBot="1">
      <c r="A50" s="2">
        <v>43307</v>
      </c>
      <c r="B50" s="5">
        <v>101651</v>
      </c>
      <c r="C50" s="5">
        <v>98000</v>
      </c>
      <c r="D50" s="5">
        <v>105000</v>
      </c>
      <c r="E50" s="4">
        <v>17</v>
      </c>
      <c r="F50" s="4">
        <v>19</v>
      </c>
      <c r="G50" s="5">
        <v>125000</v>
      </c>
      <c r="H50" s="5">
        <v>135000</v>
      </c>
      <c r="I50" s="4">
        <v>19</v>
      </c>
      <c r="J50" s="4">
        <v>20</v>
      </c>
      <c r="K50" s="13">
        <f t="shared" si="0"/>
        <v>43282</v>
      </c>
      <c r="O50" s="13">
        <f t="shared" si="3"/>
        <v>43344</v>
      </c>
      <c r="P50" s="15">
        <f t="shared" si="1"/>
        <v>18875</v>
      </c>
      <c r="Q50" s="15">
        <f t="shared" si="2"/>
        <v>19875</v>
      </c>
    </row>
    <row r="51" spans="1:17" ht="13.5" thickBot="1">
      <c r="A51" s="2">
        <v>43314</v>
      </c>
      <c r="B51" s="5">
        <v>97924</v>
      </c>
      <c r="C51" s="5">
        <v>94000</v>
      </c>
      <c r="D51" s="5">
        <v>102000</v>
      </c>
      <c r="E51" s="4">
        <v>17</v>
      </c>
      <c r="F51" s="4">
        <v>19</v>
      </c>
      <c r="G51" s="5">
        <v>125000</v>
      </c>
      <c r="H51" s="5">
        <v>135000</v>
      </c>
      <c r="I51" s="4">
        <v>19</v>
      </c>
      <c r="J51" s="4">
        <v>20</v>
      </c>
      <c r="K51" s="13">
        <f t="shared" si="0"/>
        <v>43313</v>
      </c>
      <c r="O51" s="13">
        <f t="shared" si="3"/>
        <v>43374</v>
      </c>
      <c r="P51" s="15">
        <f t="shared" si="1"/>
        <v>17500</v>
      </c>
      <c r="Q51" s="15">
        <f t="shared" si="2"/>
        <v>18750</v>
      </c>
    </row>
    <row r="52" spans="1:17" ht="13.5" thickBot="1">
      <c r="A52" s="2">
        <v>43321</v>
      </c>
      <c r="B52" s="5">
        <v>96446</v>
      </c>
      <c r="C52" s="5">
        <v>94000</v>
      </c>
      <c r="D52" s="5">
        <v>100000</v>
      </c>
      <c r="E52" s="4">
        <v>16.5</v>
      </c>
      <c r="F52" s="4">
        <v>18.5</v>
      </c>
      <c r="G52" s="5">
        <v>115000</v>
      </c>
      <c r="H52" s="5">
        <v>130000</v>
      </c>
      <c r="I52" s="4">
        <v>19</v>
      </c>
      <c r="J52" s="4">
        <v>20</v>
      </c>
      <c r="K52" s="13">
        <f t="shared" si="0"/>
        <v>43313</v>
      </c>
      <c r="O52" s="13">
        <f t="shared" si="3"/>
        <v>43405</v>
      </c>
      <c r="P52" s="15">
        <f t="shared" si="1"/>
        <v>15000</v>
      </c>
      <c r="Q52" s="15">
        <f t="shared" si="2"/>
        <v>17600</v>
      </c>
    </row>
    <row r="53" spans="1:17" ht="13.5" thickBot="1">
      <c r="A53" s="2">
        <v>43328</v>
      </c>
      <c r="B53" s="5">
        <v>92457</v>
      </c>
      <c r="C53" s="5">
        <v>90000</v>
      </c>
      <c r="D53" s="5">
        <v>95000</v>
      </c>
      <c r="E53" s="4">
        <v>16</v>
      </c>
      <c r="F53" s="4">
        <v>18</v>
      </c>
      <c r="G53" s="5">
        <v>115000</v>
      </c>
      <c r="H53" s="5">
        <v>130000</v>
      </c>
      <c r="I53" s="4">
        <v>19</v>
      </c>
      <c r="J53" s="4">
        <v>20</v>
      </c>
      <c r="K53" s="13">
        <f t="shared" si="0"/>
        <v>43313</v>
      </c>
      <c r="O53" s="13">
        <f t="shared" si="3"/>
        <v>43435</v>
      </c>
      <c r="P53" s="15">
        <f t="shared" si="1"/>
        <v>15000</v>
      </c>
      <c r="Q53" s="15">
        <f t="shared" si="2"/>
        <v>17000</v>
      </c>
    </row>
    <row r="54" spans="1:17" ht="13.5" thickBot="1">
      <c r="A54" s="2">
        <v>43335</v>
      </c>
      <c r="B54" s="5">
        <v>89583</v>
      </c>
      <c r="C54" s="5">
        <v>85000</v>
      </c>
      <c r="D54" s="5">
        <v>95000</v>
      </c>
      <c r="E54" s="4">
        <v>16</v>
      </c>
      <c r="F54" s="4">
        <v>18</v>
      </c>
      <c r="G54" s="5">
        <v>115000</v>
      </c>
      <c r="H54" s="5">
        <v>130000</v>
      </c>
      <c r="I54" s="4">
        <v>19</v>
      </c>
      <c r="J54" s="4">
        <v>20</v>
      </c>
      <c r="K54" s="13">
        <f t="shared" si="0"/>
        <v>43313</v>
      </c>
      <c r="O54" s="13">
        <f t="shared" si="3"/>
        <v>43466</v>
      </c>
      <c r="P54" s="15">
        <f t="shared" si="1"/>
        <v>15000</v>
      </c>
      <c r="Q54" s="15">
        <f t="shared" si="2"/>
        <v>17000</v>
      </c>
    </row>
    <row r="55" spans="1:17" ht="13.5" thickBot="1">
      <c r="A55" s="2">
        <v>43342</v>
      </c>
      <c r="B55" s="5">
        <v>85298</v>
      </c>
      <c r="C55" s="5">
        <v>80000</v>
      </c>
      <c r="D55" s="5">
        <v>90000</v>
      </c>
      <c r="E55" s="4">
        <v>15.5</v>
      </c>
      <c r="F55" s="4">
        <v>17.5</v>
      </c>
      <c r="G55" s="5">
        <v>115000</v>
      </c>
      <c r="H55" s="5">
        <v>130000</v>
      </c>
      <c r="I55" s="4">
        <v>19</v>
      </c>
      <c r="J55" s="4">
        <v>20</v>
      </c>
      <c r="K55" s="13">
        <f t="shared" si="0"/>
        <v>43313</v>
      </c>
      <c r="O55" s="13">
        <f t="shared" si="3"/>
        <v>43497</v>
      </c>
      <c r="P55" s="15">
        <f t="shared" si="1"/>
        <v>15000</v>
      </c>
      <c r="Q55" s="15">
        <f t="shared" si="2"/>
        <v>17000</v>
      </c>
    </row>
    <row r="56" spans="1:17" ht="13.5" thickBot="1">
      <c r="A56" s="2">
        <v>43349</v>
      </c>
      <c r="B56" s="5">
        <v>82747</v>
      </c>
      <c r="C56" s="5">
        <v>80000</v>
      </c>
      <c r="D56" s="5">
        <v>86000</v>
      </c>
      <c r="E56" s="4">
        <v>15.5</v>
      </c>
      <c r="F56" s="4">
        <v>17.5</v>
      </c>
      <c r="G56" s="5">
        <v>115000</v>
      </c>
      <c r="H56" s="5">
        <v>130000</v>
      </c>
      <c r="I56" s="4">
        <v>19</v>
      </c>
      <c r="J56" s="4">
        <v>20</v>
      </c>
      <c r="K56" s="13">
        <f t="shared" si="0"/>
        <v>43344</v>
      </c>
      <c r="O56" s="13">
        <f t="shared" si="3"/>
        <v>43525</v>
      </c>
      <c r="P56" s="15">
        <f t="shared" si="1"/>
        <v>15000</v>
      </c>
      <c r="Q56" s="15">
        <f t="shared" si="2"/>
        <v>16625</v>
      </c>
    </row>
    <row r="57" spans="1:17" ht="13.5" thickBot="1">
      <c r="A57" s="2">
        <v>43356</v>
      </c>
      <c r="B57" s="5">
        <v>80704</v>
      </c>
      <c r="C57" s="5">
        <v>80000</v>
      </c>
      <c r="D57" s="5">
        <v>85000</v>
      </c>
      <c r="E57" s="4">
        <v>15.5</v>
      </c>
      <c r="F57" s="4">
        <v>17.5</v>
      </c>
      <c r="G57" s="5">
        <v>110000</v>
      </c>
      <c r="H57" s="5">
        <v>130000</v>
      </c>
      <c r="I57" s="4">
        <v>19</v>
      </c>
      <c r="J57" s="4">
        <v>20</v>
      </c>
      <c r="K57" s="13">
        <f t="shared" si="0"/>
        <v>43344</v>
      </c>
      <c r="O57" s="13">
        <f t="shared" si="3"/>
        <v>43556</v>
      </c>
      <c r="P57" s="15">
        <f t="shared" si="1"/>
        <v>15000</v>
      </c>
      <c r="Q57" s="15">
        <f t="shared" si="2"/>
        <v>16000</v>
      </c>
    </row>
    <row r="58" spans="1:17" ht="13.5" thickBot="1">
      <c r="A58" s="2">
        <v>43363</v>
      </c>
      <c r="B58" s="5">
        <v>79204</v>
      </c>
      <c r="C58" s="5">
        <v>78000</v>
      </c>
      <c r="D58" s="5">
        <v>82000</v>
      </c>
      <c r="E58" s="4">
        <v>15</v>
      </c>
      <c r="F58" s="4">
        <v>17.5</v>
      </c>
      <c r="G58" s="5">
        <v>110000</v>
      </c>
      <c r="H58" s="5">
        <v>130000</v>
      </c>
      <c r="I58" s="4">
        <v>19</v>
      </c>
      <c r="J58" s="4">
        <v>20</v>
      </c>
      <c r="K58" s="13">
        <f t="shared" si="0"/>
        <v>43344</v>
      </c>
      <c r="O58" s="13">
        <f t="shared" si="3"/>
        <v>43586</v>
      </c>
      <c r="P58" s="15">
        <f t="shared" si="1"/>
        <v>14700</v>
      </c>
      <c r="Q58" s="15">
        <f t="shared" si="2"/>
        <v>15700</v>
      </c>
    </row>
    <row r="59" spans="1:17" ht="13.5" thickBot="1">
      <c r="A59" s="2">
        <v>43370</v>
      </c>
      <c r="B59" s="5">
        <v>78203</v>
      </c>
      <c r="C59" s="5">
        <v>78000</v>
      </c>
      <c r="D59" s="5">
        <v>82000</v>
      </c>
      <c r="E59" s="4">
        <v>15</v>
      </c>
      <c r="F59" s="4">
        <v>17</v>
      </c>
      <c r="G59" s="5">
        <v>110000</v>
      </c>
      <c r="H59" s="5">
        <v>125000</v>
      </c>
      <c r="I59" s="4">
        <v>18.5</v>
      </c>
      <c r="J59" s="4">
        <v>19.5</v>
      </c>
      <c r="K59" s="13">
        <f t="shared" si="0"/>
        <v>43344</v>
      </c>
      <c r="O59" s="13">
        <f t="shared" si="3"/>
        <v>43617</v>
      </c>
      <c r="P59" s="15">
        <f t="shared" si="1"/>
        <v>14000</v>
      </c>
      <c r="Q59" s="15">
        <f t="shared" si="2"/>
        <v>15000</v>
      </c>
    </row>
    <row r="60" spans="1:17" ht="13.5" thickBot="1">
      <c r="A60" s="2">
        <v>43377</v>
      </c>
      <c r="B60" s="5">
        <v>78203</v>
      </c>
      <c r="C60" s="5">
        <v>78000</v>
      </c>
      <c r="D60" s="5">
        <v>82000</v>
      </c>
      <c r="E60" s="4">
        <v>14</v>
      </c>
      <c r="F60" s="4">
        <v>16</v>
      </c>
      <c r="G60" s="5">
        <v>110000</v>
      </c>
      <c r="H60" s="5">
        <v>125000</v>
      </c>
      <c r="I60" s="4">
        <v>18</v>
      </c>
      <c r="J60" s="4">
        <v>19</v>
      </c>
      <c r="K60" s="13">
        <f t="shared" si="0"/>
        <v>43374</v>
      </c>
      <c r="O60" s="13">
        <f t="shared" si="3"/>
        <v>43647</v>
      </c>
      <c r="P60" s="15">
        <f t="shared" si="1"/>
        <v>13000</v>
      </c>
      <c r="Q60" s="15">
        <f t="shared" si="2"/>
        <v>14750</v>
      </c>
    </row>
    <row r="61" spans="1:17" ht="13.5" thickBot="1">
      <c r="A61" s="2">
        <v>43384</v>
      </c>
      <c r="B61" s="5">
        <v>74206</v>
      </c>
      <c r="C61" s="5">
        <v>72000</v>
      </c>
      <c r="D61" s="5">
        <v>80000</v>
      </c>
      <c r="E61" s="4">
        <v>14</v>
      </c>
      <c r="F61" s="4">
        <v>16</v>
      </c>
      <c r="G61" s="5">
        <v>110000</v>
      </c>
      <c r="H61" s="5">
        <v>120000</v>
      </c>
      <c r="I61" s="4">
        <v>18</v>
      </c>
      <c r="J61" s="4">
        <v>19</v>
      </c>
      <c r="K61" s="13">
        <f t="shared" si="0"/>
        <v>43374</v>
      </c>
      <c r="O61" s="13">
        <f t="shared" si="3"/>
        <v>43678</v>
      </c>
      <c r="P61" s="15">
        <f t="shared" si="1"/>
        <v>12000</v>
      </c>
      <c r="Q61" s="15">
        <f t="shared" si="2"/>
        <v>14000</v>
      </c>
    </row>
    <row r="62" spans="1:17" ht="13.5" thickBot="1">
      <c r="A62" s="2">
        <v>43391</v>
      </c>
      <c r="B62" s="5">
        <v>79425</v>
      </c>
      <c r="C62" s="5">
        <v>72000</v>
      </c>
      <c r="D62" s="5">
        <v>80000</v>
      </c>
      <c r="E62" s="4">
        <v>14</v>
      </c>
      <c r="F62" s="4">
        <v>16</v>
      </c>
      <c r="G62" s="5">
        <v>110000</v>
      </c>
      <c r="H62" s="5">
        <v>120000</v>
      </c>
      <c r="I62" s="4">
        <v>18</v>
      </c>
      <c r="J62" s="4">
        <v>19</v>
      </c>
      <c r="K62" s="13">
        <f t="shared" si="0"/>
        <v>43374</v>
      </c>
    </row>
    <row r="63" spans="1:17" ht="13.5" thickBot="1">
      <c r="A63" s="2">
        <v>43398</v>
      </c>
      <c r="B63" s="5">
        <v>79292</v>
      </c>
      <c r="C63" s="5">
        <v>74000</v>
      </c>
      <c r="D63" s="5">
        <v>83000</v>
      </c>
      <c r="E63" s="4">
        <v>13.5</v>
      </c>
      <c r="F63" s="4">
        <v>15.5</v>
      </c>
      <c r="G63" s="5">
        <v>110000</v>
      </c>
      <c r="H63" s="5">
        <v>120000</v>
      </c>
      <c r="I63" s="4">
        <v>16</v>
      </c>
      <c r="J63" s="4">
        <v>18</v>
      </c>
      <c r="K63" s="13">
        <f t="shared" si="0"/>
        <v>43374</v>
      </c>
    </row>
    <row r="64" spans="1:17" ht="13.5" thickBot="1">
      <c r="A64" s="2">
        <v>43405</v>
      </c>
      <c r="B64" s="5">
        <v>79396</v>
      </c>
      <c r="C64" s="5">
        <v>74000</v>
      </c>
      <c r="D64" s="5">
        <v>83000</v>
      </c>
      <c r="E64" s="4">
        <v>13</v>
      </c>
      <c r="F64" s="4">
        <v>15</v>
      </c>
      <c r="G64" s="5">
        <v>110000</v>
      </c>
      <c r="H64" s="5">
        <v>120000</v>
      </c>
      <c r="I64" s="4">
        <v>15</v>
      </c>
      <c r="J64" s="4">
        <v>18</v>
      </c>
      <c r="K64" s="13">
        <f t="shared" si="0"/>
        <v>43405</v>
      </c>
    </row>
    <row r="65" spans="1:11" ht="13.5" thickBot="1">
      <c r="A65" s="2">
        <v>43412</v>
      </c>
      <c r="B65" s="5">
        <v>78000</v>
      </c>
      <c r="C65" s="5">
        <v>74000</v>
      </c>
      <c r="D65" s="5">
        <v>83000</v>
      </c>
      <c r="E65" s="4">
        <v>13</v>
      </c>
      <c r="F65" s="4">
        <v>15</v>
      </c>
      <c r="G65" s="5">
        <v>110000</v>
      </c>
      <c r="H65" s="5">
        <v>120000</v>
      </c>
      <c r="I65" s="4">
        <v>15</v>
      </c>
      <c r="J65" s="4">
        <v>18</v>
      </c>
      <c r="K65" s="13">
        <f t="shared" si="0"/>
        <v>43405</v>
      </c>
    </row>
    <row r="66" spans="1:11" ht="13.5" thickBot="1">
      <c r="A66" s="2">
        <v>43419</v>
      </c>
      <c r="B66" s="5">
        <v>79973</v>
      </c>
      <c r="C66" s="5">
        <v>74000</v>
      </c>
      <c r="D66" s="5">
        <v>83000</v>
      </c>
      <c r="E66" s="4">
        <v>13</v>
      </c>
      <c r="F66" s="4">
        <v>15</v>
      </c>
      <c r="G66" s="5">
        <v>110000</v>
      </c>
      <c r="H66" s="5">
        <v>120000</v>
      </c>
      <c r="I66" s="4">
        <v>15</v>
      </c>
      <c r="J66" s="4">
        <v>18</v>
      </c>
      <c r="K66" s="13">
        <f t="shared" si="0"/>
        <v>43405</v>
      </c>
    </row>
    <row r="67" spans="1:11" ht="13.5" thickBot="1">
      <c r="A67" s="2">
        <v>43426</v>
      </c>
      <c r="B67" s="5">
        <v>79353</v>
      </c>
      <c r="C67" s="5">
        <v>74000</v>
      </c>
      <c r="D67" s="5">
        <v>83000</v>
      </c>
      <c r="E67" s="4">
        <v>13</v>
      </c>
      <c r="F67" s="4">
        <v>15</v>
      </c>
      <c r="G67" s="5">
        <v>110000</v>
      </c>
      <c r="H67" s="5">
        <v>120000</v>
      </c>
      <c r="I67" s="4">
        <v>15</v>
      </c>
      <c r="J67" s="4">
        <v>17</v>
      </c>
      <c r="K67" s="13">
        <f t="shared" ref="K67:K105" si="4">DATE(YEAR(A67),MONTH(A67),DAY(1))</f>
        <v>43405</v>
      </c>
    </row>
    <row r="68" spans="1:11" ht="13.5" thickBot="1">
      <c r="A68" s="2">
        <v>43433</v>
      </c>
      <c r="B68" s="5">
        <v>79017</v>
      </c>
      <c r="C68" s="5">
        <v>74000</v>
      </c>
      <c r="D68" s="5">
        <v>83000</v>
      </c>
      <c r="E68" s="4">
        <v>13</v>
      </c>
      <c r="F68" s="4">
        <v>15</v>
      </c>
      <c r="G68" s="5">
        <v>105000</v>
      </c>
      <c r="H68" s="5">
        <v>115000</v>
      </c>
      <c r="I68" s="4">
        <v>15</v>
      </c>
      <c r="J68" s="4">
        <v>17</v>
      </c>
      <c r="K68" s="13">
        <f t="shared" si="4"/>
        <v>43405</v>
      </c>
    </row>
    <row r="69" spans="1:11" ht="13.5" thickBot="1">
      <c r="A69" s="2">
        <v>43440</v>
      </c>
      <c r="B69" s="5">
        <v>78411</v>
      </c>
      <c r="C69" s="5">
        <v>74000</v>
      </c>
      <c r="D69" s="5">
        <v>83000</v>
      </c>
      <c r="E69" s="4">
        <v>13</v>
      </c>
      <c r="F69" s="4">
        <v>15</v>
      </c>
      <c r="G69" s="5">
        <v>105000</v>
      </c>
      <c r="H69" s="5">
        <v>115000</v>
      </c>
      <c r="I69" s="4">
        <v>15</v>
      </c>
      <c r="J69" s="4">
        <v>17</v>
      </c>
      <c r="K69" s="13">
        <f t="shared" si="4"/>
        <v>43435</v>
      </c>
    </row>
    <row r="70" spans="1:11" ht="13.5" thickBot="1">
      <c r="A70" s="2">
        <v>43447</v>
      </c>
      <c r="B70" s="5">
        <v>78875</v>
      </c>
      <c r="C70" s="5">
        <v>75000</v>
      </c>
      <c r="D70" s="5">
        <v>83000</v>
      </c>
      <c r="E70" s="4">
        <v>13</v>
      </c>
      <c r="F70" s="4">
        <v>15</v>
      </c>
      <c r="G70" s="5">
        <v>100000</v>
      </c>
      <c r="H70" s="5">
        <v>110000</v>
      </c>
      <c r="I70" s="4">
        <v>15</v>
      </c>
      <c r="J70" s="4">
        <v>17</v>
      </c>
      <c r="K70" s="13">
        <f t="shared" si="4"/>
        <v>43435</v>
      </c>
    </row>
    <row r="71" spans="1:11" ht="13.5" thickBot="1">
      <c r="A71" s="2">
        <v>43454</v>
      </c>
      <c r="B71" s="5">
        <v>77797</v>
      </c>
      <c r="C71" s="5">
        <v>75000</v>
      </c>
      <c r="D71" s="5">
        <v>83000</v>
      </c>
      <c r="E71" s="4">
        <v>13</v>
      </c>
      <c r="F71" s="4">
        <v>15</v>
      </c>
      <c r="G71" s="5">
        <v>100000</v>
      </c>
      <c r="H71" s="5">
        <v>110000</v>
      </c>
      <c r="I71" s="4">
        <v>15</v>
      </c>
      <c r="J71" s="4">
        <v>17</v>
      </c>
      <c r="K71" s="13">
        <f t="shared" si="4"/>
        <v>43435</v>
      </c>
    </row>
    <row r="72" spans="1:11" ht="13.5" thickBot="1">
      <c r="A72" s="2">
        <v>43461</v>
      </c>
      <c r="B72" s="5">
        <v>78125</v>
      </c>
      <c r="C72" s="5">
        <v>75000</v>
      </c>
      <c r="D72" s="5">
        <v>83000</v>
      </c>
      <c r="E72" s="4">
        <v>13</v>
      </c>
      <c r="F72" s="4">
        <v>15</v>
      </c>
      <c r="G72" s="5">
        <v>100000</v>
      </c>
      <c r="H72" s="5">
        <v>110000</v>
      </c>
      <c r="I72" s="4">
        <v>15</v>
      </c>
      <c r="J72" s="4">
        <v>17</v>
      </c>
      <c r="K72" s="13">
        <f t="shared" si="4"/>
        <v>43435</v>
      </c>
    </row>
    <row r="73" spans="1:11" ht="13.5" thickBot="1">
      <c r="A73" s="2">
        <v>43468</v>
      </c>
      <c r="B73" s="5">
        <v>79233</v>
      </c>
      <c r="C73" s="5">
        <v>75000</v>
      </c>
      <c r="D73" s="5">
        <v>83000</v>
      </c>
      <c r="E73" s="4">
        <v>12.5</v>
      </c>
      <c r="F73" s="4">
        <v>14.5</v>
      </c>
      <c r="G73" s="5">
        <v>99000</v>
      </c>
      <c r="H73" s="5">
        <v>109000</v>
      </c>
      <c r="I73" s="4">
        <v>15</v>
      </c>
      <c r="J73" s="4">
        <v>17</v>
      </c>
      <c r="K73" s="13">
        <f t="shared" si="4"/>
        <v>43466</v>
      </c>
    </row>
    <row r="74" spans="1:11" ht="13.5" thickBot="1">
      <c r="A74" s="2">
        <v>43475</v>
      </c>
      <c r="B74" s="5">
        <v>78376</v>
      </c>
      <c r="C74" s="5">
        <v>75000</v>
      </c>
      <c r="D74" s="5">
        <v>83000</v>
      </c>
      <c r="E74" s="4">
        <v>12.5</v>
      </c>
      <c r="F74" s="4">
        <v>14.5</v>
      </c>
      <c r="G74" s="5">
        <v>99000</v>
      </c>
      <c r="H74" s="5">
        <v>109000</v>
      </c>
      <c r="I74" s="4">
        <v>15</v>
      </c>
      <c r="J74" s="4">
        <v>17</v>
      </c>
      <c r="K74" s="13">
        <f t="shared" si="4"/>
        <v>43466</v>
      </c>
    </row>
    <row r="75" spans="1:11" ht="13.5" thickBot="1">
      <c r="A75" s="2">
        <v>43482</v>
      </c>
      <c r="B75" s="5">
        <v>79224</v>
      </c>
      <c r="C75" s="5">
        <v>75000</v>
      </c>
      <c r="D75" s="5">
        <v>83000</v>
      </c>
      <c r="E75" s="4">
        <v>12.5</v>
      </c>
      <c r="F75" s="4">
        <v>14.5</v>
      </c>
      <c r="G75" s="5">
        <v>99000</v>
      </c>
      <c r="H75" s="5">
        <v>109000</v>
      </c>
      <c r="I75" s="4">
        <v>15</v>
      </c>
      <c r="J75" s="4">
        <v>17</v>
      </c>
      <c r="K75" s="13">
        <f t="shared" si="4"/>
        <v>43466</v>
      </c>
    </row>
    <row r="76" spans="1:11" ht="13.5" thickBot="1">
      <c r="A76" s="2">
        <v>43489</v>
      </c>
      <c r="B76" s="5">
        <v>77314</v>
      </c>
      <c r="C76" s="5">
        <v>73000</v>
      </c>
      <c r="D76" s="5">
        <v>81000</v>
      </c>
      <c r="E76" s="4">
        <v>12.5</v>
      </c>
      <c r="F76" s="4">
        <v>14.5</v>
      </c>
      <c r="G76" s="5">
        <v>99000</v>
      </c>
      <c r="H76" s="5">
        <v>109000</v>
      </c>
      <c r="I76" s="4">
        <v>15</v>
      </c>
      <c r="J76" s="4">
        <v>17</v>
      </c>
      <c r="K76" s="13">
        <f t="shared" si="4"/>
        <v>43466</v>
      </c>
    </row>
    <row r="77" spans="1:11" ht="13.5" thickBot="1">
      <c r="A77" s="2">
        <v>43496</v>
      </c>
      <c r="B77" s="5">
        <v>77500</v>
      </c>
      <c r="C77" s="5">
        <v>73000</v>
      </c>
      <c r="D77" s="5">
        <v>81000</v>
      </c>
      <c r="E77" s="4">
        <v>12.5</v>
      </c>
      <c r="F77" s="4">
        <v>14.5</v>
      </c>
      <c r="G77" s="5">
        <v>99000</v>
      </c>
      <c r="H77" s="5">
        <v>109000</v>
      </c>
      <c r="I77" s="4">
        <v>15</v>
      </c>
      <c r="J77" s="4">
        <v>17</v>
      </c>
      <c r="K77" s="13">
        <f t="shared" si="4"/>
        <v>43466</v>
      </c>
    </row>
    <row r="78" spans="1:11" ht="13.5" thickBot="1">
      <c r="A78" s="2">
        <v>43503</v>
      </c>
      <c r="B78" s="5">
        <v>77500</v>
      </c>
      <c r="C78" s="5">
        <v>73000</v>
      </c>
      <c r="D78" s="5">
        <v>81000</v>
      </c>
      <c r="E78" s="4">
        <v>12.5</v>
      </c>
      <c r="F78" s="4">
        <v>14.5</v>
      </c>
      <c r="G78" s="5">
        <v>99000</v>
      </c>
      <c r="H78" s="5">
        <v>109000</v>
      </c>
      <c r="I78" s="4">
        <v>15</v>
      </c>
      <c r="J78" s="4">
        <v>17</v>
      </c>
      <c r="K78" s="13">
        <f t="shared" si="4"/>
        <v>43497</v>
      </c>
    </row>
    <row r="79" spans="1:11" ht="13.5" thickBot="1">
      <c r="A79" s="2">
        <v>43510</v>
      </c>
      <c r="B79" s="5">
        <v>77342</v>
      </c>
      <c r="C79" s="5">
        <v>73000</v>
      </c>
      <c r="D79" s="5">
        <v>81000</v>
      </c>
      <c r="E79" s="4">
        <v>12.5</v>
      </c>
      <c r="F79" s="4">
        <v>14.5</v>
      </c>
      <c r="G79" s="5">
        <v>99000</v>
      </c>
      <c r="H79" s="5">
        <v>109000</v>
      </c>
      <c r="I79" s="4">
        <v>15</v>
      </c>
      <c r="J79" s="4">
        <v>17</v>
      </c>
      <c r="K79" s="13">
        <f t="shared" si="4"/>
        <v>43497</v>
      </c>
    </row>
    <row r="80" spans="1:11" ht="13.5" thickBot="1">
      <c r="A80" s="2">
        <v>43517</v>
      </c>
      <c r="B80" s="5">
        <v>78428</v>
      </c>
      <c r="C80" s="5">
        <v>73000</v>
      </c>
      <c r="D80" s="5">
        <v>81000</v>
      </c>
      <c r="E80" s="4">
        <v>12</v>
      </c>
      <c r="F80" s="4">
        <v>14</v>
      </c>
      <c r="G80" s="5">
        <v>96000</v>
      </c>
      <c r="H80" s="5">
        <v>105000</v>
      </c>
      <c r="I80" s="4">
        <v>15</v>
      </c>
      <c r="J80" s="4">
        <v>17</v>
      </c>
      <c r="K80" s="13">
        <f t="shared" si="4"/>
        <v>43497</v>
      </c>
    </row>
    <row r="81" spans="1:11" ht="13.5" thickBot="1">
      <c r="A81" s="2">
        <v>43524</v>
      </c>
      <c r="B81" s="5">
        <v>77449</v>
      </c>
      <c r="C81" s="5">
        <v>73000</v>
      </c>
      <c r="D81" s="5">
        <v>81000</v>
      </c>
      <c r="E81" s="4">
        <v>12</v>
      </c>
      <c r="F81" s="4">
        <v>14</v>
      </c>
      <c r="G81" s="5">
        <v>95000</v>
      </c>
      <c r="H81" s="5">
        <v>103000</v>
      </c>
      <c r="I81" s="4">
        <v>15</v>
      </c>
      <c r="J81" s="4">
        <v>17</v>
      </c>
      <c r="K81" s="13">
        <f t="shared" si="4"/>
        <v>43497</v>
      </c>
    </row>
    <row r="82" spans="1:11" ht="13.5" thickBot="1">
      <c r="A82" s="2">
        <v>43531</v>
      </c>
      <c r="B82" s="5">
        <v>77688</v>
      </c>
      <c r="C82" s="5">
        <v>73000</v>
      </c>
      <c r="D82" s="5">
        <v>81000</v>
      </c>
      <c r="E82" s="4">
        <v>12</v>
      </c>
      <c r="F82" s="4">
        <v>14</v>
      </c>
      <c r="G82" s="5">
        <v>95000</v>
      </c>
      <c r="H82" s="5">
        <v>100000</v>
      </c>
      <c r="I82" s="4">
        <v>15</v>
      </c>
      <c r="J82" s="4">
        <v>17</v>
      </c>
      <c r="K82" s="13">
        <f t="shared" si="4"/>
        <v>43525</v>
      </c>
    </row>
    <row r="83" spans="1:11" ht="13.5" thickBot="1">
      <c r="A83" s="2">
        <v>43538</v>
      </c>
      <c r="B83" s="5">
        <v>76375</v>
      </c>
      <c r="C83" s="5">
        <v>72000</v>
      </c>
      <c r="D83" s="5">
        <v>80000</v>
      </c>
      <c r="E83" s="4">
        <v>11.5</v>
      </c>
      <c r="F83" s="4">
        <v>13.5</v>
      </c>
      <c r="G83" s="5">
        <v>93000</v>
      </c>
      <c r="H83" s="5">
        <v>98000</v>
      </c>
      <c r="I83" s="4">
        <v>15</v>
      </c>
      <c r="J83" s="4">
        <v>17</v>
      </c>
      <c r="K83" s="13">
        <f t="shared" si="4"/>
        <v>43525</v>
      </c>
    </row>
    <row r="84" spans="1:11" ht="13.5" thickBot="1">
      <c r="A84" s="2">
        <v>43545</v>
      </c>
      <c r="B84" s="5">
        <v>75813</v>
      </c>
      <c r="C84" s="5">
        <v>72000</v>
      </c>
      <c r="D84" s="5">
        <v>80000</v>
      </c>
      <c r="E84" s="4">
        <v>11.5</v>
      </c>
      <c r="F84" s="4">
        <v>13.5</v>
      </c>
      <c r="G84" s="5">
        <v>93000</v>
      </c>
      <c r="H84" s="5">
        <v>98000</v>
      </c>
      <c r="I84" s="4">
        <v>15</v>
      </c>
      <c r="J84" s="4">
        <v>16.5</v>
      </c>
      <c r="K84" s="13">
        <f t="shared" si="4"/>
        <v>43525</v>
      </c>
    </row>
    <row r="85" spans="1:11" ht="13.5" thickBot="1">
      <c r="A85" s="2">
        <v>43552</v>
      </c>
      <c r="B85" s="5">
        <v>76490</v>
      </c>
      <c r="C85" s="5">
        <v>72000</v>
      </c>
      <c r="D85" s="5">
        <v>80000</v>
      </c>
      <c r="E85" s="4">
        <v>11.5</v>
      </c>
      <c r="F85" s="4">
        <v>13.5</v>
      </c>
      <c r="G85" s="5">
        <v>93000</v>
      </c>
      <c r="H85" s="5">
        <v>98000</v>
      </c>
      <c r="I85" s="4">
        <v>15</v>
      </c>
      <c r="J85" s="4">
        <v>16</v>
      </c>
      <c r="K85" s="13">
        <f t="shared" si="4"/>
        <v>43525</v>
      </c>
    </row>
    <row r="86" spans="1:11" ht="13.5" thickBot="1">
      <c r="A86" s="2">
        <v>43559</v>
      </c>
      <c r="B86" s="5">
        <v>74814</v>
      </c>
      <c r="C86" s="5">
        <v>70000</v>
      </c>
      <c r="D86" s="5">
        <v>78000</v>
      </c>
      <c r="E86" s="4">
        <v>11.5</v>
      </c>
      <c r="F86" s="4">
        <v>13.5</v>
      </c>
      <c r="G86" s="5">
        <v>93000</v>
      </c>
      <c r="H86" s="5">
        <v>98000</v>
      </c>
      <c r="I86" s="4">
        <v>15</v>
      </c>
      <c r="J86" s="4">
        <v>16</v>
      </c>
      <c r="K86" s="13">
        <f t="shared" si="4"/>
        <v>43556</v>
      </c>
    </row>
    <row r="87" spans="1:11" ht="13.5" thickBot="1">
      <c r="A87" s="2">
        <v>43566</v>
      </c>
      <c r="B87" s="5">
        <v>74367</v>
      </c>
      <c r="C87" s="5">
        <v>70000</v>
      </c>
      <c r="D87" s="5">
        <v>78000</v>
      </c>
      <c r="E87" s="4">
        <v>11.5</v>
      </c>
      <c r="F87" s="4">
        <v>13.5</v>
      </c>
      <c r="G87" s="5">
        <v>90000</v>
      </c>
      <c r="H87" s="5">
        <v>95000</v>
      </c>
      <c r="I87" s="4">
        <v>15</v>
      </c>
      <c r="J87" s="4">
        <v>16</v>
      </c>
      <c r="K87" s="13">
        <f t="shared" si="4"/>
        <v>43556</v>
      </c>
    </row>
    <row r="88" spans="1:11" ht="13.5" thickBot="1">
      <c r="A88" s="2">
        <v>43573</v>
      </c>
      <c r="B88" s="5">
        <v>75167</v>
      </c>
      <c r="C88" s="5">
        <v>70000</v>
      </c>
      <c r="D88" s="5">
        <v>78000</v>
      </c>
      <c r="E88" s="4">
        <v>11.5</v>
      </c>
      <c r="F88" s="4">
        <v>13.5</v>
      </c>
      <c r="G88" s="5">
        <v>90000</v>
      </c>
      <c r="H88" s="5">
        <v>95000</v>
      </c>
      <c r="I88" s="4">
        <v>15</v>
      </c>
      <c r="J88" s="4">
        <v>16</v>
      </c>
      <c r="K88" s="13">
        <f t="shared" si="4"/>
        <v>43556</v>
      </c>
    </row>
    <row r="89" spans="1:11" ht="13.5" thickBot="1">
      <c r="A89" s="2">
        <v>43580</v>
      </c>
      <c r="B89" s="5">
        <v>75600</v>
      </c>
      <c r="C89" s="5">
        <v>70000</v>
      </c>
      <c r="D89" s="5">
        <v>78000</v>
      </c>
      <c r="E89" s="4">
        <v>11</v>
      </c>
      <c r="F89" s="4">
        <v>13</v>
      </c>
      <c r="G89" s="5">
        <v>90000</v>
      </c>
      <c r="H89" s="5">
        <v>95000</v>
      </c>
      <c r="I89" s="4">
        <v>15</v>
      </c>
      <c r="J89" s="4">
        <v>16</v>
      </c>
      <c r="K89" s="13">
        <f t="shared" si="4"/>
        <v>43556</v>
      </c>
    </row>
    <row r="90" spans="1:11" ht="13.5" thickBot="1">
      <c r="A90" s="2">
        <v>43587</v>
      </c>
      <c r="B90" s="5">
        <v>75600</v>
      </c>
      <c r="C90" s="5">
        <v>70000</v>
      </c>
      <c r="D90" s="5">
        <v>78000</v>
      </c>
      <c r="E90" s="4">
        <v>11</v>
      </c>
      <c r="F90" s="4">
        <v>13</v>
      </c>
      <c r="G90" s="5">
        <v>90000</v>
      </c>
      <c r="H90" s="5">
        <v>95000</v>
      </c>
      <c r="I90" s="4">
        <v>15</v>
      </c>
      <c r="J90" s="4">
        <v>16</v>
      </c>
      <c r="K90" s="13">
        <f t="shared" si="4"/>
        <v>43586</v>
      </c>
    </row>
    <row r="91" spans="1:11" ht="13.5" thickBot="1">
      <c r="A91" s="2">
        <v>43594</v>
      </c>
      <c r="B91" s="5">
        <v>74900</v>
      </c>
      <c r="C91" s="5">
        <v>70000</v>
      </c>
      <c r="D91" s="5">
        <v>78000</v>
      </c>
      <c r="E91" s="4">
        <v>11</v>
      </c>
      <c r="F91" s="4">
        <v>13</v>
      </c>
      <c r="G91" s="5">
        <v>85000</v>
      </c>
      <c r="H91" s="5">
        <v>90000</v>
      </c>
      <c r="I91" s="4">
        <v>15</v>
      </c>
      <c r="J91" s="4">
        <v>16</v>
      </c>
      <c r="K91" s="13">
        <f t="shared" si="4"/>
        <v>43586</v>
      </c>
    </row>
    <row r="92" spans="1:11" ht="13.5" thickBot="1">
      <c r="A92" s="2">
        <v>43601</v>
      </c>
      <c r="B92" s="5">
        <v>74750</v>
      </c>
      <c r="C92" s="5">
        <v>70000</v>
      </c>
      <c r="D92" s="5">
        <v>78000</v>
      </c>
      <c r="E92" s="4">
        <v>11</v>
      </c>
      <c r="F92" s="4">
        <v>13</v>
      </c>
      <c r="G92" s="5">
        <v>85000</v>
      </c>
      <c r="H92" s="5">
        <v>90000</v>
      </c>
      <c r="I92" s="4">
        <v>15</v>
      </c>
      <c r="J92" s="4">
        <v>16</v>
      </c>
      <c r="K92" s="13">
        <f t="shared" si="4"/>
        <v>43586</v>
      </c>
    </row>
    <row r="93" spans="1:11" ht="13.5" thickBot="1">
      <c r="A93" s="2">
        <v>43608</v>
      </c>
      <c r="B93" s="5">
        <v>75800</v>
      </c>
      <c r="C93" s="5">
        <v>74000</v>
      </c>
      <c r="D93" s="5">
        <v>78000</v>
      </c>
      <c r="E93" s="4">
        <v>11</v>
      </c>
      <c r="F93" s="4">
        <v>12.5</v>
      </c>
      <c r="G93" s="5">
        <v>83000</v>
      </c>
      <c r="H93" s="5">
        <v>88000</v>
      </c>
      <c r="I93" s="4">
        <v>14.5</v>
      </c>
      <c r="J93" s="4">
        <v>15.5</v>
      </c>
      <c r="K93" s="13">
        <f t="shared" si="4"/>
        <v>43586</v>
      </c>
    </row>
    <row r="94" spans="1:11" ht="13.5" thickBot="1">
      <c r="A94" s="2">
        <v>43615</v>
      </c>
      <c r="B94" s="5">
        <v>74686</v>
      </c>
      <c r="C94" s="5">
        <v>74000</v>
      </c>
      <c r="D94" s="5">
        <v>78000</v>
      </c>
      <c r="E94" s="4">
        <v>11</v>
      </c>
      <c r="F94" s="4">
        <v>12.5</v>
      </c>
      <c r="G94" s="5">
        <v>83000</v>
      </c>
      <c r="H94" s="5">
        <v>88000</v>
      </c>
      <c r="I94" s="4">
        <v>14</v>
      </c>
      <c r="J94" s="4">
        <v>15</v>
      </c>
      <c r="K94" s="13">
        <f t="shared" si="4"/>
        <v>43586</v>
      </c>
    </row>
    <row r="95" spans="1:11" ht="13.5" thickBot="1">
      <c r="A95" s="2">
        <v>43622</v>
      </c>
      <c r="B95" s="5">
        <v>74458</v>
      </c>
      <c r="C95" s="5">
        <v>72000</v>
      </c>
      <c r="D95" s="5">
        <v>77000</v>
      </c>
      <c r="E95" s="4">
        <v>11</v>
      </c>
      <c r="F95" s="4">
        <v>12.5</v>
      </c>
      <c r="G95" s="5">
        <v>83000</v>
      </c>
      <c r="H95" s="5">
        <v>88000</v>
      </c>
      <c r="I95" s="4">
        <v>14</v>
      </c>
      <c r="J95" s="4">
        <v>15</v>
      </c>
      <c r="K95" s="13">
        <f t="shared" si="4"/>
        <v>43617</v>
      </c>
    </row>
    <row r="96" spans="1:11" ht="13.5" thickBot="1">
      <c r="A96" s="2">
        <v>43629</v>
      </c>
      <c r="B96" s="5">
        <v>74616</v>
      </c>
      <c r="C96" s="5">
        <v>70000</v>
      </c>
      <c r="D96" s="5">
        <v>77000</v>
      </c>
      <c r="E96" s="4">
        <v>11</v>
      </c>
      <c r="F96" s="4">
        <v>12.5</v>
      </c>
      <c r="G96" s="5">
        <v>80000</v>
      </c>
      <c r="H96" s="5">
        <v>86000</v>
      </c>
      <c r="I96" s="4">
        <v>14</v>
      </c>
      <c r="J96" s="4">
        <v>15</v>
      </c>
      <c r="K96" s="13">
        <f t="shared" si="4"/>
        <v>43617</v>
      </c>
    </row>
    <row r="97" spans="1:11" ht="13.5" thickBot="1">
      <c r="A97" s="2">
        <v>43636</v>
      </c>
      <c r="B97" s="5">
        <v>73950</v>
      </c>
      <c r="C97" s="5">
        <v>70000</v>
      </c>
      <c r="D97" s="5">
        <v>77000</v>
      </c>
      <c r="E97" s="5">
        <v>11</v>
      </c>
      <c r="F97" s="6">
        <v>12.5</v>
      </c>
      <c r="G97" s="5">
        <v>80000</v>
      </c>
      <c r="H97" s="5">
        <v>85000</v>
      </c>
      <c r="I97" s="5">
        <v>14</v>
      </c>
      <c r="J97" s="5">
        <v>15</v>
      </c>
      <c r="K97" s="13">
        <f t="shared" si="4"/>
        <v>43617</v>
      </c>
    </row>
    <row r="98" spans="1:11" ht="13.5" thickBot="1">
      <c r="A98" s="2">
        <v>43643</v>
      </c>
      <c r="B98" s="5">
        <v>74008</v>
      </c>
      <c r="C98" s="5">
        <v>70000</v>
      </c>
      <c r="D98" s="5">
        <v>75000</v>
      </c>
      <c r="E98" s="5">
        <v>11</v>
      </c>
      <c r="F98" s="6">
        <v>12.5</v>
      </c>
      <c r="G98" s="5">
        <v>80000</v>
      </c>
      <c r="H98" s="5">
        <v>85000</v>
      </c>
      <c r="I98" s="5">
        <v>14</v>
      </c>
      <c r="J98" s="5">
        <v>15</v>
      </c>
      <c r="K98" s="13">
        <f t="shared" si="4"/>
        <v>43617</v>
      </c>
    </row>
    <row r="99" spans="1:11" ht="13.5" thickBot="1">
      <c r="A99" s="2">
        <v>43651</v>
      </c>
      <c r="B99" s="5">
        <v>71472</v>
      </c>
      <c r="C99" s="5">
        <v>70000</v>
      </c>
      <c r="D99" s="5">
        <v>74000</v>
      </c>
      <c r="E99" s="4">
        <v>10.5</v>
      </c>
      <c r="F99" s="4">
        <v>12</v>
      </c>
      <c r="G99" s="5">
        <v>80000</v>
      </c>
      <c r="H99" s="5">
        <v>85000</v>
      </c>
      <c r="I99" s="5">
        <v>13</v>
      </c>
      <c r="J99" s="6">
        <v>15</v>
      </c>
      <c r="K99" s="13">
        <f t="shared" si="4"/>
        <v>43647</v>
      </c>
    </row>
    <row r="100" spans="1:11" ht="13.5" thickBot="1">
      <c r="A100" s="2">
        <v>43657</v>
      </c>
      <c r="B100" s="5">
        <v>70125</v>
      </c>
      <c r="C100" s="5">
        <v>68000</v>
      </c>
      <c r="D100" s="5">
        <v>73000</v>
      </c>
      <c r="E100" s="4">
        <v>10.5</v>
      </c>
      <c r="F100" s="4">
        <v>12</v>
      </c>
      <c r="G100" s="5">
        <v>78000</v>
      </c>
      <c r="H100" s="5">
        <v>83000</v>
      </c>
      <c r="I100" s="5">
        <v>13</v>
      </c>
      <c r="J100" s="6">
        <v>15</v>
      </c>
      <c r="K100" s="13">
        <f t="shared" si="4"/>
        <v>43647</v>
      </c>
    </row>
    <row r="101" spans="1:11" ht="13.5" thickBot="1">
      <c r="A101" s="2">
        <v>43664</v>
      </c>
      <c r="B101" s="5">
        <v>69000</v>
      </c>
      <c r="C101" s="5">
        <v>67000</v>
      </c>
      <c r="D101" s="5">
        <v>72000</v>
      </c>
      <c r="E101" s="4">
        <v>10.5</v>
      </c>
      <c r="F101" s="4">
        <v>12</v>
      </c>
      <c r="G101" s="5">
        <v>75000</v>
      </c>
      <c r="H101" s="5">
        <v>81000</v>
      </c>
      <c r="I101" s="5">
        <v>13</v>
      </c>
      <c r="J101" s="6">
        <v>15</v>
      </c>
      <c r="K101" s="13">
        <f t="shared" si="4"/>
        <v>43647</v>
      </c>
    </row>
    <row r="102" spans="1:11" ht="13.5" thickBot="1">
      <c r="A102" s="2">
        <f>A101+7</f>
        <v>43671</v>
      </c>
      <c r="B102" s="5">
        <v>68654</v>
      </c>
      <c r="C102" s="5">
        <v>67000</v>
      </c>
      <c r="D102" s="5">
        <v>70000</v>
      </c>
      <c r="E102" s="4">
        <v>10.5</v>
      </c>
      <c r="F102" s="4">
        <v>12</v>
      </c>
      <c r="G102" s="5">
        <v>75000</v>
      </c>
      <c r="H102" s="5">
        <v>80000</v>
      </c>
      <c r="I102" s="5">
        <v>13</v>
      </c>
      <c r="J102" s="6">
        <v>14</v>
      </c>
      <c r="K102" s="13">
        <f t="shared" si="4"/>
        <v>43647</v>
      </c>
    </row>
    <row r="103" spans="1:11" ht="13.5" thickBot="1">
      <c r="A103" s="2">
        <f>A102+7</f>
        <v>43678</v>
      </c>
      <c r="B103" s="5"/>
      <c r="C103" s="5"/>
      <c r="D103" s="5"/>
      <c r="E103" s="4"/>
      <c r="F103" s="4"/>
      <c r="G103" s="5">
        <v>70000</v>
      </c>
      <c r="H103" s="5">
        <v>75000</v>
      </c>
      <c r="I103" s="5">
        <v>12</v>
      </c>
      <c r="J103" s="5">
        <v>14</v>
      </c>
      <c r="K103" s="13">
        <f t="shared" si="4"/>
        <v>43678</v>
      </c>
    </row>
    <row r="104" spans="1:11" ht="13.5" thickBot="1">
      <c r="A104" s="2">
        <f>A103+7</f>
        <v>43685</v>
      </c>
      <c r="B104" s="5">
        <v>63317</v>
      </c>
      <c r="C104" s="5">
        <v>60000</v>
      </c>
      <c r="D104" s="5">
        <v>65000</v>
      </c>
      <c r="E104" s="4">
        <v>10</v>
      </c>
      <c r="F104" s="4">
        <v>12</v>
      </c>
      <c r="G104" s="5">
        <v>70000</v>
      </c>
      <c r="H104" s="5">
        <v>75000</v>
      </c>
      <c r="I104" s="5">
        <v>12</v>
      </c>
      <c r="J104" s="5">
        <v>14</v>
      </c>
      <c r="K104" s="13">
        <f t="shared" si="4"/>
        <v>43678</v>
      </c>
    </row>
    <row r="105" spans="1:11" ht="13.5" thickBot="1">
      <c r="A105" s="2">
        <f>A104+7</f>
        <v>43692</v>
      </c>
      <c r="B105" s="5">
        <v>63030</v>
      </c>
      <c r="C105" s="5">
        <v>60000</v>
      </c>
      <c r="D105" s="5">
        <v>65000</v>
      </c>
      <c r="E105" s="4">
        <v>10</v>
      </c>
      <c r="F105" s="4">
        <v>12</v>
      </c>
      <c r="G105" s="5">
        <v>70000</v>
      </c>
      <c r="H105" s="5">
        <v>75000</v>
      </c>
      <c r="I105" s="5">
        <v>12</v>
      </c>
      <c r="J105" s="5">
        <v>14</v>
      </c>
      <c r="K105" s="13">
        <f t="shared" si="4"/>
        <v>43678</v>
      </c>
    </row>
    <row r="108" spans="1:11" ht="13.35" customHeight="1">
      <c r="A108" s="17" t="s">
        <v>14</v>
      </c>
      <c r="B108" s="17"/>
      <c r="C108" s="17"/>
      <c r="D108" s="17"/>
    </row>
    <row r="109" spans="1:11" ht="13.35" customHeight="1">
      <c r="A109" s="17"/>
      <c r="B109" s="17"/>
      <c r="C109" s="17"/>
      <c r="D109" s="17"/>
    </row>
    <row r="110" spans="1:11" ht="26.65" customHeight="1">
      <c r="A110" s="17" t="s">
        <v>15</v>
      </c>
      <c r="B110" s="17"/>
      <c r="C110" s="17"/>
      <c r="D110" s="17"/>
    </row>
    <row r="111" spans="1:11" ht="13.35" customHeight="1">
      <c r="A111" s="17"/>
      <c r="B111" s="17"/>
      <c r="C111" s="17"/>
      <c r="D111" s="17"/>
    </row>
    <row r="112" spans="1:11" ht="13.35" customHeight="1">
      <c r="A112" s="17" t="s">
        <v>16</v>
      </c>
      <c r="B112" s="17"/>
      <c r="C112" s="17"/>
      <c r="D112" s="17"/>
    </row>
    <row r="113" spans="1:4" ht="13.35" customHeight="1">
      <c r="A113" s="17"/>
      <c r="B113" s="17"/>
      <c r="C113" s="17"/>
      <c r="D113" s="17"/>
    </row>
    <row r="114" spans="1:4" ht="13.35" customHeight="1">
      <c r="A114" s="17" t="s">
        <v>17</v>
      </c>
      <c r="B114" s="17"/>
      <c r="C114" s="17"/>
      <c r="D114" s="17"/>
    </row>
    <row r="115" spans="1:4" ht="13.35" customHeight="1">
      <c r="A115" s="17"/>
      <c r="B115" s="17"/>
      <c r="C115" s="17"/>
      <c r="D115" s="17"/>
    </row>
    <row r="116" spans="1:4" ht="13.35" customHeight="1">
      <c r="A116" s="17" t="s">
        <v>18</v>
      </c>
      <c r="B116" s="17"/>
      <c r="C116" s="17"/>
      <c r="D116" s="17"/>
    </row>
    <row r="117" spans="1:4" ht="13.35" customHeight="1">
      <c r="A117" s="17" t="s">
        <v>19</v>
      </c>
      <c r="B117" s="17"/>
      <c r="C117" s="17"/>
      <c r="D117" s="17"/>
    </row>
    <row r="118" spans="1:4" ht="13.35" customHeight="1">
      <c r="A118" s="17"/>
      <c r="B118" s="17"/>
      <c r="C118" s="17"/>
      <c r="D118" s="17"/>
    </row>
    <row r="119" spans="1:4" ht="13.35" customHeight="1">
      <c r="A119" s="17" t="s">
        <v>20</v>
      </c>
      <c r="B119" s="17"/>
      <c r="C119" s="17"/>
      <c r="D119" s="17"/>
    </row>
    <row r="120" spans="1:4" ht="13.35" customHeight="1">
      <c r="A120" s="17" t="s">
        <v>21</v>
      </c>
      <c r="B120" s="17"/>
      <c r="C120" s="17"/>
      <c r="D120" s="17"/>
    </row>
    <row r="121" spans="1:4" ht="13.35" customHeight="1">
      <c r="A121" s="17" t="s">
        <v>22</v>
      </c>
      <c r="B121" s="17"/>
      <c r="C121" s="17"/>
      <c r="D121" s="17"/>
    </row>
    <row r="122" spans="1:4" ht="13.35" customHeight="1">
      <c r="A122" s="17"/>
      <c r="B122" s="17"/>
      <c r="C122" s="17"/>
      <c r="D122" s="17"/>
    </row>
    <row r="123" spans="1:4" ht="13.35" customHeight="1">
      <c r="A123" s="17" t="s">
        <v>23</v>
      </c>
      <c r="B123" s="17"/>
      <c r="C123" s="17"/>
      <c r="D123" s="17"/>
    </row>
    <row r="124" spans="1:4" ht="26.65" customHeight="1">
      <c r="A124" s="17" t="s">
        <v>24</v>
      </c>
      <c r="B124" s="17"/>
      <c r="C124" s="17"/>
      <c r="D124" s="17"/>
    </row>
    <row r="125" spans="1:4" ht="13.35" customHeight="1">
      <c r="A125" s="17"/>
      <c r="B125" s="17"/>
      <c r="C125" s="17"/>
      <c r="D125" s="17"/>
    </row>
    <row r="126" spans="1:4" ht="13.35" customHeight="1">
      <c r="A126" s="17" t="s">
        <v>25</v>
      </c>
      <c r="B126" s="17"/>
      <c r="C126" s="17"/>
      <c r="D126" s="17"/>
    </row>
    <row r="127" spans="1:4" ht="13.35" customHeight="1">
      <c r="A127" s="17"/>
      <c r="B127" s="17"/>
      <c r="C127" s="17"/>
      <c r="D127" s="17"/>
    </row>
    <row r="128" spans="1:4" ht="13.35" customHeight="1">
      <c r="A128" s="17" t="s">
        <v>26</v>
      </c>
      <c r="B128" s="17"/>
      <c r="C128" s="17"/>
      <c r="D128" s="17"/>
    </row>
    <row r="129" spans="1:4" ht="13.35" customHeight="1">
      <c r="A129" s="17" t="s">
        <v>27</v>
      </c>
      <c r="B129" s="17"/>
      <c r="C129" s="17"/>
      <c r="D129" s="17"/>
    </row>
    <row r="130" spans="1:4" ht="13.35" customHeight="1">
      <c r="A130" s="17" t="s">
        <v>28</v>
      </c>
      <c r="B130" s="17"/>
      <c r="C130" s="17"/>
      <c r="D130" s="17"/>
    </row>
  </sheetData>
  <mergeCells count="23">
    <mergeCell ref="A108:D108"/>
    <mergeCell ref="A109:D109"/>
    <mergeCell ref="A110:D110"/>
    <mergeCell ref="A111:D111"/>
    <mergeCell ref="A112:D112"/>
    <mergeCell ref="A120:D120"/>
    <mergeCell ref="A121:D121"/>
    <mergeCell ref="A122:D122"/>
    <mergeCell ref="A129:D129"/>
    <mergeCell ref="A113:D113"/>
    <mergeCell ref="A127:D127"/>
    <mergeCell ref="A114:D114"/>
    <mergeCell ref="A115:D115"/>
    <mergeCell ref="A116:D116"/>
    <mergeCell ref="A117:D117"/>
    <mergeCell ref="A118:D118"/>
    <mergeCell ref="A119:D119"/>
    <mergeCell ref="A130:D130"/>
    <mergeCell ref="A123:D123"/>
    <mergeCell ref="A124:D124"/>
    <mergeCell ref="A125:D125"/>
    <mergeCell ref="A126:D126"/>
    <mergeCell ref="A128:D128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2D9543DF47141A292060509DA9DAB" ma:contentTypeVersion="12" ma:contentTypeDescription="Create a new document." ma:contentTypeScope="" ma:versionID="f0d8703c3a75f04fdf95459b052ac8fc">
  <xsd:schema xmlns:xsd="http://www.w3.org/2001/XMLSchema" xmlns:xs="http://www.w3.org/2001/XMLSchema" xmlns:p="http://schemas.microsoft.com/office/2006/metadata/properties" xmlns:ns2="8731f5fb-4cbf-4a0e-8e0e-7a5d58b8a459" xmlns:ns3="e56365ee-e38d-4936-95ce-c7469f081d41" targetNamespace="http://schemas.microsoft.com/office/2006/metadata/properties" ma:root="true" ma:fieldsID="c4ec57307e99cc664fca9739eb279b82" ns2:_="" ns3:_="">
    <xsd:import namespace="8731f5fb-4cbf-4a0e-8e0e-7a5d58b8a459"/>
    <xsd:import namespace="e56365ee-e38d-4936-95ce-c7469f081d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1f5fb-4cbf-4a0e-8e0e-7a5d58b8a4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365ee-e38d-4936-95ce-c7469f081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5BFAD-78C2-410A-9F01-E019DFB872C6}"/>
</file>

<file path=customXml/itemProps2.xml><?xml version="1.0" encoding="utf-8"?>
<ds:datastoreItem xmlns:ds="http://schemas.openxmlformats.org/officeDocument/2006/customXml" ds:itemID="{6210588E-3A9B-4F78-A4C2-EE795933EAC4}"/>
</file>

<file path=customXml/itemProps3.xml><?xml version="1.0" encoding="utf-8"?>
<ds:datastoreItem xmlns:ds="http://schemas.openxmlformats.org/officeDocument/2006/customXml" ds:itemID="{31C38D07-298B-41B2-BD04-4849D7C0B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DataReader</dc:creator>
  <cp:keywords/>
  <dc:description/>
  <cp:lastModifiedBy/>
  <cp:revision/>
  <dcterms:created xsi:type="dcterms:W3CDTF">2019-06-20T08:59:13Z</dcterms:created>
  <dcterms:modified xsi:type="dcterms:W3CDTF">2019-09-25T21:44:09Z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0x010100C392D9543DF47141A292060509DA9DAB</vt:lpwstr>
  </property>
</Properties>
</file>