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70" windowWidth="18060" windowHeight="10815"/>
  </bookViews>
  <sheets>
    <sheet name="CNTT" sheetId="1" r:id="rId1"/>
  </sheets>
  <externalReferences>
    <externalReference r:id="rId2"/>
  </externalReferences>
  <definedNames>
    <definedName name="_xlnm._FilterDatabase" localSheetId="0" hidden="1">CNTT!$A$8:$Y$40</definedName>
    <definedName name="khoa">[1]CSDL!$AK$1:$AK$11</definedName>
    <definedName name="kiem">[1]CSDL!$AO$1:$AO$51</definedName>
    <definedName name="_xlnm.Print_Area" localSheetId="0">CNTT!$A$1:$S$45</definedName>
    <definedName name="_xlnm.Print_Titles" localSheetId="0">CNTT!$6:$8</definedName>
  </definedNames>
  <calcPr calcId="124519"/>
</workbook>
</file>

<file path=xl/calcChain.xml><?xml version="1.0" encoding="utf-8"?>
<calcChain xmlns="http://schemas.openxmlformats.org/spreadsheetml/2006/main">
  <c r="A4" i="1"/>
  <c r="G9"/>
  <c r="E9" s="1"/>
  <c r="Q9" s="1"/>
  <c r="H9"/>
  <c r="L9"/>
  <c r="I9" s="1"/>
  <c r="R9" s="1"/>
  <c r="M9"/>
  <c r="T9"/>
  <c r="W9"/>
  <c r="A10"/>
  <c r="G10"/>
  <c r="E10" s="1"/>
  <c r="H10"/>
  <c r="L10"/>
  <c r="I10" s="1"/>
  <c r="R10" s="1"/>
  <c r="T10"/>
  <c r="W10"/>
  <c r="A11"/>
  <c r="G11"/>
  <c r="E11" s="1"/>
  <c r="Q11" s="1"/>
  <c r="H11"/>
  <c r="L11"/>
  <c r="I11" s="1"/>
  <c r="R11" s="1"/>
  <c r="M11"/>
  <c r="T11"/>
  <c r="W11"/>
  <c r="A12"/>
  <c r="G12"/>
  <c r="E12" s="1"/>
  <c r="Q12" s="1"/>
  <c r="H12"/>
  <c r="I12"/>
  <c r="R12" s="1"/>
  <c r="L12"/>
  <c r="T12"/>
  <c r="W12"/>
  <c r="A13"/>
  <c r="G13"/>
  <c r="E13" s="1"/>
  <c r="Q13" s="1"/>
  <c r="H13"/>
  <c r="L13"/>
  <c r="I13" s="1"/>
  <c r="R13" s="1"/>
  <c r="T13"/>
  <c r="W13"/>
  <c r="A14"/>
  <c r="A15" s="1"/>
  <c r="G14"/>
  <c r="E14" s="1"/>
  <c r="L14"/>
  <c r="I14" s="1"/>
  <c r="T14"/>
  <c r="W14"/>
  <c r="G15"/>
  <c r="H15"/>
  <c r="E15" s="1"/>
  <c r="L15"/>
  <c r="I15" s="1"/>
  <c r="R15" s="1"/>
  <c r="T15"/>
  <c r="W15"/>
  <c r="G16"/>
  <c r="H16"/>
  <c r="E16" s="1"/>
  <c r="L16"/>
  <c r="I16" s="1"/>
  <c r="T16"/>
  <c r="W16"/>
  <c r="G17"/>
  <c r="H17"/>
  <c r="E17" s="1"/>
  <c r="L17"/>
  <c r="I17" s="1"/>
  <c r="R17" s="1"/>
  <c r="T17"/>
  <c r="W17"/>
  <c r="G18"/>
  <c r="H18"/>
  <c r="E18" s="1"/>
  <c r="L18"/>
  <c r="I18" s="1"/>
  <c r="T18"/>
  <c r="W18"/>
  <c r="G19"/>
  <c r="H19"/>
  <c r="E19" s="1"/>
  <c r="L19"/>
  <c r="I19" s="1"/>
  <c r="R19" s="1"/>
  <c r="T19"/>
  <c r="W19"/>
  <c r="G20"/>
  <c r="H20"/>
  <c r="E20" s="1"/>
  <c r="L20"/>
  <c r="I20" s="1"/>
  <c r="T20"/>
  <c r="W20"/>
  <c r="G21"/>
  <c r="H21"/>
  <c r="E21" s="1"/>
  <c r="L21"/>
  <c r="I21" s="1"/>
  <c r="R21" s="1"/>
  <c r="T21"/>
  <c r="W21"/>
  <c r="G22"/>
  <c r="H22"/>
  <c r="E22" s="1"/>
  <c r="L22"/>
  <c r="I22" s="1"/>
  <c r="T22"/>
  <c r="W22"/>
  <c r="G23"/>
  <c r="H23"/>
  <c r="E23" s="1"/>
  <c r="L23"/>
  <c r="I23" s="1"/>
  <c r="R23" s="1"/>
  <c r="T23"/>
  <c r="W23"/>
  <c r="G24"/>
  <c r="H24"/>
  <c r="E24" s="1"/>
  <c r="L24"/>
  <c r="I24" s="1"/>
  <c r="T24"/>
  <c r="W24"/>
  <c r="G25"/>
  <c r="H25"/>
  <c r="E25" s="1"/>
  <c r="L25"/>
  <c r="I25" s="1"/>
  <c r="R25" s="1"/>
  <c r="T25"/>
  <c r="W25"/>
  <c r="G26"/>
  <c r="H26"/>
  <c r="E26" s="1"/>
  <c r="Q26" s="1"/>
  <c r="L26"/>
  <c r="I26" s="1"/>
  <c r="M26"/>
  <c r="T26"/>
  <c r="W26"/>
  <c r="G27"/>
  <c r="E27" s="1"/>
  <c r="Q27" s="1"/>
  <c r="H27"/>
  <c r="I27"/>
  <c r="R27" s="1"/>
  <c r="L27"/>
  <c r="T27"/>
  <c r="W27"/>
  <c r="G28"/>
  <c r="E28" s="1"/>
  <c r="Q28" s="1"/>
  <c r="H28"/>
  <c r="I28"/>
  <c r="R28" s="1"/>
  <c r="L28"/>
  <c r="T28"/>
  <c r="W28"/>
  <c r="G29"/>
  <c r="E29" s="1"/>
  <c r="Q29" s="1"/>
  <c r="H29"/>
  <c r="I29"/>
  <c r="R29" s="1"/>
  <c r="L29"/>
  <c r="T29"/>
  <c r="W29"/>
  <c r="G30"/>
  <c r="E30" s="1"/>
  <c r="Q30" s="1"/>
  <c r="H30"/>
  <c r="I30"/>
  <c r="R30" s="1"/>
  <c r="L30"/>
  <c r="T30"/>
  <c r="W30"/>
  <c r="G31"/>
  <c r="E31" s="1"/>
  <c r="Q31" s="1"/>
  <c r="H31"/>
  <c r="I31"/>
  <c r="R31" s="1"/>
  <c r="L31"/>
  <c r="T31"/>
  <c r="W31"/>
  <c r="G32"/>
  <c r="E32" s="1"/>
  <c r="Q32" s="1"/>
  <c r="H32"/>
  <c r="I32"/>
  <c r="R32" s="1"/>
  <c r="L32"/>
  <c r="T32"/>
  <c r="W32"/>
  <c r="G33"/>
  <c r="E33" s="1"/>
  <c r="Q33" s="1"/>
  <c r="H33"/>
  <c r="I33"/>
  <c r="R33" s="1"/>
  <c r="L33"/>
  <c r="T33"/>
  <c r="W33"/>
  <c r="G34"/>
  <c r="E34" s="1"/>
  <c r="Q34" s="1"/>
  <c r="H34"/>
  <c r="I34"/>
  <c r="R34" s="1"/>
  <c r="L34"/>
  <c r="T34"/>
  <c r="W34"/>
  <c r="G35"/>
  <c r="E35" s="1"/>
  <c r="H35"/>
  <c r="L35"/>
  <c r="M35"/>
  <c r="Q35" s="1"/>
  <c r="T35"/>
  <c r="W35"/>
  <c r="G36"/>
  <c r="H36"/>
  <c r="E36" s="1"/>
  <c r="L36"/>
  <c r="I36" s="1"/>
  <c r="T36"/>
  <c r="W36"/>
  <c r="G37"/>
  <c r="H37"/>
  <c r="E37" s="1"/>
  <c r="L37"/>
  <c r="I37" s="1"/>
  <c r="R37" s="1"/>
  <c r="T37"/>
  <c r="W37"/>
  <c r="G38"/>
  <c r="H38"/>
  <c r="E38" s="1"/>
  <c r="L38"/>
  <c r="I38" s="1"/>
  <c r="T38"/>
  <c r="W38"/>
  <c r="G39"/>
  <c r="H39"/>
  <c r="E39" s="1"/>
  <c r="L39"/>
  <c r="I39" s="1"/>
  <c r="R39" s="1"/>
  <c r="T39"/>
  <c r="W39"/>
  <c r="G40"/>
  <c r="H40"/>
  <c r="E40" s="1"/>
  <c r="L40"/>
  <c r="I40" s="1"/>
  <c r="T40"/>
  <c r="W40"/>
  <c r="R40" l="1"/>
  <c r="R38"/>
  <c r="R36"/>
  <c r="R26"/>
  <c r="R24"/>
  <c r="R22"/>
  <c r="R20"/>
  <c r="R18"/>
  <c r="R16"/>
  <c r="R14"/>
  <c r="I35"/>
  <c r="R35" s="1"/>
  <c r="Q40"/>
  <c r="Q39"/>
  <c r="Q38"/>
  <c r="Q37"/>
  <c r="Q36"/>
  <c r="Q25"/>
  <c r="Q24"/>
  <c r="Q23"/>
  <c r="Q22"/>
  <c r="Q21"/>
  <c r="Q20"/>
  <c r="Q19"/>
  <c r="Q18"/>
  <c r="Q17"/>
  <c r="Q16"/>
  <c r="A16"/>
  <c r="Q15"/>
  <c r="Q14"/>
  <c r="Q10"/>
  <c r="A17" l="1"/>
  <c r="A18" l="1"/>
  <c r="A19" l="1"/>
  <c r="A20" l="1"/>
  <c r="A21" l="1"/>
  <c r="A22" l="1"/>
  <c r="A23" l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</calcChain>
</file>

<file path=xl/sharedStrings.xml><?xml version="1.0" encoding="utf-8"?>
<sst xmlns="http://schemas.openxmlformats.org/spreadsheetml/2006/main" count="147" uniqueCount="111">
  <si>
    <t>Trần Quang Minh</t>
  </si>
  <si>
    <t>PHÒNG ĐÀO TẠO</t>
  </si>
  <si>
    <t>NGƯỜI LẬP</t>
  </si>
  <si>
    <t>* Khối lượng NCKH được thống kê theo bảng kê đính kèm.</t>
  </si>
  <si>
    <t>TTTT3001</t>
  </si>
  <si>
    <t>Tổ trưởng cấp phòng</t>
  </si>
  <si>
    <t>TT. CNTT</t>
  </si>
  <si>
    <t>Nguyễn Văn Thắng</t>
  </si>
  <si>
    <t>CNTT3027</t>
  </si>
  <si>
    <t>BM. Điện tử VT</t>
  </si>
  <si>
    <t>Nguyễn Công Nam</t>
  </si>
  <si>
    <t>CNTT3026</t>
  </si>
  <si>
    <t>Trưởng BM</t>
  </si>
  <si>
    <t>Đỗ Xuân Thu</t>
  </si>
  <si>
    <t>CNTT3025</t>
  </si>
  <si>
    <t>Hoàng Thế Phương</t>
  </si>
  <si>
    <t>CNTT3024</t>
  </si>
  <si>
    <t>Bùi Hải Đăng</t>
  </si>
  <si>
    <t>CNTT3023</t>
  </si>
  <si>
    <t>Tham gia Khóa bồi dưỡng tiếng Anh tại Đại học De La Salle, Philippines, từ 01/6/2017 đến 31/8/2017, theo QĐ số 1543/QĐ-ĐHCNGTVT ngày 29/5/2017.</t>
  </si>
  <si>
    <t>Ngô Thị Thu Tình</t>
  </si>
  <si>
    <t>CNTT3022</t>
  </si>
  <si>
    <t>Vũ Văn Linh</t>
  </si>
  <si>
    <t>CNTT3021</t>
  </si>
  <si>
    <t>Nguyễn Thị Thu Hiền (ĐTVT)</t>
  </si>
  <si>
    <t>CNTT3020</t>
  </si>
  <si>
    <t>P. Trưởng BM</t>
  </si>
  <si>
    <t>Dương Quang Khánh</t>
  </si>
  <si>
    <t>CNTT3019</t>
  </si>
  <si>
    <t>Vương Thị Hương</t>
  </si>
  <si>
    <t>CNTT3018</t>
  </si>
  <si>
    <t>Hoàng Thị Thúy</t>
  </si>
  <si>
    <t>CNTT3017</t>
  </si>
  <si>
    <t>Phạm Trường Giang</t>
  </si>
  <si>
    <t>CNTT3016</t>
  </si>
  <si>
    <t>BM. TT &amp; Mạng MT</t>
  </si>
  <si>
    <t>Bùi Thị Như</t>
  </si>
  <si>
    <t>CNTT3015</t>
  </si>
  <si>
    <t>Lê Thanh Tấn</t>
  </si>
  <si>
    <t>CNTT3014</t>
  </si>
  <si>
    <t>Lương Hoàng Anh</t>
  </si>
  <si>
    <t>CNTT3013</t>
  </si>
  <si>
    <t>BM. HT thông tin</t>
  </si>
  <si>
    <t>Nguyễn Hữu Mùi</t>
  </si>
  <si>
    <t>CNTT3012</t>
  </si>
  <si>
    <t>Nguyễn Thái Sơn</t>
  </si>
  <si>
    <t>CNTT3011</t>
  </si>
  <si>
    <t>Đỗ Bảo Sơn</t>
  </si>
  <si>
    <t>CNTT3010</t>
  </si>
  <si>
    <t>Phùng Văn Ổn</t>
  </si>
  <si>
    <t>CNTT3009</t>
  </si>
  <si>
    <t>Nguyễn Thị Kim Huệ</t>
  </si>
  <si>
    <t>CNTT3008</t>
  </si>
  <si>
    <t>Lê Thị Chi</t>
  </si>
  <si>
    <t>CNTT3007</t>
  </si>
  <si>
    <t>Lê Chí Luận</t>
  </si>
  <si>
    <t>CNTT3006</t>
  </si>
  <si>
    <t>Vũ Thị Thu Hà</t>
  </si>
  <si>
    <t>CNTT3005</t>
  </si>
  <si>
    <t>Đoàn Thị Thanh Hằng</t>
  </si>
  <si>
    <t>CNTT3004</t>
  </si>
  <si>
    <t>Lê Thị Hoa</t>
  </si>
  <si>
    <t>CNTT3003</t>
  </si>
  <si>
    <t>Chuyên viên</t>
  </si>
  <si>
    <t>VPK CNTT</t>
  </si>
  <si>
    <t>Lã Quang Trung</t>
  </si>
  <si>
    <t>CNTT3002</t>
  </si>
  <si>
    <t>P. Trưởng khoa</t>
  </si>
  <si>
    <t>Đỗ Quang Hưng</t>
  </si>
  <si>
    <t>CNTT3001</t>
  </si>
  <si>
    <t>GĐ trung tâm</t>
  </si>
  <si>
    <t>Trần Hà Thanh</t>
  </si>
  <si>
    <t>HCQT3004</t>
  </si>
  <si>
    <t>Phòng HC-QT</t>
  </si>
  <si>
    <t>Nguyễn Anh Dũng</t>
  </si>
  <si>
    <t>DBCL3004</t>
  </si>
  <si>
    <t>Cao học không tập trung, kể từ ngày 24/11/2015</t>
  </si>
  <si>
    <t>Phòng KT &amp; ĐBCLĐT</t>
  </si>
  <si>
    <t>Nguyễn Tùng Dương</t>
  </si>
  <si>
    <t>DTAO3004</t>
  </si>
  <si>
    <t>Phòng Đào tạo</t>
  </si>
  <si>
    <t>Nguyễn Thị Vân Anh</t>
  </si>
  <si>
    <t>DTAO3002</t>
  </si>
  <si>
    <t>Tham dự tập huấn NV tổ chức thi và TS năm 2017, từ 10/3/2017 đến hết 11/3/2017, theo QĐ số 590/QĐ-ĐHCNGTVT ngày 07/3/2017.</t>
  </si>
  <si>
    <t>Phạm Quang Dũng</t>
  </si>
  <si>
    <t>z</t>
  </si>
  <si>
    <t>y</t>
  </si>
  <si>
    <t>x</t>
  </si>
  <si>
    <t>Được tính</t>
  </si>
  <si>
    <t>Thực hiện</t>
  </si>
  <si>
    <t>Tổng</t>
  </si>
  <si>
    <t>GD + NCKH</t>
  </si>
  <si>
    <t>Công tác khác</t>
  </si>
  <si>
    <t>Thi</t>
  </si>
  <si>
    <t>ĐA
TN</t>
  </si>
  <si>
    <t>Học tập, BD</t>
  </si>
  <si>
    <t>NCKH</t>
  </si>
  <si>
    <t>Giảng dạy</t>
  </si>
  <si>
    <t>% thực hiện</t>
  </si>
  <si>
    <t>Ghi chú</t>
  </si>
  <si>
    <t>Thừa giờ (tiết)</t>
  </si>
  <si>
    <t>Thực hiện (tiết)</t>
  </si>
  <si>
    <t>Định mức (tiết)</t>
  </si>
  <si>
    <t>Kiêm nhiệm</t>
  </si>
  <si>
    <t>Đơn vị</t>
  </si>
  <si>
    <t>Họ và tên GV</t>
  </si>
  <si>
    <t>Số
TT</t>
  </si>
  <si>
    <t>Độc lập - Tự do - Hạnh phúc</t>
  </si>
  <si>
    <t>TRƯỜNG ĐẠI HỌC CÔNG NGHỆ GTVT</t>
  </si>
  <si>
    <t>CỘNG HÒA XÃ HỘI CHỦ NGHĨA VIỆT NAM</t>
  </si>
  <si>
    <t>BỘ GIAO THÔNG VẬN TẢI</t>
  </si>
</sst>
</file>

<file path=xl/styles.xml><?xml version="1.0" encoding="utf-8"?>
<styleSheet xmlns="http://schemas.openxmlformats.org/spreadsheetml/2006/main">
  <fonts count="40">
    <font>
      <sz val="11"/>
      <color theme="1"/>
      <name val="Times New Roman"/>
      <family val="2"/>
    </font>
    <font>
      <sz val="11"/>
      <color rgb="FFFF0000"/>
      <name val="Times New Roman"/>
      <family val="2"/>
    </font>
    <font>
      <sz val="11"/>
      <color rgb="FF3333FF"/>
      <name val="Times New Roman"/>
      <family val="2"/>
    </font>
    <font>
      <sz val="11"/>
      <color rgb="FF3333FF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FF"/>
      <name val="Times New Roman"/>
      <family val="2"/>
    </font>
    <font>
      <b/>
      <sz val="11"/>
      <color rgb="FFFF00FF"/>
      <name val="Times New Roman"/>
      <family val="2"/>
    </font>
    <font>
      <b/>
      <sz val="11"/>
      <color rgb="FFFF0000"/>
      <name val="Times New Roman"/>
      <family val="2"/>
    </font>
    <font>
      <b/>
      <sz val="11"/>
      <color rgb="FF3333FF"/>
      <name val="Times New Roman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rgb="FF3333FF"/>
      <name val="Times New Roman"/>
      <family val="1"/>
    </font>
    <font>
      <i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9"/>
      <color rgb="FFFF0000"/>
      <name val="Times New Roman"/>
      <family val="2"/>
    </font>
    <font>
      <sz val="9"/>
      <color rgb="FFFF00FF"/>
      <name val="Times New Roman"/>
      <family val="2"/>
    </font>
    <font>
      <b/>
      <sz val="9"/>
      <color rgb="FFFF0000"/>
      <name val="Times New Roman"/>
      <family val="2"/>
    </font>
    <font>
      <sz val="9"/>
      <color rgb="FF3333FF"/>
      <name val="Times New Roman"/>
      <family val="2"/>
    </font>
    <font>
      <sz val="9"/>
      <color theme="1"/>
      <name val="Times New Roman"/>
      <family val="1"/>
    </font>
    <font>
      <b/>
      <sz val="10"/>
      <color rgb="FF3333FF"/>
      <name val="Times New Roman"/>
      <family val="1"/>
    </font>
    <font>
      <b/>
      <sz val="10"/>
      <color rgb="FFFF0000"/>
      <name val="Times New Roman"/>
      <family val="1"/>
    </font>
    <font>
      <sz val="10"/>
      <color rgb="FF3333FF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Times New Roman"/>
      <family val="2"/>
    </font>
    <font>
      <sz val="10"/>
      <color rgb="FFFF00FF"/>
      <name val="Times New Roman"/>
      <family val="2"/>
    </font>
    <font>
      <b/>
      <sz val="10"/>
      <color rgb="FFFF0000"/>
      <name val="Times New Roman"/>
      <family val="2"/>
    </font>
    <font>
      <b/>
      <sz val="10"/>
      <color rgb="FF3333FF"/>
      <name val="Times New Roman"/>
      <family val="2"/>
    </font>
    <font>
      <b/>
      <sz val="10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FF00FF"/>
      <name val="Times New Roman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3333FF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FF"/>
      <name val="Times New Roman"/>
      <family val="2"/>
    </font>
    <font>
      <b/>
      <sz val="11"/>
      <color rgb="FFFF0000"/>
      <name val="Times New Roman"/>
      <family val="1"/>
    </font>
    <font>
      <b/>
      <sz val="11"/>
      <color rgb="FF3333FF"/>
      <name val="Times New Roman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/>
  </cellStyleXfs>
  <cellXfs count="9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/>
    <xf numFmtId="4" fontId="12" fillId="2" borderId="1" xfId="0" applyNumberFormat="1" applyFont="1" applyFill="1" applyBorder="1" applyAlignment="1">
      <alignment horizontal="right" vertical="center" wrapText="1" shrinkToFit="1"/>
    </xf>
    <xf numFmtId="4" fontId="12" fillId="3" borderId="2" xfId="0" applyNumberFormat="1" applyFont="1" applyFill="1" applyBorder="1" applyAlignment="1">
      <alignment horizontal="right" vertical="center" wrapText="1" shrinkToFit="1"/>
    </xf>
    <xf numFmtId="2" fontId="13" fillId="0" borderId="3" xfId="0" applyNumberFormat="1" applyFont="1" applyBorder="1" applyAlignment="1">
      <alignment horizontal="justify" vertical="center" wrapText="1"/>
    </xf>
    <xf numFmtId="2" fontId="14" fillId="2" borderId="4" xfId="0" applyNumberFormat="1" applyFont="1" applyFill="1" applyBorder="1" applyAlignment="1">
      <alignment horizontal="right" vertical="center" shrinkToFit="1"/>
    </xf>
    <xf numFmtId="2" fontId="14" fillId="3" borderId="2" xfId="0" applyNumberFormat="1" applyFont="1" applyFill="1" applyBorder="1" applyAlignment="1">
      <alignment horizontal="right" vertical="center" shrinkToFit="1"/>
    </xf>
    <xf numFmtId="2" fontId="13" fillId="0" borderId="5" xfId="0" applyNumberFormat="1" applyFont="1" applyBorder="1" applyAlignment="1">
      <alignment horizontal="right" vertical="center" shrinkToFit="1"/>
    </xf>
    <xf numFmtId="2" fontId="15" fillId="0" borderId="6" xfId="0" applyNumberFormat="1" applyFont="1" applyBorder="1" applyAlignment="1">
      <alignment horizontal="right" vertical="center" shrinkToFit="1"/>
    </xf>
    <xf numFmtId="2" fontId="13" fillId="0" borderId="1" xfId="0" applyNumberFormat="1" applyFont="1" applyBorder="1" applyAlignment="1">
      <alignment horizontal="right" vertical="center" shrinkToFit="1"/>
    </xf>
    <xf numFmtId="2" fontId="16" fillId="0" borderId="1" xfId="0" applyNumberFormat="1" applyFont="1" applyBorder="1" applyAlignment="1">
      <alignment horizontal="right" vertical="center" shrinkToFit="1"/>
    </xf>
    <xf numFmtId="2" fontId="17" fillId="0" borderId="7" xfId="0" applyNumberFormat="1" applyFont="1" applyBorder="1" applyAlignment="1">
      <alignment horizontal="right" vertical="center" shrinkToFit="1"/>
    </xf>
    <xf numFmtId="2" fontId="14" fillId="0" borderId="1" xfId="0" applyNumberFormat="1" applyFont="1" applyBorder="1" applyAlignment="1">
      <alignment horizontal="right" vertical="center" shrinkToFit="1"/>
    </xf>
    <xf numFmtId="2" fontId="14" fillId="0" borderId="2" xfId="0" applyNumberFormat="1" applyFont="1" applyBorder="1" applyAlignment="1">
      <alignment horizontal="right" vertical="center" shrinkToFit="1"/>
    </xf>
    <xf numFmtId="2" fontId="17" fillId="0" borderId="5" xfId="0" applyNumberFormat="1" applyFont="1" applyBorder="1" applyAlignment="1">
      <alignment horizontal="right" vertical="center" shrinkToFit="1"/>
    </xf>
    <xf numFmtId="2" fontId="17" fillId="0" borderId="1" xfId="0" applyNumberFormat="1" applyFont="1" applyBorder="1" applyAlignment="1">
      <alignment horizontal="right" vertical="center" shrinkToFit="1"/>
    </xf>
    <xf numFmtId="0" fontId="17" fillId="0" borderId="1" xfId="0" applyNumberFormat="1" applyFont="1" applyBorder="1" applyAlignment="1">
      <alignment horizontal="center" vertical="center" shrinkToFit="1"/>
    </xf>
    <xf numFmtId="2" fontId="18" fillId="0" borderId="2" xfId="0" applyNumberFormat="1" applyFont="1" applyBorder="1" applyAlignment="1">
      <alignment horizontal="right" vertical="center" shrinkToFit="1"/>
    </xf>
    <xf numFmtId="0" fontId="19" fillId="0" borderId="1" xfId="0" applyFont="1" applyBorder="1" applyAlignment="1">
      <alignment horizontal="left" vertical="center" shrinkToFit="1"/>
    </xf>
    <xf numFmtId="0" fontId="16" fillId="0" borderId="1" xfId="0" applyFont="1" applyBorder="1" applyAlignment="1">
      <alignment horizontal="left" vertical="center" shrinkToFit="1"/>
    </xf>
    <xf numFmtId="0" fontId="19" fillId="0" borderId="2" xfId="0" applyFont="1" applyBorder="1" applyAlignment="1">
      <alignment horizontal="left" vertical="center" shrinkToFit="1"/>
    </xf>
    <xf numFmtId="0" fontId="20" fillId="0" borderId="3" xfId="0" applyFont="1" applyBorder="1" applyAlignment="1">
      <alignment horizontal="center" vertical="center"/>
    </xf>
    <xf numFmtId="2" fontId="13" fillId="0" borderId="3" xfId="0" quotePrefix="1" applyNumberFormat="1" applyFont="1" applyBorder="1" applyAlignment="1">
      <alignment horizontal="justify" vertical="center" wrapText="1"/>
    </xf>
    <xf numFmtId="0" fontId="21" fillId="0" borderId="8" xfId="0" applyFont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7" fillId="0" borderId="0" xfId="0" applyFont="1" applyAlignment="1"/>
    <xf numFmtId="0" fontId="38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2</xdr:row>
      <xdr:rowOff>9525</xdr:rowOff>
    </xdr:from>
    <xdr:to>
      <xdr:col>2</xdr:col>
      <xdr:colOff>485775</xdr:colOff>
      <xdr:row>2</xdr:row>
      <xdr:rowOff>11113</xdr:rowOff>
    </xdr:to>
    <xdr:cxnSp macro="">
      <xdr:nvCxnSpPr>
        <xdr:cNvPr id="2" name="Straight Connector 1"/>
        <xdr:cNvCxnSpPr/>
      </xdr:nvCxnSpPr>
      <xdr:spPr>
        <a:xfrm>
          <a:off x="1219200" y="390525"/>
          <a:ext cx="4857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1387750</xdr:colOff>
      <xdr:row>2</xdr:row>
      <xdr:rowOff>1588</xdr:rowOff>
    </xdr:to>
    <xdr:cxnSp macro="">
      <xdr:nvCxnSpPr>
        <xdr:cNvPr id="3" name="Straight Connector 2"/>
        <xdr:cNvCxnSpPr/>
      </xdr:nvCxnSpPr>
      <xdr:spPr>
        <a:xfrm>
          <a:off x="10972800" y="381000"/>
          <a:ext cx="6067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72;&#224;o%20t&#7841;o\Thanh%20to&#225;n\TG16-17\T&#7893;ng%20h&#7907;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UẨN"/>
      <sheetName val="Tổng hợp (2)"/>
      <sheetName val="CSDL"/>
      <sheetName val="CHUẨN (2)"/>
    </sheetNames>
    <sheetDataSet>
      <sheetData sheetId="0" refreshError="1"/>
      <sheetData sheetId="1" refreshError="1"/>
      <sheetData sheetId="2">
        <row r="2">
          <cell r="A2" t="str">
            <v>BGIH3001</v>
          </cell>
          <cell r="D2" t="str">
            <v>BM. Kết cấu - VL</v>
          </cell>
          <cell r="E2" t="str">
            <v>KHOA CÔNG TRÌNH</v>
          </cell>
          <cell r="AK2" t="str">
            <v>KHOA CÔNG TRÌNH</v>
          </cell>
          <cell r="AO2" t="str">
            <v>Giảng viên</v>
          </cell>
        </row>
        <row r="3">
          <cell r="A3" t="str">
            <v>HĐTR3001</v>
          </cell>
          <cell r="D3" t="str">
            <v>BM. Quản trị KD</v>
          </cell>
          <cell r="E3" t="str">
            <v>KHOA KINH TẾ VẬN TẢI</v>
          </cell>
          <cell r="AK3" t="str">
            <v>KHOA CƠ KHÍ</v>
          </cell>
          <cell r="AO3" t="str">
            <v>Hiệu trưởng</v>
          </cell>
        </row>
        <row r="4">
          <cell r="A4" t="str">
            <v>BGIH3002</v>
          </cell>
          <cell r="D4" t="str">
            <v>BM. TT &amp; TB nổi</v>
          </cell>
          <cell r="E4" t="str">
            <v>KHOA CƠ KHÍ</v>
          </cell>
          <cell r="AK4" t="str">
            <v>KHOA KINH TẾ VẬN TẢI</v>
          </cell>
          <cell r="AO4" t="str">
            <v>P. Hiệu trường</v>
          </cell>
        </row>
        <row r="5">
          <cell r="A5" t="str">
            <v>BGIH3003</v>
          </cell>
          <cell r="D5" t="str">
            <v>BM. Đường bộ</v>
          </cell>
          <cell r="E5" t="str">
            <v>KHOA CÔNG TRÌNH</v>
          </cell>
          <cell r="AK5" t="str">
            <v>KHOA KHOA HỌC CƠ BẢN</v>
          </cell>
          <cell r="AO5" t="str">
            <v>CT HĐ trường</v>
          </cell>
        </row>
        <row r="6">
          <cell r="A6" t="str">
            <v>DTHN3001</v>
          </cell>
          <cell r="D6" t="str">
            <v>BM. Kết cấu - VL</v>
          </cell>
          <cell r="E6" t="str">
            <v>KHOA CÔNG TRÌNH</v>
          </cell>
          <cell r="AK6" t="str">
            <v>KHOA CÔNG NGHỆ THÔNG TIN</v>
          </cell>
          <cell r="AO6" t="str">
            <v>GĐ Cơ sở ĐT</v>
          </cell>
        </row>
        <row r="7">
          <cell r="A7" t="str">
            <v>DTAO3001</v>
          </cell>
          <cell r="D7" t="str">
            <v>BM. Quản trị KD</v>
          </cell>
          <cell r="E7" t="str">
            <v>KHOA KINH TẾ VẬN TẢI</v>
          </cell>
          <cell r="AK7" t="str">
            <v>KHOA LÝ LUẬN CHÍNH TRỊ</v>
          </cell>
          <cell r="AO7" t="str">
            <v>Trưởng phòng</v>
          </cell>
        </row>
        <row r="8">
          <cell r="A8" t="str">
            <v>DTAO3002</v>
          </cell>
          <cell r="D8" t="str">
            <v>BM. HT thông tin</v>
          </cell>
          <cell r="E8" t="str">
            <v>KHOA CÔNG NGHỆ THÔNG TIN</v>
          </cell>
          <cell r="AK8" t="str">
            <v>KHOA CƠ SỞ KĨ THUẬT</v>
          </cell>
          <cell r="AO8" t="str">
            <v>P. GĐ CS ĐT</v>
          </cell>
        </row>
        <row r="9">
          <cell r="A9" t="str">
            <v>DTAO3003</v>
          </cell>
          <cell r="D9" t="str">
            <v>BM. Cầu - Hầm</v>
          </cell>
          <cell r="E9" t="str">
            <v>KHOA CÔNG TRÌNH</v>
          </cell>
          <cell r="AK9" t="str">
            <v>BỘ MÔN GIÁO DỤC QuỐC PHÒNG - AN NINH</v>
          </cell>
          <cell r="AO9" t="str">
            <v>P. Trưởng phòng</v>
          </cell>
        </row>
        <row r="10">
          <cell r="A10" t="str">
            <v>DTAO3004</v>
          </cell>
          <cell r="D10" t="str">
            <v>BM. HT thông tin</v>
          </cell>
          <cell r="E10" t="str">
            <v>KHOA CÔNG NGHỆ THÔNG TIN</v>
          </cell>
          <cell r="AK10" t="str">
            <v>BỘ MÔN GIÁO DỤC THỂ CHẤT</v>
          </cell>
          <cell r="AO10" t="str">
            <v>Trưởng phòng CSĐT</v>
          </cell>
        </row>
        <row r="11">
          <cell r="A11" t="str">
            <v>TCCB3001</v>
          </cell>
          <cell r="D11" t="str">
            <v>BM. HH - Vẽ KT</v>
          </cell>
          <cell r="E11" t="str">
            <v>KHOA CƠ SỞ KĨ THUẬT</v>
          </cell>
          <cell r="AK11" t="str">
            <v>TRUNG TÂM CÔNG NGHỆ CƠ KHÍ</v>
          </cell>
          <cell r="AO11" t="str">
            <v>Tổ trưởng cấp phòng</v>
          </cell>
        </row>
        <row r="12">
          <cell r="A12" t="str">
            <v>TCCB3002</v>
          </cell>
          <cell r="D12" t="str">
            <v>BM. CS ngành KT</v>
          </cell>
          <cell r="E12" t="str">
            <v>KHOA KINH TẾ VẬN TẢI</v>
          </cell>
          <cell r="AO12" t="str">
            <v>P. Phòng CSĐT</v>
          </cell>
        </row>
        <row r="13">
          <cell r="A13" t="str">
            <v>TCCB3003</v>
          </cell>
          <cell r="D13" t="str">
            <v>BM. NL CN Mác - Lênin</v>
          </cell>
          <cell r="E13" t="str">
            <v>KHOA LÝ LUẬN CHÍNH TRỊ</v>
          </cell>
          <cell r="AO13" t="str">
            <v>Cán bộ QL HSSV</v>
          </cell>
        </row>
        <row r="14">
          <cell r="A14" t="str">
            <v>CTSV3001</v>
          </cell>
          <cell r="D14" t="str">
            <v>BM. Kết cấu - VL</v>
          </cell>
          <cell r="E14" t="str">
            <v>KHOA CÔNG TRÌNH</v>
          </cell>
          <cell r="AO14" t="str">
            <v>Chuyên viên</v>
          </cell>
        </row>
        <row r="15">
          <cell r="A15" t="str">
            <v>KHCN3001</v>
          </cell>
          <cell r="D15" t="str">
            <v>BM. Địa kỹ thuật</v>
          </cell>
          <cell r="E15" t="str">
            <v>KHOA CÔNG TRÌNH</v>
          </cell>
          <cell r="AO15" t="str">
            <v>Trưởng khoa</v>
          </cell>
        </row>
        <row r="16">
          <cell r="A16" t="str">
            <v>KHCN3002</v>
          </cell>
          <cell r="D16" t="str">
            <v>BM. NN Anh - Pháp</v>
          </cell>
          <cell r="E16" t="str">
            <v>KHOA KHOA HỌC CƠ BẢN</v>
          </cell>
          <cell r="AO16" t="str">
            <v>GĐ trung tâm</v>
          </cell>
        </row>
        <row r="17">
          <cell r="A17" t="str">
            <v>KHCN3003</v>
          </cell>
          <cell r="D17" t="str">
            <v>BM. Đường bộ</v>
          </cell>
          <cell r="E17" t="str">
            <v>KHOA CÔNG TRÌNH</v>
          </cell>
          <cell r="AO17" t="str">
            <v>P. Trưởng khoa</v>
          </cell>
        </row>
        <row r="18">
          <cell r="A18" t="str">
            <v>KHCN3004</v>
          </cell>
          <cell r="D18" t="str">
            <v>BM. Kết cấu - VL</v>
          </cell>
          <cell r="E18" t="str">
            <v>KHOA CÔNG TRÌNH</v>
          </cell>
          <cell r="AO18" t="str">
            <v>P. GĐ trung tâm</v>
          </cell>
        </row>
        <row r="19">
          <cell r="A19" t="str">
            <v>KHCN3005</v>
          </cell>
          <cell r="D19" t="str">
            <v>BM. Đường bộ</v>
          </cell>
          <cell r="E19" t="str">
            <v>KHOA CÔNG TRÌNH</v>
          </cell>
          <cell r="AO19" t="str">
            <v>Trưởng BM (trường)</v>
          </cell>
        </row>
        <row r="20">
          <cell r="A20" t="str">
            <v>KHCN3006</v>
          </cell>
          <cell r="D20" t="str">
            <v>BM. Ô tô</v>
          </cell>
          <cell r="E20" t="str">
            <v>KHOA CƠ KHÍ</v>
          </cell>
          <cell r="AO20" t="str">
            <v>Trưởng BM</v>
          </cell>
        </row>
        <row r="21">
          <cell r="A21" t="str">
            <v>KHCN3007</v>
          </cell>
          <cell r="D21" t="str">
            <v>BM. Kết cấu - VL</v>
          </cell>
          <cell r="E21" t="str">
            <v>KHOA CÔNG TRÌNH</v>
          </cell>
          <cell r="AO21" t="str">
            <v>P. Trưởng BM (trường)</v>
          </cell>
        </row>
        <row r="22">
          <cell r="A22" t="str">
            <v>KHCN3008</v>
          </cell>
          <cell r="D22" t="str">
            <v>BM. NN Anh - Pháp</v>
          </cell>
          <cell r="E22" t="str">
            <v>KHOA KHOA HỌC CƠ BẢN</v>
          </cell>
          <cell r="AO22" t="str">
            <v>P. Trưởng BM</v>
          </cell>
        </row>
        <row r="23">
          <cell r="A23" t="str">
            <v>KHCN3009</v>
          </cell>
          <cell r="D23" t="str">
            <v>BM. NN Anh - Pháp</v>
          </cell>
          <cell r="E23" t="str">
            <v>KHOA KHOA HỌC CƠ BẢN</v>
          </cell>
          <cell r="AO23" t="str">
            <v>Bí thư Đảng ủy</v>
          </cell>
        </row>
        <row r="24">
          <cell r="A24" t="str">
            <v>TTGD3001</v>
          </cell>
          <cell r="D24" t="str">
            <v>BM. NL CN Mác - Lênin</v>
          </cell>
          <cell r="E24" t="str">
            <v>KHOA LÝ LUẬN CHÍNH TRỊ</v>
          </cell>
          <cell r="AO24" t="str">
            <v>CT CĐ trường</v>
          </cell>
        </row>
        <row r="25">
          <cell r="A25" t="str">
            <v>TTGD3002</v>
          </cell>
          <cell r="D25" t="str">
            <v>BM. CS ngành KT</v>
          </cell>
          <cell r="E25" t="str">
            <v>KHOA KINH TẾ VẬN TẢI</v>
          </cell>
          <cell r="AO25" t="str">
            <v>P. Bt Đảng ủy</v>
          </cell>
        </row>
        <row r="26">
          <cell r="A26" t="str">
            <v>DBCL3001</v>
          </cell>
          <cell r="D26" t="str">
            <v>BM. Kết cấu - VL</v>
          </cell>
          <cell r="E26" t="str">
            <v>KHOA CÔNG TRÌNH</v>
          </cell>
          <cell r="AO26" t="str">
            <v>PCT. CĐ trường</v>
          </cell>
        </row>
        <row r="27">
          <cell r="A27" t="str">
            <v>DBCL3002</v>
          </cell>
          <cell r="D27" t="str">
            <v>BM. Đường bộ</v>
          </cell>
          <cell r="E27" t="str">
            <v>KHOA CÔNG TRÌNH</v>
          </cell>
          <cell r="AO27" t="str">
            <v>Trưởng ban TTND</v>
          </cell>
        </row>
        <row r="28">
          <cell r="A28" t="str">
            <v>DBCL3003</v>
          </cell>
          <cell r="D28" t="str">
            <v>BM. Kế toán - Kiểm toán</v>
          </cell>
          <cell r="E28" t="str">
            <v>KHOA KINH TẾ VẬN TẢI</v>
          </cell>
          <cell r="AO28" t="str">
            <v>Trưởng ban nữ công</v>
          </cell>
        </row>
        <row r="29">
          <cell r="A29" t="str">
            <v>DBCL3004</v>
          </cell>
          <cell r="D29" t="str">
            <v>BM. HT thông tin</v>
          </cell>
          <cell r="E29" t="str">
            <v>KHOA CÔNG NGHỆ THÔNG TIN</v>
          </cell>
          <cell r="AO29" t="str">
            <v>Bí thư ĐU bộ phận</v>
          </cell>
        </row>
        <row r="30">
          <cell r="A30" t="str">
            <v>DBCL3006</v>
          </cell>
          <cell r="D30" t="str">
            <v>BM. Thí nghiệm CT</v>
          </cell>
          <cell r="E30" t="str">
            <v>KHOA CÔNG TRÌNH</v>
          </cell>
          <cell r="AO30" t="str">
            <v>Chủ tịch CĐ cơ sở</v>
          </cell>
        </row>
        <row r="31">
          <cell r="A31" t="str">
            <v>HCQT3001</v>
          </cell>
          <cell r="D31" t="str">
            <v>BM. Tài chính - NH</v>
          </cell>
          <cell r="E31" t="str">
            <v>KHOA KINH TẾ VẬN TẢI</v>
          </cell>
          <cell r="AO31" t="str">
            <v>BT Đoàn trường</v>
          </cell>
        </row>
        <row r="32">
          <cell r="A32" t="str">
            <v>HCQT3002</v>
          </cell>
          <cell r="D32" t="str">
            <v>BM. Quản trị KD</v>
          </cell>
          <cell r="E32" t="str">
            <v>KHOA KINH TẾ VẬN TẢI</v>
          </cell>
          <cell r="AO32" t="str">
            <v>P. BT Đoàn trường</v>
          </cell>
        </row>
        <row r="33">
          <cell r="A33" t="str">
            <v>HCQT3003</v>
          </cell>
          <cell r="D33" t="str">
            <v>TT. CN Cơ khí</v>
          </cell>
          <cell r="E33" t="str">
            <v>TRUNG TÂM CÔNG NGHỆ CƠ KHÍ</v>
          </cell>
          <cell r="AO33" t="str">
            <v>BT LC đoàn CS</v>
          </cell>
        </row>
        <row r="34">
          <cell r="A34" t="str">
            <v>HCQT3004</v>
          </cell>
          <cell r="D34" t="str">
            <v>BM. Điện tử VT</v>
          </cell>
          <cell r="E34" t="str">
            <v>KHOA CÔNG NGHỆ THÔNG TIN</v>
          </cell>
          <cell r="AO34" t="str">
            <v>GV nữ nuôi con (&lt; 36 tháng)</v>
          </cell>
        </row>
        <row r="35">
          <cell r="A35" t="str">
            <v>PSDH3001</v>
          </cell>
          <cell r="D35" t="str">
            <v>BM. Máy XD</v>
          </cell>
          <cell r="E35" t="str">
            <v>KHOA CƠ KHÍ</v>
          </cell>
          <cell r="AO35" t="str">
            <v>GV kiêm PT PTN</v>
          </cell>
        </row>
        <row r="36">
          <cell r="A36" t="str">
            <v>PSDH3002</v>
          </cell>
          <cell r="D36" t="str">
            <v>BM. CS ngành KT</v>
          </cell>
          <cell r="E36" t="str">
            <v>KHOA KINH TẾ VẬN TẢI</v>
          </cell>
          <cell r="AO36" t="str">
            <v>GV kiêm QP, QS</v>
          </cell>
        </row>
        <row r="37">
          <cell r="A37" t="str">
            <v>PSDH3003</v>
          </cell>
          <cell r="D37" t="str">
            <v>BM. Đường bộ</v>
          </cell>
          <cell r="E37" t="str">
            <v>KHOA CÔNG TRÌNH</v>
          </cell>
          <cell r="AO37" t="str">
            <v>Kiêm VPK</v>
          </cell>
        </row>
        <row r="38">
          <cell r="A38" t="str">
            <v>XDCB3001</v>
          </cell>
          <cell r="D38" t="str">
            <v>BM. XDDD &amp; CN</v>
          </cell>
          <cell r="E38" t="str">
            <v>KHOA CÔNG TRÌNH</v>
          </cell>
        </row>
        <row r="39">
          <cell r="A39" t="str">
            <v>KCTR3001</v>
          </cell>
          <cell r="D39" t="str">
            <v>BM. Địa kỹ thuật</v>
          </cell>
          <cell r="E39" t="str">
            <v>KHOA CÔNG TRÌNH</v>
          </cell>
        </row>
        <row r="40">
          <cell r="A40" t="str">
            <v>KCTR3002</v>
          </cell>
          <cell r="D40" t="str">
            <v>BM. Cầu - Hầm</v>
          </cell>
          <cell r="E40" t="str">
            <v>KHOA CÔNG TRÌNH</v>
          </cell>
        </row>
        <row r="41">
          <cell r="A41" t="str">
            <v>KCTR3003</v>
          </cell>
          <cell r="D41" t="str">
            <v>BM. Thí nghiệm CT</v>
          </cell>
          <cell r="E41" t="str">
            <v>KHOA CÔNG TRÌNH</v>
          </cell>
        </row>
        <row r="42">
          <cell r="A42" t="str">
            <v>KCTR3004</v>
          </cell>
          <cell r="D42" t="str">
            <v>BM. Cầu - Hầm</v>
          </cell>
          <cell r="E42" t="str">
            <v>KHOA CÔNG TRÌNH</v>
          </cell>
        </row>
        <row r="43">
          <cell r="A43" t="str">
            <v>KCTR3005</v>
          </cell>
          <cell r="D43" t="str">
            <v>BM. Cầu - Hầm</v>
          </cell>
          <cell r="E43" t="str">
            <v>KHOA CÔNG TRÌNH</v>
          </cell>
        </row>
        <row r="44">
          <cell r="A44" t="str">
            <v>KCTR3006</v>
          </cell>
          <cell r="D44" t="str">
            <v>BM. Cầu - Hầm</v>
          </cell>
          <cell r="E44" t="str">
            <v>KHOA CÔNG TRÌNH</v>
          </cell>
        </row>
        <row r="45">
          <cell r="A45" t="str">
            <v>KCTR3007</v>
          </cell>
          <cell r="D45" t="str">
            <v>BM. Cầu - Hầm</v>
          </cell>
          <cell r="E45" t="str">
            <v>KHOA CÔNG TRÌNH</v>
          </cell>
        </row>
        <row r="46">
          <cell r="A46" t="str">
            <v>KCTR3008</v>
          </cell>
          <cell r="D46" t="str">
            <v>BM. Cầu - Hầm</v>
          </cell>
          <cell r="E46" t="str">
            <v>KHOA CÔNG TRÌNH</v>
          </cell>
        </row>
        <row r="47">
          <cell r="A47" t="str">
            <v>KCTR3009</v>
          </cell>
          <cell r="D47" t="str">
            <v>BM. Cầu - Hầm</v>
          </cell>
          <cell r="E47" t="str">
            <v>KHOA CÔNG TRÌNH</v>
          </cell>
        </row>
        <row r="48">
          <cell r="A48" t="str">
            <v>KCTR3010</v>
          </cell>
          <cell r="D48" t="str">
            <v>BM. Cầu - Hầm</v>
          </cell>
          <cell r="E48" t="str">
            <v>KHOA CÔNG TRÌNH</v>
          </cell>
        </row>
        <row r="49">
          <cell r="A49" t="str">
            <v>KCTR3011</v>
          </cell>
          <cell r="D49" t="str">
            <v>BM. Cầu - Hầm</v>
          </cell>
          <cell r="E49" t="str">
            <v>KHOA CÔNG TRÌNH</v>
          </cell>
        </row>
        <row r="50">
          <cell r="A50" t="str">
            <v>KCTR3012</v>
          </cell>
          <cell r="D50" t="str">
            <v>BM. Cầu - Hầm</v>
          </cell>
          <cell r="E50" t="str">
            <v>KHOA CÔNG TRÌNH</v>
          </cell>
        </row>
        <row r="51">
          <cell r="A51" t="str">
            <v>KCTR3013</v>
          </cell>
          <cell r="D51" t="str">
            <v>BM. Cầu - Hầm</v>
          </cell>
          <cell r="E51" t="str">
            <v>KHOA CÔNG TRÌNH</v>
          </cell>
        </row>
        <row r="52">
          <cell r="A52" t="str">
            <v>KCTR3014</v>
          </cell>
          <cell r="D52" t="str">
            <v>BM. Cầu - Hầm</v>
          </cell>
          <cell r="E52" t="str">
            <v>KHOA CÔNG TRÌNH</v>
          </cell>
        </row>
        <row r="53">
          <cell r="A53" t="str">
            <v>KCTR3015</v>
          </cell>
          <cell r="D53" t="str">
            <v>BM. Cầu - Hầm</v>
          </cell>
          <cell r="E53" t="str">
            <v>KHOA CÔNG TRÌNH</v>
          </cell>
        </row>
        <row r="54">
          <cell r="A54" t="str">
            <v>KCTR3016</v>
          </cell>
          <cell r="D54" t="str">
            <v>BM. Cầu - Hầm</v>
          </cell>
          <cell r="E54" t="str">
            <v>KHOA CÔNG TRÌNH</v>
          </cell>
        </row>
        <row r="55">
          <cell r="A55" t="str">
            <v>KCTR3017</v>
          </cell>
          <cell r="D55" t="str">
            <v>BM. Cầu - Hầm</v>
          </cell>
          <cell r="E55" t="str">
            <v>KHOA CÔNG TRÌNH</v>
          </cell>
        </row>
        <row r="56">
          <cell r="A56" t="str">
            <v>KCTR3018</v>
          </cell>
          <cell r="D56" t="str">
            <v>BM. Đường bộ</v>
          </cell>
          <cell r="E56" t="str">
            <v>KHOA CÔNG TRÌNH</v>
          </cell>
        </row>
        <row r="57">
          <cell r="A57" t="str">
            <v>KCTR3019</v>
          </cell>
          <cell r="D57" t="str">
            <v>BM. Đường bộ</v>
          </cell>
          <cell r="E57" t="str">
            <v>KHOA CÔNG TRÌNH</v>
          </cell>
        </row>
        <row r="58">
          <cell r="A58" t="str">
            <v>KCTR3020</v>
          </cell>
          <cell r="D58" t="str">
            <v>BM. Đường bộ</v>
          </cell>
          <cell r="E58" t="str">
            <v>KHOA CÔNG TRÌNH</v>
          </cell>
        </row>
        <row r="59">
          <cell r="A59" t="str">
            <v>KCTR3021</v>
          </cell>
          <cell r="D59" t="str">
            <v>BM. Đường bộ</v>
          </cell>
          <cell r="E59" t="str">
            <v>KHOA CÔNG TRÌNH</v>
          </cell>
        </row>
        <row r="60">
          <cell r="A60" t="str">
            <v>KCTR3022</v>
          </cell>
          <cell r="D60" t="str">
            <v>BM. Đường bộ</v>
          </cell>
          <cell r="E60" t="str">
            <v>KHOA CÔNG TRÌNH</v>
          </cell>
        </row>
        <row r="61">
          <cell r="A61" t="str">
            <v>KCTR3023</v>
          </cell>
          <cell r="D61" t="str">
            <v>BM. Đường bộ</v>
          </cell>
          <cell r="E61" t="str">
            <v>KHOA CÔNG TRÌNH</v>
          </cell>
        </row>
        <row r="62">
          <cell r="A62" t="str">
            <v>KCTR3024</v>
          </cell>
          <cell r="D62" t="str">
            <v>BM. Đường bộ</v>
          </cell>
          <cell r="E62" t="str">
            <v>KHOA CÔNG TRÌNH</v>
          </cell>
        </row>
        <row r="63">
          <cell r="A63" t="str">
            <v>KCTR3025</v>
          </cell>
          <cell r="D63" t="str">
            <v>BM. Đường bộ</v>
          </cell>
          <cell r="E63" t="str">
            <v>KHOA CÔNG TRÌNH</v>
          </cell>
        </row>
        <row r="64">
          <cell r="A64" t="str">
            <v>KCTR3026</v>
          </cell>
          <cell r="D64" t="str">
            <v>BM. Đường bộ</v>
          </cell>
          <cell r="E64" t="str">
            <v>KHOA CÔNG TRÌNH</v>
          </cell>
        </row>
        <row r="65">
          <cell r="A65" t="str">
            <v>KCTR3027</v>
          </cell>
          <cell r="D65" t="str">
            <v>BM. Đường bộ</v>
          </cell>
          <cell r="E65" t="str">
            <v>KHOA CÔNG TRÌNH</v>
          </cell>
        </row>
        <row r="66">
          <cell r="A66" t="str">
            <v>KCTR3028</v>
          </cell>
          <cell r="D66" t="str">
            <v>BM. Đường bộ</v>
          </cell>
          <cell r="E66" t="str">
            <v>KHOA CÔNG TRÌNH</v>
          </cell>
        </row>
        <row r="67">
          <cell r="A67" t="str">
            <v>KCTR3029</v>
          </cell>
          <cell r="D67" t="str">
            <v>BM. Đường bộ</v>
          </cell>
          <cell r="E67" t="str">
            <v>KHOA CÔNG TRÌNH</v>
          </cell>
        </row>
        <row r="68">
          <cell r="A68" t="str">
            <v>KCTR3030</v>
          </cell>
          <cell r="D68" t="str">
            <v>BM. Đường bộ</v>
          </cell>
          <cell r="E68" t="str">
            <v>KHOA CÔNG TRÌNH</v>
          </cell>
        </row>
        <row r="69">
          <cell r="A69" t="str">
            <v>KCTR3031</v>
          </cell>
          <cell r="D69" t="str">
            <v>BM. Đường bộ</v>
          </cell>
          <cell r="E69" t="str">
            <v>KHOA CÔNG TRÌNH</v>
          </cell>
        </row>
        <row r="70">
          <cell r="A70" t="str">
            <v>KCTR3032</v>
          </cell>
          <cell r="D70" t="str">
            <v>BM. Đường bộ</v>
          </cell>
          <cell r="E70" t="str">
            <v>KHOA CÔNG TRÌNH</v>
          </cell>
        </row>
        <row r="71">
          <cell r="A71" t="str">
            <v>KCTR3033</v>
          </cell>
          <cell r="D71" t="str">
            <v>BM. Đường bộ</v>
          </cell>
          <cell r="E71" t="str">
            <v>KHOA CÔNG TRÌNH</v>
          </cell>
        </row>
        <row r="72">
          <cell r="A72" t="str">
            <v>KCTR3034</v>
          </cell>
          <cell r="D72" t="str">
            <v>BM. Đường bộ</v>
          </cell>
          <cell r="E72" t="str">
            <v>KHOA CÔNG TRÌNH</v>
          </cell>
        </row>
        <row r="73">
          <cell r="A73" t="str">
            <v>KCTR3035</v>
          </cell>
          <cell r="D73" t="str">
            <v>BM. Cảng - CT biển</v>
          </cell>
          <cell r="E73" t="str">
            <v>KHOA CÔNG TRÌNH</v>
          </cell>
        </row>
        <row r="74">
          <cell r="A74" t="str">
            <v>KCTR3036</v>
          </cell>
          <cell r="D74" t="str">
            <v>BM. Cảng - CT biển</v>
          </cell>
          <cell r="E74" t="str">
            <v>KHOA CÔNG TRÌNH</v>
          </cell>
        </row>
        <row r="75">
          <cell r="A75" t="str">
            <v>KCTR3037</v>
          </cell>
          <cell r="D75" t="str">
            <v>BM. Cảng - CT biển</v>
          </cell>
          <cell r="E75" t="str">
            <v>KHOA CÔNG TRÌNH</v>
          </cell>
        </row>
        <row r="76">
          <cell r="A76" t="str">
            <v>KCTR3038</v>
          </cell>
          <cell r="D76" t="str">
            <v>BM. Cảng - CT biển</v>
          </cell>
          <cell r="E76" t="str">
            <v>KHOA CÔNG TRÌNH</v>
          </cell>
        </row>
        <row r="77">
          <cell r="A77" t="str">
            <v>KCTR3039</v>
          </cell>
          <cell r="D77" t="str">
            <v>BM. CNKT Môi trường</v>
          </cell>
          <cell r="E77" t="str">
            <v>KHOA CÔNG TRÌNH</v>
          </cell>
        </row>
        <row r="78">
          <cell r="A78" t="str">
            <v>KCTR3040</v>
          </cell>
          <cell r="D78" t="str">
            <v>BM. CNKT Môi trường</v>
          </cell>
          <cell r="E78" t="str">
            <v>KHOA CÔNG TRÌNH</v>
          </cell>
        </row>
        <row r="79">
          <cell r="A79" t="str">
            <v>KCTR3041</v>
          </cell>
          <cell r="D79" t="str">
            <v>BM. CNKT Môi trường</v>
          </cell>
          <cell r="E79" t="str">
            <v>KHOA CÔNG TRÌNH</v>
          </cell>
        </row>
        <row r="80">
          <cell r="A80" t="str">
            <v>KCTR3042</v>
          </cell>
          <cell r="D80" t="str">
            <v>BM. CNKT Môi trường</v>
          </cell>
          <cell r="E80" t="str">
            <v>KHOA CÔNG TRÌNH</v>
          </cell>
        </row>
        <row r="81">
          <cell r="A81" t="str">
            <v>KCTR3043</v>
          </cell>
          <cell r="D81" t="str">
            <v>BM. CNKT Môi trường</v>
          </cell>
          <cell r="E81" t="str">
            <v>KHOA CÔNG TRÌNH</v>
          </cell>
        </row>
        <row r="82">
          <cell r="A82" t="str">
            <v>KCTR3044</v>
          </cell>
          <cell r="D82" t="str">
            <v>BM. CNKT Môi trường</v>
          </cell>
          <cell r="E82" t="str">
            <v>KHOA CÔNG TRÌNH</v>
          </cell>
        </row>
        <row r="83">
          <cell r="A83" t="str">
            <v>KCTR3045</v>
          </cell>
          <cell r="D83" t="str">
            <v>BM. CNKT Môi trường</v>
          </cell>
          <cell r="E83" t="str">
            <v>KHOA CÔNG TRÌNH</v>
          </cell>
        </row>
        <row r="84">
          <cell r="A84" t="str">
            <v>KCTR3046</v>
          </cell>
          <cell r="D84" t="str">
            <v>BM. ĐĐ - KS CT</v>
          </cell>
          <cell r="E84" t="str">
            <v>KHOA CÔNG TRÌNH</v>
          </cell>
        </row>
        <row r="85">
          <cell r="A85" t="str">
            <v>KCTR3047</v>
          </cell>
          <cell r="D85" t="str">
            <v>BM. ĐĐ - KS CT</v>
          </cell>
          <cell r="E85" t="str">
            <v>KHOA CÔNG TRÌNH</v>
          </cell>
        </row>
        <row r="86">
          <cell r="A86" t="str">
            <v>KCTR3048</v>
          </cell>
          <cell r="D86" t="str">
            <v>BM. ĐĐ - KS CT</v>
          </cell>
          <cell r="E86" t="str">
            <v>KHOA CÔNG TRÌNH</v>
          </cell>
        </row>
        <row r="87">
          <cell r="A87" t="str">
            <v>KCTR3049</v>
          </cell>
          <cell r="D87" t="str">
            <v>BM. ĐĐ - KS CT</v>
          </cell>
          <cell r="E87" t="str">
            <v>KHOA CÔNG TRÌNH</v>
          </cell>
        </row>
        <row r="88">
          <cell r="A88" t="str">
            <v>KCTR3050</v>
          </cell>
          <cell r="D88" t="str">
            <v>BM. ĐĐ - KS CT</v>
          </cell>
          <cell r="E88" t="str">
            <v>KHOA CÔNG TRÌNH</v>
          </cell>
        </row>
        <row r="89">
          <cell r="A89" t="str">
            <v>KCTR3051</v>
          </cell>
          <cell r="D89" t="str">
            <v>BM. ĐĐ - KS CT</v>
          </cell>
          <cell r="E89" t="str">
            <v>KHOA CÔNG TRÌNH</v>
          </cell>
        </row>
        <row r="90">
          <cell r="A90" t="str">
            <v>KCTR3052</v>
          </cell>
          <cell r="D90" t="str">
            <v>BM. ĐĐ - KS CT</v>
          </cell>
          <cell r="E90" t="str">
            <v>KHOA CÔNG TRÌNH</v>
          </cell>
        </row>
        <row r="91">
          <cell r="A91" t="str">
            <v>KCTR3053</v>
          </cell>
          <cell r="D91" t="str">
            <v>BM. ĐĐ - KS CT</v>
          </cell>
          <cell r="E91" t="str">
            <v>KHOA CÔNG TRÌNH</v>
          </cell>
        </row>
        <row r="92">
          <cell r="A92" t="str">
            <v>KCTR3054</v>
          </cell>
          <cell r="D92" t="str">
            <v>BM. ĐĐ - KS CT</v>
          </cell>
          <cell r="E92" t="str">
            <v>KHOA CÔNG TRÌNH</v>
          </cell>
        </row>
        <row r="93">
          <cell r="A93" t="str">
            <v>KCTR3055</v>
          </cell>
          <cell r="D93" t="str">
            <v>BM. ĐĐ - KS CT</v>
          </cell>
          <cell r="E93" t="str">
            <v>KHOA CÔNG TRÌNH</v>
          </cell>
        </row>
        <row r="94">
          <cell r="A94" t="str">
            <v>KCTR3056</v>
          </cell>
          <cell r="D94" t="str">
            <v>BM. Địa kỹ thuật</v>
          </cell>
          <cell r="E94" t="str">
            <v>KHOA CÔNG TRÌNH</v>
          </cell>
        </row>
        <row r="95">
          <cell r="A95" t="str">
            <v>KCTR3057</v>
          </cell>
          <cell r="D95" t="str">
            <v>BM. Địa kỹ thuật</v>
          </cell>
          <cell r="E95" t="str">
            <v>KHOA CÔNG TRÌNH</v>
          </cell>
        </row>
        <row r="96">
          <cell r="A96" t="str">
            <v>KCTR3058</v>
          </cell>
          <cell r="D96" t="str">
            <v>BM. Địa kỹ thuật</v>
          </cell>
          <cell r="E96" t="str">
            <v>KHOA CÔNG TRÌNH</v>
          </cell>
        </row>
        <row r="97">
          <cell r="A97" t="str">
            <v>KCTR3059</v>
          </cell>
          <cell r="D97" t="str">
            <v>BM. Địa kỹ thuật</v>
          </cell>
          <cell r="E97" t="str">
            <v>KHOA CÔNG TRÌNH</v>
          </cell>
        </row>
        <row r="98">
          <cell r="A98" t="str">
            <v>KCTR3060</v>
          </cell>
          <cell r="D98" t="str">
            <v>BM. Địa kỹ thuật</v>
          </cell>
          <cell r="E98" t="str">
            <v>KHOA CÔNG TRÌNH</v>
          </cell>
        </row>
        <row r="99">
          <cell r="A99" t="str">
            <v>KCTR3061</v>
          </cell>
          <cell r="D99" t="str">
            <v>BM. Địa kỹ thuật</v>
          </cell>
          <cell r="E99" t="str">
            <v>KHOA CÔNG TRÌNH</v>
          </cell>
        </row>
        <row r="100">
          <cell r="A100" t="str">
            <v>KCTR3062</v>
          </cell>
          <cell r="D100" t="str">
            <v>BM. Kết cấu - VL</v>
          </cell>
          <cell r="E100" t="str">
            <v>KHOA CÔNG TRÌNH</v>
          </cell>
        </row>
        <row r="101">
          <cell r="A101" t="str">
            <v>KCTR3063</v>
          </cell>
          <cell r="D101" t="str">
            <v>BM. Kết cấu - VL</v>
          </cell>
          <cell r="E101" t="str">
            <v>KHOA CÔNG TRÌNH</v>
          </cell>
        </row>
        <row r="102">
          <cell r="A102" t="str">
            <v>KCTR3064</v>
          </cell>
          <cell r="D102" t="str">
            <v>BM. Kết cấu - VL</v>
          </cell>
          <cell r="E102" t="str">
            <v>KHOA CÔNG TRÌNH</v>
          </cell>
        </row>
        <row r="103">
          <cell r="A103" t="str">
            <v>KCTR3065</v>
          </cell>
          <cell r="D103" t="str">
            <v>BM. Kết cấu - VL</v>
          </cell>
          <cell r="E103" t="str">
            <v>KHOA CÔNG TRÌNH</v>
          </cell>
        </row>
        <row r="104">
          <cell r="A104" t="str">
            <v>KCTR3066</v>
          </cell>
          <cell r="D104" t="str">
            <v>BM. Kết cấu - VL</v>
          </cell>
          <cell r="E104" t="str">
            <v>KHOA CÔNG TRÌNH</v>
          </cell>
        </row>
        <row r="105">
          <cell r="A105" t="str">
            <v>KCTR3067</v>
          </cell>
          <cell r="D105" t="str">
            <v>BM. Kết cấu - VL</v>
          </cell>
          <cell r="E105" t="str">
            <v>KHOA CÔNG TRÌNH</v>
          </cell>
        </row>
        <row r="106">
          <cell r="A106" t="str">
            <v>KCTR3068</v>
          </cell>
          <cell r="D106" t="str">
            <v>BM. Kết cấu - VL</v>
          </cell>
          <cell r="E106" t="str">
            <v>KHOA CÔNG TRÌNH</v>
          </cell>
        </row>
        <row r="107">
          <cell r="A107" t="str">
            <v>KCTR3069</v>
          </cell>
          <cell r="D107" t="str">
            <v>BM. Kết cấu - VL</v>
          </cell>
          <cell r="E107" t="str">
            <v>KHOA CÔNG TRÌNH</v>
          </cell>
        </row>
        <row r="108">
          <cell r="A108" t="str">
            <v>KCTR3070</v>
          </cell>
          <cell r="D108" t="str">
            <v>BM. Kết cấu - VL</v>
          </cell>
          <cell r="E108" t="str">
            <v>KHOA CÔNG TRÌNH</v>
          </cell>
        </row>
        <row r="109">
          <cell r="A109" t="str">
            <v>KCTR3071</v>
          </cell>
          <cell r="D109" t="str">
            <v>BM. Kết cấu - VL</v>
          </cell>
          <cell r="E109" t="str">
            <v>KHOA CÔNG TRÌNH</v>
          </cell>
        </row>
        <row r="110">
          <cell r="A110" t="str">
            <v>KCTR3072</v>
          </cell>
          <cell r="D110" t="str">
            <v>BM. Kết cấu - VL</v>
          </cell>
          <cell r="E110" t="str">
            <v>KHOA CÔNG TRÌNH</v>
          </cell>
        </row>
        <row r="111">
          <cell r="A111" t="str">
            <v>KCTR3073</v>
          </cell>
          <cell r="D111" t="str">
            <v>BM. Kết cấu - VL</v>
          </cell>
          <cell r="E111" t="str">
            <v>KHOA CÔNG TRÌNH</v>
          </cell>
        </row>
        <row r="112">
          <cell r="A112" t="str">
            <v>KCTR3074</v>
          </cell>
          <cell r="D112" t="str">
            <v>BM. ĐS &amp; Metro</v>
          </cell>
          <cell r="E112" t="str">
            <v>KHOA CÔNG TRÌNH</v>
          </cell>
        </row>
        <row r="113">
          <cell r="A113" t="str">
            <v>KCTR3075</v>
          </cell>
          <cell r="D113" t="str">
            <v>BM. ĐS &amp; Metro</v>
          </cell>
          <cell r="E113" t="str">
            <v>KHOA CÔNG TRÌNH</v>
          </cell>
        </row>
        <row r="114">
          <cell r="A114" t="str">
            <v>KCTR3076</v>
          </cell>
          <cell r="D114" t="str">
            <v>BM. ĐS &amp; Metro</v>
          </cell>
          <cell r="E114" t="str">
            <v>KHOA CÔNG TRÌNH</v>
          </cell>
        </row>
        <row r="115">
          <cell r="A115" t="str">
            <v>KCTR3077</v>
          </cell>
          <cell r="D115" t="str">
            <v>BM. XDDD &amp; CN</v>
          </cell>
          <cell r="E115" t="str">
            <v>KHOA CÔNG TRÌNH</v>
          </cell>
        </row>
        <row r="116">
          <cell r="A116" t="str">
            <v>KCTR3078</v>
          </cell>
          <cell r="D116" t="str">
            <v>BM. XDDD &amp; CN</v>
          </cell>
          <cell r="E116" t="str">
            <v>KHOA CÔNG TRÌNH</v>
          </cell>
        </row>
        <row r="117">
          <cell r="A117" t="str">
            <v>KCTR3079</v>
          </cell>
          <cell r="D117" t="str">
            <v>BM. XDDD &amp; CN</v>
          </cell>
          <cell r="E117" t="str">
            <v>KHOA CÔNG TRÌNH</v>
          </cell>
        </row>
        <row r="118">
          <cell r="A118" t="str">
            <v>KCTR3080</v>
          </cell>
          <cell r="D118" t="str">
            <v>BM. XDDD &amp; CN</v>
          </cell>
          <cell r="E118" t="str">
            <v>KHOA CÔNG TRÌNH</v>
          </cell>
        </row>
        <row r="119">
          <cell r="A119" t="str">
            <v>KCTR3081</v>
          </cell>
          <cell r="D119" t="str">
            <v>BM. XDDD &amp; CN</v>
          </cell>
          <cell r="E119" t="str">
            <v>KHOA CÔNG TRÌNH</v>
          </cell>
        </row>
        <row r="120">
          <cell r="A120" t="str">
            <v>KCTR3082</v>
          </cell>
          <cell r="D120" t="str">
            <v>BM. XDDD &amp; CN</v>
          </cell>
          <cell r="E120" t="str">
            <v>KHOA CÔNG TRÌNH</v>
          </cell>
        </row>
        <row r="121">
          <cell r="A121" t="str">
            <v>KCTR3083</v>
          </cell>
          <cell r="D121" t="str">
            <v>BM. XDDD &amp; CN</v>
          </cell>
          <cell r="E121" t="str">
            <v>KHOA CÔNG TRÌNH</v>
          </cell>
        </row>
        <row r="122">
          <cell r="A122" t="str">
            <v>KCTR3084</v>
          </cell>
          <cell r="D122" t="str">
            <v>BM. XDDD &amp; CN</v>
          </cell>
          <cell r="E122" t="str">
            <v>KHOA CÔNG TRÌNH</v>
          </cell>
        </row>
        <row r="123">
          <cell r="A123" t="str">
            <v>KCTR3085</v>
          </cell>
          <cell r="D123" t="str">
            <v>BM. XDDD &amp; CN</v>
          </cell>
          <cell r="E123" t="str">
            <v>KHOA CÔNG TRÌNH</v>
          </cell>
        </row>
        <row r="124">
          <cell r="A124" t="str">
            <v>KCTR3086</v>
          </cell>
          <cell r="D124" t="str">
            <v>BM. Tin học CT</v>
          </cell>
          <cell r="E124" t="str">
            <v>KHOA CÔNG TRÌNH</v>
          </cell>
        </row>
        <row r="125">
          <cell r="A125" t="str">
            <v>KCTR3087</v>
          </cell>
          <cell r="D125" t="str">
            <v>BM. Tin học CT</v>
          </cell>
          <cell r="E125" t="str">
            <v>KHOA CÔNG TRÌNH</v>
          </cell>
        </row>
        <row r="126">
          <cell r="A126" t="str">
            <v>KCTR3088</v>
          </cell>
          <cell r="D126" t="str">
            <v>BM. Tin học CT</v>
          </cell>
          <cell r="E126" t="str">
            <v>KHOA CÔNG TRÌNH</v>
          </cell>
        </row>
        <row r="127">
          <cell r="A127" t="str">
            <v>KCTR3089</v>
          </cell>
          <cell r="D127" t="str">
            <v>BM. Thí nghiệm CT</v>
          </cell>
          <cell r="E127" t="str">
            <v>KHOA CÔNG TRÌNH</v>
          </cell>
        </row>
        <row r="128">
          <cell r="A128" t="str">
            <v>KCTR3090</v>
          </cell>
          <cell r="D128" t="str">
            <v>BM. Thí nghiệm CT</v>
          </cell>
          <cell r="E128" t="str">
            <v>KHOA CÔNG TRÌNH</v>
          </cell>
        </row>
        <row r="129">
          <cell r="A129" t="str">
            <v>KCTR3091</v>
          </cell>
          <cell r="D129" t="str">
            <v>BM. Thí nghiệm CT</v>
          </cell>
          <cell r="E129" t="str">
            <v>KHOA CÔNG TRÌNH</v>
          </cell>
        </row>
        <row r="130">
          <cell r="A130" t="str">
            <v>KCTR3092</v>
          </cell>
          <cell r="D130" t="str">
            <v>BM. Thí nghiệm CT</v>
          </cell>
          <cell r="E130" t="str">
            <v>KHOA CÔNG TRÌNH</v>
          </cell>
        </row>
        <row r="131">
          <cell r="A131" t="str">
            <v>KCTR3093</v>
          </cell>
          <cell r="D131" t="str">
            <v>BM. Thí nghiệm CT</v>
          </cell>
          <cell r="E131" t="str">
            <v>KHOA CÔNG TRÌNH</v>
          </cell>
        </row>
        <row r="132">
          <cell r="A132" t="str">
            <v>KCTR3094</v>
          </cell>
          <cell r="D132" t="str">
            <v>BM. Thí nghiệm CT</v>
          </cell>
          <cell r="E132" t="str">
            <v>KHOA CÔNG TRÌNH</v>
          </cell>
        </row>
        <row r="133">
          <cell r="A133" t="str">
            <v>KCTR3095</v>
          </cell>
          <cell r="D133" t="str">
            <v>BM. Thí nghiệm CT</v>
          </cell>
          <cell r="E133" t="str">
            <v>KHOA CÔNG TRÌNH</v>
          </cell>
        </row>
        <row r="134">
          <cell r="A134" t="str">
            <v>KCTR3096</v>
          </cell>
          <cell r="D134" t="str">
            <v>BM. Thí nghiệm CT</v>
          </cell>
          <cell r="E134" t="str">
            <v>KHOA CÔNG TRÌNH</v>
          </cell>
        </row>
        <row r="135">
          <cell r="A135" t="str">
            <v>KCTR3097</v>
          </cell>
          <cell r="D135" t="str">
            <v>BM. Thí nghiệm CT</v>
          </cell>
          <cell r="E135" t="str">
            <v>KHOA CÔNG TRÌNH</v>
          </cell>
        </row>
        <row r="136">
          <cell r="A136" t="str">
            <v>KCTR3098</v>
          </cell>
          <cell r="D136" t="str">
            <v>BM. Thí nghiệm CT</v>
          </cell>
          <cell r="E136" t="str">
            <v>KHOA CÔNG TRÌNH</v>
          </cell>
        </row>
        <row r="137">
          <cell r="A137" t="str">
            <v>KCTR3099</v>
          </cell>
          <cell r="D137" t="str">
            <v>BM. Thí nghiệm CT</v>
          </cell>
          <cell r="E137" t="str">
            <v>KHOA CÔNG TRÌNH</v>
          </cell>
        </row>
        <row r="138">
          <cell r="A138" t="str">
            <v>KCTR3100</v>
          </cell>
          <cell r="D138" t="str">
            <v>BM. Thí nghiệm CT</v>
          </cell>
          <cell r="E138" t="str">
            <v>KHOA CÔNG TRÌNH</v>
          </cell>
        </row>
        <row r="139">
          <cell r="A139" t="str">
            <v>KCTR3101</v>
          </cell>
          <cell r="D139" t="str">
            <v>BM. Thí nghiệm CT</v>
          </cell>
          <cell r="E139" t="str">
            <v>KHOA CÔNG TRÌNH</v>
          </cell>
        </row>
        <row r="140">
          <cell r="A140" t="str">
            <v>KCTR3102</v>
          </cell>
          <cell r="D140" t="str">
            <v>BM. Thí nghiệm CT</v>
          </cell>
          <cell r="E140" t="str">
            <v>KHOA CÔNG TRÌNH</v>
          </cell>
        </row>
        <row r="141">
          <cell r="A141" t="str">
            <v>KCKH3001</v>
          </cell>
          <cell r="D141" t="str">
            <v>BM. Ô tô</v>
          </cell>
          <cell r="E141" t="str">
            <v>KHOA CƠ KHÍ</v>
          </cell>
        </row>
        <row r="142">
          <cell r="A142" t="str">
            <v>KCKH3002</v>
          </cell>
          <cell r="D142" t="str">
            <v>BM. ĐMTX &amp; TĐ Metro</v>
          </cell>
          <cell r="E142" t="str">
            <v>KHOA CƠ KHÍ</v>
          </cell>
        </row>
        <row r="143">
          <cell r="A143" t="str">
            <v>KCKH3003</v>
          </cell>
          <cell r="D143" t="str">
            <v>BM. Ô tô</v>
          </cell>
          <cell r="E143" t="str">
            <v>KHOA CƠ KHÍ</v>
          </cell>
        </row>
        <row r="144">
          <cell r="A144" t="str">
            <v>KCKH3004</v>
          </cell>
          <cell r="D144" t="str">
            <v>BM. Ô tô</v>
          </cell>
          <cell r="E144" t="str">
            <v>KHOA CƠ KHÍ</v>
          </cell>
        </row>
        <row r="145">
          <cell r="A145" t="str">
            <v>KCKH3005</v>
          </cell>
          <cell r="D145" t="str">
            <v>BM. Ô tô</v>
          </cell>
          <cell r="E145" t="str">
            <v>KHOA CƠ KHÍ</v>
          </cell>
        </row>
        <row r="146">
          <cell r="A146" t="str">
            <v>KCKH3006</v>
          </cell>
          <cell r="D146" t="str">
            <v>BM. Ô tô</v>
          </cell>
          <cell r="E146" t="str">
            <v>KHOA CƠ KHÍ</v>
          </cell>
        </row>
        <row r="147">
          <cell r="A147" t="str">
            <v>KCKH3007</v>
          </cell>
          <cell r="D147" t="str">
            <v>BM. Ô tô</v>
          </cell>
          <cell r="E147" t="str">
            <v>KHOA CƠ KHÍ</v>
          </cell>
        </row>
        <row r="148">
          <cell r="A148" t="str">
            <v>KCKH3008</v>
          </cell>
          <cell r="D148" t="str">
            <v>BM. Ô tô</v>
          </cell>
          <cell r="E148" t="str">
            <v>KHOA CƠ KHÍ</v>
          </cell>
        </row>
        <row r="149">
          <cell r="A149" t="str">
            <v>KCKH3009</v>
          </cell>
          <cell r="D149" t="str">
            <v>BM. Ô tô</v>
          </cell>
          <cell r="E149" t="str">
            <v>KHOA CƠ KHÍ</v>
          </cell>
        </row>
        <row r="150">
          <cell r="A150" t="str">
            <v>KCKH3010</v>
          </cell>
          <cell r="D150" t="str">
            <v>BM. Ô tô</v>
          </cell>
          <cell r="E150" t="str">
            <v>KHOA CƠ KHÍ</v>
          </cell>
        </row>
        <row r="151">
          <cell r="A151" t="str">
            <v>KCKH3011</v>
          </cell>
          <cell r="D151" t="str">
            <v>BM. Ô tô</v>
          </cell>
          <cell r="E151" t="str">
            <v>KHOA CƠ KHÍ</v>
          </cell>
        </row>
        <row r="152">
          <cell r="A152" t="str">
            <v>KCKH3012</v>
          </cell>
          <cell r="D152" t="str">
            <v>BM. Ô tô</v>
          </cell>
          <cell r="E152" t="str">
            <v>KHOA CƠ KHÍ</v>
          </cell>
        </row>
        <row r="153">
          <cell r="A153" t="str">
            <v>KCKH3013</v>
          </cell>
          <cell r="D153" t="str">
            <v>BM. Ô tô</v>
          </cell>
          <cell r="E153" t="str">
            <v>KHOA CƠ KHÍ</v>
          </cell>
        </row>
        <row r="154">
          <cell r="A154" t="str">
            <v>KCKH3014</v>
          </cell>
          <cell r="D154" t="str">
            <v>BM. Ô tô</v>
          </cell>
          <cell r="E154" t="str">
            <v>KHOA CƠ KHÍ</v>
          </cell>
        </row>
        <row r="155">
          <cell r="A155" t="str">
            <v>KCKH3015</v>
          </cell>
          <cell r="D155" t="str">
            <v>BM. Ô tô</v>
          </cell>
          <cell r="E155" t="str">
            <v>KHOA CƠ KHÍ</v>
          </cell>
        </row>
        <row r="156">
          <cell r="A156" t="str">
            <v>KCKH3016</v>
          </cell>
          <cell r="D156" t="str">
            <v>BM. Máy XD</v>
          </cell>
          <cell r="E156" t="str">
            <v>KHOA CƠ KHÍ</v>
          </cell>
        </row>
        <row r="157">
          <cell r="A157" t="str">
            <v>KCKH3017</v>
          </cell>
          <cell r="D157" t="str">
            <v>BM. Máy XD</v>
          </cell>
          <cell r="E157" t="str">
            <v>KHOA CƠ KHÍ</v>
          </cell>
        </row>
        <row r="158">
          <cell r="A158" t="str">
            <v>KCKH3018</v>
          </cell>
          <cell r="D158" t="str">
            <v>BM. Máy XD</v>
          </cell>
          <cell r="E158" t="str">
            <v>KHOA CƠ KHÍ</v>
          </cell>
        </row>
        <row r="159">
          <cell r="A159" t="str">
            <v>KCKH3019</v>
          </cell>
          <cell r="D159" t="str">
            <v>BM. Máy XD</v>
          </cell>
          <cell r="E159" t="str">
            <v>KHOA CƠ KHÍ</v>
          </cell>
        </row>
        <row r="160">
          <cell r="A160" t="str">
            <v>KCKH3020</v>
          </cell>
          <cell r="D160" t="str">
            <v>BM. Máy XD</v>
          </cell>
          <cell r="E160" t="str">
            <v>KHOA CƠ KHÍ</v>
          </cell>
        </row>
        <row r="161">
          <cell r="A161" t="str">
            <v>KCKH3021</v>
          </cell>
          <cell r="D161" t="str">
            <v>BM. Máy XD</v>
          </cell>
          <cell r="E161" t="str">
            <v>KHOA CƠ KHÍ</v>
          </cell>
        </row>
        <row r="162">
          <cell r="A162" t="str">
            <v>KCKH3022</v>
          </cell>
          <cell r="D162" t="str">
            <v>BM. ĐMTX &amp; TĐ Metro</v>
          </cell>
          <cell r="E162" t="str">
            <v>KHOA CƠ KHÍ</v>
          </cell>
        </row>
        <row r="163">
          <cell r="A163" t="str">
            <v>KCKH3023</v>
          </cell>
          <cell r="D163" t="str">
            <v>BM. ĐMTX &amp; TĐ Metro</v>
          </cell>
          <cell r="E163" t="str">
            <v>KHOA CƠ KHÍ</v>
          </cell>
        </row>
        <row r="164">
          <cell r="A164" t="str">
            <v>KCKH3024</v>
          </cell>
          <cell r="D164" t="str">
            <v>BM. ĐMTX &amp; TĐ Metro</v>
          </cell>
          <cell r="E164" t="str">
            <v>KHOA CƠ KHÍ</v>
          </cell>
        </row>
        <row r="165">
          <cell r="A165" t="str">
            <v>KCKH3025</v>
          </cell>
          <cell r="D165" t="str">
            <v>BM. TT &amp; TB nổi</v>
          </cell>
          <cell r="E165" t="str">
            <v>KHOA CƠ KHÍ</v>
          </cell>
        </row>
        <row r="166">
          <cell r="A166" t="str">
            <v>KCKH3026</v>
          </cell>
          <cell r="D166" t="str">
            <v>BM. TT &amp; TB nổi</v>
          </cell>
          <cell r="E166" t="str">
            <v>KHOA CƠ KHÍ</v>
          </cell>
        </row>
        <row r="167">
          <cell r="A167" t="str">
            <v>KCKH3027</v>
          </cell>
          <cell r="D167" t="str">
            <v>BM. TT &amp; TB nổi</v>
          </cell>
          <cell r="E167" t="str">
            <v>KHOA CƠ KHÍ</v>
          </cell>
        </row>
        <row r="168">
          <cell r="A168" t="str">
            <v>KCKH3028</v>
          </cell>
          <cell r="D168" t="str">
            <v>BM. TT &amp; TB nổi</v>
          </cell>
          <cell r="E168" t="str">
            <v>KHOA CƠ KHÍ</v>
          </cell>
        </row>
        <row r="169">
          <cell r="A169" t="str">
            <v>KCKH3029</v>
          </cell>
          <cell r="D169" t="str">
            <v>BM. TT &amp; TB nổi</v>
          </cell>
          <cell r="E169" t="str">
            <v>KHOA CƠ KHÍ</v>
          </cell>
        </row>
        <row r="170">
          <cell r="A170" t="str">
            <v>KCKH3030</v>
          </cell>
          <cell r="D170" t="str">
            <v>BM. TT &amp; TB nổi</v>
          </cell>
          <cell r="E170" t="str">
            <v>KHOA CƠ KHÍ</v>
          </cell>
        </row>
        <row r="171">
          <cell r="A171" t="str">
            <v>KTVT3001</v>
          </cell>
          <cell r="D171" t="str">
            <v>BM. Kế toán - Kiểm toán</v>
          </cell>
          <cell r="E171" t="str">
            <v>KHOA KINH TẾ VẬN TẢI</v>
          </cell>
        </row>
        <row r="172">
          <cell r="A172" t="str">
            <v>KTVT3002</v>
          </cell>
          <cell r="D172" t="str">
            <v>BM. Logistic và VT ĐPT</v>
          </cell>
          <cell r="E172" t="str">
            <v>KHOA KINH TẾ VẬN TẢI</v>
          </cell>
        </row>
        <row r="173">
          <cell r="A173" t="str">
            <v>KTVT3003</v>
          </cell>
          <cell r="D173" t="str">
            <v>BM. CS ngành KT</v>
          </cell>
          <cell r="E173" t="str">
            <v>KHOA KINH TẾ VẬN TẢI</v>
          </cell>
        </row>
        <row r="174">
          <cell r="A174" t="str">
            <v>KTVT3004</v>
          </cell>
          <cell r="D174" t="str">
            <v>BM. Logistic và VT ĐPT</v>
          </cell>
          <cell r="E174" t="str">
            <v>KHOA KINH TẾ VẬN TẢI</v>
          </cell>
        </row>
        <row r="175">
          <cell r="A175" t="str">
            <v>KTVT3005</v>
          </cell>
          <cell r="D175" t="str">
            <v>BM. Logistic và VT ĐPT</v>
          </cell>
          <cell r="E175" t="str">
            <v>KHOA KINH TẾ VẬN TẢI</v>
          </cell>
        </row>
        <row r="176">
          <cell r="A176" t="str">
            <v>KTVT3006</v>
          </cell>
          <cell r="D176" t="str">
            <v>BM. Logistic và VT ĐPT</v>
          </cell>
          <cell r="E176" t="str">
            <v>KHOA KINH TẾ VẬN TẢI</v>
          </cell>
        </row>
        <row r="177">
          <cell r="A177" t="str">
            <v>KTVT3007</v>
          </cell>
          <cell r="D177" t="str">
            <v>BM. Logistic và VT ĐPT</v>
          </cell>
          <cell r="E177" t="str">
            <v>KHOA KINH TẾ VẬN TẢI</v>
          </cell>
        </row>
        <row r="178">
          <cell r="A178" t="str">
            <v>KTVT3008</v>
          </cell>
          <cell r="D178" t="str">
            <v>BM. Logistic và VT ĐPT</v>
          </cell>
          <cell r="E178" t="str">
            <v>KHOA KINH TẾ VẬN TẢI</v>
          </cell>
        </row>
        <row r="179">
          <cell r="A179" t="str">
            <v>KTVT3009</v>
          </cell>
          <cell r="D179" t="str">
            <v>BM. Logistic và VT ĐPT</v>
          </cell>
          <cell r="E179" t="str">
            <v>KHOA KINH TẾ VẬN TẢI</v>
          </cell>
        </row>
        <row r="180">
          <cell r="A180" t="str">
            <v>KTVT3010</v>
          </cell>
          <cell r="D180" t="str">
            <v>BM. Logistic và VT ĐPT</v>
          </cell>
          <cell r="E180" t="str">
            <v>KHOA KINH TẾ VẬN TẢI</v>
          </cell>
        </row>
        <row r="181">
          <cell r="A181" t="str">
            <v>KTVT3011</v>
          </cell>
          <cell r="D181" t="str">
            <v>BM. Logistic và VT ĐPT</v>
          </cell>
          <cell r="E181" t="str">
            <v>KHOA KINH TẾ VẬN TẢI</v>
          </cell>
        </row>
        <row r="182">
          <cell r="A182" t="str">
            <v>KTVT3012</v>
          </cell>
          <cell r="D182" t="str">
            <v>BM. Logistic và VT ĐPT</v>
          </cell>
          <cell r="E182" t="str">
            <v>KHOA KINH TẾ VẬN TẢI</v>
          </cell>
        </row>
        <row r="183">
          <cell r="A183" t="str">
            <v>KTVT3013</v>
          </cell>
          <cell r="D183" t="str">
            <v>BM. Logistic và VT ĐPT</v>
          </cell>
          <cell r="E183" t="str">
            <v>KHOA KINH TẾ VẬN TẢI</v>
          </cell>
        </row>
        <row r="184">
          <cell r="A184" t="str">
            <v>KTVT3014</v>
          </cell>
          <cell r="D184" t="str">
            <v>BM. Logistic và VT ĐPT</v>
          </cell>
          <cell r="E184" t="str">
            <v>KHOA KINH TẾ VẬN TẢI</v>
          </cell>
        </row>
        <row r="185">
          <cell r="A185" t="str">
            <v>KTVT3015</v>
          </cell>
          <cell r="D185" t="str">
            <v>BM. Quản trị KD</v>
          </cell>
          <cell r="E185" t="str">
            <v>KHOA KINH TẾ VẬN TẢI</v>
          </cell>
        </row>
        <row r="186">
          <cell r="A186" t="str">
            <v>KTVT3016</v>
          </cell>
          <cell r="D186" t="str">
            <v>BM. Quản trị KD</v>
          </cell>
          <cell r="E186" t="str">
            <v>KHOA KINH TẾ VẬN TẢI</v>
          </cell>
        </row>
        <row r="187">
          <cell r="A187" t="str">
            <v>KTVT3017</v>
          </cell>
          <cell r="D187" t="str">
            <v>BM. Quản trị KD</v>
          </cell>
          <cell r="E187" t="str">
            <v>KHOA KINH TẾ VẬN TẢI</v>
          </cell>
        </row>
        <row r="188">
          <cell r="A188" t="str">
            <v>KTVT3018</v>
          </cell>
          <cell r="D188" t="str">
            <v>BM. Quản trị KD</v>
          </cell>
          <cell r="E188" t="str">
            <v>KHOA KINH TẾ VẬN TẢI</v>
          </cell>
        </row>
        <row r="189">
          <cell r="A189" t="str">
            <v>KTVT3019</v>
          </cell>
          <cell r="D189" t="str">
            <v>BM. Quản trị KD</v>
          </cell>
          <cell r="E189" t="str">
            <v>KHOA KINH TẾ VẬN TẢI</v>
          </cell>
        </row>
        <row r="190">
          <cell r="A190" t="str">
            <v>KTVT3020</v>
          </cell>
          <cell r="D190" t="str">
            <v>BM. Quản trị KD</v>
          </cell>
          <cell r="E190" t="str">
            <v>KHOA KINH TẾ VẬN TẢI</v>
          </cell>
        </row>
        <row r="191">
          <cell r="A191" t="str">
            <v>KTVT3021</v>
          </cell>
          <cell r="D191" t="str">
            <v>BM. Quản trị KD</v>
          </cell>
          <cell r="E191" t="str">
            <v>KHOA KINH TẾ VẬN TẢI</v>
          </cell>
        </row>
        <row r="192">
          <cell r="A192" t="str">
            <v>KTVT3022</v>
          </cell>
          <cell r="D192" t="str">
            <v>BM. Quản trị KD</v>
          </cell>
          <cell r="E192" t="str">
            <v>KHOA KINH TẾ VẬN TẢI</v>
          </cell>
        </row>
        <row r="193">
          <cell r="A193" t="str">
            <v>KTVT3023</v>
          </cell>
          <cell r="D193" t="str">
            <v>BM. Quản trị KD</v>
          </cell>
          <cell r="E193" t="str">
            <v>KHOA KINH TẾ VẬN TẢI</v>
          </cell>
        </row>
        <row r="194">
          <cell r="A194" t="str">
            <v>KTVT3024</v>
          </cell>
          <cell r="D194" t="str">
            <v>BM. Kinh tế XD</v>
          </cell>
          <cell r="E194" t="str">
            <v>KHOA KINH TẾ VẬN TẢI</v>
          </cell>
        </row>
        <row r="195">
          <cell r="A195" t="str">
            <v>KTVT3025</v>
          </cell>
          <cell r="D195" t="str">
            <v>BM. Kinh tế XD</v>
          </cell>
          <cell r="E195" t="str">
            <v>KHOA KINH TẾ VẬN TẢI</v>
          </cell>
        </row>
        <row r="196">
          <cell r="A196" t="str">
            <v>KTVT3026</v>
          </cell>
          <cell r="D196" t="str">
            <v>BM. Kinh tế XD</v>
          </cell>
          <cell r="E196" t="str">
            <v>KHOA KINH TẾ VẬN TẢI</v>
          </cell>
        </row>
        <row r="197">
          <cell r="A197" t="str">
            <v>KTVT3027</v>
          </cell>
          <cell r="D197" t="str">
            <v>BM. Kinh tế XD</v>
          </cell>
          <cell r="E197" t="str">
            <v>KHOA KINH TẾ VẬN TẢI</v>
          </cell>
        </row>
        <row r="198">
          <cell r="A198" t="str">
            <v>KTVT3028</v>
          </cell>
          <cell r="D198" t="str">
            <v>BM. Kinh tế XD</v>
          </cell>
          <cell r="E198" t="str">
            <v>KHOA KINH TẾ VẬN TẢI</v>
          </cell>
        </row>
        <row r="199">
          <cell r="A199" t="str">
            <v>KTVT3029</v>
          </cell>
          <cell r="D199" t="str">
            <v>BM. Kinh tế XD</v>
          </cell>
          <cell r="E199" t="str">
            <v>KHOA KINH TẾ VẬN TẢI</v>
          </cell>
        </row>
        <row r="200">
          <cell r="A200" t="str">
            <v>KTVT3030</v>
          </cell>
          <cell r="D200" t="str">
            <v>BM. Kinh tế XD</v>
          </cell>
          <cell r="E200" t="str">
            <v>KHOA KINH TẾ VẬN TẢI</v>
          </cell>
        </row>
        <row r="201">
          <cell r="A201" t="str">
            <v>KTVT3031</v>
          </cell>
          <cell r="D201" t="str">
            <v>BM. CS ngành KT</v>
          </cell>
          <cell r="E201" t="str">
            <v>KHOA KINH TẾ VẬN TẢI</v>
          </cell>
        </row>
        <row r="202">
          <cell r="A202" t="str">
            <v>KTVT3032</v>
          </cell>
          <cell r="D202" t="str">
            <v>BM. CS ngành KT</v>
          </cell>
          <cell r="E202" t="str">
            <v>KHOA KINH TẾ VẬN TẢI</v>
          </cell>
        </row>
        <row r="203">
          <cell r="A203" t="str">
            <v>KTVT3033</v>
          </cell>
          <cell r="D203" t="str">
            <v>BM. CS ngành KT</v>
          </cell>
          <cell r="E203" t="str">
            <v>KHOA KINH TẾ VẬN TẢI</v>
          </cell>
        </row>
        <row r="204">
          <cell r="A204" t="str">
            <v>KTVT3034</v>
          </cell>
          <cell r="D204" t="str">
            <v>BM. CS ngành KT</v>
          </cell>
          <cell r="E204" t="str">
            <v>KHOA KINH TẾ VẬN TẢI</v>
          </cell>
        </row>
        <row r="205">
          <cell r="A205" t="str">
            <v>KTVT3035</v>
          </cell>
          <cell r="D205" t="str">
            <v>BM. CS ngành KT</v>
          </cell>
          <cell r="E205" t="str">
            <v>KHOA KINH TẾ VẬN TẢI</v>
          </cell>
        </row>
        <row r="206">
          <cell r="A206" t="str">
            <v>KTVT3036</v>
          </cell>
          <cell r="D206" t="str">
            <v>BM. CS ngành KT</v>
          </cell>
          <cell r="E206" t="str">
            <v>KHOA KINH TẾ VẬN TẢI</v>
          </cell>
        </row>
        <row r="207">
          <cell r="A207" t="str">
            <v>KTVT3037</v>
          </cell>
          <cell r="D207" t="str">
            <v>BM. CS ngành KT</v>
          </cell>
          <cell r="E207" t="str">
            <v>KHOA KINH TẾ VẬN TẢI</v>
          </cell>
        </row>
        <row r="208">
          <cell r="A208" t="str">
            <v>KTVT3038</v>
          </cell>
          <cell r="D208" t="str">
            <v>BM. Kế toán - Kiểm toán</v>
          </cell>
          <cell r="E208" t="str">
            <v>KHOA KINH TẾ VẬN TẢI</v>
          </cell>
        </row>
        <row r="209">
          <cell r="A209" t="str">
            <v>KTVT3039</v>
          </cell>
          <cell r="D209" t="str">
            <v>BM. Kế toán - Kiểm toán</v>
          </cell>
          <cell r="E209" t="str">
            <v>KHOA KINH TẾ VẬN TẢI</v>
          </cell>
        </row>
        <row r="210">
          <cell r="A210" t="str">
            <v>KTVT3040</v>
          </cell>
          <cell r="D210" t="str">
            <v>BM. Kế toán - Kiểm toán</v>
          </cell>
          <cell r="E210" t="str">
            <v>KHOA KINH TẾ VẬN TẢI</v>
          </cell>
        </row>
        <row r="211">
          <cell r="A211" t="str">
            <v>KTVT3041</v>
          </cell>
          <cell r="D211" t="str">
            <v>BM. Kế toán - Kiểm toán</v>
          </cell>
          <cell r="E211" t="str">
            <v>KHOA KINH TẾ VẬN TẢI</v>
          </cell>
        </row>
        <row r="212">
          <cell r="A212" t="str">
            <v>KTVT3042</v>
          </cell>
          <cell r="D212" t="str">
            <v>BM. Kế toán - Kiểm toán</v>
          </cell>
          <cell r="E212" t="str">
            <v>KHOA KINH TẾ VẬN TẢI</v>
          </cell>
        </row>
        <row r="213">
          <cell r="A213" t="str">
            <v>KTVT3043</v>
          </cell>
          <cell r="D213" t="str">
            <v>BM. Kế toán - Kiểm toán</v>
          </cell>
          <cell r="E213" t="str">
            <v>KHOA KINH TẾ VẬN TẢI</v>
          </cell>
        </row>
        <row r="214">
          <cell r="A214" t="str">
            <v>KTVT3044</v>
          </cell>
          <cell r="D214" t="str">
            <v>BM. Kế toán - Kiểm toán</v>
          </cell>
          <cell r="E214" t="str">
            <v>KHOA KINH TẾ VẬN TẢI</v>
          </cell>
        </row>
        <row r="215">
          <cell r="A215" t="str">
            <v>KTVT3045</v>
          </cell>
          <cell r="D215" t="str">
            <v>BM. Kế toán - Kiểm toán</v>
          </cell>
          <cell r="E215" t="str">
            <v>KHOA KINH TẾ VẬN TẢI</v>
          </cell>
        </row>
        <row r="216">
          <cell r="A216" t="str">
            <v>KTVT3046</v>
          </cell>
          <cell r="D216" t="str">
            <v>BM. Kế toán - Kiểm toán</v>
          </cell>
          <cell r="E216" t="str">
            <v>KHOA KINH TẾ VẬN TẢI</v>
          </cell>
        </row>
        <row r="217">
          <cell r="A217" t="str">
            <v>KTVT3047</v>
          </cell>
          <cell r="D217" t="str">
            <v>BM. Kế toán - Kiểm toán</v>
          </cell>
          <cell r="E217" t="str">
            <v>KHOA KINH TẾ VẬN TẢI</v>
          </cell>
        </row>
        <row r="218">
          <cell r="A218" t="str">
            <v>KTVT3048</v>
          </cell>
          <cell r="D218" t="str">
            <v>BM. Kế toán - Kiểm toán</v>
          </cell>
          <cell r="E218" t="str">
            <v>KHOA KINH TẾ VẬN TẢI</v>
          </cell>
        </row>
        <row r="219">
          <cell r="A219" t="str">
            <v>KTVT3049</v>
          </cell>
          <cell r="D219" t="str">
            <v>BM. Kế toán - Kiểm toán</v>
          </cell>
          <cell r="E219" t="str">
            <v>KHOA KINH TẾ VẬN TẢI</v>
          </cell>
        </row>
        <row r="220">
          <cell r="A220" t="str">
            <v>KTVT3050</v>
          </cell>
          <cell r="D220" t="str">
            <v>BM. Kế toán - Kiểm toán</v>
          </cell>
          <cell r="E220" t="str">
            <v>KHOA KINH TẾ VẬN TẢI</v>
          </cell>
        </row>
        <row r="221">
          <cell r="A221" t="str">
            <v>KTVT3051</v>
          </cell>
          <cell r="D221" t="str">
            <v>BM. Kế toán - Kiểm toán</v>
          </cell>
          <cell r="E221" t="str">
            <v>KHOA KINH TẾ VẬN TẢI</v>
          </cell>
        </row>
        <row r="222">
          <cell r="A222" t="str">
            <v>KTVT3052</v>
          </cell>
          <cell r="D222" t="str">
            <v>BM. Kế toán - Kiểm toán</v>
          </cell>
          <cell r="E222" t="str">
            <v>KHOA KINH TẾ VẬN TẢI</v>
          </cell>
        </row>
        <row r="223">
          <cell r="A223" t="str">
            <v>KTVT3053</v>
          </cell>
          <cell r="D223" t="str">
            <v>BM. Tài chính - NH</v>
          </cell>
          <cell r="E223" t="str">
            <v>KHOA KINH TẾ VẬN TẢI</v>
          </cell>
        </row>
        <row r="224">
          <cell r="A224" t="str">
            <v>KTVT3054</v>
          </cell>
          <cell r="D224" t="str">
            <v>BM. Tài chính - NH</v>
          </cell>
          <cell r="E224" t="str">
            <v>KHOA KINH TẾ VẬN TẢI</v>
          </cell>
        </row>
        <row r="225">
          <cell r="A225" t="str">
            <v>KTVT3055</v>
          </cell>
          <cell r="D225" t="str">
            <v>BM. Tài chính - NH</v>
          </cell>
          <cell r="E225" t="str">
            <v>KHOA KINH TẾ VẬN TẢI</v>
          </cell>
        </row>
        <row r="226">
          <cell r="A226" t="str">
            <v>KTVT3056</v>
          </cell>
          <cell r="D226" t="str">
            <v>BM. Tài chính - NH</v>
          </cell>
          <cell r="E226" t="str">
            <v>KHOA KINH TẾ VẬN TẢI</v>
          </cell>
        </row>
        <row r="227">
          <cell r="A227" t="str">
            <v>KTVT3057</v>
          </cell>
          <cell r="D227" t="str">
            <v>BM. Tài chính - NH</v>
          </cell>
          <cell r="E227" t="str">
            <v>KHOA KINH TẾ VẬN TẢI</v>
          </cell>
        </row>
        <row r="228">
          <cell r="A228" t="str">
            <v>KHCB3001</v>
          </cell>
          <cell r="D228" t="str">
            <v>BM. Vật lý</v>
          </cell>
          <cell r="E228" t="str">
            <v>KHOA KHOA HỌC CƠ BẢN</v>
          </cell>
        </row>
        <row r="229">
          <cell r="A229" t="str">
            <v>KHCB3002</v>
          </cell>
          <cell r="D229" t="str">
            <v>BM. Vật lý</v>
          </cell>
          <cell r="E229" t="str">
            <v>KHOA KHOA HỌC CƠ BẢN</v>
          </cell>
        </row>
        <row r="230">
          <cell r="A230" t="str">
            <v>KHCB3003</v>
          </cell>
          <cell r="D230" t="str">
            <v>BM. Vật lý</v>
          </cell>
          <cell r="E230" t="str">
            <v>KHOA KHOA HỌC CƠ BẢN</v>
          </cell>
        </row>
        <row r="231">
          <cell r="A231" t="str">
            <v>KHCB3004</v>
          </cell>
          <cell r="D231" t="str">
            <v>BM. Vật lý</v>
          </cell>
          <cell r="E231" t="str">
            <v>KHOA KHOA HỌC CƠ BẢN</v>
          </cell>
        </row>
        <row r="232">
          <cell r="A232" t="str">
            <v>KHCB3005</v>
          </cell>
          <cell r="D232" t="str">
            <v>BM. Vật lý</v>
          </cell>
          <cell r="E232" t="str">
            <v>KHOA KHOA HỌC CƠ BẢN</v>
          </cell>
        </row>
        <row r="233">
          <cell r="A233" t="str">
            <v>KHCB3006</v>
          </cell>
          <cell r="D233" t="str">
            <v>BM. Vật lý</v>
          </cell>
          <cell r="E233" t="str">
            <v>KHOA KHOA HỌC CƠ BẢN</v>
          </cell>
        </row>
        <row r="234">
          <cell r="A234" t="str">
            <v>KHCB3007</v>
          </cell>
          <cell r="D234" t="str">
            <v>BM. Hóa học</v>
          </cell>
          <cell r="E234" t="str">
            <v>KHOA KHOA HỌC CƠ BẢN</v>
          </cell>
        </row>
        <row r="235">
          <cell r="A235" t="str">
            <v>KHCB3008</v>
          </cell>
          <cell r="D235" t="str">
            <v>BM. Hóa học</v>
          </cell>
          <cell r="E235" t="str">
            <v>KHOA KHOA HỌC CƠ BẢN</v>
          </cell>
        </row>
        <row r="236">
          <cell r="A236" t="str">
            <v>KHCB3009</v>
          </cell>
          <cell r="D236" t="str">
            <v>BM. Hóa học</v>
          </cell>
          <cell r="E236" t="str">
            <v>KHOA KHOA HỌC CƠ BẢN</v>
          </cell>
        </row>
        <row r="237">
          <cell r="A237" t="str">
            <v>KHCB3010</v>
          </cell>
          <cell r="D237" t="str">
            <v>BM. Toán</v>
          </cell>
          <cell r="E237" t="str">
            <v>KHOA KHOA HỌC CƠ BẢN</v>
          </cell>
        </row>
        <row r="238">
          <cell r="A238" t="str">
            <v>KHCB3011</v>
          </cell>
          <cell r="D238" t="str">
            <v>BM. Toán</v>
          </cell>
          <cell r="E238" t="str">
            <v>KHOA KHOA HỌC CƠ BẢN</v>
          </cell>
        </row>
        <row r="239">
          <cell r="A239" t="str">
            <v>KHCB3012</v>
          </cell>
          <cell r="D239" t="str">
            <v>BM. Toán</v>
          </cell>
          <cell r="E239" t="str">
            <v>KHOA KHOA HỌC CƠ BẢN</v>
          </cell>
        </row>
        <row r="240">
          <cell r="A240" t="str">
            <v>KHCB3013</v>
          </cell>
          <cell r="D240" t="str">
            <v>BM. Toán</v>
          </cell>
          <cell r="E240" t="str">
            <v>KHOA KHOA HỌC CƠ BẢN</v>
          </cell>
        </row>
        <row r="241">
          <cell r="A241" t="str">
            <v>KHCB3014</v>
          </cell>
          <cell r="D241" t="str">
            <v>BM. Toán</v>
          </cell>
          <cell r="E241" t="str">
            <v>KHOA KHOA HỌC CƠ BẢN</v>
          </cell>
        </row>
        <row r="242">
          <cell r="A242" t="str">
            <v>KHCB3015</v>
          </cell>
          <cell r="D242" t="str">
            <v>BM. Toán</v>
          </cell>
          <cell r="E242" t="str">
            <v>KHOA KHOA HỌC CƠ BẢN</v>
          </cell>
        </row>
        <row r="243">
          <cell r="A243" t="str">
            <v>KHCB3016</v>
          </cell>
          <cell r="D243" t="str">
            <v>BM. Toán</v>
          </cell>
          <cell r="E243" t="str">
            <v>KHOA KHOA HỌC CƠ BẢN</v>
          </cell>
        </row>
        <row r="244">
          <cell r="A244" t="str">
            <v>KHCB3017</v>
          </cell>
          <cell r="D244" t="str">
            <v>BM. Toán</v>
          </cell>
          <cell r="E244" t="str">
            <v>KHOA KHOA HỌC CƠ BẢN</v>
          </cell>
        </row>
        <row r="245">
          <cell r="A245" t="str">
            <v>KHCB3018</v>
          </cell>
          <cell r="D245" t="str">
            <v>BM. Toán</v>
          </cell>
          <cell r="E245" t="str">
            <v>KHOA KHOA HỌC CƠ BẢN</v>
          </cell>
        </row>
        <row r="246">
          <cell r="A246" t="str">
            <v>KHCB3019</v>
          </cell>
          <cell r="D246" t="str">
            <v>BM. Toán</v>
          </cell>
          <cell r="E246" t="str">
            <v>KHOA KHOA HỌC CƠ BẢN</v>
          </cell>
        </row>
        <row r="247">
          <cell r="A247" t="str">
            <v>KHCB3020</v>
          </cell>
          <cell r="D247" t="str">
            <v>BM. Toán</v>
          </cell>
          <cell r="E247" t="str">
            <v>KHOA KHOA HỌC CƠ BẢN</v>
          </cell>
        </row>
        <row r="248">
          <cell r="A248" t="str">
            <v>KHCB3021</v>
          </cell>
          <cell r="D248" t="str">
            <v>BM. Toán</v>
          </cell>
          <cell r="E248" t="str">
            <v>KHOA KHOA HỌC CƠ BẢN</v>
          </cell>
        </row>
        <row r="249">
          <cell r="A249" t="str">
            <v>KHCB3022</v>
          </cell>
          <cell r="D249" t="str">
            <v>BM. Toán</v>
          </cell>
          <cell r="E249" t="str">
            <v>KHOA KHOA HỌC CƠ BẢN</v>
          </cell>
        </row>
        <row r="250">
          <cell r="A250" t="str">
            <v>KHCB3023</v>
          </cell>
          <cell r="D250" t="str">
            <v>BM. NN Anh - Pháp</v>
          </cell>
          <cell r="E250" t="str">
            <v>KHOA KHOA HỌC CƠ BẢN</v>
          </cell>
        </row>
        <row r="251">
          <cell r="A251" t="str">
            <v>KHCB3024</v>
          </cell>
          <cell r="D251" t="str">
            <v>BM. NN Anh - Pháp</v>
          </cell>
          <cell r="E251" t="str">
            <v>KHOA KHOA HỌC CƠ BẢN</v>
          </cell>
        </row>
        <row r="252">
          <cell r="A252" t="str">
            <v>KHCB3025</v>
          </cell>
          <cell r="D252" t="str">
            <v>BM. NN Anh - Pháp</v>
          </cell>
          <cell r="E252" t="str">
            <v>KHOA KHOA HỌC CƠ BẢN</v>
          </cell>
        </row>
        <row r="253">
          <cell r="A253" t="str">
            <v>KHCB3026</v>
          </cell>
          <cell r="D253" t="str">
            <v>BM. NN Anh - Pháp</v>
          </cell>
          <cell r="E253" t="str">
            <v>KHOA KHOA HỌC CƠ BẢN</v>
          </cell>
        </row>
        <row r="254">
          <cell r="A254" t="str">
            <v>KHCB3027</v>
          </cell>
          <cell r="D254" t="str">
            <v>BM. NN Anh - Pháp</v>
          </cell>
          <cell r="E254" t="str">
            <v>KHOA KHOA HỌC CƠ BẢN</v>
          </cell>
        </row>
        <row r="255">
          <cell r="A255" t="str">
            <v>KHCB3028</v>
          </cell>
          <cell r="D255" t="str">
            <v>BM. NN Anh - Pháp</v>
          </cell>
          <cell r="E255" t="str">
            <v>KHOA KHOA HỌC CƠ BẢN</v>
          </cell>
        </row>
        <row r="256">
          <cell r="A256" t="str">
            <v>KHCB3029</v>
          </cell>
          <cell r="D256" t="str">
            <v>BM. NN Anh - Pháp</v>
          </cell>
          <cell r="E256" t="str">
            <v>KHOA KHOA HỌC CƠ BẢN</v>
          </cell>
        </row>
        <row r="257">
          <cell r="A257" t="str">
            <v>KHCB3030</v>
          </cell>
          <cell r="D257" t="str">
            <v>BM. NN Anh - Pháp</v>
          </cell>
          <cell r="E257" t="str">
            <v>KHOA KHOA HỌC CƠ BẢN</v>
          </cell>
        </row>
        <row r="258">
          <cell r="A258" t="str">
            <v>KHCB3031</v>
          </cell>
          <cell r="D258" t="str">
            <v>BM. NN Anh - Pháp</v>
          </cell>
          <cell r="E258" t="str">
            <v>KHOA KHOA HỌC CƠ BẢN</v>
          </cell>
        </row>
        <row r="259">
          <cell r="A259" t="str">
            <v>KHCB3032</v>
          </cell>
          <cell r="D259" t="str">
            <v>BM. NN Anh - Pháp</v>
          </cell>
          <cell r="E259" t="str">
            <v>KHOA KHOA HỌC CƠ BẢN</v>
          </cell>
        </row>
        <row r="260">
          <cell r="A260" t="str">
            <v>KHCB3033</v>
          </cell>
          <cell r="D260" t="str">
            <v>BM. NN Anh - Pháp</v>
          </cell>
          <cell r="E260" t="str">
            <v>KHOA KHOA HỌC CƠ BẢN</v>
          </cell>
        </row>
        <row r="261">
          <cell r="A261" t="str">
            <v>KHCB3034</v>
          </cell>
          <cell r="D261" t="str">
            <v>BM. NN Anh - Pháp</v>
          </cell>
          <cell r="E261" t="str">
            <v>KHOA KHOA HỌC CƠ BẢN</v>
          </cell>
        </row>
        <row r="262">
          <cell r="A262" t="str">
            <v>CNTT3001</v>
          </cell>
          <cell r="D262" t="str">
            <v>BM. HT thông tin</v>
          </cell>
          <cell r="E262" t="str">
            <v>KHOA CÔNG NGHỆ THÔNG TIN</v>
          </cell>
        </row>
        <row r="263">
          <cell r="A263" t="str">
            <v>CNTT3002</v>
          </cell>
          <cell r="D263" t="str">
            <v>BM. Điện tử VT</v>
          </cell>
          <cell r="E263" t="str">
            <v>KHOA CÔNG NGHỆ THÔNG TIN</v>
          </cell>
        </row>
        <row r="264">
          <cell r="A264" t="str">
            <v>CNTT3003</v>
          </cell>
          <cell r="D264" t="str">
            <v>BM. HT thông tin</v>
          </cell>
          <cell r="E264" t="str">
            <v>KHOA CÔNG NGHỆ THÔNG TIN</v>
          </cell>
        </row>
        <row r="265">
          <cell r="A265" t="str">
            <v>CNTT3004</v>
          </cell>
          <cell r="D265" t="str">
            <v>BM. HT thông tin</v>
          </cell>
          <cell r="E265" t="str">
            <v>KHOA CÔNG NGHỆ THÔNG TIN</v>
          </cell>
        </row>
        <row r="266">
          <cell r="A266" t="str">
            <v>CNTT3005</v>
          </cell>
          <cell r="D266" t="str">
            <v>BM. HT thông tin</v>
          </cell>
          <cell r="E266" t="str">
            <v>KHOA CÔNG NGHỆ THÔNG TIN</v>
          </cell>
        </row>
        <row r="267">
          <cell r="A267" t="str">
            <v>CNTT3006</v>
          </cell>
          <cell r="D267" t="str">
            <v>BM. HT thông tin</v>
          </cell>
          <cell r="E267" t="str">
            <v>KHOA CÔNG NGHỆ THÔNG TIN</v>
          </cell>
        </row>
        <row r="268">
          <cell r="A268" t="str">
            <v>CNTT3007</v>
          </cell>
          <cell r="D268" t="str">
            <v>BM. HT thông tin</v>
          </cell>
          <cell r="E268" t="str">
            <v>KHOA CÔNG NGHỆ THÔNG TIN</v>
          </cell>
        </row>
        <row r="269">
          <cell r="A269" t="str">
            <v>CNTT3008</v>
          </cell>
          <cell r="D269" t="str">
            <v>BM. HT thông tin</v>
          </cell>
          <cell r="E269" t="str">
            <v>KHOA CÔNG NGHỆ THÔNG TIN</v>
          </cell>
        </row>
        <row r="270">
          <cell r="A270" t="str">
            <v>CNTT3009</v>
          </cell>
          <cell r="D270" t="str">
            <v>BM. HT thông tin</v>
          </cell>
          <cell r="E270" t="str">
            <v>KHOA CÔNG NGHỆ THÔNG TIN</v>
          </cell>
        </row>
        <row r="271">
          <cell r="A271" t="str">
            <v>CNTT3010</v>
          </cell>
          <cell r="D271" t="str">
            <v>BM. HT thông tin</v>
          </cell>
          <cell r="E271" t="str">
            <v>KHOA CÔNG NGHỆ THÔNG TIN</v>
          </cell>
        </row>
        <row r="272">
          <cell r="A272" t="str">
            <v>CNTT3011</v>
          </cell>
          <cell r="D272" t="str">
            <v>BM. HT thông tin</v>
          </cell>
          <cell r="E272" t="str">
            <v>KHOA CÔNG NGHỆ THÔNG TIN</v>
          </cell>
        </row>
        <row r="273">
          <cell r="A273" t="str">
            <v>CNTT3012</v>
          </cell>
          <cell r="D273" t="str">
            <v>BM. HT thông tin</v>
          </cell>
          <cell r="E273" t="str">
            <v>KHOA CÔNG NGHỆ THÔNG TIN</v>
          </cell>
        </row>
        <row r="274">
          <cell r="A274" t="str">
            <v>CNTT3013</v>
          </cell>
          <cell r="D274" t="str">
            <v>BM. HT thông tin</v>
          </cell>
          <cell r="E274" t="str">
            <v>KHOA CÔNG NGHỆ THÔNG TIN</v>
          </cell>
        </row>
        <row r="275">
          <cell r="A275" t="str">
            <v>CNTT3014</v>
          </cell>
          <cell r="D275" t="str">
            <v>BM. TT &amp; Mạng MT</v>
          </cell>
          <cell r="E275" t="str">
            <v>KHOA CÔNG NGHỆ THÔNG TIN</v>
          </cell>
        </row>
        <row r="276">
          <cell r="A276" t="str">
            <v>CNTT3015</v>
          </cell>
          <cell r="D276" t="str">
            <v>BM. TT &amp; Mạng MT</v>
          </cell>
          <cell r="E276" t="str">
            <v>KHOA CÔNG NGHỆ THÔNG TIN</v>
          </cell>
        </row>
        <row r="277">
          <cell r="A277" t="str">
            <v>CNTT3016</v>
          </cell>
          <cell r="D277" t="str">
            <v>BM. TT &amp; Mạng MT</v>
          </cell>
          <cell r="E277" t="str">
            <v>KHOA CÔNG NGHỆ THÔNG TIN</v>
          </cell>
        </row>
        <row r="278">
          <cell r="A278" t="str">
            <v>CNTT3017</v>
          </cell>
          <cell r="D278" t="str">
            <v>BM. Điện tử VT</v>
          </cell>
          <cell r="E278" t="str">
            <v>KHOA CÔNG NGHỆ THÔNG TIN</v>
          </cell>
        </row>
        <row r="279">
          <cell r="A279" t="str">
            <v>CNTT3018</v>
          </cell>
          <cell r="D279" t="str">
            <v>BM. Điện tử VT</v>
          </cell>
          <cell r="E279" t="str">
            <v>KHOA CÔNG NGHỆ THÔNG TIN</v>
          </cell>
        </row>
        <row r="280">
          <cell r="A280" t="str">
            <v>CNTT3019</v>
          </cell>
          <cell r="D280" t="str">
            <v>BM. Điện tử VT</v>
          </cell>
          <cell r="E280" t="str">
            <v>KHOA CÔNG NGHỆ THÔNG TIN</v>
          </cell>
        </row>
        <row r="281">
          <cell r="A281" t="str">
            <v>CNTT3020</v>
          </cell>
          <cell r="D281" t="str">
            <v>BM. Điện tử VT</v>
          </cell>
          <cell r="E281" t="str">
            <v>KHOA CÔNG NGHỆ THÔNG TIN</v>
          </cell>
        </row>
        <row r="282">
          <cell r="A282" t="str">
            <v>CNTT3021</v>
          </cell>
          <cell r="D282" t="str">
            <v>BM. Điện tử VT</v>
          </cell>
          <cell r="E282" t="str">
            <v>KHOA CÔNG NGHỆ THÔNG TIN</v>
          </cell>
        </row>
        <row r="283">
          <cell r="A283" t="str">
            <v>CNTT3022</v>
          </cell>
          <cell r="D283" t="str">
            <v>BM. Điện tử VT</v>
          </cell>
          <cell r="E283" t="str">
            <v>KHOA CÔNG NGHỆ THÔNG TIN</v>
          </cell>
        </row>
        <row r="284">
          <cell r="A284" t="str">
            <v>CNTT3023</v>
          </cell>
          <cell r="D284" t="str">
            <v>BM. Điện tử VT</v>
          </cell>
          <cell r="E284" t="str">
            <v>KHOA CÔNG NGHỆ THÔNG TIN</v>
          </cell>
        </row>
        <row r="285">
          <cell r="A285" t="str">
            <v>CNTT3024</v>
          </cell>
          <cell r="D285" t="str">
            <v>BM. Điện tử VT</v>
          </cell>
          <cell r="E285" t="str">
            <v>KHOA CÔNG NGHỆ THÔNG TIN</v>
          </cell>
        </row>
        <row r="286">
          <cell r="A286" t="str">
            <v>CNTT3025</v>
          </cell>
          <cell r="D286" t="str">
            <v>BM. Điện tử VT</v>
          </cell>
          <cell r="E286" t="str">
            <v>KHOA CÔNG NGHỆ THÔNG TIN</v>
          </cell>
        </row>
        <row r="287">
          <cell r="A287" t="str">
            <v>CNTT3026</v>
          </cell>
          <cell r="D287" t="str">
            <v>BM. Điện tử VT</v>
          </cell>
          <cell r="E287" t="str">
            <v>KHOA CÔNG NGHỆ THÔNG TIN</v>
          </cell>
        </row>
        <row r="288">
          <cell r="A288" t="str">
            <v>CNTT3027</v>
          </cell>
          <cell r="D288" t="str">
            <v>BM. Điện tử VT</v>
          </cell>
          <cell r="E288" t="str">
            <v>KHOA CÔNG NGHỆ THÔNG TIN</v>
          </cell>
        </row>
        <row r="289">
          <cell r="A289" t="str">
            <v>CNTT3028</v>
          </cell>
          <cell r="D289" t="str">
            <v>BM. Điện tử VT</v>
          </cell>
          <cell r="E289" t="str">
            <v>KHOA CÔNG NGHỆ THÔNG TIN</v>
          </cell>
        </row>
        <row r="290">
          <cell r="A290" t="str">
            <v>LLCT3001</v>
          </cell>
          <cell r="D290" t="str">
            <v>BM. NL CN Mác - Lênin</v>
          </cell>
          <cell r="E290" t="str">
            <v>KHOA LÝ LUẬN CHÍNH TRỊ</v>
          </cell>
        </row>
        <row r="291">
          <cell r="A291" t="str">
            <v>LLCT3002</v>
          </cell>
          <cell r="D291" t="str">
            <v>BM. NL CN Mác - Lênin</v>
          </cell>
          <cell r="E291" t="str">
            <v>KHOA LÝ LUẬN CHÍNH TRỊ</v>
          </cell>
        </row>
        <row r="292">
          <cell r="A292" t="str">
            <v>LLCT3003</v>
          </cell>
          <cell r="D292" t="str">
            <v>BM. NL CN Mác - Lênin</v>
          </cell>
          <cell r="E292" t="str">
            <v>KHOA LÝ LUẬN CHÍNH TRỊ</v>
          </cell>
        </row>
        <row r="293">
          <cell r="A293" t="str">
            <v>LLCT3004</v>
          </cell>
          <cell r="D293" t="str">
            <v>BM. NL CN Mác - Lênin</v>
          </cell>
          <cell r="E293" t="str">
            <v>KHOA LÝ LUẬN CHÍNH TRỊ</v>
          </cell>
        </row>
        <row r="294">
          <cell r="A294" t="str">
            <v>LLCT3005</v>
          </cell>
          <cell r="D294" t="str">
            <v>BM. NL CN Mác - Lênin</v>
          </cell>
          <cell r="E294" t="str">
            <v>KHOA LÝ LUẬN CHÍNH TRỊ</v>
          </cell>
        </row>
        <row r="295">
          <cell r="A295" t="str">
            <v>LLCT3006</v>
          </cell>
          <cell r="D295" t="str">
            <v>BM. NL CN Mác - Lênin</v>
          </cell>
          <cell r="E295" t="str">
            <v>KHOA LÝ LUẬN CHÍNH TRỊ</v>
          </cell>
        </row>
        <row r="296">
          <cell r="A296" t="str">
            <v>LLCT3007</v>
          </cell>
          <cell r="D296" t="str">
            <v>BM. NL CN Mác - Lênin</v>
          </cell>
          <cell r="E296" t="str">
            <v>KHOA LÝ LUẬN CHÍNH TRỊ</v>
          </cell>
        </row>
        <row r="297">
          <cell r="A297" t="str">
            <v>LLCT3008</v>
          </cell>
          <cell r="D297" t="str">
            <v>BM. NL CN Mác - Lênin</v>
          </cell>
          <cell r="E297" t="str">
            <v>KHOA LÝ LUẬN CHÍNH TRỊ</v>
          </cell>
        </row>
        <row r="298">
          <cell r="A298" t="str">
            <v>LLCT3009</v>
          </cell>
          <cell r="D298" t="str">
            <v>BM. TT Hồ Chí Minh</v>
          </cell>
          <cell r="E298" t="str">
            <v>KHOA LÝ LUẬN CHÍNH TRỊ</v>
          </cell>
        </row>
        <row r="299">
          <cell r="A299" t="str">
            <v>LLCT3010</v>
          </cell>
          <cell r="D299" t="str">
            <v>BM. TT Hồ Chí Minh</v>
          </cell>
          <cell r="E299" t="str">
            <v>KHOA LÝ LUẬN CHÍNH TRỊ</v>
          </cell>
        </row>
        <row r="300">
          <cell r="A300" t="str">
            <v>LLCT3011</v>
          </cell>
          <cell r="D300" t="str">
            <v>BM. TT Hồ Chí Minh</v>
          </cell>
          <cell r="E300" t="str">
            <v>KHOA LÝ LUẬN CHÍNH TRỊ</v>
          </cell>
        </row>
        <row r="301">
          <cell r="A301" t="str">
            <v>LLCT3012</v>
          </cell>
          <cell r="D301" t="str">
            <v>BM. TT Hồ Chí Minh</v>
          </cell>
          <cell r="E301" t="str">
            <v>KHOA LÝ LUẬN CHÍNH TRỊ</v>
          </cell>
        </row>
        <row r="302">
          <cell r="A302" t="str">
            <v>LLCT3013</v>
          </cell>
          <cell r="D302" t="str">
            <v>BM. TT Hồ Chí Minh</v>
          </cell>
          <cell r="E302" t="str">
            <v>KHOA LÝ LUẬN CHÍNH TRỊ</v>
          </cell>
        </row>
        <row r="303">
          <cell r="A303" t="str">
            <v>KTCH3001</v>
          </cell>
          <cell r="D303" t="str">
            <v>BM. NN Anh - Pháp</v>
          </cell>
          <cell r="E303" t="str">
            <v>KHOA KHOA HỌC CƠ BẢN</v>
          </cell>
        </row>
        <row r="304">
          <cell r="A304" t="str">
            <v>KTCH3002</v>
          </cell>
          <cell r="D304" t="str">
            <v>BM. NN Anh - Pháp</v>
          </cell>
          <cell r="E304" t="str">
            <v>KHOA KHOA HỌC CƠ BẢN</v>
          </cell>
        </row>
        <row r="305">
          <cell r="A305" t="str">
            <v>KTCH3003</v>
          </cell>
          <cell r="D305" t="str">
            <v>BM. Logistic và VT ĐPT</v>
          </cell>
          <cell r="E305" t="str">
            <v>KHOA KINH TẾ VẬN TẢI</v>
          </cell>
        </row>
        <row r="306">
          <cell r="A306" t="str">
            <v>CSKT3001</v>
          </cell>
          <cell r="D306" t="str">
            <v>BM. HH - Vẽ KT</v>
          </cell>
          <cell r="E306" t="str">
            <v>KHOA CƠ SỞ KĨ THUẬT</v>
          </cell>
        </row>
        <row r="307">
          <cell r="A307" t="str">
            <v>CSKT3002</v>
          </cell>
          <cell r="D307" t="str">
            <v>BM. HH - Vẽ KT</v>
          </cell>
          <cell r="E307" t="str">
            <v>KHOA CƠ SỞ KĨ THUẬT</v>
          </cell>
        </row>
        <row r="308">
          <cell r="A308" t="str">
            <v>CSKT3003</v>
          </cell>
          <cell r="D308" t="str">
            <v>BM. HH - Vẽ KT</v>
          </cell>
          <cell r="E308" t="str">
            <v>KHOA CƠ SỞ KĨ THUẬT</v>
          </cell>
        </row>
        <row r="309">
          <cell r="A309" t="str">
            <v>CSKT3004</v>
          </cell>
          <cell r="D309" t="str">
            <v>BM. HH - Vẽ KT</v>
          </cell>
          <cell r="E309" t="str">
            <v>KHOA CƠ SỞ KĨ THUẬT</v>
          </cell>
        </row>
        <row r="310">
          <cell r="A310" t="str">
            <v>CSKT3005</v>
          </cell>
          <cell r="D310" t="str">
            <v>BM. HH - Vẽ KT</v>
          </cell>
          <cell r="E310" t="str">
            <v>KHOA CƠ SỞ KĨ THUẬT</v>
          </cell>
        </row>
        <row r="311">
          <cell r="A311" t="str">
            <v>CSKT3006</v>
          </cell>
          <cell r="D311" t="str">
            <v>BM. HH - Vẽ KT</v>
          </cell>
          <cell r="E311" t="str">
            <v>KHOA CƠ SỞ KĨ THUẬT</v>
          </cell>
        </row>
        <row r="312">
          <cell r="A312" t="str">
            <v>CSKT3007</v>
          </cell>
          <cell r="D312" t="str">
            <v>BM. Cơ LT - SBVL</v>
          </cell>
          <cell r="E312" t="str">
            <v>KHOA CƠ SỞ KĨ THUẬT</v>
          </cell>
        </row>
        <row r="313">
          <cell r="A313" t="str">
            <v>CSKT3008</v>
          </cell>
          <cell r="D313" t="str">
            <v>BM. Cơ LT - SBVL</v>
          </cell>
          <cell r="E313" t="str">
            <v>KHOA CƠ SỞ KĨ THUẬT</v>
          </cell>
        </row>
        <row r="314">
          <cell r="A314" t="str">
            <v>CSKT3009</v>
          </cell>
          <cell r="D314" t="str">
            <v>BM. Cơ LT - SBVL</v>
          </cell>
          <cell r="E314" t="str">
            <v>KHOA CƠ SỞ KĨ THUẬT</v>
          </cell>
        </row>
        <row r="315">
          <cell r="A315" t="str">
            <v>CSKT3010</v>
          </cell>
          <cell r="D315" t="str">
            <v>BM. Cơ LT - SBVL</v>
          </cell>
          <cell r="E315" t="str">
            <v>KHOA CƠ SỞ KĨ THUẬT</v>
          </cell>
        </row>
        <row r="316">
          <cell r="A316" t="str">
            <v>CSKT3011</v>
          </cell>
          <cell r="D316" t="str">
            <v>BM. Cơ LT - SBVL</v>
          </cell>
          <cell r="E316" t="str">
            <v>KHOA CƠ SỞ KĨ THUẬT</v>
          </cell>
        </row>
        <row r="317">
          <cell r="A317" t="str">
            <v>CSKT3012</v>
          </cell>
          <cell r="D317" t="str">
            <v>BM. Cơ LT - SBVL</v>
          </cell>
          <cell r="E317" t="str">
            <v>KHOA CƠ SỞ KĨ THUẬT</v>
          </cell>
        </row>
        <row r="318">
          <cell r="A318" t="str">
            <v>CSKT3013</v>
          </cell>
          <cell r="D318" t="str">
            <v>BM. Cơ LT - SBVL</v>
          </cell>
          <cell r="E318" t="str">
            <v>KHOA CƠ SỞ KĨ THUẬT</v>
          </cell>
        </row>
        <row r="319">
          <cell r="A319" t="str">
            <v>CSKT3014</v>
          </cell>
          <cell r="D319" t="str">
            <v>BM. Cơ LT - SBVL</v>
          </cell>
          <cell r="E319" t="str">
            <v>KHOA CƠ SỞ KĨ THUẬT</v>
          </cell>
        </row>
        <row r="320">
          <cell r="A320" t="str">
            <v>CSKT3015</v>
          </cell>
          <cell r="D320" t="str">
            <v>BM. Cơ LT - SBVL</v>
          </cell>
          <cell r="E320" t="str">
            <v>KHOA CƠ SỞ KĨ THUẬT</v>
          </cell>
        </row>
        <row r="321">
          <cell r="A321" t="str">
            <v>CSKT3016</v>
          </cell>
          <cell r="D321" t="str">
            <v>BM. Cơ LT - SBVL</v>
          </cell>
          <cell r="E321" t="str">
            <v>KHOA CƠ SỞ KĨ THUẬT</v>
          </cell>
        </row>
        <row r="322">
          <cell r="A322" t="str">
            <v>CSKT3017</v>
          </cell>
          <cell r="D322" t="str">
            <v>BM. Cơ LT - SBVL</v>
          </cell>
          <cell r="E322" t="str">
            <v>KHOA CƠ SỞ KĨ THUẬT</v>
          </cell>
        </row>
        <row r="323">
          <cell r="A323" t="str">
            <v>QPAN3001</v>
          </cell>
          <cell r="D323" t="str">
            <v>BM. QP-AN</v>
          </cell>
          <cell r="E323" t="str">
            <v>BỘ MÔN GD QUỐC PHÒNG - AN NINH</v>
          </cell>
        </row>
        <row r="324">
          <cell r="A324" t="str">
            <v>QPAN3002</v>
          </cell>
          <cell r="D324" t="str">
            <v>BM. QP-AN</v>
          </cell>
          <cell r="E324" t="str">
            <v>BỘ MÔN GD QUỐC PHÒNG - AN NINH</v>
          </cell>
        </row>
        <row r="325">
          <cell r="A325" t="str">
            <v>QPAN3003</v>
          </cell>
          <cell r="D325" t="str">
            <v>BM. QP-AN</v>
          </cell>
          <cell r="E325" t="str">
            <v>BỘ MÔN GD QUỐC PHÒNG - AN NINH</v>
          </cell>
        </row>
        <row r="326">
          <cell r="A326" t="str">
            <v>GDTC3001</v>
          </cell>
          <cell r="D326" t="str">
            <v>BM. GDTC</v>
          </cell>
          <cell r="E326" t="str">
            <v>BỘ MÔN GIÁO DỤC THỂ CHẤT</v>
          </cell>
        </row>
        <row r="327">
          <cell r="A327" t="str">
            <v>GDTC3002</v>
          </cell>
          <cell r="D327" t="str">
            <v>BM. GDTC</v>
          </cell>
          <cell r="E327" t="str">
            <v>BỘ MÔN GIÁO DỤC THỂ CHẤT</v>
          </cell>
        </row>
        <row r="328">
          <cell r="A328" t="str">
            <v>GDTC3003</v>
          </cell>
          <cell r="D328" t="str">
            <v>BM. GDTC</v>
          </cell>
          <cell r="E328" t="str">
            <v>BỘ MÔN GIÁO DỤC THỂ CHẤT</v>
          </cell>
        </row>
        <row r="329">
          <cell r="A329" t="str">
            <v>GDTC3004</v>
          </cell>
          <cell r="D329" t="str">
            <v>BM. GDTC</v>
          </cell>
          <cell r="E329" t="str">
            <v>BỘ MÔN GIÁO DỤC THỂ CHẤT</v>
          </cell>
        </row>
        <row r="330">
          <cell r="A330" t="str">
            <v>GDTC3005</v>
          </cell>
          <cell r="D330" t="str">
            <v>BM. GDTC</v>
          </cell>
          <cell r="E330" t="str">
            <v>BỘ MÔN GIÁO DỤC THỂ CHẤT</v>
          </cell>
        </row>
        <row r="331">
          <cell r="A331" t="str">
            <v>GDTC3006</v>
          </cell>
          <cell r="D331" t="str">
            <v>BM. GDTC</v>
          </cell>
          <cell r="E331" t="str">
            <v>BỘ MÔN GIÁO DỤC THỂ CHẤT</v>
          </cell>
        </row>
        <row r="332">
          <cell r="A332" t="str">
            <v>CNCK3001</v>
          </cell>
          <cell r="D332" t="str">
            <v>TT. CN Cơ khí</v>
          </cell>
          <cell r="E332" t="str">
            <v>TRUNG TÂM CÔNG NGHỆ CƠ KHÍ</v>
          </cell>
        </row>
        <row r="333">
          <cell r="A333" t="str">
            <v>CNCK3002</v>
          </cell>
          <cell r="D333" t="str">
            <v>TT. CN Cơ khí</v>
          </cell>
          <cell r="E333" t="str">
            <v>TRUNG TÂM CÔNG NGHỆ CƠ KHÍ</v>
          </cell>
        </row>
        <row r="334">
          <cell r="A334" t="str">
            <v>CNCK3003</v>
          </cell>
          <cell r="D334" t="str">
            <v>TT. CN Cơ khí</v>
          </cell>
          <cell r="E334" t="str">
            <v>TRUNG TÂM CÔNG NGHỆ CƠ KHÍ</v>
          </cell>
        </row>
        <row r="335">
          <cell r="A335" t="str">
            <v>CNCK3004</v>
          </cell>
          <cell r="D335" t="str">
            <v>TT. CN Cơ khí</v>
          </cell>
          <cell r="E335" t="str">
            <v>TRUNG TÂM CÔNG NGHỆ CƠ KHÍ</v>
          </cell>
        </row>
        <row r="336">
          <cell r="A336" t="str">
            <v>CNCK3005</v>
          </cell>
          <cell r="D336" t="str">
            <v>TT. CN Cơ khí</v>
          </cell>
          <cell r="E336" t="str">
            <v>TRUNG TÂM CÔNG NGHỆ CƠ KHÍ</v>
          </cell>
        </row>
        <row r="337">
          <cell r="A337" t="str">
            <v>CNCK3006</v>
          </cell>
          <cell r="D337" t="str">
            <v>TT. CN Cơ khí</v>
          </cell>
          <cell r="E337" t="str">
            <v>TRUNG TÂM CÔNG NGHỆ CƠ KHÍ</v>
          </cell>
        </row>
        <row r="338">
          <cell r="A338" t="str">
            <v>CNCK3007</v>
          </cell>
          <cell r="D338" t="str">
            <v>TT. CN Cơ khí</v>
          </cell>
          <cell r="E338" t="str">
            <v>TRUNG TÂM CÔNG NGHỆ CƠ KHÍ</v>
          </cell>
        </row>
        <row r="339">
          <cell r="A339" t="str">
            <v>CNCK3008</v>
          </cell>
          <cell r="D339" t="str">
            <v>TT. CN Cơ khí</v>
          </cell>
          <cell r="E339" t="str">
            <v>TRUNG TÂM CÔNG NGHỆ CƠ KHÍ</v>
          </cell>
        </row>
        <row r="340">
          <cell r="A340" t="str">
            <v>CNCK3009</v>
          </cell>
          <cell r="D340" t="str">
            <v>TT. CN Cơ khí</v>
          </cell>
          <cell r="E340" t="str">
            <v>TRUNG TÂM CÔNG NGHỆ CƠ KHÍ</v>
          </cell>
        </row>
        <row r="341">
          <cell r="A341" t="str">
            <v>CNCK3010</v>
          </cell>
          <cell r="D341" t="str">
            <v>TT. CN Cơ khí</v>
          </cell>
          <cell r="E341" t="str">
            <v>TRUNG TÂM CÔNG NGHỆ CƠ KHÍ</v>
          </cell>
        </row>
        <row r="342">
          <cell r="A342" t="str">
            <v>CNCK3011</v>
          </cell>
          <cell r="D342" t="str">
            <v>TT. CN Cơ khí</v>
          </cell>
          <cell r="E342" t="str">
            <v>TRUNG TÂM CÔNG NGHỆ CƠ KHÍ</v>
          </cell>
        </row>
        <row r="343">
          <cell r="A343" t="str">
            <v>CNCK3012</v>
          </cell>
          <cell r="D343" t="str">
            <v>TT. CN Cơ khí</v>
          </cell>
          <cell r="E343" t="str">
            <v>TRUNG TÂM CÔNG NGHỆ CƠ KHÍ</v>
          </cell>
        </row>
        <row r="344">
          <cell r="A344" t="str">
            <v>CNCK3013</v>
          </cell>
          <cell r="D344" t="str">
            <v>TT. CN Cơ khí</v>
          </cell>
          <cell r="E344" t="str">
            <v>TRUNG TÂM CÔNG NGHỆ CƠ KHÍ</v>
          </cell>
        </row>
        <row r="345">
          <cell r="A345" t="str">
            <v>CNCK3014</v>
          </cell>
          <cell r="D345" t="str">
            <v>TT. CN Cơ khí</v>
          </cell>
          <cell r="E345" t="str">
            <v>TRUNG TÂM CÔNG NGHỆ CƠ KHÍ</v>
          </cell>
        </row>
        <row r="346">
          <cell r="A346" t="str">
            <v>TTTT3001</v>
          </cell>
          <cell r="D346" t="str">
            <v>BM. HT thông tin</v>
          </cell>
          <cell r="E346" t="str">
            <v>KHOA CÔNG NGHỆ THÔNG TIN</v>
          </cell>
        </row>
        <row r="347">
          <cell r="A347" t="str">
            <v>TVKD3001</v>
          </cell>
          <cell r="D347" t="str">
            <v>BM. Cầu - Hầm</v>
          </cell>
          <cell r="E347" t="str">
            <v>KHOA CÔNG TRÌNH</v>
          </cell>
        </row>
        <row r="348">
          <cell r="A348" t="str">
            <v>DTLX3001</v>
          </cell>
          <cell r="D348" t="str">
            <v>BM. Ô tô</v>
          </cell>
          <cell r="E348" t="str">
            <v>KHOA CƠ KHÍ</v>
          </cell>
        </row>
        <row r="349">
          <cell r="A349" t="str">
            <v>TTTV3001</v>
          </cell>
          <cell r="D349" t="str">
            <v>BM. Ô tô</v>
          </cell>
          <cell r="E349" t="str">
            <v>KHOA CƠ KHÍ</v>
          </cell>
        </row>
        <row r="350">
          <cell r="A350" t="str">
            <v>CDTR3001</v>
          </cell>
          <cell r="D350" t="str">
            <v>BM. NL CN Mác - Lênin</v>
          </cell>
          <cell r="E350" t="str">
            <v>KHOA LÝ LUẬN CHÍNH TRỊ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Y45"/>
  <sheetViews>
    <sheetView tabSelected="1" workbookViewId="0">
      <pane xSplit="3" ySplit="8" topLeftCell="D9" activePane="bottomRight" state="frozenSplit"/>
      <selection activeCell="I11" sqref="I11"/>
      <selection pane="topRight" activeCell="I11" sqref="I11"/>
      <selection pane="bottomLeft" activeCell="I11" sqref="I11"/>
      <selection pane="bottomRight" activeCell="E20" sqref="E20"/>
    </sheetView>
  </sheetViews>
  <sheetFormatPr defaultRowHeight="15"/>
  <cols>
    <col min="1" max="1" width="3.5703125" bestFit="1" customWidth="1"/>
    <col min="2" max="2" width="19.42578125" style="1" bestFit="1" customWidth="1"/>
    <col min="3" max="3" width="12" style="2" customWidth="1"/>
    <col min="4" max="4" width="25" style="1" customWidth="1"/>
    <col min="5" max="5" width="5.7109375" style="2" customWidth="1"/>
    <col min="6" max="6" width="4.28515625" style="9" customWidth="1"/>
    <col min="7" max="8" width="4.28515625" style="7" customWidth="1"/>
    <col min="9" max="9" width="6.42578125" style="8" customWidth="1"/>
    <col min="10" max="10" width="5.7109375" style="8" customWidth="1"/>
    <col min="11" max="11" width="5" style="7" customWidth="1"/>
    <col min="12" max="12" width="5" style="2" customWidth="1"/>
    <col min="13" max="13" width="5" style="3" customWidth="1"/>
    <col min="14" max="15" width="5.7109375" style="6" customWidth="1"/>
    <col min="16" max="16" width="5.7109375" style="3" customWidth="1"/>
    <col min="17" max="17" width="6.42578125" style="5" customWidth="1"/>
    <col min="18" max="18" width="6.42578125" style="4" customWidth="1"/>
    <col min="19" max="19" width="32.85546875" style="3" customWidth="1"/>
    <col min="20" max="20" width="21.42578125" style="2" customWidth="1"/>
    <col min="21" max="21" width="9.140625" style="1"/>
  </cols>
  <sheetData>
    <row r="1" spans="1:25">
      <c r="A1" s="97" t="s">
        <v>110</v>
      </c>
      <c r="B1" s="97"/>
      <c r="C1" s="97"/>
      <c r="D1" s="97"/>
      <c r="E1" s="96"/>
      <c r="G1" s="95"/>
      <c r="H1" s="95"/>
      <c r="K1" s="10"/>
      <c r="L1" s="12"/>
      <c r="M1" s="94"/>
      <c r="N1" s="93"/>
      <c r="P1" s="14" t="s">
        <v>109</v>
      </c>
      <c r="Q1" s="14"/>
      <c r="R1" s="14"/>
      <c r="S1" s="14"/>
    </row>
    <row r="2" spans="1:25" ht="15.75">
      <c r="A2" s="14" t="s">
        <v>108</v>
      </c>
      <c r="B2" s="14"/>
      <c r="C2" s="14"/>
      <c r="D2" s="14"/>
      <c r="E2" s="92"/>
      <c r="F2" s="11"/>
      <c r="G2" s="91"/>
      <c r="H2" s="91"/>
      <c r="K2" s="90"/>
      <c r="L2" s="89"/>
      <c r="M2" s="88"/>
      <c r="N2" s="87"/>
      <c r="P2" s="86" t="s">
        <v>107</v>
      </c>
      <c r="Q2" s="86"/>
      <c r="R2" s="86"/>
      <c r="S2" s="86"/>
    </row>
    <row r="4" spans="1:25" ht="45" customHeight="1">
      <c r="A4" s="85" t="str">
        <f>"BẢNG TÍNH KHỐI LƯỢNG THỪA GIỜ NĂM HỌC 2016 - 2017 (HÀ NỘI)
"&amp;T4</f>
        <v xml:space="preserve">BẢNG TÍNH KHỐI LƯỢNG THỪA GIỜ NĂM HỌC 2016 - 2017 (HÀ NỘI)
</v>
      </c>
      <c r="B4" s="83"/>
      <c r="C4" s="83"/>
      <c r="D4" s="83"/>
      <c r="E4" s="83"/>
      <c r="F4" s="83"/>
      <c r="G4" s="83"/>
      <c r="H4" s="83"/>
      <c r="I4" s="83"/>
      <c r="J4" s="83"/>
      <c r="K4" s="84"/>
      <c r="L4" s="83"/>
      <c r="M4" s="83"/>
      <c r="N4" s="83"/>
      <c r="O4" s="83"/>
      <c r="P4" s="83"/>
      <c r="Q4" s="83"/>
      <c r="R4" s="83"/>
      <c r="S4" s="83"/>
      <c r="T4" s="82"/>
    </row>
    <row r="6" spans="1:25" ht="21" customHeight="1">
      <c r="A6" s="81" t="s">
        <v>106</v>
      </c>
      <c r="B6" s="80" t="s">
        <v>105</v>
      </c>
      <c r="C6" s="79" t="s">
        <v>104</v>
      </c>
      <c r="D6" s="78" t="s">
        <v>103</v>
      </c>
      <c r="E6" s="77" t="s">
        <v>102</v>
      </c>
      <c r="F6" s="76"/>
      <c r="G6" s="76"/>
      <c r="H6" s="75"/>
      <c r="I6" s="77" t="s">
        <v>101</v>
      </c>
      <c r="J6" s="76"/>
      <c r="K6" s="76"/>
      <c r="L6" s="76"/>
      <c r="M6" s="76"/>
      <c r="N6" s="76"/>
      <c r="O6" s="76"/>
      <c r="P6" s="75"/>
      <c r="Q6" s="74" t="s">
        <v>100</v>
      </c>
      <c r="R6" s="73"/>
      <c r="S6" s="72" t="s">
        <v>99</v>
      </c>
    </row>
    <row r="7" spans="1:25" ht="21" customHeight="1">
      <c r="A7" s="71"/>
      <c r="B7" s="70"/>
      <c r="C7" s="69"/>
      <c r="D7" s="68"/>
      <c r="E7" s="67" t="s">
        <v>90</v>
      </c>
      <c r="F7" s="66" t="s">
        <v>98</v>
      </c>
      <c r="G7" s="66" t="s">
        <v>97</v>
      </c>
      <c r="H7" s="65" t="s">
        <v>96</v>
      </c>
      <c r="I7" s="64" t="s">
        <v>90</v>
      </c>
      <c r="J7" s="63" t="s">
        <v>97</v>
      </c>
      <c r="K7" s="62" t="s">
        <v>96</v>
      </c>
      <c r="L7" s="61"/>
      <c r="M7" s="60" t="s">
        <v>95</v>
      </c>
      <c r="N7" s="59" t="s">
        <v>94</v>
      </c>
      <c r="O7" s="59" t="s">
        <v>93</v>
      </c>
      <c r="P7" s="58" t="s">
        <v>92</v>
      </c>
      <c r="Q7" s="57" t="s">
        <v>91</v>
      </c>
      <c r="R7" s="56" t="s">
        <v>90</v>
      </c>
      <c r="S7" s="55"/>
    </row>
    <row r="8" spans="1:25" ht="33.75" customHeight="1">
      <c r="A8" s="54"/>
      <c r="B8" s="53"/>
      <c r="C8" s="52"/>
      <c r="D8" s="51"/>
      <c r="E8" s="50"/>
      <c r="F8" s="49"/>
      <c r="G8" s="49"/>
      <c r="H8" s="48"/>
      <c r="I8" s="47"/>
      <c r="J8" s="46"/>
      <c r="K8" s="45" t="s">
        <v>89</v>
      </c>
      <c r="L8" s="44" t="s">
        <v>88</v>
      </c>
      <c r="M8" s="43"/>
      <c r="N8" s="42"/>
      <c r="O8" s="42"/>
      <c r="P8" s="41"/>
      <c r="Q8" s="40"/>
      <c r="R8" s="39"/>
      <c r="S8" s="38"/>
      <c r="W8" t="s">
        <v>87</v>
      </c>
      <c r="X8" t="s">
        <v>86</v>
      </c>
      <c r="Y8" t="s">
        <v>85</v>
      </c>
    </row>
    <row r="9" spans="1:25" ht="56.25" customHeight="1">
      <c r="A9" s="36">
        <v>1</v>
      </c>
      <c r="B9" s="35" t="s">
        <v>84</v>
      </c>
      <c r="C9" s="34" t="s">
        <v>80</v>
      </c>
      <c r="D9" s="33" t="s">
        <v>63</v>
      </c>
      <c r="E9" s="32">
        <f>SUM(G9:H9)</f>
        <v>94.5</v>
      </c>
      <c r="F9" s="31">
        <v>35</v>
      </c>
      <c r="G9" s="30">
        <f>F9*270/100</f>
        <v>94.5</v>
      </c>
      <c r="H9" s="29">
        <f>IF(OR(LEFT(C9,2)="BM",LEFT(C9,2)="bm"),150,0)</f>
        <v>0</v>
      </c>
      <c r="I9" s="28">
        <f>SUM(J9,L9,M9,N9,O9,P9)</f>
        <v>368</v>
      </c>
      <c r="J9" s="27">
        <v>318</v>
      </c>
      <c r="K9" s="26">
        <v>0</v>
      </c>
      <c r="L9" s="25">
        <f>IF(K9&gt;=H9,H9,K9)</f>
        <v>0</v>
      </c>
      <c r="M9" s="24">
        <f>2*2.5</f>
        <v>5</v>
      </c>
      <c r="N9" s="23">
        <v>45</v>
      </c>
      <c r="O9" s="23">
        <v>0</v>
      </c>
      <c r="P9" s="22"/>
      <c r="Q9" s="21">
        <f>J9+L9+M9+P9-E9</f>
        <v>228.5</v>
      </c>
      <c r="R9" s="20">
        <f>I9-E9</f>
        <v>273.5</v>
      </c>
      <c r="S9" s="19" t="s">
        <v>83</v>
      </c>
      <c r="T9" s="2" t="str">
        <f>INDEX([1]CSDL!$E:$E,MATCH(U9,[1]CSDL!$A:$A,0))</f>
        <v>KHOA CÔNG NGHỆ THÔNG TIN</v>
      </c>
      <c r="U9" s="1" t="s">
        <v>82</v>
      </c>
      <c r="W9" t="str">
        <f>INDEX([1]CSDL!$D:$D,MATCH(U9,[1]CSDL!$A:$A,0))</f>
        <v>BM. HT thông tin</v>
      </c>
    </row>
    <row r="10" spans="1:25" ht="22.5" customHeight="1">
      <c r="A10" s="36">
        <f>IF($T$4="",IF(B10="","",1+MAX($A$9:A9)),IF(T10=$T$4,1+MAX($A$9:A9),""))</f>
        <v>2</v>
      </c>
      <c r="B10" s="35" t="s">
        <v>81</v>
      </c>
      <c r="C10" s="34" t="s">
        <v>80</v>
      </c>
      <c r="D10" s="33" t="s">
        <v>63</v>
      </c>
      <c r="E10" s="32">
        <f>SUM(G10:H10)</f>
        <v>94.5</v>
      </c>
      <c r="F10" s="31">
        <v>35</v>
      </c>
      <c r="G10" s="30">
        <f>F10*270/100</f>
        <v>94.5</v>
      </c>
      <c r="H10" s="29">
        <f>IF(OR(LEFT(C10,2)="BM",LEFT(C10,2)="bm"),150,0)</f>
        <v>0</v>
      </c>
      <c r="I10" s="28">
        <f>SUM(J10,L10,M10,N10,O10,P10)</f>
        <v>270</v>
      </c>
      <c r="J10" s="27">
        <v>225</v>
      </c>
      <c r="K10" s="26">
        <v>0</v>
      </c>
      <c r="L10" s="25">
        <f>IF(K10&gt;=H10,H10,K10)</f>
        <v>0</v>
      </c>
      <c r="M10" s="24"/>
      <c r="N10" s="23">
        <v>45</v>
      </c>
      <c r="O10" s="23">
        <v>0</v>
      </c>
      <c r="P10" s="22"/>
      <c r="Q10" s="21">
        <f>J10+L10+M10+P10-E10</f>
        <v>130.5</v>
      </c>
      <c r="R10" s="20">
        <f>I10-E10</f>
        <v>175.5</v>
      </c>
      <c r="S10" s="37"/>
      <c r="T10" s="2" t="str">
        <f>INDEX([1]CSDL!$E:$E,MATCH(U10,[1]CSDL!$A:$A,0))</f>
        <v>KHOA CÔNG NGHỆ THÔNG TIN</v>
      </c>
      <c r="U10" s="1" t="s">
        <v>79</v>
      </c>
      <c r="W10" t="str">
        <f>INDEX([1]CSDL!$D:$D,MATCH(U10,[1]CSDL!$A:$A,0))</f>
        <v>BM. HT thông tin</v>
      </c>
    </row>
    <row r="11" spans="1:25" ht="37.5" customHeight="1">
      <c r="A11" s="36">
        <f>IF($T$4="",IF(B11="","",1+MAX($A$9:A10)),IF(T11=$T$4,1+MAX($A$9:A10),""))</f>
        <v>3</v>
      </c>
      <c r="B11" s="35" t="s">
        <v>78</v>
      </c>
      <c r="C11" s="34" t="s">
        <v>77</v>
      </c>
      <c r="D11" s="33" t="s">
        <v>63</v>
      </c>
      <c r="E11" s="32">
        <f>SUM(G11:H11)</f>
        <v>94.5</v>
      </c>
      <c r="F11" s="31">
        <v>35</v>
      </c>
      <c r="G11" s="30">
        <f>F11*270/100</f>
        <v>94.5</v>
      </c>
      <c r="H11" s="29">
        <f>IF(OR(LEFT(C11,2)="BM",LEFT(C11,2)="bm"),150,0)</f>
        <v>0</v>
      </c>
      <c r="I11" s="28">
        <f>SUM(J11,L11,M11,N11,O11,P11)</f>
        <v>247.5</v>
      </c>
      <c r="J11" s="27">
        <v>180</v>
      </c>
      <c r="K11" s="26">
        <v>0</v>
      </c>
      <c r="L11" s="25">
        <f>IF(K11&gt;=H11,H11,K11)</f>
        <v>0</v>
      </c>
      <c r="M11" s="24">
        <f>0.25*270</f>
        <v>67.5</v>
      </c>
      <c r="N11" s="23">
        <v>0</v>
      </c>
      <c r="O11" s="23">
        <v>0</v>
      </c>
      <c r="P11" s="22"/>
      <c r="Q11" s="21">
        <f>J11+L11+M11+P11-E11</f>
        <v>153</v>
      </c>
      <c r="R11" s="20">
        <f>I11-E11</f>
        <v>153</v>
      </c>
      <c r="S11" s="19" t="s">
        <v>76</v>
      </c>
      <c r="T11" s="2" t="str">
        <f>INDEX([1]CSDL!$E:$E,MATCH(U11,[1]CSDL!$A:$A,0))</f>
        <v>KHOA CÔNG NGHỆ THÔNG TIN</v>
      </c>
      <c r="U11" s="1" t="s">
        <v>75</v>
      </c>
      <c r="W11" t="str">
        <f>INDEX([1]CSDL!$D:$D,MATCH(U11,[1]CSDL!$A:$A,0))</f>
        <v>BM. HT thông tin</v>
      </c>
    </row>
    <row r="12" spans="1:25" ht="22.5" customHeight="1">
      <c r="A12" s="36">
        <f>IF($T$4="",IF(B12="","",1+MAX($A$9:A11)),IF(T12=$T$4,1+MAX($A$9:A11),""))</f>
        <v>4</v>
      </c>
      <c r="B12" s="35" t="s">
        <v>74</v>
      </c>
      <c r="C12" s="34" t="s">
        <v>73</v>
      </c>
      <c r="D12" s="33" t="s">
        <v>63</v>
      </c>
      <c r="E12" s="32">
        <f>SUM(G12:H12)</f>
        <v>94.5</v>
      </c>
      <c r="F12" s="31">
        <v>35</v>
      </c>
      <c r="G12" s="30">
        <f>F12*270/100</f>
        <v>94.5</v>
      </c>
      <c r="H12" s="29">
        <f>IF(OR(LEFT(C12,2)="BM",LEFT(C12,2)="bm"),150,0)</f>
        <v>0</v>
      </c>
      <c r="I12" s="28">
        <f>SUM(J12,L12,M12,N12,O12,P12)</f>
        <v>0</v>
      </c>
      <c r="J12" s="27">
        <v>0</v>
      </c>
      <c r="K12" s="26">
        <v>0</v>
      </c>
      <c r="L12" s="25">
        <f>IF(K12&gt;=H12,H12,K12)</f>
        <v>0</v>
      </c>
      <c r="M12" s="24"/>
      <c r="N12" s="23">
        <v>0</v>
      </c>
      <c r="O12" s="23">
        <v>0</v>
      </c>
      <c r="P12" s="22"/>
      <c r="Q12" s="21">
        <f>J12+L12+M12+P12-E12</f>
        <v>-94.5</v>
      </c>
      <c r="R12" s="20">
        <f>I12-E12</f>
        <v>-94.5</v>
      </c>
      <c r="S12" s="37"/>
      <c r="T12" s="2" t="str">
        <f>INDEX([1]CSDL!$E:$E,MATCH(U12,[1]CSDL!$A:$A,0))</f>
        <v>KHOA CÔNG NGHỆ THÔNG TIN</v>
      </c>
      <c r="U12" s="1" t="s">
        <v>72</v>
      </c>
      <c r="W12" t="str">
        <f>INDEX([1]CSDL!$D:$D,MATCH(U12,[1]CSDL!$A:$A,0))</f>
        <v>BM. Điện tử VT</v>
      </c>
    </row>
    <row r="13" spans="1:25" ht="22.5" customHeight="1">
      <c r="A13" s="36">
        <f>IF($T$4="",IF(B13="","",1+MAX($A$9:A12)),IF(T13=$T$4,1+MAX($A$9:A12),""))</f>
        <v>5</v>
      </c>
      <c r="B13" s="35" t="s">
        <v>71</v>
      </c>
      <c r="C13" s="34" t="s">
        <v>64</v>
      </c>
      <c r="D13" s="33" t="s">
        <v>70</v>
      </c>
      <c r="E13" s="32">
        <f>SUM(G13:H13)</f>
        <v>202.5</v>
      </c>
      <c r="F13" s="31">
        <v>75</v>
      </c>
      <c r="G13" s="30">
        <f>F13*270/100</f>
        <v>202.5</v>
      </c>
      <c r="H13" s="29">
        <f>IF(OR(LEFT(C13,2)="BM",LEFT(C13,2)="bm"),150,0)</f>
        <v>0</v>
      </c>
      <c r="I13" s="28">
        <f>SUM(J13,L13,M13,N13,O13,P13)</f>
        <v>110.5</v>
      </c>
      <c r="J13" s="27">
        <v>60</v>
      </c>
      <c r="K13" s="26">
        <v>227</v>
      </c>
      <c r="L13" s="25">
        <f>IF(K13&gt;=H13,H13,K13)</f>
        <v>0</v>
      </c>
      <c r="M13" s="24"/>
      <c r="N13" s="23">
        <v>50.5</v>
      </c>
      <c r="O13" s="23">
        <v>0</v>
      </c>
      <c r="P13" s="22"/>
      <c r="Q13" s="21">
        <f>J13+L13+M13+P13-E13</f>
        <v>-142.5</v>
      </c>
      <c r="R13" s="20">
        <f>I13-E13</f>
        <v>-92</v>
      </c>
      <c r="S13" s="37"/>
      <c r="T13" s="2" t="str">
        <f>INDEX([1]CSDL!$E:$E,MATCH(U13,[1]CSDL!$A:$A,0))</f>
        <v>KHOA CÔNG NGHỆ THÔNG TIN</v>
      </c>
      <c r="U13" s="1" t="s">
        <v>69</v>
      </c>
      <c r="W13" t="str">
        <f>INDEX([1]CSDL!$D:$D,MATCH(U13,[1]CSDL!$A:$A,0))</f>
        <v>BM. HT thông tin</v>
      </c>
    </row>
    <row r="14" spans="1:25" ht="22.5" customHeight="1">
      <c r="A14" s="36">
        <f>IF($T$4="",IF(B14="","",1+MAX($A$9:A13)),IF(T14=$T$4,1+MAX($A$9:A13),""))</f>
        <v>6</v>
      </c>
      <c r="B14" s="35" t="s">
        <v>68</v>
      </c>
      <c r="C14" s="34" t="s">
        <v>64</v>
      </c>
      <c r="D14" s="33" t="s">
        <v>67</v>
      </c>
      <c r="E14" s="32">
        <f>SUM(G14:H14)</f>
        <v>366</v>
      </c>
      <c r="F14" s="31">
        <v>80</v>
      </c>
      <c r="G14" s="30">
        <f>F14*270/100</f>
        <v>216</v>
      </c>
      <c r="H14" s="29">
        <v>150</v>
      </c>
      <c r="I14" s="28">
        <f>SUM(J14,L14,M14,N14,O14,P14)</f>
        <v>1348</v>
      </c>
      <c r="J14" s="27">
        <v>978</v>
      </c>
      <c r="K14" s="26">
        <v>933.3</v>
      </c>
      <c r="L14" s="25">
        <f>IF(K14&gt;=H14,H14,K14)</f>
        <v>150</v>
      </c>
      <c r="M14" s="24"/>
      <c r="N14" s="23">
        <v>220</v>
      </c>
      <c r="O14" s="23">
        <v>0</v>
      </c>
      <c r="P14" s="22"/>
      <c r="Q14" s="21">
        <f>J14+L14+M14+P14-E14</f>
        <v>762</v>
      </c>
      <c r="R14" s="20">
        <f>I14-E14</f>
        <v>982</v>
      </c>
      <c r="S14" s="37"/>
      <c r="T14" s="2" t="str">
        <f>INDEX([1]CSDL!$E:$E,MATCH(U14,[1]CSDL!$A:$A,0))</f>
        <v>KHOA CÔNG NGHỆ THÔNG TIN</v>
      </c>
      <c r="U14" s="1" t="s">
        <v>66</v>
      </c>
      <c r="W14" t="str">
        <f>INDEX([1]CSDL!$D:$D,MATCH(U14,[1]CSDL!$A:$A,0))</f>
        <v>BM. Điện tử VT</v>
      </c>
    </row>
    <row r="15" spans="1:25" ht="22.5" customHeight="1">
      <c r="A15" s="36">
        <f>IF($T$4="",IF(B15="","",1+MAX($A$9:A14)),IF(T15=$T$4,1+MAX($A$9:A14),""))</f>
        <v>7</v>
      </c>
      <c r="B15" s="35" t="s">
        <v>65</v>
      </c>
      <c r="C15" s="34" t="s">
        <v>64</v>
      </c>
      <c r="D15" s="33" t="s">
        <v>63</v>
      </c>
      <c r="E15" s="32">
        <f>SUM(G15:H15)</f>
        <v>94.5</v>
      </c>
      <c r="F15" s="31">
        <v>35</v>
      </c>
      <c r="G15" s="30">
        <f>F15*270/100</f>
        <v>94.5</v>
      </c>
      <c r="H15" s="29">
        <f>IF(OR(LEFT(C15,2)="BM",LEFT(C15,2)="bm"),150,0)</f>
        <v>0</v>
      </c>
      <c r="I15" s="28">
        <f>SUM(J15,L15,M15,N15,O15,P15)</f>
        <v>658.75</v>
      </c>
      <c r="J15" s="27">
        <v>582</v>
      </c>
      <c r="K15" s="26">
        <v>0</v>
      </c>
      <c r="L15" s="25">
        <f>IF(K15&gt;=H15,H15,K15)</f>
        <v>0</v>
      </c>
      <c r="M15" s="24"/>
      <c r="N15" s="23">
        <v>76.75</v>
      </c>
      <c r="O15" s="23">
        <v>0</v>
      </c>
      <c r="P15" s="22"/>
      <c r="Q15" s="21">
        <f>J15+L15+M15+P15-E15</f>
        <v>487.5</v>
      </c>
      <c r="R15" s="20">
        <f>I15-E15</f>
        <v>564.25</v>
      </c>
      <c r="S15" s="37"/>
      <c r="T15" s="2" t="str">
        <f>INDEX([1]CSDL!$E:$E,MATCH(U15,[1]CSDL!$A:$A,0))</f>
        <v>KHOA CÔNG NGHỆ THÔNG TIN</v>
      </c>
      <c r="U15" s="1" t="s">
        <v>62</v>
      </c>
      <c r="W15" t="str">
        <f>INDEX([1]CSDL!$D:$D,MATCH(U15,[1]CSDL!$A:$A,0))</f>
        <v>BM. HT thông tin</v>
      </c>
    </row>
    <row r="16" spans="1:25" ht="22.5" customHeight="1">
      <c r="A16" s="36">
        <f>IF($T$4="",IF(B16="","",1+MAX($A$9:A15)),IF(T16=$T$4,1+MAX($A$9:A15),""))</f>
        <v>8</v>
      </c>
      <c r="B16" s="35" t="s">
        <v>61</v>
      </c>
      <c r="C16" s="34" t="s">
        <v>42</v>
      </c>
      <c r="D16" s="33" t="s">
        <v>12</v>
      </c>
      <c r="E16" s="32">
        <f>SUM(G16:H16)</f>
        <v>366</v>
      </c>
      <c r="F16" s="31">
        <v>80</v>
      </c>
      <c r="G16" s="30">
        <f>F16*270/100</f>
        <v>216</v>
      </c>
      <c r="H16" s="29">
        <f>IF(OR(LEFT(C16,2)="BM",LEFT(C16,2)="bm"),150,0)</f>
        <v>150</v>
      </c>
      <c r="I16" s="28">
        <f>SUM(J16,L16,M16,N16,O16,P16)</f>
        <v>912.5</v>
      </c>
      <c r="J16" s="27">
        <v>860</v>
      </c>
      <c r="K16" s="26">
        <v>0</v>
      </c>
      <c r="L16" s="25">
        <f>IF(K16&gt;=H16,H16,K16)</f>
        <v>0</v>
      </c>
      <c r="M16" s="24"/>
      <c r="N16" s="23">
        <v>52.5</v>
      </c>
      <c r="O16" s="23">
        <v>0</v>
      </c>
      <c r="P16" s="22"/>
      <c r="Q16" s="21">
        <f>J16+L16+M16+P16-E16</f>
        <v>494</v>
      </c>
      <c r="R16" s="20">
        <f>I16-E16</f>
        <v>546.5</v>
      </c>
      <c r="S16" s="19"/>
      <c r="T16" s="2" t="str">
        <f>INDEX([1]CSDL!$E:$E,MATCH(U16,[1]CSDL!$A:$A,0))</f>
        <v>KHOA CÔNG NGHỆ THÔNG TIN</v>
      </c>
      <c r="U16" s="1" t="s">
        <v>60</v>
      </c>
      <c r="W16" t="str">
        <f>INDEX([1]CSDL!$D:$D,MATCH(U16,[1]CSDL!$A:$A,0))</f>
        <v>BM. HT thông tin</v>
      </c>
    </row>
    <row r="17" spans="1:23" ht="22.5" customHeight="1">
      <c r="A17" s="36">
        <f>IF($T$4="",IF(B17="","",1+MAX($A$9:A16)),IF(T17=$T$4,1+MAX($A$9:A16),""))</f>
        <v>9</v>
      </c>
      <c r="B17" s="35" t="s">
        <v>59</v>
      </c>
      <c r="C17" s="34" t="s">
        <v>42</v>
      </c>
      <c r="D17" s="33"/>
      <c r="E17" s="32">
        <f>SUM(G17:H17)</f>
        <v>420</v>
      </c>
      <c r="F17" s="31">
        <v>100</v>
      </c>
      <c r="G17" s="30">
        <f>F17*270/100</f>
        <v>270</v>
      </c>
      <c r="H17" s="29">
        <f>IF(OR(LEFT(C17,2)="BM",LEFT(C17,2)="bm"),150,0)</f>
        <v>150</v>
      </c>
      <c r="I17" s="28">
        <f>SUM(J17,L17,M17,N17,O17,P17)</f>
        <v>838.25</v>
      </c>
      <c r="J17" s="27">
        <v>803</v>
      </c>
      <c r="K17" s="26">
        <v>0</v>
      </c>
      <c r="L17" s="25">
        <f>IF(K17&gt;=H17,H17,K17)</f>
        <v>0</v>
      </c>
      <c r="M17" s="24"/>
      <c r="N17" s="23">
        <v>35.25</v>
      </c>
      <c r="O17" s="23">
        <v>0</v>
      </c>
      <c r="P17" s="22"/>
      <c r="Q17" s="21">
        <f>J17+L17+M17+P17-E17</f>
        <v>383</v>
      </c>
      <c r="R17" s="20">
        <f>I17-E17</f>
        <v>418.25</v>
      </c>
      <c r="S17" s="37"/>
      <c r="T17" s="2" t="str">
        <f>INDEX([1]CSDL!$E:$E,MATCH(U17,[1]CSDL!$A:$A,0))</f>
        <v>KHOA CÔNG NGHỆ THÔNG TIN</v>
      </c>
      <c r="U17" s="1" t="s">
        <v>58</v>
      </c>
      <c r="W17" t="str">
        <f>INDEX([1]CSDL!$D:$D,MATCH(U17,[1]CSDL!$A:$A,0))</f>
        <v>BM. HT thông tin</v>
      </c>
    </row>
    <row r="18" spans="1:23" ht="22.5" customHeight="1">
      <c r="A18" s="36">
        <f>IF($T$4="",IF(B18="","",1+MAX($A$9:A17)),IF(T18=$T$4,1+MAX($A$9:A17),""))</f>
        <v>10</v>
      </c>
      <c r="B18" s="35" t="s">
        <v>57</v>
      </c>
      <c r="C18" s="34" t="s">
        <v>42</v>
      </c>
      <c r="D18" s="33"/>
      <c r="E18" s="32">
        <f>SUM(G18:H18)</f>
        <v>420</v>
      </c>
      <c r="F18" s="31">
        <v>100</v>
      </c>
      <c r="G18" s="30">
        <f>F18*270/100</f>
        <v>270</v>
      </c>
      <c r="H18" s="29">
        <f>IF(OR(LEFT(C18,2)="BM",LEFT(C18,2)="bm"),150,0)</f>
        <v>150</v>
      </c>
      <c r="I18" s="28">
        <f>SUM(J18,L18,M18,N18,O18,P18)</f>
        <v>994.25</v>
      </c>
      <c r="J18" s="27">
        <v>944</v>
      </c>
      <c r="K18" s="26">
        <v>0</v>
      </c>
      <c r="L18" s="25">
        <f>IF(K18&gt;=H18,H18,K18)</f>
        <v>0</v>
      </c>
      <c r="M18" s="24"/>
      <c r="N18" s="23">
        <v>50.25</v>
      </c>
      <c r="O18" s="23">
        <v>0</v>
      </c>
      <c r="P18" s="22"/>
      <c r="Q18" s="21">
        <f>J18+L18+M18+P18-E18</f>
        <v>524</v>
      </c>
      <c r="R18" s="20">
        <f>I18-E18</f>
        <v>574.25</v>
      </c>
      <c r="S18" s="37"/>
      <c r="T18" s="2" t="str">
        <f>INDEX([1]CSDL!$E:$E,MATCH(U18,[1]CSDL!$A:$A,0))</f>
        <v>KHOA CÔNG NGHỆ THÔNG TIN</v>
      </c>
      <c r="U18" s="1" t="s">
        <v>56</v>
      </c>
      <c r="W18" t="str">
        <f>INDEX([1]CSDL!$D:$D,MATCH(U18,[1]CSDL!$A:$A,0))</f>
        <v>BM. HT thông tin</v>
      </c>
    </row>
    <row r="19" spans="1:23" ht="22.5" customHeight="1">
      <c r="A19" s="36">
        <f>IF($T$4="",IF(B19="","",1+MAX($A$9:A18)),IF(T19=$T$4,1+MAX($A$9:A18),""))</f>
        <v>11</v>
      </c>
      <c r="B19" s="35" t="s">
        <v>55</v>
      </c>
      <c r="C19" s="34" t="s">
        <v>42</v>
      </c>
      <c r="D19" s="33" t="s">
        <v>26</v>
      </c>
      <c r="E19" s="32">
        <f>SUM(G19:H19)</f>
        <v>379.5</v>
      </c>
      <c r="F19" s="31">
        <v>85</v>
      </c>
      <c r="G19" s="30">
        <f>F19*270/100</f>
        <v>229.5</v>
      </c>
      <c r="H19" s="29">
        <f>IF(OR(LEFT(C19,2)="BM",LEFT(C19,2)="bm"),150,0)</f>
        <v>150</v>
      </c>
      <c r="I19" s="28">
        <f>SUM(J19,L19,M19,N19,O19,P19)</f>
        <v>385.25</v>
      </c>
      <c r="J19" s="27">
        <v>185</v>
      </c>
      <c r="K19" s="26">
        <v>232</v>
      </c>
      <c r="L19" s="25">
        <f>IF(K19&gt;=H19,H19,K19)</f>
        <v>150</v>
      </c>
      <c r="M19" s="24"/>
      <c r="N19" s="23">
        <v>50.25</v>
      </c>
      <c r="O19" s="23">
        <v>0</v>
      </c>
      <c r="P19" s="22"/>
      <c r="Q19" s="21">
        <f>J19+L19+M19+P19-E19</f>
        <v>-44.5</v>
      </c>
      <c r="R19" s="20">
        <f>I19-E19</f>
        <v>5.75</v>
      </c>
      <c r="S19" s="19"/>
      <c r="T19" s="2" t="str">
        <f>INDEX([1]CSDL!$E:$E,MATCH(U19,[1]CSDL!$A:$A,0))</f>
        <v>KHOA CÔNG NGHỆ THÔNG TIN</v>
      </c>
      <c r="U19" s="1" t="s">
        <v>54</v>
      </c>
      <c r="W19" t="str">
        <f>INDEX([1]CSDL!$D:$D,MATCH(U19,[1]CSDL!$A:$A,0))</f>
        <v>BM. HT thông tin</v>
      </c>
    </row>
    <row r="20" spans="1:23" ht="22.5" customHeight="1">
      <c r="A20" s="36">
        <f>IF($T$4="",IF(B20="","",1+MAX($A$9:A19)),IF(T20=$T$4,1+MAX($A$9:A19),""))</f>
        <v>12</v>
      </c>
      <c r="B20" s="35" t="s">
        <v>53</v>
      </c>
      <c r="C20" s="34" t="s">
        <v>42</v>
      </c>
      <c r="D20" s="33"/>
      <c r="E20" s="32">
        <f>SUM(G20:H20)</f>
        <v>420</v>
      </c>
      <c r="F20" s="31">
        <v>100</v>
      </c>
      <c r="G20" s="30">
        <f>F20*270/100</f>
        <v>270</v>
      </c>
      <c r="H20" s="29">
        <f>IF(OR(LEFT(C20,2)="BM",LEFT(C20,2)="bm"),150,0)</f>
        <v>150</v>
      </c>
      <c r="I20" s="28">
        <f>SUM(J20,L20,M20,N20,O20,P20)</f>
        <v>712.25</v>
      </c>
      <c r="J20" s="27">
        <v>662</v>
      </c>
      <c r="K20" s="26">
        <v>0</v>
      </c>
      <c r="L20" s="25">
        <f>IF(K20&gt;=H20,H20,K20)</f>
        <v>0</v>
      </c>
      <c r="M20" s="24"/>
      <c r="N20" s="23">
        <v>50.25</v>
      </c>
      <c r="O20" s="23">
        <v>0</v>
      </c>
      <c r="P20" s="22"/>
      <c r="Q20" s="21">
        <f>J20+L20+M20+P20-E20</f>
        <v>242</v>
      </c>
      <c r="R20" s="20">
        <f>I20-E20</f>
        <v>292.25</v>
      </c>
      <c r="S20" s="37"/>
      <c r="T20" s="2" t="str">
        <f>INDEX([1]CSDL!$E:$E,MATCH(U20,[1]CSDL!$A:$A,0))</f>
        <v>KHOA CÔNG NGHỆ THÔNG TIN</v>
      </c>
      <c r="U20" s="1" t="s">
        <v>52</v>
      </c>
      <c r="W20" t="str">
        <f>INDEX([1]CSDL!$D:$D,MATCH(U20,[1]CSDL!$A:$A,0))</f>
        <v>BM. HT thông tin</v>
      </c>
    </row>
    <row r="21" spans="1:23" ht="22.5" customHeight="1">
      <c r="A21" s="36">
        <f>IF($T$4="",IF(B21="","",1+MAX($A$9:A20)),IF(T21=$T$4,1+MAX($A$9:A20),""))</f>
        <v>13</v>
      </c>
      <c r="B21" s="35" t="s">
        <v>51</v>
      </c>
      <c r="C21" s="34" t="s">
        <v>42</v>
      </c>
      <c r="D21" s="33"/>
      <c r="E21" s="32">
        <f>SUM(G21:H21)</f>
        <v>420</v>
      </c>
      <c r="F21" s="31">
        <v>100</v>
      </c>
      <c r="G21" s="30">
        <f>F21*270/100</f>
        <v>270</v>
      </c>
      <c r="H21" s="29">
        <f>IF(OR(LEFT(C21,2)="BM",LEFT(C21,2)="bm"),150,0)</f>
        <v>150</v>
      </c>
      <c r="I21" s="28">
        <f>SUM(J21,L21,M21,N21,O21,P21)</f>
        <v>832.75</v>
      </c>
      <c r="J21" s="27">
        <v>756</v>
      </c>
      <c r="K21" s="26">
        <v>0</v>
      </c>
      <c r="L21" s="25">
        <f>IF(K21&gt;=H21,H21,K21)</f>
        <v>0</v>
      </c>
      <c r="M21" s="24"/>
      <c r="N21" s="23">
        <v>76.75</v>
      </c>
      <c r="O21" s="23">
        <v>0</v>
      </c>
      <c r="P21" s="22"/>
      <c r="Q21" s="21">
        <f>J21+L21+M21+P21-E21</f>
        <v>336</v>
      </c>
      <c r="R21" s="20">
        <f>I21-E21</f>
        <v>412.75</v>
      </c>
      <c r="S21" s="19"/>
      <c r="T21" s="2" t="str">
        <f>INDEX([1]CSDL!$E:$E,MATCH(U21,[1]CSDL!$A:$A,0))</f>
        <v>KHOA CÔNG NGHỆ THÔNG TIN</v>
      </c>
      <c r="U21" s="1" t="s">
        <v>50</v>
      </c>
      <c r="W21" t="str">
        <f>INDEX([1]CSDL!$D:$D,MATCH(U21,[1]CSDL!$A:$A,0))</f>
        <v>BM. HT thông tin</v>
      </c>
    </row>
    <row r="22" spans="1:23" ht="22.5" customHeight="1">
      <c r="A22" s="36">
        <f>IF($T$4="",IF(B22="","",1+MAX($A$9:A21)),IF(T22=$T$4,1+MAX($A$9:A21),""))</f>
        <v>14</v>
      </c>
      <c r="B22" s="35" t="s">
        <v>49</v>
      </c>
      <c r="C22" s="34" t="s">
        <v>42</v>
      </c>
      <c r="D22" s="33"/>
      <c r="E22" s="32">
        <f>SUM(G22:H22)</f>
        <v>420</v>
      </c>
      <c r="F22" s="31">
        <v>100</v>
      </c>
      <c r="G22" s="30">
        <f>F22*270/100</f>
        <v>270</v>
      </c>
      <c r="H22" s="29">
        <f>IF(OR(LEFT(C22,2)="BM",LEFT(C22,2)="bm"),150,0)</f>
        <v>150</v>
      </c>
      <c r="I22" s="28">
        <f>SUM(J22,L22,M22,N22,O22,P22)</f>
        <v>0</v>
      </c>
      <c r="J22" s="27">
        <v>0</v>
      </c>
      <c r="K22" s="26">
        <v>0</v>
      </c>
      <c r="L22" s="25">
        <f>IF(K22&gt;=H22,H22,K22)</f>
        <v>0</v>
      </c>
      <c r="M22" s="24"/>
      <c r="N22" s="23">
        <v>0</v>
      </c>
      <c r="O22" s="23">
        <v>0</v>
      </c>
      <c r="P22" s="22"/>
      <c r="Q22" s="21">
        <f>J22+L22+M22+P22-E22</f>
        <v>-420</v>
      </c>
      <c r="R22" s="20">
        <f>I22-E22</f>
        <v>-420</v>
      </c>
      <c r="S22" s="19"/>
      <c r="T22" s="2" t="str">
        <f>INDEX([1]CSDL!$E:$E,MATCH(U22,[1]CSDL!$A:$A,0))</f>
        <v>KHOA CÔNG NGHỆ THÔNG TIN</v>
      </c>
      <c r="U22" s="1" t="s">
        <v>48</v>
      </c>
      <c r="W22" t="str">
        <f>INDEX([1]CSDL!$D:$D,MATCH(U22,[1]CSDL!$A:$A,0))</f>
        <v>BM. HT thông tin</v>
      </c>
    </row>
    <row r="23" spans="1:23" ht="22.5" customHeight="1">
      <c r="A23" s="36">
        <f>IF($T$4="",IF(B23="","",1+MAX($A$9:A22)),IF(T23=$T$4,1+MAX($A$9:A22),""))</f>
        <v>15</v>
      </c>
      <c r="B23" s="35" t="s">
        <v>47</v>
      </c>
      <c r="C23" s="34" t="s">
        <v>42</v>
      </c>
      <c r="D23" s="33"/>
      <c r="E23" s="32">
        <f>SUM(G23:H23)</f>
        <v>420</v>
      </c>
      <c r="F23" s="31">
        <v>100</v>
      </c>
      <c r="G23" s="30">
        <f>F23*270/100</f>
        <v>270</v>
      </c>
      <c r="H23" s="29">
        <f>IF(OR(LEFT(C23,2)="BM",LEFT(C23,2)="bm"),150,0)</f>
        <v>150</v>
      </c>
      <c r="I23" s="28">
        <f>SUM(J23,L23,M23,N23,O23,P23)</f>
        <v>862.5</v>
      </c>
      <c r="J23" s="27">
        <v>786</v>
      </c>
      <c r="K23" s="26">
        <v>0</v>
      </c>
      <c r="L23" s="25">
        <f>IF(K23&gt;=H23,H23,K23)</f>
        <v>0</v>
      </c>
      <c r="M23" s="24"/>
      <c r="N23" s="23">
        <v>76.5</v>
      </c>
      <c r="O23" s="23">
        <v>0</v>
      </c>
      <c r="P23" s="22"/>
      <c r="Q23" s="21">
        <f>J23+L23+M23+P23-E23</f>
        <v>366</v>
      </c>
      <c r="R23" s="20">
        <f>I23-E23</f>
        <v>442.5</v>
      </c>
      <c r="S23" s="37"/>
      <c r="T23" s="2" t="str">
        <f>INDEX([1]CSDL!$E:$E,MATCH(U23,[1]CSDL!$A:$A,0))</f>
        <v>KHOA CÔNG NGHỆ THÔNG TIN</v>
      </c>
      <c r="U23" s="1" t="s">
        <v>46</v>
      </c>
      <c r="W23" t="str">
        <f>INDEX([1]CSDL!$D:$D,MATCH(U23,[1]CSDL!$A:$A,0))</f>
        <v>BM. HT thông tin</v>
      </c>
    </row>
    <row r="24" spans="1:23" ht="22.5" customHeight="1">
      <c r="A24" s="36">
        <f>IF($T$4="",IF(B24="","",1+MAX($A$9:A23)),IF(T24=$T$4,1+MAX($A$9:A23),""))</f>
        <v>16</v>
      </c>
      <c r="B24" s="35" t="s">
        <v>45</v>
      </c>
      <c r="C24" s="34" t="s">
        <v>42</v>
      </c>
      <c r="D24" s="33"/>
      <c r="E24" s="32">
        <f>SUM(G24:H24)</f>
        <v>420</v>
      </c>
      <c r="F24" s="31">
        <v>100</v>
      </c>
      <c r="G24" s="30">
        <f>F24*270/100</f>
        <v>270</v>
      </c>
      <c r="H24" s="29">
        <f>IF(OR(LEFT(C24,2)="BM",LEFT(C24,2)="bm"),150,0)</f>
        <v>150</v>
      </c>
      <c r="I24" s="28">
        <f>SUM(J24,L24,M24,N24,O24,P24)</f>
        <v>632.75</v>
      </c>
      <c r="J24" s="27">
        <v>582.5</v>
      </c>
      <c r="K24" s="26">
        <v>0</v>
      </c>
      <c r="L24" s="25">
        <f>IF(K24&gt;=H24,H24,K24)</f>
        <v>0</v>
      </c>
      <c r="M24" s="24"/>
      <c r="N24" s="23">
        <v>50.25</v>
      </c>
      <c r="O24" s="23">
        <v>0</v>
      </c>
      <c r="P24" s="22"/>
      <c r="Q24" s="21">
        <f>J24+L24+M24+P24-E24</f>
        <v>162.5</v>
      </c>
      <c r="R24" s="20">
        <f>I24-E24</f>
        <v>212.75</v>
      </c>
      <c r="S24" s="37"/>
      <c r="T24" s="2" t="str">
        <f>INDEX([1]CSDL!$E:$E,MATCH(U24,[1]CSDL!$A:$A,0))</f>
        <v>KHOA CÔNG NGHỆ THÔNG TIN</v>
      </c>
      <c r="U24" s="1" t="s">
        <v>44</v>
      </c>
      <c r="W24" t="str">
        <f>INDEX([1]CSDL!$D:$D,MATCH(U24,[1]CSDL!$A:$A,0))</f>
        <v>BM. HT thông tin</v>
      </c>
    </row>
    <row r="25" spans="1:23" ht="22.5" customHeight="1">
      <c r="A25" s="36">
        <f>IF($T$4="",IF(B25="","",1+MAX($A$9:A24)),IF(T25=$T$4,1+MAX($A$9:A24),""))</f>
        <v>17</v>
      </c>
      <c r="B25" s="35" t="s">
        <v>43</v>
      </c>
      <c r="C25" s="34" t="s">
        <v>42</v>
      </c>
      <c r="D25" s="33"/>
      <c r="E25" s="32">
        <f>SUM(G25:H25)</f>
        <v>420</v>
      </c>
      <c r="F25" s="31">
        <v>100</v>
      </c>
      <c r="G25" s="30">
        <f>F25*270/100</f>
        <v>270</v>
      </c>
      <c r="H25" s="29">
        <f>IF(OR(LEFT(C25,2)="BM",LEFT(C25,2)="bm"),150,0)</f>
        <v>150</v>
      </c>
      <c r="I25" s="28">
        <f>SUM(J25,L25,M25,N25,O25,P25)</f>
        <v>0</v>
      </c>
      <c r="J25" s="27">
        <v>0</v>
      </c>
      <c r="K25" s="26">
        <v>0</v>
      </c>
      <c r="L25" s="25">
        <f>IF(K25&gt;=H25,H25,K25)</f>
        <v>0</v>
      </c>
      <c r="M25" s="24"/>
      <c r="N25" s="23">
        <v>0</v>
      </c>
      <c r="O25" s="23">
        <v>0</v>
      </c>
      <c r="P25" s="22"/>
      <c r="Q25" s="21">
        <f>J25+L25+M25+P25-E25</f>
        <v>-420</v>
      </c>
      <c r="R25" s="20">
        <f>I25-E25</f>
        <v>-420</v>
      </c>
      <c r="S25" s="19"/>
      <c r="T25" s="2" t="str">
        <f>INDEX([1]CSDL!$E:$E,MATCH(U25,[1]CSDL!$A:$A,0))</f>
        <v>KHOA CÔNG NGHỆ THÔNG TIN</v>
      </c>
      <c r="U25" s="1" t="s">
        <v>41</v>
      </c>
      <c r="W25" t="str">
        <f>INDEX([1]CSDL!$D:$D,MATCH(U25,[1]CSDL!$A:$A,0))</f>
        <v>BM. HT thông tin</v>
      </c>
    </row>
    <row r="26" spans="1:23" ht="22.5" customHeight="1">
      <c r="A26" s="36">
        <f>IF($T$4="",IF(B26="","",1+MAX($A$9:A25)),IF(T26=$T$4,1+MAX($A$9:A25),""))</f>
        <v>18</v>
      </c>
      <c r="B26" s="35" t="s">
        <v>40</v>
      </c>
      <c r="C26" s="34" t="s">
        <v>35</v>
      </c>
      <c r="D26" s="33" t="s">
        <v>12</v>
      </c>
      <c r="E26" s="32">
        <f>SUM(G26:H26)</f>
        <v>366</v>
      </c>
      <c r="F26" s="31">
        <v>80</v>
      </c>
      <c r="G26" s="30">
        <f>F26*270/100</f>
        <v>216</v>
      </c>
      <c r="H26" s="29">
        <f>IF(OR(LEFT(C26,2)="BM",LEFT(C26,2)="bm"),150,0)</f>
        <v>150</v>
      </c>
      <c r="I26" s="28">
        <f>SUM(J26,L26,M26,N26,O26,P26)</f>
        <v>771</v>
      </c>
      <c r="J26" s="27">
        <v>630</v>
      </c>
      <c r="K26" s="26">
        <v>0</v>
      </c>
      <c r="L26" s="25">
        <f>IF(K26&gt;=H26,H26,K26)</f>
        <v>0</v>
      </c>
      <c r="M26" s="24">
        <f>3*270/10</f>
        <v>81</v>
      </c>
      <c r="N26" s="23">
        <v>60</v>
      </c>
      <c r="O26" s="23">
        <v>0</v>
      </c>
      <c r="P26" s="22"/>
      <c r="Q26" s="21">
        <f>J26+L26+M26+P26-E26</f>
        <v>345</v>
      </c>
      <c r="R26" s="20">
        <f>I26-E26</f>
        <v>405</v>
      </c>
      <c r="S26" s="19" t="s">
        <v>19</v>
      </c>
      <c r="T26" s="2" t="str">
        <f>INDEX([1]CSDL!$E:$E,MATCH(U26,[1]CSDL!$A:$A,0))</f>
        <v>KHOA CÔNG NGHỆ THÔNG TIN</v>
      </c>
      <c r="U26" s="1" t="s">
        <v>39</v>
      </c>
      <c r="W26" t="str">
        <f>INDEX([1]CSDL!$D:$D,MATCH(U26,[1]CSDL!$A:$A,0))</f>
        <v>BM. TT &amp; Mạng MT</v>
      </c>
    </row>
    <row r="27" spans="1:23" ht="22.5" customHeight="1">
      <c r="A27" s="36">
        <f>IF($T$4="",IF(B27="","",1+MAX($A$9:A26)),IF(T27=$T$4,1+MAX($A$9:A26),""))</f>
        <v>19</v>
      </c>
      <c r="B27" s="35" t="s">
        <v>38</v>
      </c>
      <c r="C27" s="34" t="s">
        <v>35</v>
      </c>
      <c r="D27" s="33"/>
      <c r="E27" s="32">
        <f>SUM(G27:H27)</f>
        <v>420</v>
      </c>
      <c r="F27" s="31">
        <v>100</v>
      </c>
      <c r="G27" s="30">
        <f>F27*270/100</f>
        <v>270</v>
      </c>
      <c r="H27" s="29">
        <f>IF(OR(LEFT(C27,2)="BM",LEFT(C27,2)="bm"),150,0)</f>
        <v>150</v>
      </c>
      <c r="I27" s="28">
        <f>SUM(J27,L27,M27,N27,O27,P27)</f>
        <v>1104.25</v>
      </c>
      <c r="J27" s="27">
        <v>1054</v>
      </c>
      <c r="K27" s="26">
        <v>0</v>
      </c>
      <c r="L27" s="25">
        <f>IF(K27&gt;=H27,H27,K27)</f>
        <v>0</v>
      </c>
      <c r="M27" s="24"/>
      <c r="N27" s="23">
        <v>50.25</v>
      </c>
      <c r="O27" s="23">
        <v>0</v>
      </c>
      <c r="P27" s="22"/>
      <c r="Q27" s="21">
        <f>J27+L27+M27+P27-E27</f>
        <v>634</v>
      </c>
      <c r="R27" s="20">
        <f>I27-E27</f>
        <v>684.25</v>
      </c>
      <c r="S27" s="37"/>
      <c r="T27" s="2" t="str">
        <f>INDEX([1]CSDL!$E:$E,MATCH(U27,[1]CSDL!$A:$A,0))</f>
        <v>KHOA CÔNG NGHỆ THÔNG TIN</v>
      </c>
      <c r="U27" s="1" t="s">
        <v>37</v>
      </c>
      <c r="W27" t="str">
        <f>INDEX([1]CSDL!$D:$D,MATCH(U27,[1]CSDL!$A:$A,0))</f>
        <v>BM. TT &amp; Mạng MT</v>
      </c>
    </row>
    <row r="28" spans="1:23" ht="22.5" customHeight="1">
      <c r="A28" s="36">
        <f>IF($T$4="",IF(B28="","",1+MAX($A$9:A27)),IF(T28=$T$4,1+MAX($A$9:A27),""))</f>
        <v>20</v>
      </c>
      <c r="B28" s="35" t="s">
        <v>36</v>
      </c>
      <c r="C28" s="34" t="s">
        <v>35</v>
      </c>
      <c r="D28" s="33"/>
      <c r="E28" s="32">
        <f>SUM(G28:H28)</f>
        <v>420</v>
      </c>
      <c r="F28" s="31">
        <v>100</v>
      </c>
      <c r="G28" s="30">
        <f>F28*270/100</f>
        <v>270</v>
      </c>
      <c r="H28" s="29">
        <f>IF(OR(LEFT(C28,2)="BM",LEFT(C28,2)="bm"),150,0)</f>
        <v>150</v>
      </c>
      <c r="I28" s="28">
        <f>SUM(J28,L28,M28,N28,O28,P28)</f>
        <v>610.25</v>
      </c>
      <c r="J28" s="27">
        <v>560</v>
      </c>
      <c r="K28" s="26">
        <v>0</v>
      </c>
      <c r="L28" s="25">
        <f>IF(K28&gt;=H28,H28,K28)</f>
        <v>0</v>
      </c>
      <c r="M28" s="24"/>
      <c r="N28" s="23">
        <v>50.25</v>
      </c>
      <c r="O28" s="23">
        <v>0</v>
      </c>
      <c r="P28" s="22"/>
      <c r="Q28" s="21">
        <f>J28+L28+M28+P28-E28</f>
        <v>140</v>
      </c>
      <c r="R28" s="20">
        <f>I28-E28</f>
        <v>190.25</v>
      </c>
      <c r="S28" s="37"/>
      <c r="T28" s="2" t="str">
        <f>INDEX([1]CSDL!$E:$E,MATCH(U28,[1]CSDL!$A:$A,0))</f>
        <v>KHOA CÔNG NGHỆ THÔNG TIN</v>
      </c>
      <c r="U28" s="1" t="s">
        <v>34</v>
      </c>
      <c r="W28" t="str">
        <f>INDEX([1]CSDL!$D:$D,MATCH(U28,[1]CSDL!$A:$A,0))</f>
        <v>BM. TT &amp; Mạng MT</v>
      </c>
    </row>
    <row r="29" spans="1:23" ht="22.5" customHeight="1">
      <c r="A29" s="36">
        <f>IF($T$4="",IF(B29="","",1+MAX($A$9:A28)),IF(T29=$T$4,1+MAX($A$9:A28),""))</f>
        <v>21</v>
      </c>
      <c r="B29" s="35" t="s">
        <v>33</v>
      </c>
      <c r="C29" s="34" t="s">
        <v>9</v>
      </c>
      <c r="D29" s="33"/>
      <c r="E29" s="32">
        <f>SUM(G29:H29)</f>
        <v>420</v>
      </c>
      <c r="F29" s="31">
        <v>100</v>
      </c>
      <c r="G29" s="30">
        <f>F29*270/100</f>
        <v>270</v>
      </c>
      <c r="H29" s="29">
        <f>IF(OR(LEFT(C29,2)="BM",LEFT(C29,2)="bm"),150,0)</f>
        <v>150</v>
      </c>
      <c r="I29" s="28">
        <f>SUM(J29,L29,M29,N29,O29,P29)</f>
        <v>533.5</v>
      </c>
      <c r="J29" s="27">
        <v>399</v>
      </c>
      <c r="K29" s="26">
        <v>70</v>
      </c>
      <c r="L29" s="25">
        <f>IF(K29&gt;=H29,H29,K29)</f>
        <v>70</v>
      </c>
      <c r="M29" s="24"/>
      <c r="N29" s="23">
        <v>64.5</v>
      </c>
      <c r="O29" s="23">
        <v>0</v>
      </c>
      <c r="P29" s="22"/>
      <c r="Q29" s="21">
        <f>J29+L29+M29+P29-E29</f>
        <v>49</v>
      </c>
      <c r="R29" s="20">
        <f>I29-E29</f>
        <v>113.5</v>
      </c>
      <c r="S29" s="37"/>
      <c r="T29" s="2" t="str">
        <f>INDEX([1]CSDL!$E:$E,MATCH(U29,[1]CSDL!$A:$A,0))</f>
        <v>KHOA CÔNG NGHỆ THÔNG TIN</v>
      </c>
      <c r="U29" s="1" t="s">
        <v>32</v>
      </c>
      <c r="W29" t="str">
        <f>INDEX([1]CSDL!$D:$D,MATCH(U29,[1]CSDL!$A:$A,0))</f>
        <v>BM. Điện tử VT</v>
      </c>
    </row>
    <row r="30" spans="1:23" ht="22.5" customHeight="1">
      <c r="A30" s="36">
        <f>IF($T$4="",IF(B30="","",1+MAX($A$9:A29)),IF(T30=$T$4,1+MAX($A$9:A29),""))</f>
        <v>22</v>
      </c>
      <c r="B30" s="35" t="s">
        <v>31</v>
      </c>
      <c r="C30" s="34" t="s">
        <v>9</v>
      </c>
      <c r="D30" s="33"/>
      <c r="E30" s="32">
        <f>SUM(G30:H30)</f>
        <v>420</v>
      </c>
      <c r="F30" s="31">
        <v>100</v>
      </c>
      <c r="G30" s="30">
        <f>F30*270/100</f>
        <v>270</v>
      </c>
      <c r="H30" s="29">
        <f>IF(OR(LEFT(C30,2)="BM",LEFT(C30,2)="bm"),150,0)</f>
        <v>150</v>
      </c>
      <c r="I30" s="28">
        <f>SUM(J30,L30,M30,N30,O30,P30)</f>
        <v>893.75</v>
      </c>
      <c r="J30" s="27">
        <v>632</v>
      </c>
      <c r="K30" s="26">
        <v>350</v>
      </c>
      <c r="L30" s="25">
        <f>IF(K30&gt;=H30,H30,K30)</f>
        <v>150</v>
      </c>
      <c r="M30" s="24"/>
      <c r="N30" s="23">
        <v>111.75</v>
      </c>
      <c r="O30" s="23">
        <v>0</v>
      </c>
      <c r="P30" s="22"/>
      <c r="Q30" s="21">
        <f>J30+L30+M30+P30-E30</f>
        <v>362</v>
      </c>
      <c r="R30" s="20">
        <f>I30-E30</f>
        <v>473.75</v>
      </c>
      <c r="S30" s="37"/>
      <c r="T30" s="2" t="str">
        <f>INDEX([1]CSDL!$E:$E,MATCH(U30,[1]CSDL!$A:$A,0))</f>
        <v>KHOA CÔNG NGHỆ THÔNG TIN</v>
      </c>
      <c r="U30" s="1" t="s">
        <v>30</v>
      </c>
      <c r="W30" t="str">
        <f>INDEX([1]CSDL!$D:$D,MATCH(U30,[1]CSDL!$A:$A,0))</f>
        <v>BM. Điện tử VT</v>
      </c>
    </row>
    <row r="31" spans="1:23" ht="22.5" customHeight="1">
      <c r="A31" s="36">
        <f>IF($T$4="",IF(B31="","",1+MAX($A$9:A30)),IF(T31=$T$4,1+MAX($A$9:A30),""))</f>
        <v>23</v>
      </c>
      <c r="B31" s="35" t="s">
        <v>29</v>
      </c>
      <c r="C31" s="34" t="s">
        <v>9</v>
      </c>
      <c r="D31" s="33"/>
      <c r="E31" s="32">
        <f>SUM(G31:H31)</f>
        <v>420</v>
      </c>
      <c r="F31" s="31">
        <v>100</v>
      </c>
      <c r="G31" s="30">
        <f>F31*270/100</f>
        <v>270</v>
      </c>
      <c r="H31" s="29">
        <f>IF(OR(LEFT(C31,2)="BM",LEFT(C31,2)="bm"),150,0)</f>
        <v>150</v>
      </c>
      <c r="I31" s="28">
        <f>SUM(J31,L31,M31,N31,O31,P31)</f>
        <v>569.5</v>
      </c>
      <c r="J31" s="27">
        <v>505</v>
      </c>
      <c r="K31" s="26">
        <v>0</v>
      </c>
      <c r="L31" s="25">
        <f>IF(K31&gt;=H31,H31,K31)</f>
        <v>0</v>
      </c>
      <c r="M31" s="24"/>
      <c r="N31" s="23">
        <v>64.5</v>
      </c>
      <c r="O31" s="23">
        <v>0</v>
      </c>
      <c r="P31" s="22"/>
      <c r="Q31" s="21">
        <f>J31+L31+M31+P31-E31</f>
        <v>85</v>
      </c>
      <c r="R31" s="20">
        <f>I31-E31</f>
        <v>149.5</v>
      </c>
      <c r="S31" s="37"/>
      <c r="T31" s="2" t="str">
        <f>INDEX([1]CSDL!$E:$E,MATCH(U31,[1]CSDL!$A:$A,0))</f>
        <v>KHOA CÔNG NGHỆ THÔNG TIN</v>
      </c>
      <c r="U31" s="1" t="s">
        <v>28</v>
      </c>
      <c r="W31" t="str">
        <f>INDEX([1]CSDL!$D:$D,MATCH(U31,[1]CSDL!$A:$A,0))</f>
        <v>BM. Điện tử VT</v>
      </c>
    </row>
    <row r="32" spans="1:23" ht="22.5" customHeight="1">
      <c r="A32" s="36">
        <f>IF($T$4="",IF(B32="","",1+MAX($A$9:A31)),IF(T32=$T$4,1+MAX($A$9:A31),""))</f>
        <v>24</v>
      </c>
      <c r="B32" s="35" t="s">
        <v>27</v>
      </c>
      <c r="C32" s="34" t="s">
        <v>9</v>
      </c>
      <c r="D32" s="33" t="s">
        <v>26</v>
      </c>
      <c r="E32" s="32">
        <f>SUM(G32:H32)</f>
        <v>379.5</v>
      </c>
      <c r="F32" s="31">
        <v>85</v>
      </c>
      <c r="G32" s="30">
        <f>F32*270/100</f>
        <v>229.5</v>
      </c>
      <c r="H32" s="29">
        <f>IF(OR(LEFT(C32,2)="BM",LEFT(C32,2)="bm"),150,0)</f>
        <v>150</v>
      </c>
      <c r="I32" s="28">
        <f>SUM(J32,L32,M32,N32,O32,P32)</f>
        <v>777.75</v>
      </c>
      <c r="J32" s="27">
        <v>578</v>
      </c>
      <c r="K32" s="26">
        <v>262</v>
      </c>
      <c r="L32" s="25">
        <f>IF(K32&gt;=H32,H32,K32)</f>
        <v>150</v>
      </c>
      <c r="M32" s="24"/>
      <c r="N32" s="23">
        <v>49.75</v>
      </c>
      <c r="O32" s="23">
        <v>0</v>
      </c>
      <c r="P32" s="22"/>
      <c r="Q32" s="21">
        <f>J32+L32+M32+P32-E32</f>
        <v>348.5</v>
      </c>
      <c r="R32" s="20">
        <f>I32-E32</f>
        <v>398.25</v>
      </c>
      <c r="S32" s="37"/>
      <c r="T32" s="2" t="str">
        <f>INDEX([1]CSDL!$E:$E,MATCH(U32,[1]CSDL!$A:$A,0))</f>
        <v>KHOA CÔNG NGHỆ THÔNG TIN</v>
      </c>
      <c r="U32" s="1" t="s">
        <v>25</v>
      </c>
      <c r="W32" t="str">
        <f>INDEX([1]CSDL!$D:$D,MATCH(U32,[1]CSDL!$A:$A,0))</f>
        <v>BM. Điện tử VT</v>
      </c>
    </row>
    <row r="33" spans="1:23" ht="22.5" customHeight="1">
      <c r="A33" s="36">
        <f>IF($T$4="",IF(B33="","",1+MAX($A$9:A32)),IF(T33=$T$4,1+MAX($A$9:A32),""))</f>
        <v>25</v>
      </c>
      <c r="B33" s="35" t="s">
        <v>24</v>
      </c>
      <c r="C33" s="34" t="s">
        <v>9</v>
      </c>
      <c r="D33" s="33"/>
      <c r="E33" s="32">
        <f>SUM(G33:H33)</f>
        <v>420</v>
      </c>
      <c r="F33" s="31">
        <v>100</v>
      </c>
      <c r="G33" s="30">
        <f>F33*270/100</f>
        <v>270</v>
      </c>
      <c r="H33" s="29">
        <f>IF(OR(LEFT(C33,2)="BM",LEFT(C33,2)="bm"),150,0)</f>
        <v>150</v>
      </c>
      <c r="I33" s="28">
        <f>SUM(J33,L33,M33,N33,O33,P33)</f>
        <v>576.75</v>
      </c>
      <c r="J33" s="27">
        <v>527</v>
      </c>
      <c r="K33" s="26">
        <v>0</v>
      </c>
      <c r="L33" s="25">
        <f>IF(K33&gt;=H33,H33,K33)</f>
        <v>0</v>
      </c>
      <c r="M33" s="24"/>
      <c r="N33" s="23">
        <v>49.75</v>
      </c>
      <c r="O33" s="23">
        <v>0</v>
      </c>
      <c r="P33" s="22"/>
      <c r="Q33" s="21">
        <f>J33+L33+M33+P33-E33</f>
        <v>107</v>
      </c>
      <c r="R33" s="20">
        <f>I33-E33</f>
        <v>156.75</v>
      </c>
      <c r="S33" s="37"/>
      <c r="T33" s="2" t="str">
        <f>INDEX([1]CSDL!$E:$E,MATCH(U33,[1]CSDL!$A:$A,0))</f>
        <v>KHOA CÔNG NGHỆ THÔNG TIN</v>
      </c>
      <c r="U33" s="1" t="s">
        <v>23</v>
      </c>
      <c r="W33" t="str">
        <f>INDEX([1]CSDL!$D:$D,MATCH(U33,[1]CSDL!$A:$A,0))</f>
        <v>BM. Điện tử VT</v>
      </c>
    </row>
    <row r="34" spans="1:23" ht="22.5" customHeight="1">
      <c r="A34" s="36">
        <f>IF($T$4="",IF(B34="","",1+MAX($A$9:A33)),IF(T34=$T$4,1+MAX($A$9:A33),""))</f>
        <v>26</v>
      </c>
      <c r="B34" s="35" t="s">
        <v>22</v>
      </c>
      <c r="C34" s="34" t="s">
        <v>9</v>
      </c>
      <c r="D34" s="33"/>
      <c r="E34" s="32">
        <f>SUM(G34:H34)</f>
        <v>420</v>
      </c>
      <c r="F34" s="31">
        <v>100</v>
      </c>
      <c r="G34" s="30">
        <f>F34*270/100</f>
        <v>270</v>
      </c>
      <c r="H34" s="29">
        <f>IF(OR(LEFT(C34,2)="BM",LEFT(C34,2)="bm"),150,0)</f>
        <v>150</v>
      </c>
      <c r="I34" s="28">
        <f>SUM(J34,L34,M34,N34,O34,P34)</f>
        <v>560.25</v>
      </c>
      <c r="J34" s="27">
        <v>470.5</v>
      </c>
      <c r="K34" s="26">
        <v>70</v>
      </c>
      <c r="L34" s="25">
        <f>IF(K34&gt;=H34,H34,K34)</f>
        <v>70</v>
      </c>
      <c r="M34" s="24"/>
      <c r="N34" s="23">
        <v>19.75</v>
      </c>
      <c r="O34" s="23">
        <v>0</v>
      </c>
      <c r="P34" s="22"/>
      <c r="Q34" s="21">
        <f>J34+L34+M34+P34-E34</f>
        <v>120.5</v>
      </c>
      <c r="R34" s="20">
        <f>I34-E34</f>
        <v>140.25</v>
      </c>
      <c r="S34" s="19"/>
      <c r="T34" s="2" t="str">
        <f>INDEX([1]CSDL!$E:$E,MATCH(U34,[1]CSDL!$A:$A,0))</f>
        <v>KHOA CÔNG NGHỆ THÔNG TIN</v>
      </c>
      <c r="U34" s="1" t="s">
        <v>21</v>
      </c>
      <c r="W34" t="str">
        <f>INDEX([1]CSDL!$D:$D,MATCH(U34,[1]CSDL!$A:$A,0))</f>
        <v>BM. Điện tử VT</v>
      </c>
    </row>
    <row r="35" spans="1:23" ht="22.5" customHeight="1">
      <c r="A35" s="36">
        <f>IF($T$4="",IF(B35="","",1+MAX($A$9:A34)),IF(T35=$T$4,1+MAX($A$9:A34),""))</f>
        <v>27</v>
      </c>
      <c r="B35" s="35" t="s">
        <v>20</v>
      </c>
      <c r="C35" s="34" t="s">
        <v>9</v>
      </c>
      <c r="D35" s="33"/>
      <c r="E35" s="32">
        <f>SUM(G35:H35)</f>
        <v>420</v>
      </c>
      <c r="F35" s="31">
        <v>100</v>
      </c>
      <c r="G35" s="30">
        <f>F35*270/100</f>
        <v>270</v>
      </c>
      <c r="H35" s="29">
        <f>IF(OR(LEFT(C35,2)="BM",LEFT(C35,2)="bm"),150,0)</f>
        <v>150</v>
      </c>
      <c r="I35" s="28">
        <f>SUM(J35,L35,M35,N35,O35,P35)</f>
        <v>703</v>
      </c>
      <c r="J35" s="27">
        <v>490</v>
      </c>
      <c r="K35" s="26">
        <v>72</v>
      </c>
      <c r="L35" s="25">
        <f>IF(K35&gt;=H35,H35,K35)</f>
        <v>72</v>
      </c>
      <c r="M35" s="24">
        <f>3*G35/10</f>
        <v>81</v>
      </c>
      <c r="N35" s="23">
        <v>60</v>
      </c>
      <c r="O35" s="23">
        <v>0</v>
      </c>
      <c r="P35" s="22"/>
      <c r="Q35" s="21">
        <f>J35+L35+M35+P35-E35</f>
        <v>223</v>
      </c>
      <c r="R35" s="20">
        <f>I35-E35</f>
        <v>283</v>
      </c>
      <c r="S35" s="19" t="s">
        <v>19</v>
      </c>
      <c r="T35" s="2" t="str">
        <f>INDEX([1]CSDL!$E:$E,MATCH(U35,[1]CSDL!$A:$A,0))</f>
        <v>KHOA CÔNG NGHỆ THÔNG TIN</v>
      </c>
      <c r="U35" s="1" t="s">
        <v>18</v>
      </c>
      <c r="W35" t="str">
        <f>INDEX([1]CSDL!$D:$D,MATCH(U35,[1]CSDL!$A:$A,0))</f>
        <v>BM. Điện tử VT</v>
      </c>
    </row>
    <row r="36" spans="1:23" ht="22.5" customHeight="1">
      <c r="A36" s="36">
        <f>IF($T$4="",IF(B36="","",1+MAX($A$9:A35)),IF(T36=$T$4,1+MAX($A$9:A35),""))</f>
        <v>28</v>
      </c>
      <c r="B36" s="35" t="s">
        <v>17</v>
      </c>
      <c r="C36" s="34" t="s">
        <v>9</v>
      </c>
      <c r="D36" s="33"/>
      <c r="E36" s="32">
        <f>SUM(G36:H36)</f>
        <v>420</v>
      </c>
      <c r="F36" s="31">
        <v>100</v>
      </c>
      <c r="G36" s="30">
        <f>F36*270/100</f>
        <v>270</v>
      </c>
      <c r="H36" s="29">
        <f>IF(OR(LEFT(C36,2)="BM",LEFT(C36,2)="bm"),150,0)</f>
        <v>150</v>
      </c>
      <c r="I36" s="28">
        <f>SUM(J36,L36,M36,N36,O36,P36)</f>
        <v>861.25</v>
      </c>
      <c r="J36" s="27">
        <v>590</v>
      </c>
      <c r="K36" s="26">
        <v>235</v>
      </c>
      <c r="L36" s="25">
        <f>IF(K36&gt;=H36,H36,K36)</f>
        <v>150</v>
      </c>
      <c r="M36" s="24"/>
      <c r="N36" s="23">
        <v>121.25</v>
      </c>
      <c r="O36" s="23">
        <v>0</v>
      </c>
      <c r="P36" s="22"/>
      <c r="Q36" s="21">
        <f>J36+L36+M36+P36-E36</f>
        <v>320</v>
      </c>
      <c r="R36" s="20">
        <f>I36-E36</f>
        <v>441.25</v>
      </c>
      <c r="S36" s="37"/>
      <c r="T36" s="2" t="str">
        <f>INDEX([1]CSDL!$E:$E,MATCH(U36,[1]CSDL!$A:$A,0))</f>
        <v>KHOA CÔNG NGHỆ THÔNG TIN</v>
      </c>
      <c r="U36" s="1" t="s">
        <v>16</v>
      </c>
      <c r="W36" t="str">
        <f>INDEX([1]CSDL!$D:$D,MATCH(U36,[1]CSDL!$A:$A,0))</f>
        <v>BM. Điện tử VT</v>
      </c>
    </row>
    <row r="37" spans="1:23" ht="22.5" customHeight="1">
      <c r="A37" s="36">
        <f>IF($T$4="",IF(B37="","",1+MAX($A$9:A36)),IF(T37=$T$4,1+MAX($A$9:A36),""))</f>
        <v>29</v>
      </c>
      <c r="B37" s="35" t="s">
        <v>15</v>
      </c>
      <c r="C37" s="34" t="s">
        <v>9</v>
      </c>
      <c r="D37" s="33"/>
      <c r="E37" s="32">
        <f>SUM(G37:H37)</f>
        <v>420</v>
      </c>
      <c r="F37" s="31">
        <v>100</v>
      </c>
      <c r="G37" s="30">
        <f>F37*270/100</f>
        <v>270</v>
      </c>
      <c r="H37" s="29">
        <f>IF(OR(LEFT(C37,2)="BM",LEFT(C37,2)="bm"),150,0)</f>
        <v>150</v>
      </c>
      <c r="I37" s="28">
        <f>SUM(J37,L37,M37,N37,O37,P37)</f>
        <v>1020.75</v>
      </c>
      <c r="J37" s="27">
        <v>563.5</v>
      </c>
      <c r="K37" s="26">
        <v>160</v>
      </c>
      <c r="L37" s="25">
        <f>IF(K37&gt;=H37,H37,K37)</f>
        <v>150</v>
      </c>
      <c r="M37" s="24"/>
      <c r="N37" s="23">
        <v>307.25</v>
      </c>
      <c r="O37" s="23">
        <v>0</v>
      </c>
      <c r="P37" s="22"/>
      <c r="Q37" s="21">
        <f>J37+L37+M37+P37-E37</f>
        <v>293.5</v>
      </c>
      <c r="R37" s="20">
        <f>I37-E37</f>
        <v>600.75</v>
      </c>
      <c r="S37" s="37"/>
      <c r="T37" s="2" t="str">
        <f>INDEX([1]CSDL!$E:$E,MATCH(U37,[1]CSDL!$A:$A,0))</f>
        <v>KHOA CÔNG NGHỆ THÔNG TIN</v>
      </c>
      <c r="U37" s="1" t="s">
        <v>14</v>
      </c>
      <c r="W37" t="str">
        <f>INDEX([1]CSDL!$D:$D,MATCH(U37,[1]CSDL!$A:$A,0))</f>
        <v>BM. Điện tử VT</v>
      </c>
    </row>
    <row r="38" spans="1:23" ht="22.5" customHeight="1">
      <c r="A38" s="36">
        <f>IF($T$4="",IF(B38="","",1+MAX($A$9:A37)),IF(T38=$T$4,1+MAX($A$9:A37),""))</f>
        <v>30</v>
      </c>
      <c r="B38" s="35" t="s">
        <v>13</v>
      </c>
      <c r="C38" s="34" t="s">
        <v>9</v>
      </c>
      <c r="D38" s="33" t="s">
        <v>12</v>
      </c>
      <c r="E38" s="32">
        <f>SUM(G38:H38)</f>
        <v>366</v>
      </c>
      <c r="F38" s="31">
        <v>80</v>
      </c>
      <c r="G38" s="30">
        <f>F38*270/100</f>
        <v>216</v>
      </c>
      <c r="H38" s="29">
        <f>IF(OR(LEFT(C38,2)="BM",LEFT(C38,2)="bm"),150,0)</f>
        <v>150</v>
      </c>
      <c r="I38" s="28">
        <f>SUM(J38,L38,M38,N38,O38,P38)</f>
        <v>1041.25</v>
      </c>
      <c r="J38" s="27">
        <v>704</v>
      </c>
      <c r="K38" s="26">
        <v>1015</v>
      </c>
      <c r="L38" s="25">
        <f>IF(K38&gt;=H38,H38,K38)</f>
        <v>150</v>
      </c>
      <c r="M38" s="24"/>
      <c r="N38" s="23">
        <v>187.25</v>
      </c>
      <c r="O38" s="23">
        <v>0</v>
      </c>
      <c r="P38" s="22"/>
      <c r="Q38" s="21">
        <f>J38+L38+M38+P38-E38</f>
        <v>488</v>
      </c>
      <c r="R38" s="20">
        <f>I38-E38</f>
        <v>675.25</v>
      </c>
      <c r="S38" s="37"/>
      <c r="T38" s="2" t="str">
        <f>INDEX([1]CSDL!$E:$E,MATCH(U38,[1]CSDL!$A:$A,0))</f>
        <v>KHOA CÔNG NGHỆ THÔNG TIN</v>
      </c>
      <c r="U38" s="1" t="s">
        <v>11</v>
      </c>
      <c r="W38" t="str">
        <f>INDEX([1]CSDL!$D:$D,MATCH(U38,[1]CSDL!$A:$A,0))</f>
        <v>BM. Điện tử VT</v>
      </c>
    </row>
    <row r="39" spans="1:23" ht="22.5" customHeight="1">
      <c r="A39" s="36">
        <f>IF($T$4="",IF(B39="","",1+MAX($A$9:A38)),IF(T39=$T$4,1+MAX($A$9:A38),""))</f>
        <v>31</v>
      </c>
      <c r="B39" s="35" t="s">
        <v>10</v>
      </c>
      <c r="C39" s="34" t="s">
        <v>9</v>
      </c>
      <c r="D39" s="33"/>
      <c r="E39" s="32">
        <f>SUM(G39:H39)</f>
        <v>420</v>
      </c>
      <c r="F39" s="31">
        <v>100</v>
      </c>
      <c r="G39" s="30">
        <f>F39*270/100</f>
        <v>270</v>
      </c>
      <c r="H39" s="29">
        <f>IF(OR(LEFT(C39,2)="BM",LEFT(C39,2)="bm"),150,0)</f>
        <v>150</v>
      </c>
      <c r="I39" s="28">
        <f>SUM(J39,L39,M39,N39,O39,P39)</f>
        <v>721.75</v>
      </c>
      <c r="J39" s="27">
        <v>488.5</v>
      </c>
      <c r="K39" s="26">
        <v>90</v>
      </c>
      <c r="L39" s="25">
        <f>IF(K39&gt;=H39,H39,K39)</f>
        <v>90</v>
      </c>
      <c r="M39" s="24"/>
      <c r="N39" s="23">
        <v>143.25</v>
      </c>
      <c r="O39" s="23">
        <v>0</v>
      </c>
      <c r="P39" s="22"/>
      <c r="Q39" s="21">
        <f>J39+L39+M39+P39-E39</f>
        <v>158.5</v>
      </c>
      <c r="R39" s="20">
        <f>I39-E39</f>
        <v>301.75</v>
      </c>
      <c r="S39" s="19"/>
      <c r="T39" s="2" t="str">
        <f>INDEX([1]CSDL!$E:$E,MATCH(U39,[1]CSDL!$A:$A,0))</f>
        <v>KHOA CÔNG NGHỆ THÔNG TIN</v>
      </c>
      <c r="U39" s="1" t="s">
        <v>8</v>
      </c>
      <c r="W39" t="str">
        <f>INDEX([1]CSDL!$D:$D,MATCH(U39,[1]CSDL!$A:$A,0))</f>
        <v>BM. Điện tử VT</v>
      </c>
    </row>
    <row r="40" spans="1:23" ht="22.5" customHeight="1">
      <c r="A40" s="36">
        <f>IF($T$4="",IF(B40="","",1+MAX($A$9:A39)),IF(T40=$T$4,1+MAX($A$9:A39),""))</f>
        <v>32</v>
      </c>
      <c r="B40" s="35" t="s">
        <v>7</v>
      </c>
      <c r="C40" s="34" t="s">
        <v>6</v>
      </c>
      <c r="D40" s="33" t="s">
        <v>5</v>
      </c>
      <c r="E40" s="32">
        <f>SUM(G40:H40)</f>
        <v>94.5</v>
      </c>
      <c r="F40" s="31">
        <v>35</v>
      </c>
      <c r="G40" s="30">
        <f>F40*270/100</f>
        <v>94.5</v>
      </c>
      <c r="H40" s="29">
        <f>IF(OR(LEFT(C40,2)="BM",LEFT(C40,2)="bm"),150,0)</f>
        <v>0</v>
      </c>
      <c r="I40" s="28">
        <f>SUM(J40,L40,M40,N40,O40,P40)</f>
        <v>0</v>
      </c>
      <c r="J40" s="27">
        <v>0</v>
      </c>
      <c r="K40" s="26">
        <v>0</v>
      </c>
      <c r="L40" s="25">
        <f>IF(K40&gt;=H40,H40,K40)</f>
        <v>0</v>
      </c>
      <c r="M40" s="24"/>
      <c r="N40" s="23">
        <v>0</v>
      </c>
      <c r="O40" s="23">
        <v>0</v>
      </c>
      <c r="P40" s="22"/>
      <c r="Q40" s="21">
        <f>J40+L40+M40+P40-E40</f>
        <v>-94.5</v>
      </c>
      <c r="R40" s="20">
        <f>I40-E40</f>
        <v>-94.5</v>
      </c>
      <c r="S40" s="19"/>
      <c r="T40" s="2" t="str">
        <f>INDEX([1]CSDL!$E:$E,MATCH(U40,[1]CSDL!$A:$A,0))</f>
        <v>KHOA CÔNG NGHỆ THÔNG TIN</v>
      </c>
      <c r="U40" s="1" t="s">
        <v>4</v>
      </c>
      <c r="W40" t="str">
        <f>INDEX([1]CSDL!$D:$D,MATCH(U40,[1]CSDL!$A:$A,0))</f>
        <v>BM. HT thông tin</v>
      </c>
    </row>
    <row r="41" spans="1:23" ht="6.75" customHeight="1"/>
    <row r="42" spans="1:23" ht="23.25" customHeight="1">
      <c r="B42" s="1" t="s">
        <v>3</v>
      </c>
      <c r="Q42" s="18"/>
      <c r="R42" s="17"/>
      <c r="S42" s="16"/>
    </row>
    <row r="43" spans="1:23" ht="23.25" customHeight="1">
      <c r="A43" s="14" t="s">
        <v>2</v>
      </c>
      <c r="B43" s="14"/>
      <c r="C43" s="14" t="s">
        <v>1</v>
      </c>
      <c r="D43" s="14"/>
      <c r="E43" s="14"/>
      <c r="F43" s="14"/>
      <c r="G43" s="14"/>
      <c r="H43" s="14"/>
      <c r="I43" s="14"/>
      <c r="J43" s="14"/>
      <c r="K43" s="15"/>
      <c r="L43" s="14"/>
      <c r="M43" s="14"/>
      <c r="N43" s="14"/>
      <c r="O43" s="14"/>
      <c r="P43" s="14"/>
      <c r="Q43" s="14"/>
      <c r="R43" s="14"/>
      <c r="S43" s="14"/>
    </row>
    <row r="44" spans="1:23" ht="48.75" customHeight="1"/>
    <row r="45" spans="1:23" ht="20.25" customHeight="1">
      <c r="A45" s="14" t="s">
        <v>0</v>
      </c>
      <c r="B45" s="14"/>
      <c r="C45" s="12"/>
      <c r="D45" s="13"/>
      <c r="E45" s="12"/>
      <c r="F45" s="11"/>
      <c r="G45" s="10"/>
      <c r="H45" s="10"/>
    </row>
  </sheetData>
  <autoFilter ref="A8:Y40">
    <filterColumn colId="0"/>
    <filterColumn colId="5"/>
    <filterColumn colId="16"/>
    <filterColumn colId="17"/>
    <filterColumn colId="19"/>
    <filterColumn colId="22"/>
  </autoFilter>
  <mergeCells count="30">
    <mergeCell ref="A1:D1"/>
    <mergeCell ref="P1:S1"/>
    <mergeCell ref="A2:D2"/>
    <mergeCell ref="P2:S2"/>
    <mergeCell ref="A4:S4"/>
    <mergeCell ref="A6:A8"/>
    <mergeCell ref="B6:B8"/>
    <mergeCell ref="C6:C8"/>
    <mergeCell ref="D6:D8"/>
    <mergeCell ref="E6:H6"/>
    <mergeCell ref="I6:P6"/>
    <mergeCell ref="Q6:R6"/>
    <mergeCell ref="S6:S8"/>
    <mergeCell ref="E7:E8"/>
    <mergeCell ref="F7:F8"/>
    <mergeCell ref="G7:G8"/>
    <mergeCell ref="H7:H8"/>
    <mergeCell ref="I7:I8"/>
    <mergeCell ref="J7:J8"/>
    <mergeCell ref="K7:L7"/>
    <mergeCell ref="A43:B43"/>
    <mergeCell ref="C43:P43"/>
    <mergeCell ref="Q43:S43"/>
    <mergeCell ref="A45:B45"/>
    <mergeCell ref="M7:M8"/>
    <mergeCell ref="N7:N8"/>
    <mergeCell ref="O7:O8"/>
    <mergeCell ref="P7:P8"/>
    <mergeCell ref="Q7:Q8"/>
    <mergeCell ref="R7:R8"/>
  </mergeCells>
  <dataValidations count="2">
    <dataValidation type="list" allowBlank="1" showInputMessage="1" showErrorMessage="1" sqref="D9:D40">
      <formula1>kiem</formula1>
    </dataValidation>
    <dataValidation type="list" allowBlank="1" showInputMessage="1" showErrorMessage="1" sqref="T4">
      <formula1>khoa</formula1>
    </dataValidation>
  </dataValidations>
  <printOptions horizontalCentered="1"/>
  <pageMargins left="0" right="0" top="0.59055118110236227" bottom="0.59055118110236227" header="0.31496062992125984" footer="0.31496062992125984"/>
  <pageSetup paperSize="9" orientation="landscape" r:id="rId1"/>
  <headerFooter>
    <oddFooter>&amp;C&amp;"Times New Roman,Italic"&amp;9&amp;P / &amp;N&amp;R&amp;"Times New Roman,Italic"&amp;9THỪA GIỜ 2015 - 2016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CNTT</vt:lpstr>
      <vt:lpstr>CNTT!Print_Area</vt:lpstr>
      <vt:lpstr>CNTT!Print_Titles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</dc:creator>
  <cp:lastModifiedBy>EIE</cp:lastModifiedBy>
  <dcterms:created xsi:type="dcterms:W3CDTF">2017-10-13T06:36:55Z</dcterms:created>
  <dcterms:modified xsi:type="dcterms:W3CDTF">2017-10-13T06:41:26Z</dcterms:modified>
</cp:coreProperties>
</file>