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 PC\Downloads\"/>
    </mc:Choice>
  </mc:AlternateContent>
  <xr:revisionPtr revIDLastSave="0" documentId="13_ncr:1_{0AC5DB66-707E-439F-9E22-0BED4328123E}" xr6:coauthVersionLast="36" xr6:coauthVersionMax="47" xr10:uidLastSave="{00000000-0000-0000-0000-000000000000}"/>
  <bookViews>
    <workbookView xWindow="0" yWindow="0" windowWidth="11205" windowHeight="4470" xr2:uid="{D7569FAC-33BE-4A55-A91F-BA84E5F3A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0" i="1" l="1"/>
  <c r="G110" i="1"/>
  <c r="D110" i="1"/>
  <c r="J109" i="1"/>
  <c r="G109" i="1"/>
  <c r="D109" i="1"/>
  <c r="J108" i="1"/>
  <c r="G108" i="1"/>
  <c r="D108" i="1"/>
  <c r="J107" i="1"/>
  <c r="G107" i="1"/>
  <c r="D107" i="1"/>
  <c r="I110" i="1"/>
  <c r="F110" i="1"/>
  <c r="I109" i="1"/>
  <c r="F109" i="1"/>
  <c r="J106" i="1"/>
  <c r="G106" i="1"/>
  <c r="D106" i="1"/>
  <c r="J105" i="1"/>
  <c r="G105" i="1"/>
  <c r="D105" i="1"/>
  <c r="I107" i="1"/>
  <c r="C107" i="1"/>
  <c r="I106" i="1"/>
  <c r="F106" i="1"/>
  <c r="I105" i="1"/>
  <c r="C105" i="1"/>
  <c r="C110" i="1"/>
  <c r="C109" i="1"/>
  <c r="C108" i="1"/>
  <c r="F108" i="1"/>
  <c r="F107" i="1"/>
  <c r="C106" i="1"/>
  <c r="F105" i="1"/>
  <c r="G104" i="1"/>
  <c r="F104" i="1"/>
  <c r="D104" i="1"/>
  <c r="C104" i="1"/>
  <c r="I108" i="1" l="1"/>
  <c r="J104" i="1"/>
  <c r="I104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</calcChain>
</file>

<file path=xl/sharedStrings.xml><?xml version="1.0" encoding="utf-8"?>
<sst xmlns="http://schemas.openxmlformats.org/spreadsheetml/2006/main" count="448" uniqueCount="53">
  <si>
    <t>exp</t>
  </si>
  <si>
    <t>epoch</t>
  </si>
  <si>
    <t>validation accuracy</t>
  </si>
  <si>
    <t>net</t>
  </si>
  <si>
    <t>alexnet</t>
  </si>
  <si>
    <t xml:space="preserve">Imeges </t>
  </si>
  <si>
    <t>4 of 4</t>
  </si>
  <si>
    <t xml:space="preserve">cod modifaction </t>
  </si>
  <si>
    <t>percImgs = 0.05;</t>
  </si>
  <si>
    <t>percImgs = 0.01;</t>
  </si>
  <si>
    <t>percImgs = 0.0005;</t>
  </si>
  <si>
    <t>avg</t>
  </si>
  <si>
    <t>elapsed time (sec)</t>
  </si>
  <si>
    <t xml:space="preserve"> 00:22:58</t>
  </si>
  <si>
    <r>
      <t>[imdsValidation,imdsTest] = splitEachLabel(imdsRest,percImgs*2,</t>
    </r>
    <r>
      <rPr>
        <sz val="10"/>
        <color rgb="FFA709F5"/>
        <rFont val="Consolas"/>
        <family val="3"/>
      </rPr>
      <t>'randomized'</t>
    </r>
    <r>
      <rPr>
        <sz val="10"/>
        <color theme="1"/>
        <rFont val="Consolas"/>
        <family val="3"/>
      </rPr>
      <t>);</t>
    </r>
  </si>
  <si>
    <r>
      <t>[imdsValidation,imdsTest] = splitEachLabel(imdsRest,percImgs/2,</t>
    </r>
    <r>
      <rPr>
        <sz val="10"/>
        <color rgb="FFA709F5"/>
        <rFont val="Consolas"/>
        <family val="3"/>
      </rPr>
      <t>'randomized'</t>
    </r>
    <r>
      <rPr>
        <sz val="10"/>
        <color theme="1"/>
        <rFont val="Consolas"/>
        <family val="3"/>
      </rPr>
      <t>);</t>
    </r>
  </si>
  <si>
    <t>net = googlenet;</t>
  </si>
  <si>
    <t>googlenet</t>
  </si>
  <si>
    <t>3 of 4</t>
  </si>
  <si>
    <r>
      <t>'MaxEpochs'</t>
    </r>
    <r>
      <rPr>
        <sz val="10"/>
        <color theme="1"/>
        <rFont val="Consolas"/>
        <family val="3"/>
      </rPr>
      <t>,4,</t>
    </r>
  </si>
  <si>
    <r>
      <t>'MaxEpochs'</t>
    </r>
    <r>
      <rPr>
        <sz val="10"/>
        <color theme="1"/>
        <rFont val="Consolas"/>
        <family val="3"/>
      </rPr>
      <t>,8,</t>
    </r>
  </si>
  <si>
    <r>
      <t>'MiniBatchSize'</t>
    </r>
    <r>
      <rPr>
        <sz val="10"/>
        <color theme="1"/>
        <rFont val="Consolas"/>
        <family val="3"/>
      </rPr>
      <t>,20,</t>
    </r>
  </si>
  <si>
    <r>
      <t>MiniBatchSize'</t>
    </r>
    <r>
      <rPr>
        <sz val="10"/>
        <color theme="1"/>
        <rFont val="Consolas"/>
        <family val="3"/>
      </rPr>
      <t>,20,</t>
    </r>
  </si>
  <si>
    <r>
      <t>'MiniBatchSize'</t>
    </r>
    <r>
      <rPr>
        <sz val="10"/>
        <color theme="1"/>
        <rFont val="Consolas"/>
        <family val="3"/>
      </rPr>
      <t>,5</t>
    </r>
  </si>
  <si>
    <t>2 of 4</t>
  </si>
  <si>
    <r>
      <t>'MiniBatchSize'</t>
    </r>
    <r>
      <rPr>
        <sz val="10"/>
        <color theme="1"/>
        <rFont val="Consolas"/>
        <family val="3"/>
      </rPr>
      <t>,5</t>
    </r>
    <r>
      <rPr>
        <sz val="11"/>
        <color theme="1"/>
        <rFont val="Calibri"/>
        <family val="2"/>
        <scheme val="minor"/>
      </rPr>
      <t/>
    </r>
  </si>
  <si>
    <r>
      <t>'InitialLearnRate'</t>
    </r>
    <r>
      <rPr>
        <sz val="10"/>
        <color theme="1"/>
        <rFont val="Consolas"/>
        <family val="3"/>
      </rPr>
      <t>,1e-5,</t>
    </r>
  </si>
  <si>
    <r>
      <t>InitialLearnRate'</t>
    </r>
    <r>
      <rPr>
        <sz val="10"/>
        <color theme="1"/>
        <rFont val="Consolas"/>
        <family val="3"/>
      </rPr>
      <t>,1e-3,</t>
    </r>
  </si>
  <si>
    <t>0 of 4</t>
  </si>
  <si>
    <t xml:space="preserve">Warning: Training stopped at iteration 25 because training loss is NaN. Predictions using the output network might contain NaN values. </t>
  </si>
  <si>
    <r>
      <t>'L2Regularization'</t>
    </r>
    <r>
      <rPr>
        <sz val="10"/>
        <color theme="1"/>
        <rFont val="Consolas"/>
        <family val="3"/>
      </rPr>
      <t xml:space="preserve">,0.01, </t>
    </r>
    <r>
      <rPr>
        <sz val="10"/>
        <color rgb="FF0E00FF"/>
        <rFont val="Consolas"/>
        <family val="3"/>
      </rPr>
      <t>...</t>
    </r>
  </si>
  <si>
    <r>
      <t>L2Regularization'</t>
    </r>
    <r>
      <rPr>
        <sz val="10"/>
        <color theme="1"/>
        <rFont val="Consolas"/>
        <family val="3"/>
      </rPr>
      <t xml:space="preserve">,0.01, </t>
    </r>
    <r>
      <rPr>
        <sz val="10"/>
        <color rgb="FF0E00FF"/>
        <rFont val="Consolas"/>
        <family val="3"/>
      </rPr>
      <t>…</t>
    </r>
  </si>
  <si>
    <t>nasnetlarge</t>
  </si>
  <si>
    <t>net = nasnetlarge;</t>
  </si>
  <si>
    <t>vgg16</t>
  </si>
  <si>
    <t>net = vgg16;</t>
  </si>
  <si>
    <r>
      <t>'ValidationFrequency'</t>
    </r>
    <r>
      <rPr>
        <sz val="10"/>
        <color theme="1"/>
        <rFont val="Consolas"/>
        <family val="3"/>
      </rPr>
      <t xml:space="preserve">,2, </t>
    </r>
    <r>
      <rPr>
        <sz val="10"/>
        <color rgb="FF0E00FF"/>
        <rFont val="Consolas"/>
        <family val="3"/>
      </rPr>
      <t>...</t>
    </r>
  </si>
  <si>
    <t>pixelRange = [-45 45];</t>
  </si>
  <si>
    <t>training techniques</t>
  </si>
  <si>
    <t>SGDM</t>
  </si>
  <si>
    <t>num Train Images</t>
  </si>
  <si>
    <t>num Validation Images</t>
  </si>
  <si>
    <t>pixelRange = [-20 20];</t>
  </si>
  <si>
    <t>ADAM</t>
  </si>
  <si>
    <t>max</t>
  </si>
  <si>
    <t xml:space="preserve">min </t>
  </si>
  <si>
    <r>
      <t>options = trainingOptions(</t>
    </r>
    <r>
      <rPr>
        <sz val="10"/>
        <color rgb="FFA709F5"/>
        <rFont val="Consolas"/>
        <family val="3"/>
      </rPr>
      <t>'adam'</t>
    </r>
    <r>
      <rPr>
        <sz val="10"/>
        <color theme="1"/>
        <rFont val="Consolas"/>
        <family val="3"/>
      </rPr>
      <t xml:space="preserve">, </t>
    </r>
    <r>
      <rPr>
        <sz val="10"/>
        <color rgb="FF0E00FF"/>
        <rFont val="Consolas"/>
        <family val="3"/>
      </rPr>
      <t>...</t>
    </r>
  </si>
  <si>
    <r>
      <t>options = trainingOptions(</t>
    </r>
    <r>
      <rPr>
        <sz val="10"/>
        <color rgb="FFA709F5"/>
        <rFont val="Consolas"/>
        <family val="3"/>
      </rPr>
      <t>'adam'</t>
    </r>
    <r>
      <rPr>
        <sz val="10"/>
        <color theme="1"/>
        <rFont val="Consolas"/>
        <family val="3"/>
      </rPr>
      <t xml:space="preserve">, </t>
    </r>
    <r>
      <rPr>
        <sz val="10"/>
        <color rgb="FF0E00FF"/>
        <rFont val="Consolas"/>
        <family val="3"/>
      </rPr>
      <t xml:space="preserve">… </t>
    </r>
  </si>
  <si>
    <t>RMSprop</t>
  </si>
  <si>
    <r>
      <t>options = trainingOptions(</t>
    </r>
    <r>
      <rPr>
        <sz val="10"/>
        <color rgb="FFA709F5"/>
        <rFont val="Consolas"/>
        <family val="3"/>
      </rPr>
      <t>'rmsprop'</t>
    </r>
    <r>
      <rPr>
        <sz val="10"/>
        <color theme="1"/>
        <rFont val="Consolas"/>
        <family val="3"/>
      </rPr>
      <t xml:space="preserve">, </t>
    </r>
    <r>
      <rPr>
        <sz val="10"/>
        <color rgb="FF0E00FF"/>
        <rFont val="Consolas"/>
        <family val="3"/>
      </rPr>
      <t>...</t>
    </r>
  </si>
  <si>
    <r>
      <t>options = trainingOptions(</t>
    </r>
    <r>
      <rPr>
        <sz val="10"/>
        <color rgb="FFA709F5"/>
        <rFont val="Consolas"/>
        <family val="3"/>
      </rPr>
      <t>'rmsprop'</t>
    </r>
    <r>
      <rPr>
        <sz val="10"/>
        <color theme="1"/>
        <rFont val="Consolas"/>
        <family val="3"/>
      </rPr>
      <t xml:space="preserve">, </t>
    </r>
    <r>
      <rPr>
        <sz val="10"/>
        <color rgb="FF0E00FF"/>
        <rFont val="Consolas"/>
        <family val="3"/>
      </rPr>
      <t>…</t>
    </r>
  </si>
  <si>
    <r>
      <t>options = trainingOptions(</t>
    </r>
    <r>
      <rPr>
        <sz val="10"/>
        <color rgb="FFA709F5"/>
        <rFont val="Consolas"/>
        <family val="3"/>
      </rPr>
      <t>'rmsprop'</t>
    </r>
    <r>
      <rPr>
        <sz val="10"/>
        <color theme="1"/>
        <rFont val="Consolas"/>
        <family val="3"/>
      </rPr>
      <t xml:space="preserve">, </t>
    </r>
    <r>
      <rPr>
        <sz val="10"/>
        <color rgb="FF0E00FF"/>
        <rFont val="Consolas"/>
        <family val="3"/>
      </rPr>
      <t xml:space="preserve">… + </t>
    </r>
    <r>
      <rPr>
        <sz val="10"/>
        <color theme="1"/>
        <rFont val="Consolas"/>
        <family val="3"/>
      </rPr>
      <t xml:space="preserve"> net = nasnetlarge;</t>
    </r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</si>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</sst>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8"/>
      <name val="Calibri"/>
      <family val="2"/>
      <scheme val="minor"/>
    </font>
    <font>
      <sz val="10"/>
      <color rgb="FFA709F5"/>
      <name val="Consolas"/>
      <family val="3"/>
    </font>
    <font>
      <sz val="10"/>
      <color rgb="FF0E00FF"/>
      <name val="Consolas"/>
      <family val="3"/>
    </font>
    <font>
      <sz val="11"/>
      <color theme="1"/>
      <name val="Consolas"/>
      <family val="3"/>
    </font>
    <font>
      <sz val="12"/>
      <color rgb="FF0D0D0D"/>
      <name val="Segoe UI"/>
      <family val="2"/>
    </font>
    <font>
      <sz val="12"/>
      <color rgb="FF0D0D0D"/>
      <name val="Segoe UI"/>
      <family val="2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9" fontId="0" fillId="0" borderId="0" xfId="1" applyFont="1"/>
    <xf numFmtId="0" fontId="2" fillId="0" borderId="0" xfId="0" applyFont="1" applyAlignment="1">
      <alignment vertical="center"/>
    </xf>
    <xf numFmtId="16" fontId="0" fillId="0" borderId="0" xfId="0" applyNumberFormat="1"/>
    <xf numFmtId="10" fontId="0" fillId="0" borderId="0" xfId="0" applyNumberFormat="1"/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 vertical="center" indent="3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0" fillId="0" borderId="0" xfId="0" applyFont="1"/>
    <xf numFmtId="9" fontId="10" fillId="0" borderId="0" xfId="0" applyNumberFormat="1" applyFont="1"/>
    <xf numFmtId="164" fontId="10" fillId="0" borderId="0" xfId="0" applyNumberFormat="1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/>
    <xf numFmtId="0" fontId="9" fillId="0" borderId="0" xfId="0" applyFont="1"/>
    <xf numFmtId="0" fontId="11" fillId="0" borderId="0" xfId="0" applyFont="1"/>
  </cellXfs>
  <cellStyles count="2">
    <cellStyle name="Normal" xfId="0" builtinId="0"/>
    <cellStyle name="Percent" xfId="1" builtinId="5"/>
  </cellStyles>
  <dxfs count="32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6C48F-F3D1-403B-BB22-B1BDC3126DDD}">
  <dimension ref="A1:K113"/>
  <sheetViews>
    <sheetView tabSelected="1" topLeftCell="A103" zoomScale="80" zoomScaleNormal="80" workbookViewId="0">
      <selection activeCell="K5" sqref="K5"/>
    </sheetView>
  </sheetViews>
  <sheetFormatPr defaultRowHeight="15" x14ac:dyDescent="0.25"/>
  <cols>
    <col min="1" max="1" width="5.7109375" bestFit="1" customWidth="1"/>
    <col min="2" max="2" width="12.5703125" bestFit="1" customWidth="1"/>
    <col min="3" max="3" width="18" bestFit="1" customWidth="1"/>
    <col min="4" max="4" width="17.5703125" bestFit="1" customWidth="1"/>
    <col min="5" max="5" width="17.85546875" customWidth="1"/>
    <col min="6" max="6" width="22.42578125" bestFit="1" customWidth="1"/>
    <col min="7" max="7" width="20.5703125" bestFit="1" customWidth="1"/>
    <col min="8" max="8" width="11.85546875" style="11" bestFit="1" customWidth="1"/>
    <col min="10" max="10" width="80.42578125" style="9" bestFit="1" customWidth="1"/>
    <col min="11" max="11" width="53.42578125" bestFit="1" customWidth="1"/>
  </cols>
  <sheetData>
    <row r="1" spans="1:10" ht="17.25" x14ac:dyDescent="0.3">
      <c r="A1" t="s">
        <v>0</v>
      </c>
      <c r="B1" t="s">
        <v>1</v>
      </c>
      <c r="C1" t="s">
        <v>2</v>
      </c>
      <c r="D1" t="s">
        <v>12</v>
      </c>
      <c r="E1" t="s">
        <v>40</v>
      </c>
      <c r="F1" s="2" t="s">
        <v>41</v>
      </c>
      <c r="G1" s="13" t="s">
        <v>38</v>
      </c>
      <c r="H1" s="10" t="s">
        <v>3</v>
      </c>
      <c r="I1" t="s">
        <v>5</v>
      </c>
      <c r="J1" s="2" t="s">
        <v>7</v>
      </c>
    </row>
    <row r="2" spans="1:10" ht="17.25" x14ac:dyDescent="0.3">
      <c r="A2">
        <v>1</v>
      </c>
      <c r="B2">
        <v>6</v>
      </c>
      <c r="C2" s="1">
        <v>0.89329999999999998</v>
      </c>
      <c r="D2" s="5">
        <v>1.7361111111111112E-4</v>
      </c>
      <c r="E2">
        <v>75</v>
      </c>
      <c r="F2">
        <v>75</v>
      </c>
      <c r="G2" s="14" t="s">
        <v>39</v>
      </c>
      <c r="H2" s="10" t="s">
        <v>4</v>
      </c>
      <c r="I2" s="3" t="s">
        <v>6</v>
      </c>
      <c r="J2" s="2"/>
    </row>
    <row r="3" spans="1:10" ht="17.25" x14ac:dyDescent="0.3">
      <c r="A3">
        <f>A2+1</f>
        <v>2</v>
      </c>
      <c r="B3">
        <v>6</v>
      </c>
      <c r="C3" s="1">
        <v>0.88</v>
      </c>
      <c r="D3" s="5">
        <v>8.1018518518518516E-5</v>
      </c>
      <c r="E3">
        <v>75</v>
      </c>
      <c r="F3">
        <v>75</v>
      </c>
      <c r="G3" s="14" t="s">
        <v>39</v>
      </c>
      <c r="H3" s="10" t="s">
        <v>4</v>
      </c>
      <c r="I3" s="3" t="s">
        <v>6</v>
      </c>
    </row>
    <row r="4" spans="1:10" ht="17.25" x14ac:dyDescent="0.3">
      <c r="A4">
        <f t="shared" ref="A4:A67" si="0">A3+1</f>
        <v>3</v>
      </c>
      <c r="B4">
        <v>6</v>
      </c>
      <c r="C4" s="1">
        <v>0.78669999999999995</v>
      </c>
      <c r="D4" s="5">
        <v>6.9444444444444444E-5</v>
      </c>
      <c r="E4">
        <v>75</v>
      </c>
      <c r="F4">
        <v>75</v>
      </c>
      <c r="G4" s="14" t="s">
        <v>39</v>
      </c>
      <c r="H4" s="10" t="s">
        <v>4</v>
      </c>
      <c r="I4" s="3" t="s">
        <v>6</v>
      </c>
    </row>
    <row r="5" spans="1:10" ht="17.25" x14ac:dyDescent="0.3">
      <c r="A5">
        <f t="shared" si="0"/>
        <v>4</v>
      </c>
      <c r="B5">
        <v>6</v>
      </c>
      <c r="C5" s="1">
        <v>0.91139999999999999</v>
      </c>
      <c r="D5" s="5">
        <v>2.8009259259259259E-3</v>
      </c>
      <c r="E5">
        <v>750</v>
      </c>
      <c r="F5">
        <v>745</v>
      </c>
      <c r="G5" s="14" t="s">
        <v>39</v>
      </c>
      <c r="H5" s="10" t="s">
        <v>4</v>
      </c>
      <c r="I5" s="3" t="s">
        <v>6</v>
      </c>
      <c r="J5" s="2" t="s">
        <v>9</v>
      </c>
    </row>
    <row r="6" spans="1:10" ht="17.25" x14ac:dyDescent="0.3">
      <c r="A6">
        <f t="shared" si="0"/>
        <v>5</v>
      </c>
      <c r="B6">
        <v>6</v>
      </c>
      <c r="C6" s="1">
        <v>0.89939999999999998</v>
      </c>
      <c r="D6" s="5">
        <v>2.6041666666666665E-3</v>
      </c>
      <c r="E6">
        <v>750</v>
      </c>
      <c r="F6">
        <v>745</v>
      </c>
      <c r="G6" s="14" t="s">
        <v>39</v>
      </c>
      <c r="H6" s="10" t="s">
        <v>4</v>
      </c>
      <c r="I6" s="3" t="s">
        <v>6</v>
      </c>
      <c r="J6" s="2" t="s">
        <v>9</v>
      </c>
    </row>
    <row r="7" spans="1:10" ht="17.25" x14ac:dyDescent="0.3">
      <c r="A7">
        <f t="shared" si="0"/>
        <v>6</v>
      </c>
      <c r="B7">
        <v>6</v>
      </c>
      <c r="C7" s="1">
        <v>0.90249999999999997</v>
      </c>
      <c r="D7" s="5">
        <v>2.8472222222222219E-3</v>
      </c>
      <c r="E7">
        <v>750</v>
      </c>
      <c r="F7">
        <v>745</v>
      </c>
      <c r="G7" s="14" t="s">
        <v>39</v>
      </c>
      <c r="H7" s="10" t="s">
        <v>4</v>
      </c>
      <c r="I7" s="3" t="s">
        <v>6</v>
      </c>
      <c r="J7" s="2" t="s">
        <v>9</v>
      </c>
    </row>
    <row r="8" spans="1:10" ht="17.25" x14ac:dyDescent="0.3">
      <c r="A8">
        <f t="shared" si="0"/>
        <v>7</v>
      </c>
      <c r="B8">
        <v>6</v>
      </c>
      <c r="C8" s="1">
        <v>0.94879999999999998</v>
      </c>
      <c r="D8" s="5">
        <v>3.4004629629629628E-2</v>
      </c>
      <c r="E8">
        <v>3750</v>
      </c>
      <c r="F8">
        <v>3565</v>
      </c>
      <c r="G8" s="14" t="s">
        <v>39</v>
      </c>
      <c r="H8" s="10" t="s">
        <v>4</v>
      </c>
      <c r="I8" s="3" t="s">
        <v>6</v>
      </c>
      <c r="J8" s="2" t="s">
        <v>8</v>
      </c>
    </row>
    <row r="9" spans="1:10" ht="17.25" x14ac:dyDescent="0.3">
      <c r="A9">
        <f t="shared" si="0"/>
        <v>8</v>
      </c>
      <c r="B9">
        <v>6</v>
      </c>
      <c r="C9" s="1">
        <v>0.93659999999999999</v>
      </c>
      <c r="D9" s="5">
        <v>2.9837962962962965E-2</v>
      </c>
      <c r="E9">
        <v>3750</v>
      </c>
      <c r="F9">
        <v>3565</v>
      </c>
      <c r="G9" s="14" t="s">
        <v>39</v>
      </c>
      <c r="H9" s="10" t="s">
        <v>4</v>
      </c>
      <c r="I9" s="3" t="s">
        <v>6</v>
      </c>
      <c r="J9" s="2" t="s">
        <v>8</v>
      </c>
    </row>
    <row r="10" spans="1:10" ht="17.25" x14ac:dyDescent="0.3">
      <c r="A10">
        <f t="shared" si="0"/>
        <v>9</v>
      </c>
      <c r="B10">
        <v>6</v>
      </c>
      <c r="C10" s="1">
        <v>0.97250000000000003</v>
      </c>
      <c r="D10" s="5" t="s">
        <v>13</v>
      </c>
      <c r="E10">
        <v>3750</v>
      </c>
      <c r="F10">
        <v>3565</v>
      </c>
      <c r="G10" s="14" t="s">
        <v>39</v>
      </c>
      <c r="H10" s="10" t="s">
        <v>4</v>
      </c>
      <c r="I10" s="3" t="s">
        <v>6</v>
      </c>
      <c r="J10" s="2" t="s">
        <v>8</v>
      </c>
    </row>
    <row r="11" spans="1:10" ht="17.25" x14ac:dyDescent="0.3">
      <c r="A11">
        <f t="shared" si="0"/>
        <v>10</v>
      </c>
      <c r="B11">
        <v>6</v>
      </c>
      <c r="C11" s="1">
        <v>0.8286</v>
      </c>
      <c r="D11" s="5">
        <v>1.3888888888888889E-4</v>
      </c>
      <c r="E11">
        <v>40</v>
      </c>
      <c r="F11">
        <v>35</v>
      </c>
      <c r="G11" s="14" t="s">
        <v>39</v>
      </c>
      <c r="H11" s="10" t="s">
        <v>4</v>
      </c>
      <c r="I11" s="3" t="s">
        <v>6</v>
      </c>
      <c r="J11" s="2" t="s">
        <v>10</v>
      </c>
    </row>
    <row r="12" spans="1:10" ht="17.25" x14ac:dyDescent="0.3">
      <c r="A12">
        <f t="shared" si="0"/>
        <v>11</v>
      </c>
      <c r="B12">
        <v>6</v>
      </c>
      <c r="C12" s="1">
        <v>0.88570000000000004</v>
      </c>
      <c r="D12" s="5">
        <v>1.273148148148148E-4</v>
      </c>
      <c r="E12">
        <v>40</v>
      </c>
      <c r="F12">
        <v>35</v>
      </c>
      <c r="G12" s="14" t="s">
        <v>39</v>
      </c>
      <c r="H12" s="10" t="s">
        <v>4</v>
      </c>
      <c r="I12" s="3" t="s">
        <v>6</v>
      </c>
      <c r="J12" s="2" t="s">
        <v>10</v>
      </c>
    </row>
    <row r="13" spans="1:10" ht="17.25" x14ac:dyDescent="0.3">
      <c r="A13">
        <f t="shared" si="0"/>
        <v>12</v>
      </c>
      <c r="B13">
        <v>6</v>
      </c>
      <c r="C13" s="1">
        <v>0.65710000000000002</v>
      </c>
      <c r="D13" s="5">
        <v>1.273148148148148E-4</v>
      </c>
      <c r="E13">
        <v>40</v>
      </c>
      <c r="F13">
        <v>35</v>
      </c>
      <c r="G13" s="14" t="s">
        <v>39</v>
      </c>
      <c r="H13" s="10" t="s">
        <v>4</v>
      </c>
      <c r="I13" s="3" t="s">
        <v>18</v>
      </c>
      <c r="J13" s="2" t="s">
        <v>10</v>
      </c>
    </row>
    <row r="14" spans="1:10" ht="17.25" x14ac:dyDescent="0.3">
      <c r="A14">
        <f t="shared" si="0"/>
        <v>13</v>
      </c>
      <c r="B14">
        <v>6</v>
      </c>
      <c r="C14" s="4">
        <v>0.89329999999999998</v>
      </c>
      <c r="D14" s="5">
        <v>1.9675925925925926E-4</v>
      </c>
      <c r="E14">
        <v>75</v>
      </c>
      <c r="F14">
        <v>150</v>
      </c>
      <c r="G14" s="14" t="s">
        <v>39</v>
      </c>
      <c r="H14" s="10" t="s">
        <v>4</v>
      </c>
      <c r="I14" s="3" t="s">
        <v>6</v>
      </c>
      <c r="J14" s="2" t="s">
        <v>14</v>
      </c>
    </row>
    <row r="15" spans="1:10" ht="17.25" x14ac:dyDescent="0.3">
      <c r="A15">
        <f t="shared" si="0"/>
        <v>14</v>
      </c>
      <c r="B15">
        <v>6</v>
      </c>
      <c r="C15" s="4">
        <v>0.9</v>
      </c>
      <c r="D15" s="5">
        <v>1.8518518518518518E-4</v>
      </c>
      <c r="E15">
        <v>75</v>
      </c>
      <c r="F15">
        <v>150</v>
      </c>
      <c r="G15" s="14" t="s">
        <v>39</v>
      </c>
      <c r="H15" s="10" t="s">
        <v>4</v>
      </c>
      <c r="I15" s="3" t="s">
        <v>6</v>
      </c>
      <c r="J15" s="2" t="s">
        <v>14</v>
      </c>
    </row>
    <row r="16" spans="1:10" ht="17.25" x14ac:dyDescent="0.3">
      <c r="A16">
        <f t="shared" si="0"/>
        <v>15</v>
      </c>
      <c r="B16">
        <v>6</v>
      </c>
      <c r="C16" s="4">
        <v>0.8</v>
      </c>
      <c r="D16" s="5">
        <v>1.8518518518518501E-4</v>
      </c>
      <c r="E16">
        <v>75</v>
      </c>
      <c r="F16">
        <v>150</v>
      </c>
      <c r="G16" s="14" t="s">
        <v>39</v>
      </c>
      <c r="H16" s="10" t="s">
        <v>4</v>
      </c>
      <c r="I16" s="3" t="s">
        <v>6</v>
      </c>
      <c r="J16" s="2" t="s">
        <v>14</v>
      </c>
    </row>
    <row r="17" spans="1:10" ht="17.25" x14ac:dyDescent="0.3">
      <c r="A17">
        <f t="shared" si="0"/>
        <v>16</v>
      </c>
      <c r="B17">
        <v>6</v>
      </c>
      <c r="C17" s="4">
        <v>0.9143</v>
      </c>
      <c r="D17" s="5">
        <v>3.7037037037037035E-4</v>
      </c>
      <c r="E17">
        <v>75</v>
      </c>
      <c r="F17">
        <v>35</v>
      </c>
      <c r="G17" s="14" t="s">
        <v>39</v>
      </c>
      <c r="H17" s="10" t="s">
        <v>4</v>
      </c>
      <c r="I17" s="3" t="s">
        <v>6</v>
      </c>
      <c r="J17" s="2" t="s">
        <v>15</v>
      </c>
    </row>
    <row r="18" spans="1:10" ht="17.25" x14ac:dyDescent="0.3">
      <c r="A18">
        <f>A17+1</f>
        <v>17</v>
      </c>
      <c r="B18">
        <v>6</v>
      </c>
      <c r="C18" s="4">
        <v>0.9143</v>
      </c>
      <c r="D18" s="5">
        <v>1.1574074074074073E-4</v>
      </c>
      <c r="E18">
        <v>75</v>
      </c>
      <c r="F18">
        <v>35</v>
      </c>
      <c r="G18" s="14" t="s">
        <v>39</v>
      </c>
      <c r="H18" s="10" t="s">
        <v>4</v>
      </c>
      <c r="I18" s="3" t="s">
        <v>6</v>
      </c>
      <c r="J18" s="2" t="s">
        <v>15</v>
      </c>
    </row>
    <row r="19" spans="1:10" ht="17.25" x14ac:dyDescent="0.3">
      <c r="A19">
        <f t="shared" si="0"/>
        <v>18</v>
      </c>
      <c r="B19">
        <v>6</v>
      </c>
      <c r="C19" s="4">
        <v>0.97140000000000004</v>
      </c>
      <c r="D19" s="5">
        <v>1.0416666666666667E-4</v>
      </c>
      <c r="E19">
        <v>75</v>
      </c>
      <c r="F19">
        <v>35</v>
      </c>
      <c r="G19" s="14" t="s">
        <v>39</v>
      </c>
      <c r="H19" s="10" t="s">
        <v>4</v>
      </c>
      <c r="I19" s="3" t="s">
        <v>6</v>
      </c>
      <c r="J19" s="2" t="s">
        <v>15</v>
      </c>
    </row>
    <row r="20" spans="1:10" ht="17.25" x14ac:dyDescent="0.3">
      <c r="A20">
        <f t="shared" si="0"/>
        <v>19</v>
      </c>
      <c r="B20">
        <v>6</v>
      </c>
      <c r="C20" s="4">
        <v>0.84</v>
      </c>
      <c r="D20" s="5">
        <v>1.3888888888888889E-4</v>
      </c>
      <c r="E20">
        <v>75</v>
      </c>
      <c r="F20">
        <v>75</v>
      </c>
      <c r="G20" s="14" t="s">
        <v>39</v>
      </c>
      <c r="H20" s="10" t="s">
        <v>17</v>
      </c>
      <c r="I20" s="3" t="s">
        <v>6</v>
      </c>
      <c r="J20" s="9" t="s">
        <v>16</v>
      </c>
    </row>
    <row r="21" spans="1:10" ht="17.25" x14ac:dyDescent="0.3">
      <c r="A21">
        <f t="shared" si="0"/>
        <v>20</v>
      </c>
      <c r="B21">
        <v>6</v>
      </c>
      <c r="C21" s="4">
        <v>0.90669999999999995</v>
      </c>
      <c r="D21" s="5">
        <v>1.3888888888888889E-4</v>
      </c>
      <c r="E21">
        <v>75</v>
      </c>
      <c r="F21">
        <v>75</v>
      </c>
      <c r="G21" s="14" t="s">
        <v>39</v>
      </c>
      <c r="H21" s="10" t="s">
        <v>17</v>
      </c>
      <c r="I21" s="3" t="s">
        <v>6</v>
      </c>
      <c r="J21" s="9" t="s">
        <v>16</v>
      </c>
    </row>
    <row r="22" spans="1:10" ht="17.25" x14ac:dyDescent="0.3">
      <c r="A22">
        <f t="shared" si="0"/>
        <v>21</v>
      </c>
      <c r="B22">
        <v>6</v>
      </c>
      <c r="C22" s="4">
        <v>0.84</v>
      </c>
      <c r="D22" s="5">
        <v>1.3888888888888889E-4</v>
      </c>
      <c r="E22">
        <v>75</v>
      </c>
      <c r="F22">
        <v>75</v>
      </c>
      <c r="G22" s="14" t="s">
        <v>39</v>
      </c>
      <c r="H22" s="10" t="s">
        <v>17</v>
      </c>
      <c r="I22" s="3" t="s">
        <v>6</v>
      </c>
      <c r="J22" s="9" t="s">
        <v>16</v>
      </c>
    </row>
    <row r="23" spans="1:10" ht="17.25" x14ac:dyDescent="0.3">
      <c r="A23">
        <f t="shared" si="0"/>
        <v>22</v>
      </c>
      <c r="B23">
        <v>6</v>
      </c>
      <c r="C23" s="4">
        <v>0.87329999999999997</v>
      </c>
      <c r="D23" s="5">
        <v>2.3148148148148146E-4</v>
      </c>
      <c r="E23">
        <v>75</v>
      </c>
      <c r="F23">
        <v>150</v>
      </c>
      <c r="G23" s="14" t="s">
        <v>39</v>
      </c>
      <c r="H23" s="10" t="s">
        <v>17</v>
      </c>
      <c r="I23" s="3" t="s">
        <v>6</v>
      </c>
      <c r="J23" s="2" t="s">
        <v>14</v>
      </c>
    </row>
    <row r="24" spans="1:10" ht="17.25" x14ac:dyDescent="0.3">
      <c r="A24">
        <f t="shared" si="0"/>
        <v>23</v>
      </c>
      <c r="B24">
        <v>6</v>
      </c>
      <c r="C24" s="4">
        <v>0.86670000000000003</v>
      </c>
      <c r="D24" s="5">
        <v>2.3148148148148146E-4</v>
      </c>
      <c r="E24">
        <v>75</v>
      </c>
      <c r="F24">
        <v>150</v>
      </c>
      <c r="G24" s="14" t="s">
        <v>39</v>
      </c>
      <c r="H24" s="10" t="s">
        <v>17</v>
      </c>
      <c r="I24" s="3" t="s">
        <v>6</v>
      </c>
      <c r="J24" s="2" t="s">
        <v>14</v>
      </c>
    </row>
    <row r="25" spans="1:10" ht="17.25" x14ac:dyDescent="0.3">
      <c r="A25">
        <f t="shared" si="0"/>
        <v>24</v>
      </c>
      <c r="B25">
        <v>6</v>
      </c>
      <c r="C25" s="4">
        <v>0.9133</v>
      </c>
      <c r="D25" s="5">
        <v>2.3148148148148146E-4</v>
      </c>
      <c r="E25">
        <v>75</v>
      </c>
      <c r="F25">
        <v>150</v>
      </c>
      <c r="G25" s="14" t="s">
        <v>39</v>
      </c>
      <c r="H25" s="10" t="s">
        <v>17</v>
      </c>
      <c r="I25" s="3" t="s">
        <v>6</v>
      </c>
      <c r="J25" s="2" t="s">
        <v>14</v>
      </c>
    </row>
    <row r="26" spans="1:10" ht="17.25" x14ac:dyDescent="0.3">
      <c r="A26">
        <f t="shared" si="0"/>
        <v>25</v>
      </c>
      <c r="B26">
        <v>6</v>
      </c>
      <c r="C26" s="4">
        <v>0.85709999999999997</v>
      </c>
      <c r="D26" s="5">
        <v>1.8518518518518518E-4</v>
      </c>
      <c r="E26">
        <v>75</v>
      </c>
      <c r="F26">
        <v>35</v>
      </c>
      <c r="G26" s="14" t="s">
        <v>39</v>
      </c>
      <c r="H26" s="10" t="s">
        <v>17</v>
      </c>
      <c r="I26" s="3" t="s">
        <v>6</v>
      </c>
      <c r="J26" s="2" t="s">
        <v>15</v>
      </c>
    </row>
    <row r="27" spans="1:10" ht="17.25" x14ac:dyDescent="0.3">
      <c r="A27">
        <f t="shared" si="0"/>
        <v>26</v>
      </c>
      <c r="B27">
        <v>6</v>
      </c>
      <c r="C27" s="4">
        <v>0.94289999999999996</v>
      </c>
      <c r="D27" s="5">
        <v>1.8518518518518518E-4</v>
      </c>
      <c r="E27">
        <v>75</v>
      </c>
      <c r="F27">
        <v>35</v>
      </c>
      <c r="G27" s="14" t="s">
        <v>39</v>
      </c>
      <c r="H27" s="10" t="s">
        <v>17</v>
      </c>
      <c r="I27" s="3" t="s">
        <v>6</v>
      </c>
      <c r="J27" s="2" t="s">
        <v>15</v>
      </c>
    </row>
    <row r="28" spans="1:10" ht="17.25" x14ac:dyDescent="0.3">
      <c r="A28">
        <f t="shared" si="0"/>
        <v>27</v>
      </c>
      <c r="B28">
        <v>6</v>
      </c>
      <c r="C28" s="4">
        <v>0.9143</v>
      </c>
      <c r="D28" s="5">
        <v>1.8518518518518518E-4</v>
      </c>
      <c r="E28">
        <v>75</v>
      </c>
      <c r="F28">
        <v>35</v>
      </c>
      <c r="G28" s="14" t="s">
        <v>39</v>
      </c>
      <c r="H28" s="10" t="s">
        <v>17</v>
      </c>
      <c r="I28" s="3" t="s">
        <v>6</v>
      </c>
      <c r="J28" s="2" t="s">
        <v>15</v>
      </c>
    </row>
    <row r="29" spans="1:10" ht="17.25" x14ac:dyDescent="0.3">
      <c r="A29">
        <f t="shared" si="0"/>
        <v>28</v>
      </c>
      <c r="B29">
        <v>4</v>
      </c>
      <c r="C29" s="4">
        <v>0.8</v>
      </c>
      <c r="D29" s="5">
        <v>1.8518518518518518E-4</v>
      </c>
      <c r="E29">
        <v>75</v>
      </c>
      <c r="F29">
        <v>75</v>
      </c>
      <c r="G29" s="14" t="s">
        <v>39</v>
      </c>
      <c r="H29" s="10" t="s">
        <v>17</v>
      </c>
      <c r="I29" s="3" t="s">
        <v>6</v>
      </c>
      <c r="J29" s="7" t="s">
        <v>19</v>
      </c>
    </row>
    <row r="30" spans="1:10" ht="17.25" x14ac:dyDescent="0.3">
      <c r="A30">
        <f t="shared" si="0"/>
        <v>29</v>
      </c>
      <c r="B30">
        <v>4</v>
      </c>
      <c r="C30" s="4">
        <v>0.82669999999999999</v>
      </c>
      <c r="D30" s="5">
        <v>1.8518518518518518E-4</v>
      </c>
      <c r="E30">
        <v>75</v>
      </c>
      <c r="F30">
        <v>75</v>
      </c>
      <c r="G30" s="14" t="s">
        <v>39</v>
      </c>
      <c r="H30" s="10" t="s">
        <v>17</v>
      </c>
      <c r="I30" s="3" t="s">
        <v>6</v>
      </c>
      <c r="J30" s="7" t="s">
        <v>19</v>
      </c>
    </row>
    <row r="31" spans="1:10" ht="17.25" x14ac:dyDescent="0.3">
      <c r="A31">
        <f t="shared" si="0"/>
        <v>30</v>
      </c>
      <c r="B31">
        <v>4</v>
      </c>
      <c r="C31" s="4">
        <v>0.81330000000000002</v>
      </c>
      <c r="D31" s="5">
        <v>1.9675925925925926E-4</v>
      </c>
      <c r="E31">
        <v>75</v>
      </c>
      <c r="F31">
        <v>75</v>
      </c>
      <c r="G31" s="14" t="s">
        <v>39</v>
      </c>
      <c r="H31" s="10" t="s">
        <v>17</v>
      </c>
      <c r="I31" s="3" t="s">
        <v>6</v>
      </c>
      <c r="J31" s="7" t="s">
        <v>19</v>
      </c>
    </row>
    <row r="32" spans="1:10" ht="17.25" x14ac:dyDescent="0.3">
      <c r="A32">
        <f t="shared" si="0"/>
        <v>31</v>
      </c>
      <c r="B32">
        <v>8</v>
      </c>
      <c r="C32" s="4">
        <v>0.93330000000000002</v>
      </c>
      <c r="D32" s="5">
        <v>2.3148148148148146E-4</v>
      </c>
      <c r="E32">
        <v>75</v>
      </c>
      <c r="F32">
        <v>75</v>
      </c>
      <c r="G32" s="14" t="s">
        <v>39</v>
      </c>
      <c r="H32" s="10" t="s">
        <v>17</v>
      </c>
      <c r="I32" s="3" t="s">
        <v>6</v>
      </c>
      <c r="J32" s="7" t="s">
        <v>20</v>
      </c>
    </row>
    <row r="33" spans="1:10" ht="17.25" x14ac:dyDescent="0.3">
      <c r="A33">
        <f t="shared" si="0"/>
        <v>32</v>
      </c>
      <c r="B33">
        <v>8</v>
      </c>
      <c r="C33" s="4">
        <v>0.97330000000000005</v>
      </c>
      <c r="D33" s="5">
        <v>2.3148148148148146E-4</v>
      </c>
      <c r="E33">
        <v>75</v>
      </c>
      <c r="F33">
        <v>75</v>
      </c>
      <c r="G33" s="14" t="s">
        <v>39</v>
      </c>
      <c r="H33" s="10" t="s">
        <v>17</v>
      </c>
      <c r="I33" s="3" t="s">
        <v>6</v>
      </c>
      <c r="J33" s="7" t="s">
        <v>20</v>
      </c>
    </row>
    <row r="34" spans="1:10" ht="17.25" x14ac:dyDescent="0.3">
      <c r="A34">
        <f t="shared" si="0"/>
        <v>33</v>
      </c>
      <c r="B34">
        <v>8</v>
      </c>
      <c r="C34" s="4">
        <v>0.89329999999999998</v>
      </c>
      <c r="D34" s="5">
        <v>2.199074074074074E-4</v>
      </c>
      <c r="E34">
        <v>75</v>
      </c>
      <c r="F34">
        <v>75</v>
      </c>
      <c r="G34" s="14" t="s">
        <v>39</v>
      </c>
      <c r="H34" s="10" t="s">
        <v>17</v>
      </c>
      <c r="I34" s="3" t="s">
        <v>6</v>
      </c>
      <c r="J34" s="7" t="s">
        <v>20</v>
      </c>
    </row>
    <row r="35" spans="1:10" ht="17.25" x14ac:dyDescent="0.3">
      <c r="A35">
        <f t="shared" si="0"/>
        <v>34</v>
      </c>
      <c r="B35">
        <v>4</v>
      </c>
      <c r="C35" s="4">
        <v>0.66669999999999996</v>
      </c>
      <c r="D35" s="5">
        <v>1.9675925925925926E-4</v>
      </c>
      <c r="E35">
        <v>75</v>
      </c>
      <c r="F35">
        <v>75</v>
      </c>
      <c r="G35" s="14" t="s">
        <v>39</v>
      </c>
      <c r="H35" s="10" t="s">
        <v>4</v>
      </c>
      <c r="I35" s="3" t="s">
        <v>18</v>
      </c>
      <c r="J35" s="7" t="s">
        <v>19</v>
      </c>
    </row>
    <row r="36" spans="1:10" ht="17.25" x14ac:dyDescent="0.3">
      <c r="A36">
        <f t="shared" si="0"/>
        <v>35</v>
      </c>
      <c r="B36">
        <v>4</v>
      </c>
      <c r="C36" s="4">
        <v>0.8</v>
      </c>
      <c r="D36" s="5">
        <v>1.6203703703703703E-4</v>
      </c>
      <c r="E36">
        <v>75</v>
      </c>
      <c r="F36">
        <v>75</v>
      </c>
      <c r="G36" s="14" t="s">
        <v>39</v>
      </c>
      <c r="H36" s="10" t="s">
        <v>4</v>
      </c>
      <c r="I36" s="3" t="s">
        <v>6</v>
      </c>
      <c r="J36" s="7" t="s">
        <v>19</v>
      </c>
    </row>
    <row r="37" spans="1:10" ht="17.25" x14ac:dyDescent="0.3">
      <c r="A37">
        <f t="shared" si="0"/>
        <v>36</v>
      </c>
      <c r="B37">
        <v>4</v>
      </c>
      <c r="C37" s="4">
        <v>0.82669999999999999</v>
      </c>
      <c r="D37" s="5">
        <v>1.6203703703703703E-4</v>
      </c>
      <c r="E37">
        <v>75</v>
      </c>
      <c r="F37">
        <v>75</v>
      </c>
      <c r="G37" s="14" t="s">
        <v>39</v>
      </c>
      <c r="H37" s="10" t="s">
        <v>4</v>
      </c>
      <c r="I37" s="3" t="s">
        <v>6</v>
      </c>
      <c r="J37" s="7" t="s">
        <v>19</v>
      </c>
    </row>
    <row r="38" spans="1:10" ht="17.25" x14ac:dyDescent="0.3">
      <c r="A38">
        <f t="shared" si="0"/>
        <v>37</v>
      </c>
      <c r="B38">
        <v>8</v>
      </c>
      <c r="C38" s="4">
        <v>0.90669999999999995</v>
      </c>
      <c r="D38" s="5">
        <v>1.9675925925925926E-4</v>
      </c>
      <c r="E38">
        <v>75</v>
      </c>
      <c r="F38">
        <v>75</v>
      </c>
      <c r="G38" s="14" t="s">
        <v>39</v>
      </c>
      <c r="H38" s="10" t="s">
        <v>4</v>
      </c>
      <c r="I38" s="3" t="s">
        <v>6</v>
      </c>
      <c r="J38" s="7" t="s">
        <v>20</v>
      </c>
    </row>
    <row r="39" spans="1:10" ht="17.25" x14ac:dyDescent="0.3">
      <c r="A39">
        <f t="shared" si="0"/>
        <v>38</v>
      </c>
      <c r="B39">
        <v>8</v>
      </c>
      <c r="C39" s="4">
        <v>0.93330000000000002</v>
      </c>
      <c r="D39" s="5">
        <v>1.9675925925925926E-4</v>
      </c>
      <c r="E39">
        <v>75</v>
      </c>
      <c r="F39">
        <v>75</v>
      </c>
      <c r="G39" s="14" t="s">
        <v>39</v>
      </c>
      <c r="H39" s="10" t="s">
        <v>4</v>
      </c>
      <c r="I39" s="3" t="s">
        <v>6</v>
      </c>
      <c r="J39" s="7" t="s">
        <v>20</v>
      </c>
    </row>
    <row r="40" spans="1:10" ht="17.25" x14ac:dyDescent="0.3">
      <c r="A40">
        <f t="shared" si="0"/>
        <v>39</v>
      </c>
      <c r="B40">
        <v>8</v>
      </c>
      <c r="C40" s="4">
        <v>0.90669999999999995</v>
      </c>
      <c r="D40" s="5">
        <v>1.9675925925925926E-4</v>
      </c>
      <c r="E40">
        <v>75</v>
      </c>
      <c r="F40">
        <v>75</v>
      </c>
      <c r="G40" s="14" t="s">
        <v>39</v>
      </c>
      <c r="H40" s="10" t="s">
        <v>4</v>
      </c>
      <c r="I40" s="3" t="s">
        <v>6</v>
      </c>
      <c r="J40" s="7" t="s">
        <v>20</v>
      </c>
    </row>
    <row r="41" spans="1:10" ht="17.25" x14ac:dyDescent="0.3">
      <c r="A41">
        <f t="shared" si="0"/>
        <v>40</v>
      </c>
      <c r="B41">
        <v>6</v>
      </c>
      <c r="C41" s="4">
        <v>0.85329999999999995</v>
      </c>
      <c r="D41" s="5">
        <v>1.5046296296296297E-4</v>
      </c>
      <c r="E41">
        <v>75</v>
      </c>
      <c r="F41">
        <v>75</v>
      </c>
      <c r="G41" s="14" t="s">
        <v>39</v>
      </c>
      <c r="H41" s="10" t="s">
        <v>4</v>
      </c>
      <c r="I41" s="3" t="s">
        <v>6</v>
      </c>
      <c r="J41" s="8" t="s">
        <v>22</v>
      </c>
    </row>
    <row r="42" spans="1:10" ht="17.25" x14ac:dyDescent="0.3">
      <c r="A42">
        <f t="shared" si="0"/>
        <v>41</v>
      </c>
      <c r="B42">
        <v>6</v>
      </c>
      <c r="C42" s="4">
        <v>0.82669999999999999</v>
      </c>
      <c r="D42" s="5">
        <v>1.5046296296296297E-4</v>
      </c>
      <c r="E42">
        <v>75</v>
      </c>
      <c r="F42">
        <v>75</v>
      </c>
      <c r="G42" s="14" t="s">
        <v>39</v>
      </c>
      <c r="H42" s="10" t="s">
        <v>4</v>
      </c>
      <c r="I42" s="3" t="s">
        <v>6</v>
      </c>
      <c r="J42" s="7" t="s">
        <v>21</v>
      </c>
    </row>
    <row r="43" spans="1:10" ht="17.25" x14ac:dyDescent="0.3">
      <c r="A43">
        <f t="shared" si="0"/>
        <v>42</v>
      </c>
      <c r="B43">
        <v>6</v>
      </c>
      <c r="C43" s="4">
        <v>0.86670000000000003</v>
      </c>
      <c r="D43" s="5">
        <v>1.5046296296296297E-4</v>
      </c>
      <c r="E43">
        <v>75</v>
      </c>
      <c r="F43">
        <v>75</v>
      </c>
      <c r="G43" s="14" t="s">
        <v>39</v>
      </c>
      <c r="H43" s="10" t="s">
        <v>4</v>
      </c>
      <c r="I43" s="3" t="s">
        <v>6</v>
      </c>
      <c r="J43" s="7" t="s">
        <v>21</v>
      </c>
    </row>
    <row r="44" spans="1:10" ht="17.25" x14ac:dyDescent="0.3">
      <c r="A44">
        <f t="shared" si="0"/>
        <v>43</v>
      </c>
      <c r="B44">
        <v>6</v>
      </c>
      <c r="C44" s="4">
        <v>0.82669999999999999</v>
      </c>
      <c r="D44" s="5">
        <v>2.3148148148148146E-4</v>
      </c>
      <c r="E44">
        <v>75</v>
      </c>
      <c r="F44">
        <v>75</v>
      </c>
      <c r="G44" s="14" t="s">
        <v>39</v>
      </c>
      <c r="H44" s="10" t="s">
        <v>4</v>
      </c>
      <c r="I44" s="3" t="s">
        <v>6</v>
      </c>
      <c r="J44" s="7" t="s">
        <v>23</v>
      </c>
    </row>
    <row r="45" spans="1:10" ht="17.25" x14ac:dyDescent="0.3">
      <c r="A45">
        <f t="shared" si="0"/>
        <v>44</v>
      </c>
      <c r="B45">
        <v>6</v>
      </c>
      <c r="C45" s="4">
        <v>0.85329999999999995</v>
      </c>
      <c r="D45" s="5">
        <v>2.199074074074074E-4</v>
      </c>
      <c r="E45">
        <v>75</v>
      </c>
      <c r="F45">
        <v>75</v>
      </c>
      <c r="G45" s="14" t="s">
        <v>39</v>
      </c>
      <c r="H45" s="10" t="s">
        <v>4</v>
      </c>
      <c r="I45" s="3" t="s">
        <v>6</v>
      </c>
      <c r="J45" s="7" t="s">
        <v>23</v>
      </c>
    </row>
    <row r="46" spans="1:10" ht="17.25" x14ac:dyDescent="0.3">
      <c r="A46">
        <f t="shared" si="0"/>
        <v>45</v>
      </c>
      <c r="B46">
        <v>6</v>
      </c>
      <c r="C46" s="4">
        <v>0.66669999999999996</v>
      </c>
      <c r="D46" s="5">
        <v>2.3148148148148146E-4</v>
      </c>
      <c r="E46">
        <v>75</v>
      </c>
      <c r="F46">
        <v>75</v>
      </c>
      <c r="G46" s="14" t="s">
        <v>39</v>
      </c>
      <c r="H46" s="10" t="s">
        <v>4</v>
      </c>
      <c r="I46" s="3" t="s">
        <v>24</v>
      </c>
      <c r="J46" s="7" t="s">
        <v>23</v>
      </c>
    </row>
    <row r="47" spans="1:10" ht="17.25" x14ac:dyDescent="0.3">
      <c r="A47">
        <f t="shared" si="0"/>
        <v>46</v>
      </c>
      <c r="B47">
        <v>6</v>
      </c>
      <c r="C47" s="4">
        <v>0.85329999999999995</v>
      </c>
      <c r="D47" s="5">
        <v>3.0092592592592595E-4</v>
      </c>
      <c r="E47">
        <v>75</v>
      </c>
      <c r="F47">
        <v>75</v>
      </c>
      <c r="G47" s="14" t="s">
        <v>39</v>
      </c>
      <c r="H47" s="10" t="s">
        <v>17</v>
      </c>
      <c r="I47" s="3" t="s">
        <v>6</v>
      </c>
      <c r="J47" s="7" t="s">
        <v>25</v>
      </c>
    </row>
    <row r="48" spans="1:10" ht="17.25" x14ac:dyDescent="0.3">
      <c r="A48">
        <f t="shared" si="0"/>
        <v>47</v>
      </c>
      <c r="B48">
        <v>6</v>
      </c>
      <c r="C48" s="4">
        <v>1</v>
      </c>
      <c r="D48" s="5">
        <v>3.0092592592592595E-4</v>
      </c>
      <c r="E48">
        <v>75</v>
      </c>
      <c r="F48">
        <v>75</v>
      </c>
      <c r="G48" s="14" t="s">
        <v>39</v>
      </c>
      <c r="H48" s="10" t="s">
        <v>17</v>
      </c>
      <c r="I48" s="3" t="s">
        <v>6</v>
      </c>
      <c r="J48" s="7" t="s">
        <v>25</v>
      </c>
    </row>
    <row r="49" spans="1:11" ht="17.25" x14ac:dyDescent="0.3">
      <c r="A49">
        <f t="shared" si="0"/>
        <v>48</v>
      </c>
      <c r="B49">
        <v>6</v>
      </c>
      <c r="C49" s="4">
        <v>0.92</v>
      </c>
      <c r="D49" s="5">
        <v>3.1250000000000001E-4</v>
      </c>
      <c r="E49">
        <v>75</v>
      </c>
      <c r="F49">
        <v>75</v>
      </c>
      <c r="G49" s="14" t="s">
        <v>39</v>
      </c>
      <c r="H49" s="10" t="s">
        <v>17</v>
      </c>
      <c r="I49" s="3" t="s">
        <v>6</v>
      </c>
      <c r="J49" s="7" t="s">
        <v>25</v>
      </c>
    </row>
    <row r="50" spans="1:11" ht="17.25" x14ac:dyDescent="0.3">
      <c r="A50">
        <f t="shared" si="0"/>
        <v>49</v>
      </c>
      <c r="B50">
        <v>6</v>
      </c>
      <c r="C50" s="4">
        <v>0.85329999999999995</v>
      </c>
      <c r="D50" s="5">
        <v>1.5046296296296297E-4</v>
      </c>
      <c r="E50">
        <v>75</v>
      </c>
      <c r="F50">
        <v>75</v>
      </c>
      <c r="G50" s="14" t="s">
        <v>39</v>
      </c>
      <c r="H50" s="10" t="s">
        <v>17</v>
      </c>
      <c r="I50" s="3" t="s">
        <v>6</v>
      </c>
      <c r="J50" s="7" t="s">
        <v>21</v>
      </c>
    </row>
    <row r="51" spans="1:11" ht="17.25" x14ac:dyDescent="0.3">
      <c r="A51">
        <f t="shared" si="0"/>
        <v>50</v>
      </c>
      <c r="B51">
        <v>6</v>
      </c>
      <c r="C51" s="4">
        <v>0.77329999999999999</v>
      </c>
      <c r="D51" s="5">
        <v>1.3888888888888889E-4</v>
      </c>
      <c r="E51">
        <v>75</v>
      </c>
      <c r="F51">
        <v>75</v>
      </c>
      <c r="G51" s="14" t="s">
        <v>39</v>
      </c>
      <c r="H51" s="10" t="s">
        <v>17</v>
      </c>
      <c r="I51" s="3" t="s">
        <v>6</v>
      </c>
      <c r="J51" s="7" t="s">
        <v>21</v>
      </c>
    </row>
    <row r="52" spans="1:11" ht="17.25" x14ac:dyDescent="0.3">
      <c r="A52">
        <f t="shared" si="0"/>
        <v>51</v>
      </c>
      <c r="B52">
        <v>6</v>
      </c>
      <c r="C52" s="4">
        <v>0.85329999999999995</v>
      </c>
      <c r="D52" s="5">
        <v>1.3888888888888889E-4</v>
      </c>
      <c r="E52">
        <v>75</v>
      </c>
      <c r="F52">
        <v>75</v>
      </c>
      <c r="G52" s="14" t="s">
        <v>39</v>
      </c>
      <c r="H52" s="10" t="s">
        <v>17</v>
      </c>
      <c r="I52" s="3" t="s">
        <v>6</v>
      </c>
      <c r="J52" s="7" t="s">
        <v>21</v>
      </c>
    </row>
    <row r="53" spans="1:11" ht="17.25" x14ac:dyDescent="0.3">
      <c r="A53">
        <f t="shared" si="0"/>
        <v>52</v>
      </c>
      <c r="B53">
        <v>6</v>
      </c>
      <c r="C53" s="4">
        <v>0.74670000000000003</v>
      </c>
      <c r="D53" s="5">
        <v>1.9675925925925926E-4</v>
      </c>
      <c r="E53">
        <v>75</v>
      </c>
      <c r="F53">
        <v>75</v>
      </c>
      <c r="G53" s="14" t="s">
        <v>39</v>
      </c>
      <c r="H53" s="10" t="s">
        <v>17</v>
      </c>
      <c r="I53" s="3" t="s">
        <v>24</v>
      </c>
      <c r="J53" s="7" t="s">
        <v>26</v>
      </c>
    </row>
    <row r="54" spans="1:11" ht="17.25" x14ac:dyDescent="0.3">
      <c r="A54">
        <f t="shared" si="0"/>
        <v>53</v>
      </c>
      <c r="B54">
        <v>6</v>
      </c>
      <c r="C54" s="4">
        <v>0.68</v>
      </c>
      <c r="D54" s="5">
        <v>1.9675925925925926E-4</v>
      </c>
      <c r="E54">
        <v>75</v>
      </c>
      <c r="F54">
        <v>75</v>
      </c>
      <c r="G54" s="14" t="s">
        <v>39</v>
      </c>
      <c r="H54" s="10" t="s">
        <v>17</v>
      </c>
      <c r="I54" s="3" t="s">
        <v>24</v>
      </c>
      <c r="J54" s="7" t="s">
        <v>26</v>
      </c>
    </row>
    <row r="55" spans="1:11" ht="17.25" x14ac:dyDescent="0.3">
      <c r="A55">
        <f t="shared" si="0"/>
        <v>54</v>
      </c>
      <c r="B55">
        <v>6</v>
      </c>
      <c r="C55" s="4">
        <v>0.61329999999999996</v>
      </c>
      <c r="D55" s="5">
        <v>1.9675925925925926E-4</v>
      </c>
      <c r="E55">
        <v>75</v>
      </c>
      <c r="F55">
        <v>75</v>
      </c>
      <c r="G55" s="14" t="s">
        <v>39</v>
      </c>
      <c r="H55" s="10" t="s">
        <v>17</v>
      </c>
      <c r="I55" s="3" t="s">
        <v>18</v>
      </c>
      <c r="J55" s="7" t="s">
        <v>26</v>
      </c>
    </row>
    <row r="56" spans="1:11" ht="17.25" x14ac:dyDescent="0.3">
      <c r="A56">
        <f t="shared" si="0"/>
        <v>55</v>
      </c>
      <c r="B56">
        <v>6</v>
      </c>
      <c r="C56" s="4">
        <v>0.97330000000000005</v>
      </c>
      <c r="D56" s="5">
        <v>2.199074074074074E-4</v>
      </c>
      <c r="E56">
        <v>75</v>
      </c>
      <c r="F56">
        <v>75</v>
      </c>
      <c r="G56" s="14" t="s">
        <v>39</v>
      </c>
      <c r="H56" s="10" t="s">
        <v>17</v>
      </c>
      <c r="I56" t="s">
        <v>6</v>
      </c>
      <c r="J56" s="8" t="s">
        <v>27</v>
      </c>
    </row>
    <row r="57" spans="1:11" ht="17.25" x14ac:dyDescent="0.3">
      <c r="A57">
        <f t="shared" si="0"/>
        <v>56</v>
      </c>
      <c r="B57">
        <v>6</v>
      </c>
      <c r="C57" s="4">
        <v>0.64</v>
      </c>
      <c r="D57" s="5">
        <v>2.199074074074074E-4</v>
      </c>
      <c r="E57">
        <v>75</v>
      </c>
      <c r="F57">
        <v>75</v>
      </c>
      <c r="G57" s="14" t="s">
        <v>39</v>
      </c>
      <c r="H57" s="10" t="s">
        <v>17</v>
      </c>
      <c r="I57" s="3" t="s">
        <v>6</v>
      </c>
      <c r="J57" s="8" t="s">
        <v>27</v>
      </c>
    </row>
    <row r="58" spans="1:11" ht="17.25" x14ac:dyDescent="0.3">
      <c r="A58">
        <f t="shared" si="0"/>
        <v>57</v>
      </c>
      <c r="B58">
        <v>6</v>
      </c>
      <c r="C58" s="4">
        <v>0.66669999999999996</v>
      </c>
      <c r="D58" s="5">
        <v>1.8518518518518518E-4</v>
      </c>
      <c r="E58">
        <v>75</v>
      </c>
      <c r="F58">
        <v>75</v>
      </c>
      <c r="G58" s="14" t="s">
        <v>39</v>
      </c>
      <c r="H58" s="10" t="s">
        <v>17</v>
      </c>
      <c r="I58" t="s">
        <v>6</v>
      </c>
      <c r="J58" s="8" t="s">
        <v>27</v>
      </c>
    </row>
    <row r="59" spans="1:11" ht="17.25" x14ac:dyDescent="0.3">
      <c r="A59">
        <f t="shared" si="0"/>
        <v>58</v>
      </c>
      <c r="B59">
        <v>6</v>
      </c>
      <c r="C59" s="4">
        <v>0.84</v>
      </c>
      <c r="D59" s="5">
        <v>1.9675925925925926E-4</v>
      </c>
      <c r="E59">
        <v>75</v>
      </c>
      <c r="F59">
        <v>75</v>
      </c>
      <c r="G59" s="14" t="s">
        <v>39</v>
      </c>
      <c r="H59" s="10" t="s">
        <v>4</v>
      </c>
      <c r="I59" s="3" t="s">
        <v>6</v>
      </c>
      <c r="J59" s="7" t="s">
        <v>26</v>
      </c>
    </row>
    <row r="60" spans="1:11" ht="17.25" x14ac:dyDescent="0.3">
      <c r="A60">
        <f t="shared" si="0"/>
        <v>59</v>
      </c>
      <c r="B60">
        <v>6</v>
      </c>
      <c r="C60" s="4">
        <v>0.89329999999999998</v>
      </c>
      <c r="D60" s="5">
        <v>1.6203703703703703E-4</v>
      </c>
      <c r="E60">
        <v>75</v>
      </c>
      <c r="F60">
        <v>75</v>
      </c>
      <c r="G60" s="14" t="s">
        <v>39</v>
      </c>
      <c r="H60" s="10" t="s">
        <v>4</v>
      </c>
      <c r="I60" t="s">
        <v>6</v>
      </c>
      <c r="J60" s="7" t="s">
        <v>26</v>
      </c>
    </row>
    <row r="61" spans="1:11" ht="17.25" x14ac:dyDescent="0.3">
      <c r="A61">
        <f t="shared" si="0"/>
        <v>60</v>
      </c>
      <c r="B61">
        <v>6</v>
      </c>
      <c r="C61" s="4">
        <v>0.85329999999999995</v>
      </c>
      <c r="D61" s="5">
        <v>1.7361111111111112E-4</v>
      </c>
      <c r="E61">
        <v>75</v>
      </c>
      <c r="F61">
        <v>75</v>
      </c>
      <c r="G61" s="14" t="s">
        <v>39</v>
      </c>
      <c r="H61" s="10" t="s">
        <v>4</v>
      </c>
      <c r="I61" s="3" t="s">
        <v>6</v>
      </c>
      <c r="J61" s="7" t="s">
        <v>26</v>
      </c>
    </row>
    <row r="62" spans="1:11" ht="17.25" x14ac:dyDescent="0.3">
      <c r="A62">
        <f t="shared" si="0"/>
        <v>61</v>
      </c>
      <c r="B62">
        <v>6</v>
      </c>
      <c r="C62" s="4">
        <v>0.2</v>
      </c>
      <c r="D62" s="5">
        <v>1.7361111111111112E-4</v>
      </c>
      <c r="E62">
        <v>75</v>
      </c>
      <c r="F62">
        <v>75</v>
      </c>
      <c r="G62" s="14" t="s">
        <v>39</v>
      </c>
      <c r="H62" s="10" t="s">
        <v>4</v>
      </c>
      <c r="I62" t="s">
        <v>28</v>
      </c>
      <c r="J62" s="8" t="s">
        <v>27</v>
      </c>
    </row>
    <row r="63" spans="1:11" ht="17.25" x14ac:dyDescent="0.3">
      <c r="A63">
        <f t="shared" si="0"/>
        <v>62</v>
      </c>
      <c r="B63">
        <v>6</v>
      </c>
      <c r="C63" s="4">
        <v>0</v>
      </c>
      <c r="D63" s="5">
        <v>1.5046296296296297E-4</v>
      </c>
      <c r="E63">
        <v>75</v>
      </c>
      <c r="F63">
        <v>75</v>
      </c>
      <c r="G63" s="14" t="s">
        <v>39</v>
      </c>
      <c r="H63" s="10" t="s">
        <v>4</v>
      </c>
      <c r="I63" s="3" t="s">
        <v>28</v>
      </c>
      <c r="J63" s="8" t="s">
        <v>27</v>
      </c>
      <c r="K63" t="s">
        <v>29</v>
      </c>
    </row>
    <row r="64" spans="1:11" ht="17.25" x14ac:dyDescent="0.3">
      <c r="A64">
        <f t="shared" si="0"/>
        <v>63</v>
      </c>
      <c r="B64">
        <v>6</v>
      </c>
      <c r="C64" s="4">
        <v>0.2</v>
      </c>
      <c r="D64" s="5">
        <v>1.6203703703703703E-4</v>
      </c>
      <c r="E64">
        <v>75</v>
      </c>
      <c r="F64">
        <v>75</v>
      </c>
      <c r="G64" s="14" t="s">
        <v>39</v>
      </c>
      <c r="H64" s="10" t="s">
        <v>4</v>
      </c>
      <c r="I64" t="s">
        <v>28</v>
      </c>
      <c r="J64" s="8" t="s">
        <v>27</v>
      </c>
    </row>
    <row r="65" spans="1:10" ht="17.25" x14ac:dyDescent="0.3">
      <c r="A65">
        <f t="shared" si="0"/>
        <v>64</v>
      </c>
      <c r="B65">
        <v>6</v>
      </c>
      <c r="C65" s="4">
        <v>0.86670000000000003</v>
      </c>
      <c r="D65" s="5">
        <v>1.6203703703703703E-4</v>
      </c>
      <c r="E65">
        <v>75</v>
      </c>
      <c r="F65">
        <v>75</v>
      </c>
      <c r="G65" s="14" t="s">
        <v>39</v>
      </c>
      <c r="H65" s="10" t="s">
        <v>4</v>
      </c>
      <c r="I65" s="3" t="s">
        <v>6</v>
      </c>
      <c r="J65" s="7" t="s">
        <v>30</v>
      </c>
    </row>
    <row r="66" spans="1:10" ht="17.25" x14ac:dyDescent="0.3">
      <c r="A66">
        <f t="shared" si="0"/>
        <v>65</v>
      </c>
      <c r="B66">
        <v>6</v>
      </c>
      <c r="C66" s="4">
        <v>0.88</v>
      </c>
      <c r="D66" s="5">
        <v>1.7361111111111112E-4</v>
      </c>
      <c r="E66">
        <v>75</v>
      </c>
      <c r="F66">
        <v>75</v>
      </c>
      <c r="G66" s="14" t="s">
        <v>39</v>
      </c>
      <c r="H66" s="10" t="s">
        <v>4</v>
      </c>
      <c r="I66" t="s">
        <v>6</v>
      </c>
      <c r="J66" s="7" t="s">
        <v>30</v>
      </c>
    </row>
    <row r="67" spans="1:10" ht="17.25" x14ac:dyDescent="0.3">
      <c r="A67">
        <f t="shared" si="0"/>
        <v>66</v>
      </c>
      <c r="B67">
        <v>6</v>
      </c>
      <c r="C67" s="4">
        <v>0.84</v>
      </c>
      <c r="D67" s="5">
        <v>1.7361111111111112E-4</v>
      </c>
      <c r="E67">
        <v>75</v>
      </c>
      <c r="F67">
        <v>75</v>
      </c>
      <c r="G67" s="14" t="s">
        <v>39</v>
      </c>
      <c r="H67" s="10" t="s">
        <v>4</v>
      </c>
      <c r="I67" s="3" t="s">
        <v>6</v>
      </c>
      <c r="J67" s="8" t="s">
        <v>31</v>
      </c>
    </row>
    <row r="68" spans="1:10" ht="17.25" x14ac:dyDescent="0.3">
      <c r="A68">
        <f t="shared" ref="A68:A103" si="1">A67+1</f>
        <v>67</v>
      </c>
      <c r="B68">
        <v>6</v>
      </c>
      <c r="C68" s="4">
        <v>0.86670000000000003</v>
      </c>
      <c r="D68" s="5">
        <v>1.8518518518518518E-4</v>
      </c>
      <c r="E68">
        <v>75</v>
      </c>
      <c r="F68">
        <v>75</v>
      </c>
      <c r="G68" s="14" t="s">
        <v>39</v>
      </c>
      <c r="H68" s="10" t="s">
        <v>17</v>
      </c>
      <c r="I68" s="3" t="s">
        <v>6</v>
      </c>
      <c r="J68" s="7" t="s">
        <v>30</v>
      </c>
    </row>
    <row r="69" spans="1:10" ht="17.25" x14ac:dyDescent="0.3">
      <c r="A69">
        <f t="shared" si="1"/>
        <v>68</v>
      </c>
      <c r="B69">
        <v>6</v>
      </c>
      <c r="C69" s="4">
        <v>0.88</v>
      </c>
      <c r="D69" s="5">
        <v>1.9675925925925926E-4</v>
      </c>
      <c r="E69">
        <v>75</v>
      </c>
      <c r="F69">
        <v>75</v>
      </c>
      <c r="G69" s="14" t="s">
        <v>39</v>
      </c>
      <c r="H69" s="10" t="s">
        <v>17</v>
      </c>
      <c r="I69" t="s">
        <v>6</v>
      </c>
      <c r="J69" s="7" t="s">
        <v>30</v>
      </c>
    </row>
    <row r="70" spans="1:10" ht="17.25" x14ac:dyDescent="0.3">
      <c r="A70">
        <f t="shared" si="1"/>
        <v>69</v>
      </c>
      <c r="B70">
        <v>6</v>
      </c>
      <c r="C70" s="4">
        <v>0.86670000000000003</v>
      </c>
      <c r="D70" s="5">
        <v>1.9675925925925926E-4</v>
      </c>
      <c r="E70">
        <v>75</v>
      </c>
      <c r="F70">
        <v>75</v>
      </c>
      <c r="G70" s="14" t="s">
        <v>39</v>
      </c>
      <c r="H70" s="10" t="s">
        <v>17</v>
      </c>
      <c r="I70" s="3" t="s">
        <v>6</v>
      </c>
      <c r="J70" s="8" t="s">
        <v>31</v>
      </c>
    </row>
    <row r="71" spans="1:10" ht="17.25" x14ac:dyDescent="0.3">
      <c r="A71">
        <f t="shared" si="1"/>
        <v>70</v>
      </c>
      <c r="B71">
        <v>6</v>
      </c>
      <c r="C71" s="4">
        <v>0.88</v>
      </c>
      <c r="D71" s="5">
        <v>1.9675925925925926E-4</v>
      </c>
      <c r="E71">
        <v>75</v>
      </c>
      <c r="F71">
        <v>75</v>
      </c>
      <c r="G71" s="14" t="s">
        <v>39</v>
      </c>
      <c r="H71" s="11" t="s">
        <v>32</v>
      </c>
      <c r="I71" s="3" t="s">
        <v>6</v>
      </c>
      <c r="J71" s="12" t="s">
        <v>33</v>
      </c>
    </row>
    <row r="72" spans="1:10" ht="17.25" x14ac:dyDescent="0.3">
      <c r="A72">
        <f t="shared" si="1"/>
        <v>71</v>
      </c>
      <c r="B72">
        <v>6</v>
      </c>
      <c r="C72" s="4">
        <v>0.86670000000000003</v>
      </c>
      <c r="D72" s="5">
        <v>1.9675925925925926E-4</v>
      </c>
      <c r="E72">
        <v>75</v>
      </c>
      <c r="F72">
        <v>75</v>
      </c>
      <c r="G72" s="14" t="s">
        <v>39</v>
      </c>
      <c r="H72" s="11" t="s">
        <v>32</v>
      </c>
      <c r="I72" s="3" t="s">
        <v>6</v>
      </c>
      <c r="J72" s="12" t="s">
        <v>33</v>
      </c>
    </row>
    <row r="73" spans="1:10" ht="17.25" x14ac:dyDescent="0.3">
      <c r="A73">
        <f t="shared" si="1"/>
        <v>72</v>
      </c>
      <c r="B73">
        <v>6</v>
      </c>
      <c r="C73" s="4">
        <v>0.85329999999999995</v>
      </c>
      <c r="D73" s="5">
        <v>2.0833333333333335E-4</v>
      </c>
      <c r="E73">
        <v>75</v>
      </c>
      <c r="F73">
        <v>75</v>
      </c>
      <c r="G73" s="14" t="s">
        <v>39</v>
      </c>
      <c r="H73" s="11" t="s">
        <v>32</v>
      </c>
      <c r="I73" s="3" t="s">
        <v>6</v>
      </c>
      <c r="J73" s="12" t="s">
        <v>33</v>
      </c>
    </row>
    <row r="74" spans="1:10" ht="17.25" x14ac:dyDescent="0.3">
      <c r="A74">
        <f t="shared" si="1"/>
        <v>73</v>
      </c>
      <c r="B74">
        <v>6</v>
      </c>
      <c r="C74" s="4">
        <v>0.93330000000000002</v>
      </c>
      <c r="D74" s="5">
        <v>3.5879629629629635E-4</v>
      </c>
      <c r="E74">
        <v>75</v>
      </c>
      <c r="F74">
        <v>75</v>
      </c>
      <c r="G74" s="14" t="s">
        <v>39</v>
      </c>
      <c r="H74" s="11" t="s">
        <v>34</v>
      </c>
      <c r="I74" s="3" t="s">
        <v>6</v>
      </c>
      <c r="J74" s="12" t="s">
        <v>35</v>
      </c>
    </row>
    <row r="75" spans="1:10" ht="17.25" x14ac:dyDescent="0.3">
      <c r="A75">
        <f t="shared" si="1"/>
        <v>74</v>
      </c>
      <c r="B75">
        <v>6</v>
      </c>
      <c r="C75" s="4">
        <v>0.8</v>
      </c>
      <c r="D75" s="5">
        <v>4.0509259259259258E-4</v>
      </c>
      <c r="E75">
        <v>75</v>
      </c>
      <c r="F75">
        <v>75</v>
      </c>
      <c r="G75" s="14" t="s">
        <v>39</v>
      </c>
      <c r="H75" s="10" t="s">
        <v>34</v>
      </c>
      <c r="I75" s="3" t="s">
        <v>6</v>
      </c>
      <c r="J75" s="12" t="s">
        <v>35</v>
      </c>
    </row>
    <row r="76" spans="1:10" ht="17.25" x14ac:dyDescent="0.3">
      <c r="A76">
        <f t="shared" si="1"/>
        <v>75</v>
      </c>
      <c r="B76">
        <v>6</v>
      </c>
      <c r="C76" s="4">
        <v>0.88</v>
      </c>
      <c r="D76" s="5">
        <v>3.5879629629629635E-4</v>
      </c>
      <c r="E76">
        <v>75</v>
      </c>
      <c r="F76">
        <v>75</v>
      </c>
      <c r="G76" s="14" t="s">
        <v>39</v>
      </c>
      <c r="H76" s="10" t="s">
        <v>34</v>
      </c>
      <c r="I76" s="3" t="s">
        <v>6</v>
      </c>
      <c r="J76" s="12" t="s">
        <v>35</v>
      </c>
    </row>
    <row r="77" spans="1:10" ht="17.25" x14ac:dyDescent="0.3">
      <c r="A77">
        <f t="shared" si="1"/>
        <v>76</v>
      </c>
      <c r="B77">
        <v>6</v>
      </c>
      <c r="C77" s="4">
        <v>0.88</v>
      </c>
      <c r="D77" s="5">
        <v>1.8518518518518518E-4</v>
      </c>
      <c r="E77">
        <v>75</v>
      </c>
      <c r="F77">
        <v>75</v>
      </c>
      <c r="G77" s="14" t="s">
        <v>39</v>
      </c>
      <c r="H77" s="10" t="s">
        <v>4</v>
      </c>
      <c r="I77" s="3" t="s">
        <v>6</v>
      </c>
      <c r="J77" s="7" t="s">
        <v>36</v>
      </c>
    </row>
    <row r="78" spans="1:10" ht="17.25" x14ac:dyDescent="0.3">
      <c r="A78">
        <f t="shared" si="1"/>
        <v>77</v>
      </c>
      <c r="B78">
        <v>6</v>
      </c>
      <c r="C78" s="4">
        <v>0.92</v>
      </c>
      <c r="D78" s="5">
        <v>1.7361111111111112E-4</v>
      </c>
      <c r="E78">
        <v>75</v>
      </c>
      <c r="F78">
        <v>75</v>
      </c>
      <c r="G78" s="14" t="s">
        <v>39</v>
      </c>
      <c r="H78" s="10" t="s">
        <v>4</v>
      </c>
      <c r="I78" s="3" t="s">
        <v>6</v>
      </c>
      <c r="J78" s="7" t="s">
        <v>36</v>
      </c>
    </row>
    <row r="79" spans="1:10" ht="17.25" x14ac:dyDescent="0.3">
      <c r="A79">
        <f t="shared" si="1"/>
        <v>78</v>
      </c>
      <c r="B79">
        <v>6</v>
      </c>
      <c r="C79" s="4">
        <v>0.85329999999999995</v>
      </c>
      <c r="D79" s="5">
        <v>1.8518518518518518E-4</v>
      </c>
      <c r="E79">
        <v>75</v>
      </c>
      <c r="F79">
        <v>75</v>
      </c>
      <c r="G79" s="14" t="s">
        <v>39</v>
      </c>
      <c r="H79" s="10" t="s">
        <v>4</v>
      </c>
      <c r="I79" s="3" t="s">
        <v>6</v>
      </c>
      <c r="J79" s="7" t="s">
        <v>36</v>
      </c>
    </row>
    <row r="80" spans="1:10" ht="17.25" x14ac:dyDescent="0.3">
      <c r="A80">
        <f t="shared" si="1"/>
        <v>79</v>
      </c>
      <c r="B80">
        <v>6</v>
      </c>
      <c r="C80" s="4">
        <v>0.85329999999999995</v>
      </c>
      <c r="D80" s="5">
        <v>1.8518518518518518E-4</v>
      </c>
      <c r="E80">
        <v>75</v>
      </c>
      <c r="F80">
        <v>75</v>
      </c>
      <c r="G80" s="14" t="s">
        <v>39</v>
      </c>
      <c r="H80" s="10" t="s">
        <v>4</v>
      </c>
      <c r="I80" s="3" t="s">
        <v>6</v>
      </c>
      <c r="J80" s="2" t="s">
        <v>37</v>
      </c>
    </row>
    <row r="81" spans="1:10" ht="17.25" x14ac:dyDescent="0.3">
      <c r="A81">
        <f t="shared" si="1"/>
        <v>80</v>
      </c>
      <c r="B81">
        <v>6</v>
      </c>
      <c r="C81" s="4">
        <v>0.92</v>
      </c>
      <c r="D81" s="5">
        <v>1.8518518518518501E-4</v>
      </c>
      <c r="E81">
        <v>75</v>
      </c>
      <c r="F81">
        <v>75</v>
      </c>
      <c r="G81" s="14" t="s">
        <v>39</v>
      </c>
      <c r="H81" s="10" t="s">
        <v>4</v>
      </c>
      <c r="I81" s="3" t="s">
        <v>6</v>
      </c>
      <c r="J81" s="2" t="s">
        <v>37</v>
      </c>
    </row>
    <row r="82" spans="1:10" ht="17.25" x14ac:dyDescent="0.3">
      <c r="A82">
        <f t="shared" si="1"/>
        <v>81</v>
      </c>
      <c r="B82">
        <v>6</v>
      </c>
      <c r="C82" s="4">
        <v>0.82669999999999999</v>
      </c>
      <c r="D82" s="5">
        <v>1.8518518518518501E-4</v>
      </c>
      <c r="E82">
        <v>75</v>
      </c>
      <c r="F82">
        <v>75</v>
      </c>
      <c r="G82" s="14" t="s">
        <v>39</v>
      </c>
      <c r="H82" s="10" t="s">
        <v>4</v>
      </c>
      <c r="I82" s="3" t="s">
        <v>6</v>
      </c>
      <c r="J82" s="2" t="s">
        <v>37</v>
      </c>
    </row>
    <row r="83" spans="1:10" ht="17.25" x14ac:dyDescent="0.3">
      <c r="A83">
        <f t="shared" si="1"/>
        <v>82</v>
      </c>
      <c r="B83">
        <v>6</v>
      </c>
      <c r="C83" s="4">
        <v>0.89329999999999998</v>
      </c>
      <c r="D83" s="5">
        <v>1.5046296296296297E-4</v>
      </c>
      <c r="E83">
        <v>75</v>
      </c>
      <c r="F83">
        <v>75</v>
      </c>
      <c r="G83" s="14" t="s">
        <v>39</v>
      </c>
      <c r="H83" s="10" t="s">
        <v>4</v>
      </c>
      <c r="I83" s="3" t="s">
        <v>6</v>
      </c>
      <c r="J83" s="2" t="s">
        <v>42</v>
      </c>
    </row>
    <row r="84" spans="1:10" ht="17.25" x14ac:dyDescent="0.3">
      <c r="A84">
        <f t="shared" si="1"/>
        <v>83</v>
      </c>
      <c r="B84">
        <v>6</v>
      </c>
      <c r="C84" s="4">
        <v>0.90669999999999995</v>
      </c>
      <c r="D84" s="5">
        <v>1.7361111111111112E-4</v>
      </c>
      <c r="E84">
        <v>75</v>
      </c>
      <c r="F84">
        <v>75</v>
      </c>
      <c r="G84" s="14" t="s">
        <v>39</v>
      </c>
      <c r="H84" s="10" t="s">
        <v>4</v>
      </c>
      <c r="I84" s="3" t="s">
        <v>6</v>
      </c>
      <c r="J84" s="2" t="s">
        <v>42</v>
      </c>
    </row>
    <row r="85" spans="1:10" ht="17.25" x14ac:dyDescent="0.3">
      <c r="A85">
        <f t="shared" si="1"/>
        <v>84</v>
      </c>
      <c r="B85">
        <v>6</v>
      </c>
      <c r="C85" s="4">
        <v>0.93330000000000002</v>
      </c>
      <c r="D85" s="5">
        <v>1.273148148148148E-4</v>
      </c>
      <c r="E85">
        <v>75</v>
      </c>
      <c r="F85">
        <v>75</v>
      </c>
      <c r="G85" s="14" t="s">
        <v>39</v>
      </c>
      <c r="H85" s="10" t="s">
        <v>4</v>
      </c>
      <c r="I85" s="3" t="s">
        <v>6</v>
      </c>
      <c r="J85" s="2" t="s">
        <v>42</v>
      </c>
    </row>
    <row r="86" spans="1:10" ht="17.25" x14ac:dyDescent="0.3">
      <c r="A86">
        <f t="shared" si="1"/>
        <v>85</v>
      </c>
      <c r="B86">
        <v>6</v>
      </c>
      <c r="C86" s="4">
        <v>0.94669999999999999</v>
      </c>
      <c r="D86" s="5">
        <v>1.273148148148148E-4</v>
      </c>
      <c r="E86">
        <v>75</v>
      </c>
      <c r="F86">
        <v>75</v>
      </c>
      <c r="G86" s="13" t="s">
        <v>43</v>
      </c>
      <c r="H86" s="10" t="s">
        <v>4</v>
      </c>
      <c r="I86" s="3" t="s">
        <v>6</v>
      </c>
      <c r="J86" s="2" t="s">
        <v>46</v>
      </c>
    </row>
    <row r="87" spans="1:10" ht="17.25" x14ac:dyDescent="0.3">
      <c r="A87">
        <f t="shared" si="1"/>
        <v>86</v>
      </c>
      <c r="B87">
        <v>6</v>
      </c>
      <c r="C87" s="4">
        <v>0.90669999999999995</v>
      </c>
      <c r="D87" s="5">
        <v>1.1574074074074073E-4</v>
      </c>
      <c r="E87">
        <v>75</v>
      </c>
      <c r="F87">
        <v>75</v>
      </c>
      <c r="G87" s="13" t="s">
        <v>43</v>
      </c>
      <c r="H87" s="10" t="s">
        <v>4</v>
      </c>
      <c r="I87" s="3" t="s">
        <v>6</v>
      </c>
      <c r="J87" s="2" t="s">
        <v>46</v>
      </c>
    </row>
    <row r="88" spans="1:10" ht="17.25" x14ac:dyDescent="0.3">
      <c r="A88">
        <f t="shared" si="1"/>
        <v>87</v>
      </c>
      <c r="B88">
        <v>6</v>
      </c>
      <c r="C88" s="4">
        <v>0.92</v>
      </c>
      <c r="D88" s="5">
        <v>1.1574074074074073E-4</v>
      </c>
      <c r="E88">
        <v>75</v>
      </c>
      <c r="F88">
        <v>75</v>
      </c>
      <c r="G88" s="13" t="s">
        <v>43</v>
      </c>
      <c r="H88" s="10" t="s">
        <v>4</v>
      </c>
      <c r="I88" s="3" t="s">
        <v>6</v>
      </c>
      <c r="J88" s="2" t="s">
        <v>46</v>
      </c>
    </row>
    <row r="89" spans="1:10" ht="17.25" x14ac:dyDescent="0.3">
      <c r="A89">
        <f t="shared" si="1"/>
        <v>88</v>
      </c>
      <c r="B89">
        <v>6</v>
      </c>
      <c r="C89" s="4">
        <v>0.93330000000000002</v>
      </c>
      <c r="D89" s="5">
        <v>1.5046296296296297E-4</v>
      </c>
      <c r="E89">
        <v>75</v>
      </c>
      <c r="F89">
        <v>75</v>
      </c>
      <c r="G89" s="13" t="s">
        <v>43</v>
      </c>
      <c r="H89" s="11" t="s">
        <v>17</v>
      </c>
      <c r="I89" s="3" t="s">
        <v>6</v>
      </c>
      <c r="J89" s="2" t="s">
        <v>47</v>
      </c>
    </row>
    <row r="90" spans="1:10" ht="17.25" x14ac:dyDescent="0.3">
      <c r="A90">
        <f t="shared" si="1"/>
        <v>89</v>
      </c>
      <c r="B90">
        <v>6</v>
      </c>
      <c r="C90" s="4">
        <v>0.90669999999999995</v>
      </c>
      <c r="D90" s="5">
        <v>1.5046296296296297E-4</v>
      </c>
      <c r="E90">
        <v>75</v>
      </c>
      <c r="F90">
        <v>75</v>
      </c>
      <c r="G90" s="13" t="s">
        <v>43</v>
      </c>
      <c r="H90" s="11" t="s">
        <v>17</v>
      </c>
      <c r="I90" s="3" t="s">
        <v>6</v>
      </c>
      <c r="J90" s="2" t="s">
        <v>47</v>
      </c>
    </row>
    <row r="91" spans="1:10" ht="17.25" x14ac:dyDescent="0.3">
      <c r="A91">
        <f t="shared" si="1"/>
        <v>90</v>
      </c>
      <c r="B91">
        <v>6</v>
      </c>
      <c r="C91" s="4">
        <v>0.85329999999999995</v>
      </c>
      <c r="D91" s="5">
        <v>1.5046296296296297E-4</v>
      </c>
      <c r="E91">
        <v>75</v>
      </c>
      <c r="F91">
        <v>75</v>
      </c>
      <c r="G91" s="13" t="s">
        <v>43</v>
      </c>
      <c r="H91" s="11" t="s">
        <v>17</v>
      </c>
      <c r="I91" s="3" t="s">
        <v>6</v>
      </c>
      <c r="J91" s="2" t="s">
        <v>47</v>
      </c>
    </row>
    <row r="92" spans="1:10" ht="17.25" x14ac:dyDescent="0.3">
      <c r="A92">
        <f t="shared" si="1"/>
        <v>91</v>
      </c>
      <c r="B92">
        <v>6</v>
      </c>
      <c r="C92" s="4">
        <v>0.88</v>
      </c>
      <c r="D92" s="5">
        <v>1.5046296296296297E-4</v>
      </c>
      <c r="E92">
        <v>75</v>
      </c>
      <c r="F92">
        <v>75</v>
      </c>
      <c r="G92" s="13" t="s">
        <v>43</v>
      </c>
      <c r="H92" s="11" t="s">
        <v>17</v>
      </c>
      <c r="I92" s="3" t="s">
        <v>6</v>
      </c>
      <c r="J92" s="6" t="s">
        <v>50</v>
      </c>
    </row>
    <row r="93" spans="1:10" ht="17.25" x14ac:dyDescent="0.3">
      <c r="A93">
        <f t="shared" si="1"/>
        <v>92</v>
      </c>
      <c r="B93">
        <v>6</v>
      </c>
      <c r="C93" s="4">
        <v>0.88</v>
      </c>
      <c r="D93" s="5">
        <v>1.3888888888888889E-4</v>
      </c>
      <c r="E93">
        <v>75</v>
      </c>
      <c r="F93">
        <v>75</v>
      </c>
      <c r="G93" s="13" t="s">
        <v>43</v>
      </c>
      <c r="H93" s="11" t="s">
        <v>17</v>
      </c>
      <c r="I93" s="3" t="s">
        <v>6</v>
      </c>
      <c r="J93" s="6" t="s">
        <v>50</v>
      </c>
    </row>
    <row r="94" spans="1:10" ht="17.25" x14ac:dyDescent="0.3">
      <c r="A94">
        <f t="shared" si="1"/>
        <v>93</v>
      </c>
      <c r="B94">
        <v>6</v>
      </c>
      <c r="C94" s="4">
        <v>0.74670000000000003</v>
      </c>
      <c r="D94" s="5">
        <v>1.3888888888888889E-4</v>
      </c>
      <c r="E94">
        <v>75</v>
      </c>
      <c r="F94">
        <v>75</v>
      </c>
      <c r="G94" s="13" t="s">
        <v>43</v>
      </c>
      <c r="H94" s="11" t="s">
        <v>17</v>
      </c>
      <c r="I94" s="3" t="s">
        <v>18</v>
      </c>
      <c r="J94" s="6" t="s">
        <v>49</v>
      </c>
    </row>
    <row r="95" spans="1:10" ht="17.25" x14ac:dyDescent="0.3">
      <c r="A95">
        <f t="shared" si="1"/>
        <v>94</v>
      </c>
      <c r="B95">
        <v>6</v>
      </c>
      <c r="C95" s="4">
        <v>0.86670000000000003</v>
      </c>
      <c r="D95" s="5">
        <v>1.273148148148148E-4</v>
      </c>
      <c r="E95">
        <v>75</v>
      </c>
      <c r="F95">
        <v>75</v>
      </c>
      <c r="G95" s="13" t="s">
        <v>48</v>
      </c>
      <c r="H95" s="10" t="s">
        <v>4</v>
      </c>
      <c r="I95" s="3" t="s">
        <v>18</v>
      </c>
      <c r="J95" s="6" t="s">
        <v>49</v>
      </c>
    </row>
    <row r="96" spans="1:10" ht="17.25" x14ac:dyDescent="0.3">
      <c r="A96">
        <f t="shared" si="1"/>
        <v>95</v>
      </c>
      <c r="B96">
        <v>6</v>
      </c>
      <c r="C96" s="4">
        <v>0.76</v>
      </c>
      <c r="D96" s="5">
        <v>1.1574074074074073E-4</v>
      </c>
      <c r="E96">
        <v>75</v>
      </c>
      <c r="F96">
        <v>75</v>
      </c>
      <c r="G96" s="13" t="s">
        <v>48</v>
      </c>
      <c r="H96" s="10" t="s">
        <v>4</v>
      </c>
      <c r="I96" s="3" t="s">
        <v>18</v>
      </c>
      <c r="J96" s="6" t="s">
        <v>49</v>
      </c>
    </row>
    <row r="97" spans="1:10" ht="17.25" x14ac:dyDescent="0.3">
      <c r="A97">
        <f t="shared" si="1"/>
        <v>96</v>
      </c>
      <c r="B97">
        <v>6</v>
      </c>
      <c r="C97" s="4">
        <v>0.82669999999999999</v>
      </c>
      <c r="D97" s="5">
        <v>1.1574074074074073E-4</v>
      </c>
      <c r="E97">
        <v>75</v>
      </c>
      <c r="F97">
        <v>75</v>
      </c>
      <c r="G97" s="13" t="s">
        <v>48</v>
      </c>
      <c r="H97" s="10" t="s">
        <v>4</v>
      </c>
      <c r="I97" s="3" t="s">
        <v>18</v>
      </c>
      <c r="J97" s="6" t="s">
        <v>49</v>
      </c>
    </row>
    <row r="98" spans="1:10" ht="17.25" x14ac:dyDescent="0.3">
      <c r="A98">
        <f t="shared" si="1"/>
        <v>97</v>
      </c>
      <c r="B98">
        <v>6</v>
      </c>
      <c r="C98" s="4">
        <v>0.94669999999999999</v>
      </c>
      <c r="D98" s="5">
        <v>1.3888888888888889E-4</v>
      </c>
      <c r="E98">
        <v>75</v>
      </c>
      <c r="F98">
        <v>75</v>
      </c>
      <c r="G98" s="13" t="s">
        <v>48</v>
      </c>
      <c r="H98" s="11" t="s">
        <v>17</v>
      </c>
      <c r="I98" s="3" t="s">
        <v>6</v>
      </c>
      <c r="J98" s="6" t="s">
        <v>49</v>
      </c>
    </row>
    <row r="99" spans="1:10" ht="17.25" x14ac:dyDescent="0.3">
      <c r="A99">
        <f t="shared" si="1"/>
        <v>98</v>
      </c>
      <c r="B99">
        <v>6</v>
      </c>
      <c r="C99" s="4">
        <v>0.69330000000000003</v>
      </c>
      <c r="D99" s="5">
        <v>1.273148148148148E-4</v>
      </c>
      <c r="E99">
        <v>75</v>
      </c>
      <c r="F99">
        <v>75</v>
      </c>
      <c r="G99" s="13" t="s">
        <v>48</v>
      </c>
      <c r="H99" s="11" t="s">
        <v>17</v>
      </c>
      <c r="I99" s="3" t="s">
        <v>18</v>
      </c>
      <c r="J99" s="6" t="s">
        <v>49</v>
      </c>
    </row>
    <row r="100" spans="1:10" ht="17.25" x14ac:dyDescent="0.3">
      <c r="A100">
        <f t="shared" si="1"/>
        <v>99</v>
      </c>
      <c r="B100">
        <v>6</v>
      </c>
      <c r="C100" s="4">
        <v>0.96</v>
      </c>
      <c r="D100" s="5">
        <v>1.273148148148148E-4</v>
      </c>
      <c r="E100">
        <v>75</v>
      </c>
      <c r="F100">
        <v>75</v>
      </c>
      <c r="G100" s="13" t="s">
        <v>48</v>
      </c>
      <c r="H100" s="11" t="s">
        <v>17</v>
      </c>
      <c r="I100" s="3" t="s">
        <v>6</v>
      </c>
      <c r="J100" s="6" t="s">
        <v>49</v>
      </c>
    </row>
    <row r="101" spans="1:10" ht="17.25" x14ac:dyDescent="0.3">
      <c r="A101">
        <f t="shared" si="1"/>
        <v>100</v>
      </c>
      <c r="B101">
        <v>6</v>
      </c>
      <c r="C101" s="4">
        <v>0.34289999999999998</v>
      </c>
      <c r="D101" s="5">
        <v>3.0092592592592595E-4</v>
      </c>
      <c r="E101">
        <v>75</v>
      </c>
      <c r="F101">
        <v>75</v>
      </c>
      <c r="G101" s="13" t="s">
        <v>48</v>
      </c>
      <c r="H101" s="11" t="s">
        <v>32</v>
      </c>
      <c r="I101" t="s">
        <v>28</v>
      </c>
      <c r="J101" s="6" t="s">
        <v>51</v>
      </c>
    </row>
    <row r="102" spans="1:10" ht="17.25" x14ac:dyDescent="0.3">
      <c r="A102">
        <f t="shared" si="1"/>
        <v>101</v>
      </c>
      <c r="B102">
        <v>6</v>
      </c>
      <c r="C102" s="4">
        <v>0.2286</v>
      </c>
      <c r="D102" s="5">
        <v>2.7777777777777778E-4</v>
      </c>
      <c r="E102">
        <v>75</v>
      </c>
      <c r="F102">
        <v>75</v>
      </c>
      <c r="G102" s="13" t="s">
        <v>48</v>
      </c>
      <c r="H102" s="11" t="s">
        <v>32</v>
      </c>
      <c r="I102" t="s">
        <v>28</v>
      </c>
      <c r="J102" s="6" t="s">
        <v>51</v>
      </c>
    </row>
    <row r="103" spans="1:10" ht="17.25" x14ac:dyDescent="0.3">
      <c r="A103">
        <f t="shared" si="1"/>
        <v>102</v>
      </c>
      <c r="B103">
        <v>6</v>
      </c>
      <c r="C103" s="4">
        <v>0.2</v>
      </c>
      <c r="D103" s="5">
        <v>2.7777777777777778E-4</v>
      </c>
      <c r="E103">
        <v>75</v>
      </c>
      <c r="F103">
        <v>75</v>
      </c>
      <c r="G103" s="13" t="s">
        <v>48</v>
      </c>
      <c r="H103" s="11" t="s">
        <v>32</v>
      </c>
      <c r="I103" t="s">
        <v>28</v>
      </c>
      <c r="J103" s="6" t="s">
        <v>51</v>
      </c>
    </row>
    <row r="104" spans="1:10" s="20" customFormat="1" ht="28.5" x14ac:dyDescent="0.45">
      <c r="A104" s="21" t="s">
        <v>11</v>
      </c>
      <c r="B104" s="15" t="s">
        <v>52</v>
      </c>
      <c r="C104" s="16">
        <f>AVERAGE(C2:C103)</f>
        <v>0.82138921568627499</v>
      </c>
      <c r="D104" s="17">
        <f>AVERAGE(D2:D103)</f>
        <v>8.9028694536120339E-4</v>
      </c>
      <c r="E104" s="15" t="s">
        <v>44</v>
      </c>
      <c r="F104" s="16">
        <f>MAX(C2:C103)</f>
        <v>1</v>
      </c>
      <c r="G104" s="17">
        <f>MAX(D2:D103)</f>
        <v>3.4004629629629628E-2</v>
      </c>
      <c r="H104" s="18" t="s">
        <v>45</v>
      </c>
      <c r="I104" s="16">
        <f>MIN(C2:C103)</f>
        <v>0</v>
      </c>
      <c r="J104" s="19">
        <f>MIN(D2:D103)</f>
        <v>6.9444444444444444E-5</v>
      </c>
    </row>
    <row r="105" spans="1:10" ht="28.5" x14ac:dyDescent="0.45">
      <c r="A105" s="21" t="s">
        <v>11</v>
      </c>
      <c r="B105" s="14" t="s">
        <v>39</v>
      </c>
      <c r="C105" s="16">
        <f>AVERAGE(C2:C85)</f>
        <v>0.83313571428571465</v>
      </c>
      <c r="D105" s="17">
        <f>AVERAGE(D2:D85)</f>
        <v>1.0490573404730041E-3</v>
      </c>
      <c r="E105" s="15" t="s">
        <v>44</v>
      </c>
      <c r="F105" s="16">
        <f>MAX(C2:C85)</f>
        <v>1</v>
      </c>
      <c r="G105" s="17">
        <f>MAX(D2:D85)</f>
        <v>3.4004629629629628E-2</v>
      </c>
      <c r="H105" s="18" t="s">
        <v>45</v>
      </c>
      <c r="I105" s="16">
        <f>MIN(C2:C85)</f>
        <v>0</v>
      </c>
      <c r="J105" s="19">
        <f>MIN(D2:D85)</f>
        <v>6.9444444444444444E-5</v>
      </c>
    </row>
    <row r="106" spans="1:10" ht="28.5" x14ac:dyDescent="0.45">
      <c r="A106" s="21" t="s">
        <v>11</v>
      </c>
      <c r="B106" s="13" t="s">
        <v>48</v>
      </c>
      <c r="C106" s="16">
        <f>AVERAGE(C95:C103)</f>
        <v>0.64721111111111118</v>
      </c>
      <c r="D106" s="17">
        <f>AVERAGE(D95:D103)</f>
        <v>1.7875514403292183E-4</v>
      </c>
      <c r="E106" s="15" t="s">
        <v>44</v>
      </c>
      <c r="F106" s="16">
        <f>MAX(C95:C103)</f>
        <v>0.96</v>
      </c>
      <c r="G106" s="17">
        <f>MAX(D95:D103)</f>
        <v>3.0092592592592595E-4</v>
      </c>
      <c r="H106" s="18" t="s">
        <v>45</v>
      </c>
      <c r="I106" s="16">
        <f>MIN(C95:C103)</f>
        <v>0.2</v>
      </c>
      <c r="J106" s="19">
        <f>MIN(D95:D103)</f>
        <v>1.1574074074074073E-4</v>
      </c>
    </row>
    <row r="107" spans="1:10" ht="28.5" x14ac:dyDescent="0.45">
      <c r="A107" s="21" t="s">
        <v>11</v>
      </c>
      <c r="B107" s="13" t="s">
        <v>43</v>
      </c>
      <c r="C107" s="16">
        <f>AVERAGE(C86:C94)</f>
        <v>0.88593333333333335</v>
      </c>
      <c r="D107" s="17">
        <f>AVERAGE(D86:D94)</f>
        <v>1.3760288065843619E-4</v>
      </c>
      <c r="E107" s="15" t="s">
        <v>44</v>
      </c>
      <c r="F107" s="16">
        <f>MAX(C86:C94)</f>
        <v>0.94669999999999999</v>
      </c>
      <c r="G107" s="17">
        <f>MAX(D86:D94)</f>
        <v>1.5046296296296297E-4</v>
      </c>
      <c r="H107" s="18" t="s">
        <v>45</v>
      </c>
      <c r="I107" s="16">
        <f>MIN(C86:C94)</f>
        <v>0.74670000000000003</v>
      </c>
      <c r="J107" s="19">
        <f>MIN(D86:D94)</f>
        <v>1.1574074074074073E-4</v>
      </c>
    </row>
    <row r="108" spans="1:10" ht="28.5" x14ac:dyDescent="0.45">
      <c r="A108" s="21" t="s">
        <v>11</v>
      </c>
      <c r="B108" s="10" t="s">
        <v>4</v>
      </c>
      <c r="C108" s="16">
        <f>AVERAGE(C2:C19,C35:C46,C59:C67,C77:C88,C95:C97)</f>
        <v>0.82622407407407428</v>
      </c>
      <c r="D108" s="17">
        <f>AVERAGE(D2:D19,D35:D46,D59:D67,D77:D88,D95:D97)</f>
        <v>1.5096523410202665E-3</v>
      </c>
      <c r="E108" s="15" t="s">
        <v>44</v>
      </c>
      <c r="F108" s="16">
        <f>MAX(C2:C19,C35:C46, C59:C67, C77:C88, C95:C97)</f>
        <v>0.97250000000000003</v>
      </c>
      <c r="G108" s="17">
        <f>MAX(D2:D19,D35:D46,D59:D67,D77:D88,D95:D97)</f>
        <v>3.4004629629629628E-2</v>
      </c>
      <c r="H108" s="18" t="s">
        <v>45</v>
      </c>
      <c r="I108" s="16">
        <f t="shared" ref="I105:I110" si="2">MIN(C6:C107)</f>
        <v>0</v>
      </c>
      <c r="J108" s="19">
        <f>MIN(D2:D19,D35:D46,D59:D67,D77:D88,D95:D97)</f>
        <v>6.9444444444444444E-5</v>
      </c>
    </row>
    <row r="109" spans="1:10" ht="28.5" x14ac:dyDescent="0.45">
      <c r="A109" s="21" t="s">
        <v>11</v>
      </c>
      <c r="B109" s="11" t="s">
        <v>17</v>
      </c>
      <c r="C109" s="16">
        <f>AVERAGE(C20:C34,C47:C58,C68:C70,C89:C94,C98:C100)</f>
        <v>0.85078974358974357</v>
      </c>
      <c r="D109" s="17">
        <f>AVERAGE(D20:D34,D47:D58,D68:D70,D89:D94,D98:D100)</f>
        <v>1.8785612535612535E-4</v>
      </c>
      <c r="E109" s="15" t="s">
        <v>44</v>
      </c>
      <c r="F109" s="16">
        <f>MAX(C20:C34,C47:C58,C68:C70,C89:C94,C98:C100)</f>
        <v>1</v>
      </c>
      <c r="G109" s="17">
        <f>MAX(D20:D34,D47:D58,D68:D70,D89:D94,D98:D100)</f>
        <v>3.1250000000000001E-4</v>
      </c>
      <c r="H109" s="18" t="s">
        <v>45</v>
      </c>
      <c r="I109" s="16">
        <f>MIN(C20:C34,C47:C58,C68:C70,C89:C94,C98:C100)</f>
        <v>0.61329999999999996</v>
      </c>
      <c r="J109" s="19">
        <f>MIN(D20:D34,D47:D58,D68:D70,D89:D94,D98:D100)</f>
        <v>1.273148148148148E-4</v>
      </c>
    </row>
    <row r="110" spans="1:10" ht="28.5" x14ac:dyDescent="0.45">
      <c r="A110" s="21" t="s">
        <v>11</v>
      </c>
      <c r="B110" s="11" t="s">
        <v>32</v>
      </c>
      <c r="C110" s="16">
        <f>AVERAGE(C101:C103,C71:C73)</f>
        <v>0.56191666666666673</v>
      </c>
      <c r="D110" s="17">
        <f>AVERAGE(D101:D103,D71:D73)</f>
        <v>2.430555555555556E-4</v>
      </c>
      <c r="E110" s="15" t="s">
        <v>44</v>
      </c>
      <c r="F110" s="16">
        <f>MAX(C101:C103,C71:C73)</f>
        <v>0.88</v>
      </c>
      <c r="G110" s="17">
        <f>MAX(D101:D103,D71:D73)</f>
        <v>3.0092592592592595E-4</v>
      </c>
      <c r="H110" s="18" t="s">
        <v>45</v>
      </c>
      <c r="I110" s="16">
        <f>MIN(C101:C103,C71:C73)</f>
        <v>0.2</v>
      </c>
      <c r="J110" s="19">
        <f>MIN(D101:D103,D71:D73)</f>
        <v>1.9675925925925926E-4</v>
      </c>
    </row>
    <row r="111" spans="1:10" ht="21" x14ac:dyDescent="0.35">
      <c r="A111" s="21" t="s">
        <v>11</v>
      </c>
    </row>
    <row r="112" spans="1:10" ht="21" x14ac:dyDescent="0.35">
      <c r="A112" s="21" t="s">
        <v>11</v>
      </c>
    </row>
    <row r="113" spans="1:1" ht="21" x14ac:dyDescent="0.35">
      <c r="A113" s="21" t="s">
        <v>11</v>
      </c>
    </row>
  </sheetData>
  <phoneticPr fontId="3" type="noConversion"/>
  <conditionalFormatting sqref="B2:B103">
    <cfRule type="cellIs" dxfId="31" priority="31" operator="lessThan">
      <formula>6</formula>
    </cfRule>
    <cfRule type="cellIs" dxfId="30" priority="32" operator="greaterThan">
      <formula>6</formula>
    </cfRule>
  </conditionalFormatting>
  <conditionalFormatting sqref="C2:C103">
    <cfRule type="cellIs" dxfId="29" priority="29" operator="lessThan">
      <formula>$C$104</formula>
    </cfRule>
    <cfRule type="cellIs" dxfId="28" priority="30" operator="greaterThan">
      <formula>$C$104</formula>
    </cfRule>
  </conditionalFormatting>
  <conditionalFormatting sqref="D2:D103">
    <cfRule type="cellIs" dxfId="27" priority="28" operator="greaterThan">
      <formula>$D$104</formula>
    </cfRule>
  </conditionalFormatting>
  <conditionalFormatting sqref="E2:E103">
    <cfRule type="cellIs" dxfId="26" priority="26" operator="lessThan">
      <formula>$E$92</formula>
    </cfRule>
    <cfRule type="cellIs" dxfId="25" priority="27" operator="greaterThan">
      <formula>$E$92</formula>
    </cfRule>
  </conditionalFormatting>
  <conditionalFormatting sqref="F2:F103">
    <cfRule type="cellIs" dxfId="24" priority="24" operator="lessThan">
      <formula>$F$95</formula>
    </cfRule>
    <cfRule type="cellIs" dxfId="23" priority="25" operator="greaterThan">
      <formula>$F$92</formula>
    </cfRule>
  </conditionalFormatting>
  <conditionalFormatting sqref="G1:G1048576">
    <cfRule type="cellIs" dxfId="22" priority="22" operator="equal">
      <formula>$G$95</formula>
    </cfRule>
    <cfRule type="cellIs" dxfId="21" priority="23" operator="equal">
      <formula>$G$93</formula>
    </cfRule>
  </conditionalFormatting>
  <conditionalFormatting sqref="H1:H1048576">
    <cfRule type="cellIs" dxfId="20" priority="19" operator="equal">
      <formula>$H$74</formula>
    </cfRule>
    <cfRule type="cellIs" dxfId="19" priority="20" operator="equal">
      <formula>$H$71</formula>
    </cfRule>
    <cfRule type="cellIs" dxfId="18" priority="21" operator="equal">
      <formula>$H$34</formula>
    </cfRule>
  </conditionalFormatting>
  <conditionalFormatting sqref="I1:I1048576">
    <cfRule type="cellIs" dxfId="17" priority="16" operator="equal">
      <formula>$I$101</formula>
    </cfRule>
    <cfRule type="cellIs" dxfId="16" priority="17" operator="equal">
      <formula>$I$46</formula>
    </cfRule>
    <cfRule type="cellIs" dxfId="15" priority="18" operator="equal">
      <formula>$I$13</formula>
    </cfRule>
  </conditionalFormatting>
  <conditionalFormatting sqref="B105">
    <cfRule type="cellIs" dxfId="14" priority="14" operator="equal">
      <formula>$G$95</formula>
    </cfRule>
    <cfRule type="cellIs" dxfId="13" priority="15" operator="equal">
      <formula>$G$93</formula>
    </cfRule>
  </conditionalFormatting>
  <conditionalFormatting sqref="B106">
    <cfRule type="cellIs" dxfId="12" priority="12" operator="equal">
      <formula>$G$95</formula>
    </cfRule>
    <cfRule type="cellIs" dxfId="11" priority="13" operator="equal">
      <formula>$G$93</formula>
    </cfRule>
  </conditionalFormatting>
  <conditionalFormatting sqref="B107">
    <cfRule type="cellIs" dxfId="10" priority="10" operator="equal">
      <formula>$G$95</formula>
    </cfRule>
    <cfRule type="cellIs" dxfId="9" priority="11" operator="equal">
      <formula>$G$93</formula>
    </cfRule>
  </conditionalFormatting>
  <conditionalFormatting sqref="B108">
    <cfRule type="cellIs" dxfId="8" priority="7" operator="equal">
      <formula>$H$74</formula>
    </cfRule>
    <cfRule type="cellIs" dxfId="7" priority="8" operator="equal">
      <formula>$H$71</formula>
    </cfRule>
    <cfRule type="cellIs" dxfId="6" priority="9" operator="equal">
      <formula>$H$34</formula>
    </cfRule>
  </conditionalFormatting>
  <conditionalFormatting sqref="B109">
    <cfRule type="cellIs" dxfId="5" priority="4" operator="equal">
      <formula>$H$74</formula>
    </cfRule>
    <cfRule type="cellIs" dxfId="4" priority="5" operator="equal">
      <formula>$H$71</formula>
    </cfRule>
    <cfRule type="cellIs" dxfId="3" priority="6" operator="equal">
      <formula>$H$34</formula>
    </cfRule>
  </conditionalFormatting>
  <conditionalFormatting sqref="B110">
    <cfRule type="cellIs" dxfId="2" priority="1" operator="equal">
      <formula>$H$74</formula>
    </cfRule>
    <cfRule type="cellIs" dxfId="1" priority="2" operator="equal">
      <formula>$H$71</formula>
    </cfRule>
    <cfRule type="cellIs" dxfId="0" priority="3" operator="equal">
      <formula>$H$34</formula>
    </cfRule>
  </conditionalFormatting>
  <pageMargins left="0.7" right="0.7" top="0.75" bottom="0.75" header="0.3" footer="0.3"/>
  <pageSetup paperSize="9" orientation="portrait" r:id="rId1"/>
  <ignoredErrors>
    <ignoredError sqref="C106:C107 F105 F10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Chihab Lamri</dc:creator>
  <cp:lastModifiedBy>laisse genre</cp:lastModifiedBy>
  <dcterms:created xsi:type="dcterms:W3CDTF">2024-03-05T16:19:05Z</dcterms:created>
  <dcterms:modified xsi:type="dcterms:W3CDTF">2024-03-19T23:53:55Z</dcterms:modified>
</cp:coreProperties>
</file>