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7 AYO TUNTASKAN\Matkeu\"/>
    </mc:Choice>
  </mc:AlternateContent>
  <xr:revisionPtr revIDLastSave="0" documentId="13_ncr:1_{0C895FF4-E0AD-49BA-9EF0-4DFAD60F6EC1}" xr6:coauthVersionLast="47" xr6:coauthVersionMax="47" xr10:uidLastSave="{00000000-0000-0000-0000-000000000000}"/>
  <bookViews>
    <workbookView xWindow="0" yWindow="0" windowWidth="20490" windowHeight="10920" xr2:uid="{5F5905A2-BC76-4CC5-8771-152A81C29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1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F60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G9" i="1"/>
  <c r="F9" i="1"/>
  <c r="E9" i="1"/>
  <c r="D9" i="1"/>
  <c r="C9" i="1"/>
  <c r="C8" i="1"/>
  <c r="D8" i="1" s="1"/>
  <c r="C12" i="1"/>
  <c r="C16" i="1"/>
  <c r="C20" i="1"/>
  <c r="C24" i="1"/>
  <c r="C28" i="1"/>
  <c r="C32" i="1"/>
  <c r="C33" i="1"/>
  <c r="C34" i="1"/>
  <c r="C35" i="1"/>
  <c r="C36" i="1"/>
  <c r="C38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A53" i="1"/>
  <c r="A54" i="1"/>
  <c r="A55" i="1"/>
  <c r="A56" i="1"/>
  <c r="A57" i="1"/>
  <c r="A58" i="1"/>
  <c r="A59" i="1"/>
  <c r="A60" i="1"/>
  <c r="A49" i="1"/>
  <c r="A50" i="1"/>
  <c r="A51" i="1"/>
  <c r="A5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9" i="1"/>
  <c r="A8" i="1"/>
  <c r="E8" i="1" l="1"/>
  <c r="F8" i="1" s="1"/>
  <c r="G8" i="1" s="1"/>
  <c r="C39" i="1"/>
  <c r="C31" i="1"/>
  <c r="C23" i="1"/>
  <c r="C15" i="1"/>
  <c r="C30" i="1"/>
  <c r="C22" i="1"/>
  <c r="C14" i="1"/>
  <c r="C37" i="1"/>
  <c r="C29" i="1"/>
  <c r="C21" i="1"/>
  <c r="C13" i="1"/>
  <c r="C27" i="1"/>
  <c r="C19" i="1"/>
  <c r="C11" i="1"/>
  <c r="C26" i="1"/>
  <c r="C18" i="1"/>
  <c r="C10" i="1"/>
  <c r="C25" i="1"/>
  <c r="C17" i="1"/>
  <c r="H8" i="1"/>
  <c r="I8" i="1" s="1"/>
  <c r="H9" i="1"/>
  <c r="J8" i="1" l="1"/>
  <c r="K9" i="1"/>
  <c r="I9" i="1" s="1"/>
  <c r="J9" i="1" l="1"/>
  <c r="J10" i="1" l="1"/>
  <c r="J11" i="1" l="1"/>
  <c r="J12" i="1" l="1"/>
  <c r="I12" i="1"/>
  <c r="I13" i="1" l="1"/>
  <c r="J13" i="1" l="1"/>
  <c r="I14" i="1" l="1"/>
  <c r="J14" i="1" l="1"/>
  <c r="I15" i="1" l="1"/>
  <c r="J15" i="1" l="1"/>
  <c r="J16" i="1" l="1"/>
  <c r="I16" i="1"/>
  <c r="I17" i="1" l="1"/>
  <c r="J17" i="1" l="1"/>
  <c r="I18" i="1" s="1"/>
  <c r="J18" i="1" l="1"/>
  <c r="I19" i="1" s="1"/>
  <c r="J19" i="1" l="1"/>
  <c r="I20" i="1" s="1"/>
  <c r="I21" i="1" l="1"/>
  <c r="J20" i="1"/>
  <c r="J21" i="1" l="1"/>
  <c r="I22" i="1" s="1"/>
  <c r="J22" i="1" l="1"/>
  <c r="I23" i="1" s="1"/>
  <c r="J23" i="1" l="1"/>
  <c r="I24" i="1" s="1"/>
  <c r="I25" i="1" l="1"/>
  <c r="J24" i="1"/>
  <c r="J25" i="1" l="1"/>
  <c r="I26" i="1" s="1"/>
  <c r="J26" i="1" l="1"/>
  <c r="I27" i="1" s="1"/>
  <c r="I28" i="1" l="1"/>
  <c r="J27" i="1"/>
  <c r="J28" i="1" l="1"/>
  <c r="I29" i="1" s="1"/>
  <c r="J29" i="1" l="1"/>
  <c r="I30" i="1" s="1"/>
  <c r="J30" i="1" l="1"/>
  <c r="I31" i="1" s="1"/>
  <c r="I32" i="1" l="1"/>
  <c r="J31" i="1"/>
  <c r="I33" i="1" l="1"/>
  <c r="J32" i="1"/>
  <c r="J33" i="1" l="1"/>
  <c r="I34" i="1" s="1"/>
  <c r="I35" i="1" l="1"/>
  <c r="J34" i="1"/>
  <c r="J35" i="1" l="1"/>
  <c r="I36" i="1" s="1"/>
  <c r="J36" i="1" l="1"/>
  <c r="I37" i="1" s="1"/>
  <c r="J37" i="1" l="1"/>
  <c r="I38" i="1" s="1"/>
  <c r="I39" i="1" l="1"/>
  <c r="J38" i="1"/>
  <c r="I40" i="1" l="1"/>
  <c r="J39" i="1"/>
  <c r="J40" i="1" l="1"/>
  <c r="I41" i="1" s="1"/>
  <c r="J41" i="1" l="1"/>
  <c r="I42" i="1" s="1"/>
  <c r="J42" i="1" l="1"/>
  <c r="I43" i="1" s="1"/>
  <c r="J43" i="1" l="1"/>
  <c r="I44" i="1" s="1"/>
  <c r="J44" i="1" l="1"/>
  <c r="I45" i="1" s="1"/>
  <c r="J45" i="1" l="1"/>
  <c r="I46" i="1" s="1"/>
  <c r="J46" i="1" l="1"/>
  <c r="I47" i="1" s="1"/>
  <c r="J47" i="1" l="1"/>
  <c r="I48" i="1" s="1"/>
  <c r="J48" i="1" l="1"/>
  <c r="I49" i="1" s="1"/>
  <c r="J49" i="1" l="1"/>
  <c r="I50" i="1" s="1"/>
  <c r="J50" i="1" l="1"/>
  <c r="I51" i="1" s="1"/>
  <c r="J51" i="1" l="1"/>
  <c r="I52" i="1" s="1"/>
  <c r="J52" i="1" l="1"/>
  <c r="I53" i="1" s="1"/>
  <c r="J53" i="1" l="1"/>
  <c r="I54" i="1" s="1"/>
  <c r="J54" i="1" l="1"/>
  <c r="I55" i="1" s="1"/>
  <c r="J55" i="1" l="1"/>
  <c r="I56" i="1" s="1"/>
  <c r="J56" i="1" l="1"/>
  <c r="I57" i="1" s="1"/>
  <c r="J57" i="1" l="1"/>
  <c r="I58" i="1" s="1"/>
  <c r="I59" i="1" l="1"/>
  <c r="J59" i="1" s="1"/>
  <c r="I60" i="1" s="1"/>
  <c r="J60" i="1" s="1"/>
  <c r="J58" i="1"/>
</calcChain>
</file>

<file path=xl/sharedStrings.xml><?xml version="1.0" encoding="utf-8"?>
<sst xmlns="http://schemas.openxmlformats.org/spreadsheetml/2006/main" count="17" uniqueCount="17">
  <si>
    <t>S0</t>
  </si>
  <si>
    <t>K</t>
  </si>
  <si>
    <t>r</t>
  </si>
  <si>
    <t>sigma</t>
  </si>
  <si>
    <t>T</t>
  </si>
  <si>
    <t>t</t>
  </si>
  <si>
    <t>S</t>
  </si>
  <si>
    <t>d1</t>
  </si>
  <si>
    <t>N(d1)</t>
  </si>
  <si>
    <t>d2</t>
  </si>
  <si>
    <t>N(d2)</t>
  </si>
  <si>
    <t>c</t>
  </si>
  <si>
    <t>Saham yang harus dibeli</t>
  </si>
  <si>
    <t>Bunga</t>
  </si>
  <si>
    <t>Saham dibuang atau tetap</t>
  </si>
  <si>
    <t xml:space="preserve">minggu </t>
  </si>
  <si>
    <t>Hutang Uang yang diperlukan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</si>
</sst>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 x14ac:knownFonts="1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B733F-DDDE-409C-819A-3AC90B9CB47A}">
  <dimension ref="A1:BB64"/>
  <sheetViews>
    <sheetView tabSelected="1" workbookViewId="0">
      <selection activeCell="I5" sqref="I5"/>
    </sheetView>
  </sheetViews>
  <sheetFormatPr defaultRowHeight="15" x14ac:dyDescent="0.25"/>
  <cols>
    <col min="1" max="1" width="12" bestFit="1" customWidth="1"/>
    <col min="2" max="2" width="8.5703125" bestFit="1" customWidth="1"/>
    <col min="3" max="4" width="12" bestFit="1" customWidth="1"/>
    <col min="8" max="8" width="22.7109375" bestFit="1" customWidth="1"/>
    <col min="9" max="9" width="27.28515625" bestFit="1" customWidth="1"/>
    <col min="11" max="11" width="24.28515625" bestFit="1" customWidth="1"/>
  </cols>
  <sheetData>
    <row r="1" spans="1:13" x14ac:dyDescent="0.25">
      <c r="A1" t="s">
        <v>0</v>
      </c>
      <c r="B1">
        <v>50</v>
      </c>
      <c r="E1" t="s">
        <v>15</v>
      </c>
      <c r="F1">
        <v>52</v>
      </c>
      <c r="M1">
        <v>1</v>
      </c>
    </row>
    <row r="2" spans="1:13" x14ac:dyDescent="0.25">
      <c r="A2" t="s">
        <v>1</v>
      </c>
      <c r="B2">
        <v>50</v>
      </c>
      <c r="M2">
        <v>2</v>
      </c>
    </row>
    <row r="3" spans="1:13" x14ac:dyDescent="0.25">
      <c r="A3" t="s">
        <v>2</v>
      </c>
      <c r="B3">
        <v>0.05</v>
      </c>
      <c r="M3">
        <v>3</v>
      </c>
    </row>
    <row r="4" spans="1:13" x14ac:dyDescent="0.25">
      <c r="A4" t="s">
        <v>3</v>
      </c>
      <c r="B4">
        <v>0.3</v>
      </c>
      <c r="M4">
        <v>4</v>
      </c>
    </row>
    <row r="5" spans="1:13" x14ac:dyDescent="0.25">
      <c r="A5" t="s">
        <v>4</v>
      </c>
      <c r="B5">
        <v>1</v>
      </c>
      <c r="M5">
        <v>5</v>
      </c>
    </row>
    <row r="6" spans="1:13" x14ac:dyDescent="0.25">
      <c r="M6">
        <v>6</v>
      </c>
    </row>
    <row r="7" spans="1:13" x14ac:dyDescent="0.25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16</v>
      </c>
      <c r="J7" t="s">
        <v>13</v>
      </c>
      <c r="K7" t="s">
        <v>14</v>
      </c>
      <c r="M7">
        <v>7</v>
      </c>
    </row>
    <row r="8" spans="1:13" x14ac:dyDescent="0.25">
      <c r="A8">
        <f>0/52</f>
        <v>0</v>
      </c>
      <c r="B8" s="3">
        <v>50</v>
      </c>
      <c r="C8">
        <f>(LN(B8/$B$2)+($B$3+0.5*($B$4^2))*($B$5-A8))/($B$4*SQRT($B$5-A8))</f>
        <v>0.31666666666666671</v>
      </c>
      <c r="D8">
        <f>_xlfn.NORM.S.DIST(C8,TRUE)</f>
        <v>0.62425172790601247</v>
      </c>
      <c r="E8">
        <f>C8-$B$4*SQRT($B$5-A8)</f>
        <v>1.6666666666666718E-2</v>
      </c>
      <c r="F8">
        <f>_xlfn.NORM.S.DIST(E8,TRUE)</f>
        <v>0.50664873019368262</v>
      </c>
      <c r="G8">
        <f>B8*D8-$B$2*EXP(-$B$3*($B$5-A8))*F8</f>
        <v>7.1156273929929093</v>
      </c>
      <c r="H8">
        <f>D8*100000</f>
        <v>62425.172790601246</v>
      </c>
      <c r="I8">
        <f>H8*B8</f>
        <v>3121258.6395300622</v>
      </c>
      <c r="J8">
        <f>I8*($B$3/52)</f>
        <v>3001.2102303173679</v>
      </c>
      <c r="M8">
        <v>8</v>
      </c>
    </row>
    <row r="9" spans="1:13" x14ac:dyDescent="0.25">
      <c r="A9">
        <f>M1/$F$1</f>
        <v>1.9230769230769232E-2</v>
      </c>
      <c r="B9" s="4">
        <v>47.8078244774849</v>
      </c>
      <c r="C9">
        <f>(LN(B9/$B$2)+($B$3+0.5*($B$4^2))*($B$5-A9))/($B$4*SQRT($B$5-A9))</f>
        <v>0.16270334854269972</v>
      </c>
      <c r="D9">
        <f>_xlfn.NORM.S.DIST(C9,TRUE)</f>
        <v>0.56462399481527514</v>
      </c>
      <c r="E9">
        <f>C9-$B$4*SQRT($B$5-A9)</f>
        <v>-0.13439803275538639</v>
      </c>
      <c r="F9">
        <f>_xlfn.NORM.S.DIST(E9,TRUE)</f>
        <v>0.44654391857823006</v>
      </c>
      <c r="G9">
        <f>B9*D9-$B$2*EXP(-$B$3*($B$5-A9))*F9</f>
        <v>5.7347278559992283</v>
      </c>
      <c r="H9">
        <f>D9*100000</f>
        <v>56462.399481527515</v>
      </c>
      <c r="I9">
        <f>I8+J8-K9*B9</f>
        <v>2839192.630001151</v>
      </c>
      <c r="J9">
        <f t="shared" ref="J9:J60" si="0">I9*($B$3/52)</f>
        <v>2729.9929134626454</v>
      </c>
      <c r="K9" s="5">
        <f>H8-H9</f>
        <v>5962.7733090737311</v>
      </c>
      <c r="M9">
        <v>9</v>
      </c>
    </row>
    <row r="10" spans="1:13" x14ac:dyDescent="0.25">
      <c r="A10">
        <f t="shared" ref="A10:A60" si="1">M2/$F$1</f>
        <v>3.8461538461538464E-2</v>
      </c>
      <c r="B10" s="4">
        <v>52.352870113767501</v>
      </c>
      <c r="C10">
        <f t="shared" ref="C10:C60" si="2">(LN($B$1/$B$2)+($B$3+0.5*$B$4^2))/($B$4*SQRT($B$5-A10))</f>
        <v>0.32293790252754301</v>
      </c>
      <c r="D10">
        <f t="shared" ref="D10:D60" si="3">_xlfn.NORM.S.DIST(C10,TRUE)</f>
        <v>0.62662886458490219</v>
      </c>
      <c r="E10">
        <f t="shared" ref="E10:E60" si="4">C10-$B$4*SQRT($B$5-A10)</f>
        <v>2.8763699820266941E-2</v>
      </c>
      <c r="F10">
        <f t="shared" ref="F10:F59" si="5">_xlfn.NORM.S.DIST(E10,TRUE)</f>
        <v>0.51147347388001552</v>
      </c>
      <c r="G10">
        <f t="shared" ref="G10:G60" si="6">B10*D10-$B$2*EXP(-$B$3*($B$5-A10))*F10</f>
        <v>8.4325620377787764</v>
      </c>
      <c r="H10">
        <f t="shared" ref="H10:H60" si="7">D10*100000</f>
        <v>62662.886458490219</v>
      </c>
      <c r="I10" s="5">
        <f>I9+J9-K10*B10</f>
        <v>3166535.912261649</v>
      </c>
      <c r="J10">
        <f t="shared" si="0"/>
        <v>3044.7460694823549</v>
      </c>
      <c r="K10" s="5">
        <f>H9-H10</f>
        <v>-6200.4869769627039</v>
      </c>
      <c r="M10">
        <v>10</v>
      </c>
    </row>
    <row r="11" spans="1:13" x14ac:dyDescent="0.25">
      <c r="A11">
        <f t="shared" si="1"/>
        <v>5.7692307692307696E-2</v>
      </c>
      <c r="B11" s="4">
        <v>51.275189667470499</v>
      </c>
      <c r="C11">
        <f t="shared" si="2"/>
        <v>0.32621654397055144</v>
      </c>
      <c r="D11">
        <f t="shared" si="3"/>
        <v>0.6278697374079395</v>
      </c>
      <c r="E11">
        <f t="shared" si="4"/>
        <v>3.4998940952306157E-2</v>
      </c>
      <c r="F11">
        <f t="shared" si="5"/>
        <v>0.51395970732254981</v>
      </c>
      <c r="G11">
        <f t="shared" si="6"/>
        <v>7.6788447418724211</v>
      </c>
      <c r="H11">
        <f t="shared" si="7"/>
        <v>62786.973740793946</v>
      </c>
      <c r="I11" s="5">
        <f t="shared" ref="I11:I59" si="8">I10+J10-K11*B11</f>
        <v>3175943.2572665764</v>
      </c>
      <c r="J11">
        <f t="shared" si="0"/>
        <v>3053.7915935255546</v>
      </c>
      <c r="K11" s="5">
        <f t="shared" ref="K11:K60" si="9">H10-H11</f>
        <v>-124.08728230372799</v>
      </c>
      <c r="M11">
        <v>11</v>
      </c>
    </row>
    <row r="12" spans="1:13" x14ac:dyDescent="0.25">
      <c r="A12">
        <f t="shared" si="1"/>
        <v>7.6923076923076927E-2</v>
      </c>
      <c r="B12" s="4">
        <v>45.709578273924897</v>
      </c>
      <c r="C12">
        <f t="shared" si="2"/>
        <v>0.32959711658213769</v>
      </c>
      <c r="D12">
        <f t="shared" si="3"/>
        <v>0.62914779919824049</v>
      </c>
      <c r="E12">
        <f t="shared" si="4"/>
        <v>4.1366439732980875E-2</v>
      </c>
      <c r="F12">
        <f t="shared" si="5"/>
        <v>0.5164981164507908</v>
      </c>
      <c r="G12">
        <f t="shared" si="6"/>
        <v>4.0980059926489467</v>
      </c>
      <c r="H12">
        <f t="shared" si="7"/>
        <v>62914.779919824046</v>
      </c>
      <c r="I12" s="5">
        <f t="shared" si="8"/>
        <v>3184839.0154043697</v>
      </c>
      <c r="J12">
        <f t="shared" si="0"/>
        <v>3062.3452071195866</v>
      </c>
      <c r="K12" s="5">
        <f t="shared" si="9"/>
        <v>-127.80617903009988</v>
      </c>
      <c r="M12">
        <v>12</v>
      </c>
    </row>
    <row r="13" spans="1:13" x14ac:dyDescent="0.25">
      <c r="A13">
        <f t="shared" si="1"/>
        <v>9.6153846153846159E-2</v>
      </c>
      <c r="B13" s="4">
        <v>51.686842338477803</v>
      </c>
      <c r="C13">
        <f t="shared" si="2"/>
        <v>0.33308501388915923</v>
      </c>
      <c r="D13">
        <f t="shared" si="3"/>
        <v>0.63046494434734934</v>
      </c>
      <c r="E13">
        <f t="shared" si="4"/>
        <v>4.7872542482045199E-2</v>
      </c>
      <c r="F13">
        <f t="shared" si="5"/>
        <v>0.51909108889105759</v>
      </c>
      <c r="G13">
        <f t="shared" si="6"/>
        <v>7.7790246609851721</v>
      </c>
      <c r="H13">
        <f t="shared" si="7"/>
        <v>63046.494434734937</v>
      </c>
      <c r="I13" s="5">
        <f t="shared" si="8"/>
        <v>3194709.2679773774</v>
      </c>
      <c r="J13">
        <f t="shared" si="0"/>
        <v>3071.8358345936322</v>
      </c>
      <c r="K13" s="5">
        <f t="shared" si="9"/>
        <v>-131.71451491089101</v>
      </c>
      <c r="M13">
        <v>13</v>
      </c>
    </row>
    <row r="14" spans="1:13" x14ac:dyDescent="0.25">
      <c r="A14">
        <f t="shared" si="1"/>
        <v>0.11538461538461539</v>
      </c>
      <c r="B14" s="4">
        <v>50.805655445101003</v>
      </c>
      <c r="C14">
        <f t="shared" si="2"/>
        <v>0.33668603761175686</v>
      </c>
      <c r="D14">
        <f t="shared" si="3"/>
        <v>0.63182320507129197</v>
      </c>
      <c r="E14">
        <f t="shared" si="4"/>
        <v>5.4524054673968814E-2</v>
      </c>
      <c r="F14">
        <f t="shared" si="5"/>
        <v>0.52174117788325769</v>
      </c>
      <c r="G14">
        <f t="shared" si="6"/>
        <v>7.1418380962377874</v>
      </c>
      <c r="H14">
        <f t="shared" si="7"/>
        <v>63182.320507129196</v>
      </c>
      <c r="I14" s="5">
        <f t="shared" si="8"/>
        <v>3204681.8364464948</v>
      </c>
      <c r="J14">
        <f t="shared" si="0"/>
        <v>3081.4248427370144</v>
      </c>
      <c r="K14" s="5">
        <f t="shared" si="9"/>
        <v>-135.82607239425852</v>
      </c>
      <c r="M14">
        <v>14</v>
      </c>
    </row>
    <row r="15" spans="1:13" x14ac:dyDescent="0.25">
      <c r="A15">
        <f t="shared" si="1"/>
        <v>0.13461538461538461</v>
      </c>
      <c r="B15" s="4">
        <v>48.796021965717699</v>
      </c>
      <c r="C15">
        <f t="shared" si="2"/>
        <v>0.34040643826149436</v>
      </c>
      <c r="D15">
        <f t="shared" si="3"/>
        <v>0.63322476456758414</v>
      </c>
      <c r="E15">
        <f t="shared" si="4"/>
        <v>6.1328285435775343E-2</v>
      </c>
      <c r="F15">
        <f t="shared" si="5"/>
        <v>0.5244511176630996</v>
      </c>
      <c r="G15">
        <f t="shared" si="6"/>
        <v>5.7867264303600159</v>
      </c>
      <c r="H15">
        <f t="shared" si="7"/>
        <v>63322.476456758413</v>
      </c>
      <c r="I15" s="5">
        <f t="shared" si="8"/>
        <v>3214602.314085965</v>
      </c>
      <c r="J15">
        <f t="shared" si="0"/>
        <v>3090.9637635441973</v>
      </c>
      <c r="K15" s="5">
        <f t="shared" si="9"/>
        <v>-140.1559496292175</v>
      </c>
      <c r="M15">
        <v>15</v>
      </c>
    </row>
    <row r="16" spans="1:13" x14ac:dyDescent="0.25">
      <c r="A16">
        <f t="shared" si="1"/>
        <v>0.15384615384615385</v>
      </c>
      <c r="B16" s="4">
        <v>50.165066807098803</v>
      </c>
      <c r="C16">
        <f t="shared" si="2"/>
        <v>0.34425296078625239</v>
      </c>
      <c r="D16">
        <f t="shared" si="3"/>
        <v>0.63467197173945533</v>
      </c>
      <c r="E16">
        <f t="shared" si="4"/>
        <v>6.8293097483912435E-2</v>
      </c>
      <c r="F16">
        <f t="shared" si="5"/>
        <v>0.5272238406439026</v>
      </c>
      <c r="G16">
        <f t="shared" si="6"/>
        <v>6.5691877701495187</v>
      </c>
      <c r="H16">
        <f t="shared" si="7"/>
        <v>63467.197173945533</v>
      </c>
      <c r="I16" s="5">
        <f t="shared" si="8"/>
        <v>3224953.2022955725</v>
      </c>
      <c r="J16">
        <f t="shared" si="0"/>
        <v>3100.9165406688198</v>
      </c>
      <c r="K16" s="5">
        <f t="shared" si="9"/>
        <v>-144.72071718711959</v>
      </c>
      <c r="M16">
        <v>16</v>
      </c>
    </row>
    <row r="17" spans="1:13" x14ac:dyDescent="0.25">
      <c r="A17">
        <f t="shared" si="1"/>
        <v>0.17307692307692307</v>
      </c>
      <c r="B17" s="4">
        <v>53.716092787473897</v>
      </c>
      <c r="C17">
        <f t="shared" si="2"/>
        <v>0.34823289602046653</v>
      </c>
      <c r="D17">
        <f t="shared" si="3"/>
        <v>0.6361673577126068</v>
      </c>
      <c r="E17">
        <f t="shared" si="4"/>
        <v>7.54269633080768E-2</v>
      </c>
      <c r="F17">
        <f t="shared" si="5"/>
        <v>0.53006249665343685</v>
      </c>
      <c r="G17">
        <f t="shared" si="6"/>
        <v>8.742757666999708</v>
      </c>
      <c r="H17">
        <f t="shared" si="7"/>
        <v>63616.735771260683</v>
      </c>
      <c r="I17" s="5">
        <f t="shared" si="8"/>
        <v>3236086.7480049306</v>
      </c>
      <c r="J17">
        <f t="shared" si="0"/>
        <v>3111.621873081664</v>
      </c>
      <c r="K17" s="5">
        <f t="shared" si="9"/>
        <v>-149.53859731514967</v>
      </c>
      <c r="M17">
        <v>17</v>
      </c>
    </row>
    <row r="18" spans="1:13" x14ac:dyDescent="0.25">
      <c r="A18">
        <f t="shared" si="1"/>
        <v>0.19230769230769232</v>
      </c>
      <c r="B18" s="4">
        <v>48.920151408584701</v>
      </c>
      <c r="C18">
        <f t="shared" si="2"/>
        <v>0.35235413883398498</v>
      </c>
      <c r="D18">
        <f t="shared" si="3"/>
        <v>0.63771365440801975</v>
      </c>
      <c r="E18">
        <f t="shared" si="4"/>
        <v>8.273902855210985E-2</v>
      </c>
      <c r="F18">
        <f t="shared" si="5"/>
        <v>0.53297047452409685</v>
      </c>
      <c r="G18">
        <f t="shared" si="6"/>
        <v>5.6032740165256989</v>
      </c>
      <c r="H18">
        <f t="shared" si="7"/>
        <v>63771.365440801972</v>
      </c>
      <c r="I18" s="5">
        <f t="shared" si="8"/>
        <v>3246762.8767242315</v>
      </c>
      <c r="J18">
        <f t="shared" si="0"/>
        <v>3121.8873814656076</v>
      </c>
      <c r="K18" s="5">
        <f t="shared" si="9"/>
        <v>-154.62966954128933</v>
      </c>
      <c r="M18">
        <v>18</v>
      </c>
    </row>
    <row r="19" spans="1:13" x14ac:dyDescent="0.25">
      <c r="A19">
        <f t="shared" si="1"/>
        <v>0.21153846153846154</v>
      </c>
      <c r="B19" s="4">
        <v>51.040067947538297</v>
      </c>
      <c r="C19">
        <f t="shared" si="2"/>
        <v>0.35662525403526624</v>
      </c>
      <c r="D19">
        <f t="shared" si="3"/>
        <v>0.63931381548001087</v>
      </c>
      <c r="E19">
        <f t="shared" si="4"/>
        <v>9.0239183713377136E-2</v>
      </c>
      <c r="F19">
        <f t="shared" si="5"/>
        <v>0.53595142638594062</v>
      </c>
      <c r="G19">
        <f t="shared" si="6"/>
        <v>6.8689388411291112</v>
      </c>
      <c r="H19">
        <f t="shared" si="7"/>
        <v>63931.381548001089</v>
      </c>
      <c r="I19" s="5">
        <f t="shared" si="8"/>
        <v>3258051.9970898405</v>
      </c>
      <c r="J19">
        <f t="shared" si="0"/>
        <v>3132.7423048940777</v>
      </c>
      <c r="K19" s="5">
        <f t="shared" si="9"/>
        <v>-160.01610719911696</v>
      </c>
      <c r="M19">
        <v>19</v>
      </c>
    </row>
    <row r="20" spans="1:13" x14ac:dyDescent="0.25">
      <c r="A20">
        <f t="shared" si="1"/>
        <v>0.23076923076923078</v>
      </c>
      <c r="B20" s="4">
        <v>51.534996113391301</v>
      </c>
      <c r="C20">
        <f t="shared" si="2"/>
        <v>0.36105555128139372</v>
      </c>
      <c r="D20">
        <f t="shared" si="3"/>
        <v>0.64097103998360461</v>
      </c>
      <c r="E20">
        <f t="shared" si="4"/>
        <v>9.7938145489284978E-2</v>
      </c>
      <c r="F20">
        <f t="shared" si="5"/>
        <v>0.53900929507356743</v>
      </c>
      <c r="G20">
        <f t="shared" si="6"/>
        <v>7.0988509843370835</v>
      </c>
      <c r="H20">
        <f t="shared" si="7"/>
        <v>64097.103998360464</v>
      </c>
      <c r="I20" s="5">
        <f t="shared" si="8"/>
        <v>3269725.2452299069</v>
      </c>
      <c r="J20">
        <f t="shared" si="0"/>
        <v>3143.9665819518336</v>
      </c>
      <c r="K20" s="5">
        <f t="shared" si="9"/>
        <v>-165.72245035937522</v>
      </c>
      <c r="M20">
        <v>20</v>
      </c>
    </row>
    <row r="21" spans="1:13" x14ac:dyDescent="0.25">
      <c r="A21">
        <f t="shared" si="1"/>
        <v>0.25</v>
      </c>
      <c r="B21" s="4">
        <v>49.378303144132403</v>
      </c>
      <c r="C21">
        <f t="shared" si="2"/>
        <v>0.36565517048676305</v>
      </c>
      <c r="D21">
        <f t="shared" si="3"/>
        <v>0.64268879920144661</v>
      </c>
      <c r="E21">
        <f t="shared" si="4"/>
        <v>0.10584754935143148</v>
      </c>
      <c r="F21">
        <f t="shared" si="5"/>
        <v>0.54214834513179411</v>
      </c>
      <c r="G21">
        <f t="shared" si="6"/>
        <v>5.6251693739311897</v>
      </c>
      <c r="H21">
        <f t="shared" si="7"/>
        <v>64268.87992014466</v>
      </c>
      <c r="I21" s="5">
        <f t="shared" si="8"/>
        <v>3281351.2153505813</v>
      </c>
      <c r="J21">
        <f t="shared" si="0"/>
        <v>3155.145399375559</v>
      </c>
      <c r="K21" s="5">
        <f t="shared" si="9"/>
        <v>-171.77592178419582</v>
      </c>
      <c r="M21">
        <v>21</v>
      </c>
    </row>
    <row r="22" spans="1:13" x14ac:dyDescent="0.25">
      <c r="A22">
        <f t="shared" si="1"/>
        <v>0.26923076923076922</v>
      </c>
      <c r="B22" s="4">
        <v>49.135276619943802</v>
      </c>
      <c r="C22">
        <f t="shared" si="2"/>
        <v>0.37043517951488114</v>
      </c>
      <c r="D22">
        <f t="shared" si="3"/>
        <v>0.64447086714058877</v>
      </c>
      <c r="E22">
        <f t="shared" si="4"/>
        <v>0.11398005523534804</v>
      </c>
      <c r="F22">
        <f t="shared" si="5"/>
        <v>0.54537319799456285</v>
      </c>
      <c r="G22">
        <f t="shared" si="6"/>
        <v>5.375966362786432</v>
      </c>
      <c r="H22">
        <f t="shared" si="7"/>
        <v>64447.086714058874</v>
      </c>
      <c r="I22" s="5">
        <f t="shared" si="8"/>
        <v>3293262.6008644849</v>
      </c>
      <c r="J22">
        <f t="shared" si="0"/>
        <v>3166.5986546773897</v>
      </c>
      <c r="K22" s="5">
        <f t="shared" si="9"/>
        <v>-178.20679391421436</v>
      </c>
      <c r="M22">
        <v>22</v>
      </c>
    </row>
    <row r="23" spans="1:13" x14ac:dyDescent="0.25">
      <c r="A23">
        <f t="shared" si="1"/>
        <v>0.28846153846153844</v>
      </c>
      <c r="B23" s="4">
        <v>50.6665476387018</v>
      </c>
      <c r="C23">
        <f t="shared" si="2"/>
        <v>0.37540768629708554</v>
      </c>
      <c r="D23">
        <f t="shared" si="3"/>
        <v>0.64632135530688717</v>
      </c>
      <c r="E23">
        <f t="shared" si="4"/>
        <v>0.12234946861099355</v>
      </c>
      <c r="F23">
        <f t="shared" si="5"/>
        <v>0.54868887202017413</v>
      </c>
      <c r="G23">
        <f t="shared" si="6"/>
        <v>6.2713031788114435</v>
      </c>
      <c r="H23">
        <f t="shared" si="7"/>
        <v>64632.13553068872</v>
      </c>
      <c r="I23" s="5">
        <f t="shared" si="8"/>
        <v>3305804.9842024236</v>
      </c>
      <c r="J23">
        <f t="shared" si="0"/>
        <v>3178.6586386561767</v>
      </c>
      <c r="K23" s="5">
        <f t="shared" si="9"/>
        <v>-185.04881662984553</v>
      </c>
      <c r="M23">
        <v>23</v>
      </c>
    </row>
    <row r="24" spans="1:13" x14ac:dyDescent="0.25">
      <c r="A24">
        <f t="shared" si="1"/>
        <v>0.30769230769230771</v>
      </c>
      <c r="B24" s="4">
        <v>50.826454198661096</v>
      </c>
      <c r="C24">
        <f t="shared" si="2"/>
        <v>0.38058596796564331</v>
      </c>
      <c r="D24">
        <f t="shared" si="3"/>
        <v>0.64824475248376867</v>
      </c>
      <c r="E24">
        <f t="shared" si="4"/>
        <v>0.13097087966429022</v>
      </c>
      <c r="F24">
        <f t="shared" si="5"/>
        <v>0.55210082819851891</v>
      </c>
      <c r="G24">
        <f t="shared" si="6"/>
        <v>6.2821506031877341</v>
      </c>
      <c r="H24">
        <f t="shared" si="7"/>
        <v>64824.475248376868</v>
      </c>
      <c r="I24" s="5">
        <f t="shared" si="8"/>
        <v>3318759.5886927396</v>
      </c>
      <c r="J24">
        <f t="shared" si="0"/>
        <v>3191.1149891276345</v>
      </c>
      <c r="K24" s="5">
        <f t="shared" si="9"/>
        <v>-192.33971768814808</v>
      </c>
      <c r="M24">
        <v>24</v>
      </c>
    </row>
    <row r="25" spans="1:13" x14ac:dyDescent="0.25">
      <c r="A25">
        <f t="shared" si="1"/>
        <v>0.32692307692307693</v>
      </c>
      <c r="B25" s="4">
        <v>50.176491428560198</v>
      </c>
      <c r="C25">
        <f t="shared" si="2"/>
        <v>0.38598462013936125</v>
      </c>
      <c r="D25">
        <f t="shared" si="3"/>
        <v>0.65024597038820775</v>
      </c>
      <c r="E25">
        <f t="shared" si="4"/>
        <v>0.13986082389665117</v>
      </c>
      <c r="F25">
        <f t="shared" si="5"/>
        <v>0.55561502250851968</v>
      </c>
      <c r="G25">
        <f t="shared" si="6"/>
        <v>5.7656823838440658</v>
      </c>
      <c r="H25">
        <f t="shared" si="7"/>
        <v>65024.597038820772</v>
      </c>
      <c r="I25" s="5">
        <f t="shared" si="8"/>
        <v>3331992.1129847439</v>
      </c>
      <c r="J25">
        <f t="shared" si="0"/>
        <v>3203.8385701776388</v>
      </c>
      <c r="K25" s="5">
        <f t="shared" si="9"/>
        <v>-200.12179044390359</v>
      </c>
      <c r="M25">
        <v>25</v>
      </c>
    </row>
    <row r="26" spans="1:13" x14ac:dyDescent="0.25">
      <c r="A26">
        <f t="shared" si="1"/>
        <v>0.34615384615384615</v>
      </c>
      <c r="B26" s="4">
        <v>51.703300754868799</v>
      </c>
      <c r="C26">
        <f t="shared" si="2"/>
        <v>0.39161973018720014</v>
      </c>
      <c r="D26">
        <f t="shared" si="3"/>
        <v>0.65233039625699463</v>
      </c>
      <c r="E26">
        <f t="shared" si="4"/>
        <v>0.14903746816840818</v>
      </c>
      <c r="F26">
        <f t="shared" si="5"/>
        <v>0.55923796610423382</v>
      </c>
      <c r="G26">
        <f t="shared" si="6"/>
        <v>6.6650942050267972</v>
      </c>
      <c r="H26">
        <f t="shared" si="7"/>
        <v>65233.039625699465</v>
      </c>
      <c r="I26" s="5">
        <f t="shared" si="8"/>
        <v>3345973.1213144334</v>
      </c>
      <c r="J26">
        <f t="shared" si="0"/>
        <v>3217.2818474177247</v>
      </c>
      <c r="K26" s="5">
        <f t="shared" si="9"/>
        <v>-208.44258687869296</v>
      </c>
      <c r="M26">
        <v>26</v>
      </c>
    </row>
    <row r="27" spans="1:13" x14ac:dyDescent="0.25">
      <c r="A27">
        <f t="shared" si="1"/>
        <v>0.36538461538461536</v>
      </c>
      <c r="B27" s="4">
        <v>50.573080669715203</v>
      </c>
      <c r="C27">
        <f t="shared" si="2"/>
        <v>0.397509079158537</v>
      </c>
      <c r="D27">
        <f t="shared" si="3"/>
        <v>0.65450395363990665</v>
      </c>
      <c r="E27">
        <f t="shared" si="4"/>
        <v>0.15852082711382956</v>
      </c>
      <c r="F27">
        <f t="shared" si="5"/>
        <v>0.56297679475610984</v>
      </c>
      <c r="G27">
        <f t="shared" si="6"/>
        <v>5.8306038341305708</v>
      </c>
      <c r="H27">
        <f t="shared" si="7"/>
        <v>65450.395363990669</v>
      </c>
      <c r="I27" s="5">
        <f t="shared" si="8"/>
        <v>3360182.7524484778</v>
      </c>
      <c r="J27">
        <f t="shared" si="0"/>
        <v>3230.9449542773827</v>
      </c>
      <c r="K27" s="5">
        <f t="shared" si="9"/>
        <v>-217.35573829120403</v>
      </c>
      <c r="M27">
        <v>27</v>
      </c>
    </row>
    <row r="28" spans="1:13" x14ac:dyDescent="0.25">
      <c r="A28">
        <f t="shared" si="1"/>
        <v>0.38461538461538464</v>
      </c>
      <c r="B28" s="4">
        <v>49.723365926133098</v>
      </c>
      <c r="C28">
        <f t="shared" si="2"/>
        <v>0.4036723781594288</v>
      </c>
      <c r="D28">
        <f t="shared" si="3"/>
        <v>0.65677317295517645</v>
      </c>
      <c r="E28">
        <f t="shared" si="4"/>
        <v>0.16833301599360795</v>
      </c>
      <c r="F28">
        <f t="shared" si="5"/>
        <v>0.56683934928277613</v>
      </c>
      <c r="G28">
        <f t="shared" si="6"/>
        <v>5.1737861178123481</v>
      </c>
      <c r="H28">
        <f t="shared" si="7"/>
        <v>65677.317295517641</v>
      </c>
      <c r="I28" s="5">
        <f t="shared" si="8"/>
        <v>3374697.0196407358</v>
      </c>
      <c r="J28">
        <f t="shared" si="0"/>
        <v>3244.9009804237844</v>
      </c>
      <c r="K28" s="5">
        <f t="shared" si="9"/>
        <v>-226.92193152697291</v>
      </c>
      <c r="M28">
        <v>28</v>
      </c>
    </row>
    <row r="29" spans="1:13" x14ac:dyDescent="0.25">
      <c r="A29">
        <f t="shared" si="1"/>
        <v>0.40384615384615385</v>
      </c>
      <c r="B29" s="4">
        <v>49.465481671563502</v>
      </c>
      <c r="C29">
        <f t="shared" si="2"/>
        <v>0.41013154634173105</v>
      </c>
      <c r="D29">
        <f t="shared" si="3"/>
        <v>0.65914527371234433</v>
      </c>
      <c r="E29">
        <f t="shared" si="4"/>
        <v>0.17849854749690722</v>
      </c>
      <c r="F29">
        <f t="shared" si="5"/>
        <v>0.57083426909569623</v>
      </c>
      <c r="G29">
        <f t="shared" si="6"/>
        <v>4.9014330287370207</v>
      </c>
      <c r="H29">
        <f t="shared" si="7"/>
        <v>65914.527371234435</v>
      </c>
      <c r="I29" s="5">
        <f t="shared" si="8"/>
        <v>3389675.6312738387</v>
      </c>
      <c r="J29">
        <f t="shared" si="0"/>
        <v>3259.3034916094603</v>
      </c>
      <c r="K29" s="5">
        <f t="shared" si="9"/>
        <v>-237.21007571679365</v>
      </c>
      <c r="M29">
        <v>29</v>
      </c>
    </row>
    <row r="30" spans="1:13" x14ac:dyDescent="0.25">
      <c r="A30">
        <f t="shared" si="1"/>
        <v>0.42307692307692307</v>
      </c>
      <c r="B30" s="4">
        <v>52.0049546279701</v>
      </c>
      <c r="C30">
        <f t="shared" si="2"/>
        <v>0.4169110394494428</v>
      </c>
      <c r="D30">
        <f t="shared" si="3"/>
        <v>0.66162826074894865</v>
      </c>
      <c r="E30">
        <f t="shared" si="4"/>
        <v>0.18904468185561785</v>
      </c>
      <c r="F30">
        <f t="shared" si="5"/>
        <v>0.57497110146671171</v>
      </c>
      <c r="G30">
        <f t="shared" si="6"/>
        <v>6.4768311886525716</v>
      </c>
      <c r="H30">
        <f t="shared" si="7"/>
        <v>66162.826074894867</v>
      </c>
      <c r="I30" s="5">
        <f t="shared" si="8"/>
        <v>3405847.6975834928</v>
      </c>
      <c r="J30">
        <f t="shared" si="0"/>
        <v>3274.8535553687434</v>
      </c>
      <c r="K30" s="5">
        <f t="shared" si="9"/>
        <v>-248.29870366043178</v>
      </c>
      <c r="M30">
        <v>30</v>
      </c>
    </row>
    <row r="31" spans="1:13" x14ac:dyDescent="0.25">
      <c r="A31">
        <f t="shared" si="1"/>
        <v>0.44230769230769229</v>
      </c>
      <c r="B31" s="4">
        <v>51.584746232404001</v>
      </c>
      <c r="C31">
        <f t="shared" si="2"/>
        <v>0.42403824016092462</v>
      </c>
      <c r="D31">
        <f t="shared" si="3"/>
        <v>0.6642310373881678</v>
      </c>
      <c r="E31">
        <f t="shared" si="4"/>
        <v>0.20000184201922158</v>
      </c>
      <c r="F31">
        <f t="shared" si="5"/>
        <v>0.5792604297471291</v>
      </c>
      <c r="G31">
        <f t="shared" si="6"/>
        <v>6.0976345420162481</v>
      </c>
      <c r="H31">
        <f t="shared" si="7"/>
        <v>66423.103738816775</v>
      </c>
      <c r="I31" s="5">
        <f t="shared" si="8"/>
        <v>3422548.908382236</v>
      </c>
      <c r="J31">
        <f t="shared" si="0"/>
        <v>3290.9124119059966</v>
      </c>
      <c r="K31" s="5">
        <f t="shared" si="9"/>
        <v>-260.27766392190824</v>
      </c>
      <c r="M31">
        <v>31</v>
      </c>
    </row>
    <row r="32" spans="1:13" x14ac:dyDescent="0.25">
      <c r="A32">
        <f t="shared" si="1"/>
        <v>0.46153846153846156</v>
      </c>
      <c r="B32" s="4">
        <v>51.681149445928597</v>
      </c>
      <c r="C32">
        <f t="shared" si="2"/>
        <v>0.43154392445052309</v>
      </c>
      <c r="D32">
        <f t="shared" si="3"/>
        <v>0.66696353914161277</v>
      </c>
      <c r="E32">
        <f t="shared" si="4"/>
        <v>0.21140410873892027</v>
      </c>
      <c r="F32">
        <f t="shared" si="5"/>
        <v>0.58371402455709354</v>
      </c>
      <c r="G32">
        <f t="shared" si="6"/>
        <v>6.0590266269190565</v>
      </c>
      <c r="H32">
        <f t="shared" si="7"/>
        <v>66696.353914161271</v>
      </c>
      <c r="I32" s="5">
        <f t="shared" si="8"/>
        <v>3439961.7039422467</v>
      </c>
      <c r="J32">
        <f t="shared" si="0"/>
        <v>3307.655484559853</v>
      </c>
      <c r="K32" s="5">
        <f t="shared" si="9"/>
        <v>-273.2501753444958</v>
      </c>
      <c r="M32">
        <v>32</v>
      </c>
    </row>
    <row r="33" spans="1:13" x14ac:dyDescent="0.25">
      <c r="A33">
        <f t="shared" si="1"/>
        <v>0.48076923076923078</v>
      </c>
      <c r="B33" s="4">
        <v>51.165709105330798</v>
      </c>
      <c r="C33">
        <f t="shared" si="2"/>
        <v>0.43946282210951693</v>
      </c>
      <c r="D33">
        <f t="shared" si="3"/>
        <v>0.66983689250525924</v>
      </c>
      <c r="E33">
        <f t="shared" si="4"/>
        <v>0.22328981447264931</v>
      </c>
      <c r="F33">
        <f t="shared" si="5"/>
        <v>0.5883450229803211</v>
      </c>
      <c r="G33">
        <f t="shared" si="6"/>
        <v>5.6093171398063149</v>
      </c>
      <c r="H33">
        <f t="shared" si="7"/>
        <v>66983.689250525931</v>
      </c>
      <c r="I33" s="5">
        <f t="shared" si="8"/>
        <v>3457971.075662923</v>
      </c>
      <c r="J33">
        <f t="shared" si="0"/>
        <v>3324.9721881374262</v>
      </c>
      <c r="K33" s="5">
        <f t="shared" si="9"/>
        <v>-287.33533636466018</v>
      </c>
      <c r="M33">
        <v>33</v>
      </c>
    </row>
    <row r="34" spans="1:13" x14ac:dyDescent="0.25">
      <c r="A34">
        <f t="shared" si="1"/>
        <v>0.5</v>
      </c>
      <c r="B34" s="4">
        <v>42.945259599555001</v>
      </c>
      <c r="C34">
        <f t="shared" si="2"/>
        <v>0.44783429475148012</v>
      </c>
      <c r="D34">
        <f t="shared" si="3"/>
        <v>0.67286360459569272</v>
      </c>
      <c r="E34">
        <f t="shared" si="4"/>
        <v>0.23570226039551587</v>
      </c>
      <c r="F34">
        <f t="shared" si="5"/>
        <v>0.59316814211660407</v>
      </c>
      <c r="G34">
        <f t="shared" si="6"/>
        <v>-2.9836250833380262E-2</v>
      </c>
      <c r="H34">
        <f t="shared" si="7"/>
        <v>67286.360459569274</v>
      </c>
      <c r="I34" s="5">
        <f t="shared" si="8"/>
        <v>3474294.3414967381</v>
      </c>
      <c r="J34">
        <f t="shared" si="0"/>
        <v>3340.6676360545562</v>
      </c>
      <c r="K34" s="5">
        <f t="shared" si="9"/>
        <v>-302.67120904334297</v>
      </c>
      <c r="M34">
        <v>34</v>
      </c>
    </row>
    <row r="35" spans="1:13" x14ac:dyDescent="0.25">
      <c r="A35">
        <f t="shared" si="1"/>
        <v>0.51923076923076927</v>
      </c>
      <c r="B35" s="4">
        <v>44.060129868561901</v>
      </c>
      <c r="C35">
        <f t="shared" si="2"/>
        <v>0.456703161558772</v>
      </c>
      <c r="D35">
        <f t="shared" si="3"/>
        <v>0.67605779094317664</v>
      </c>
      <c r="E35">
        <f t="shared" si="4"/>
        <v>0.24869058797431109</v>
      </c>
      <c r="F35">
        <f t="shared" si="5"/>
        <v>0.59819993506580249</v>
      </c>
      <c r="G35">
        <f t="shared" si="6"/>
        <v>0.58761474080775855</v>
      </c>
      <c r="H35">
        <f t="shared" si="7"/>
        <v>67605.779094317666</v>
      </c>
      <c r="I35" s="5">
        <f t="shared" si="8"/>
        <v>3491708.6356622456</v>
      </c>
      <c r="J35">
        <f t="shared" si="0"/>
        <v>3357.4121496752364</v>
      </c>
      <c r="K35" s="5">
        <f t="shared" si="9"/>
        <v>-319.41863474839192</v>
      </c>
      <c r="M35">
        <v>35</v>
      </c>
    </row>
    <row r="36" spans="1:13" x14ac:dyDescent="0.25">
      <c r="A36">
        <f t="shared" si="1"/>
        <v>0.53846153846153844</v>
      </c>
      <c r="B36" s="4">
        <v>49.7080371401807</v>
      </c>
      <c r="C36">
        <f t="shared" si="2"/>
        <v>0.46612071238952529</v>
      </c>
      <c r="D36">
        <f t="shared" si="3"/>
        <v>0.67943545082948686</v>
      </c>
      <c r="E36">
        <f t="shared" si="4"/>
        <v>0.2623108462434981</v>
      </c>
      <c r="F36">
        <f t="shared" si="5"/>
        <v>0.60345909968547584</v>
      </c>
      <c r="G36">
        <f t="shared" si="6"/>
        <v>4.2887738290805864</v>
      </c>
      <c r="H36">
        <f t="shared" si="7"/>
        <v>67943.54508294868</v>
      </c>
      <c r="I36" s="5">
        <f t="shared" si="8"/>
        <v>3511855.7321194811</v>
      </c>
      <c r="J36">
        <f t="shared" si="0"/>
        <v>3376.7843578071934</v>
      </c>
      <c r="K36" s="5">
        <f t="shared" si="9"/>
        <v>-337.7659886310139</v>
      </c>
      <c r="M36">
        <v>36</v>
      </c>
    </row>
    <row r="37" spans="1:13" x14ac:dyDescent="0.25">
      <c r="A37">
        <f t="shared" si="1"/>
        <v>0.55769230769230771</v>
      </c>
      <c r="B37" s="4">
        <v>49.7045904074538</v>
      </c>
      <c r="C37">
        <f t="shared" si="2"/>
        <v>0.47614596065220449</v>
      </c>
      <c r="D37">
        <f t="shared" si="3"/>
        <v>0.68301480231768441</v>
      </c>
      <c r="E37">
        <f t="shared" si="4"/>
        <v>0.27662730912385164</v>
      </c>
      <c r="F37">
        <f t="shared" si="5"/>
        <v>0.6089668534810474</v>
      </c>
      <c r="G37">
        <f t="shared" si="6"/>
        <v>4.1666137211455911</v>
      </c>
      <c r="H37">
        <f t="shared" si="7"/>
        <v>68301.480231768437</v>
      </c>
      <c r="I37" s="5">
        <f t="shared" si="8"/>
        <v>3533023.5364418053</v>
      </c>
      <c r="J37">
        <f t="shared" si="0"/>
        <v>3397.1380158094285</v>
      </c>
      <c r="K37" s="5">
        <f t="shared" si="9"/>
        <v>-357.93514881975716</v>
      </c>
      <c r="M37">
        <v>37</v>
      </c>
    </row>
    <row r="38" spans="1:13" x14ac:dyDescent="0.25">
      <c r="A38">
        <f t="shared" si="1"/>
        <v>0.57692307692307687</v>
      </c>
      <c r="B38" s="4">
        <v>49.4758649827235</v>
      </c>
      <c r="C38">
        <f t="shared" si="2"/>
        <v>0.48684720603101139</v>
      </c>
      <c r="D38">
        <f t="shared" si="3"/>
        <v>0.68681669283225055</v>
      </c>
      <c r="E38">
        <f t="shared" si="4"/>
        <v>0.29171411535461411</v>
      </c>
      <c r="F38">
        <f t="shared" si="5"/>
        <v>0.61474739203820028</v>
      </c>
      <c r="G38">
        <f t="shared" si="6"/>
        <v>3.8868649272896612</v>
      </c>
      <c r="H38">
        <f t="shared" si="7"/>
        <v>68681.669283225056</v>
      </c>
      <c r="I38" s="5">
        <f t="shared" si="8"/>
        <v>3555230.8566353922</v>
      </c>
      <c r="J38">
        <f t="shared" si="0"/>
        <v>3418.4912083032618</v>
      </c>
      <c r="K38" s="5">
        <f t="shared" si="9"/>
        <v>-380.18905145661847</v>
      </c>
      <c r="M38">
        <v>38</v>
      </c>
    </row>
    <row r="39" spans="1:13" x14ac:dyDescent="0.25">
      <c r="A39">
        <f t="shared" si="1"/>
        <v>0.59615384615384615</v>
      </c>
      <c r="B39" s="4">
        <v>50.373979901276499</v>
      </c>
      <c r="C39">
        <f t="shared" si="2"/>
        <v>0.498304001897314</v>
      </c>
      <c r="D39">
        <f t="shared" si="3"/>
        <v>0.69086510619163666</v>
      </c>
      <c r="E39">
        <f t="shared" si="4"/>
        <v>0.30765732910664123</v>
      </c>
      <c r="F39">
        <f t="shared" si="5"/>
        <v>0.62082845390269026</v>
      </c>
      <c r="G39">
        <f t="shared" si="6"/>
        <v>4.3807143681350773</v>
      </c>
      <c r="H39">
        <f t="shared" si="7"/>
        <v>69086.510619163659</v>
      </c>
      <c r="I39" s="5">
        <f t="shared" si="8"/>
        <v>3579042.8171634725</v>
      </c>
      <c r="J39">
        <f t="shared" si="0"/>
        <v>3441.3873241956467</v>
      </c>
      <c r="K39" s="5">
        <f t="shared" si="9"/>
        <v>-404.84133593860315</v>
      </c>
      <c r="M39">
        <v>39</v>
      </c>
    </row>
    <row r="40" spans="1:13" x14ac:dyDescent="0.25">
      <c r="A40">
        <f t="shared" si="1"/>
        <v>0.61538461538461542</v>
      </c>
      <c r="B40" s="4">
        <v>52.8698825577736</v>
      </c>
      <c r="C40">
        <f t="shared" si="2"/>
        <v>0.51060965739224151</v>
      </c>
      <c r="D40">
        <f t="shared" si="3"/>
        <v>0.69518779392562491</v>
      </c>
      <c r="E40">
        <f t="shared" si="4"/>
        <v>0.32455755550842885</v>
      </c>
      <c r="F40">
        <f t="shared" si="5"/>
        <v>0.62724202235029314</v>
      </c>
      <c r="G40">
        <f t="shared" si="6"/>
        <v>5.9897510233792772</v>
      </c>
      <c r="H40">
        <f t="shared" si="7"/>
        <v>69518.779392562486</v>
      </c>
      <c r="I40" s="5">
        <f t="shared" si="8"/>
        <v>3605338.2037706571</v>
      </c>
      <c r="J40">
        <f t="shared" si="0"/>
        <v>3466.6713497794781</v>
      </c>
      <c r="K40" s="5">
        <f t="shared" si="9"/>
        <v>-432.26877339882776</v>
      </c>
      <c r="M40">
        <v>40</v>
      </c>
    </row>
    <row r="41" spans="1:13" x14ac:dyDescent="0.25">
      <c r="A41">
        <f t="shared" si="1"/>
        <v>0.63461538461538458</v>
      </c>
      <c r="B41" s="4">
        <v>53.856103042518903</v>
      </c>
      <c r="C41">
        <f t="shared" si="2"/>
        <v>0.52387445485005701</v>
      </c>
      <c r="D41">
        <f t="shared" si="3"/>
        <v>0.69981706834551261</v>
      </c>
      <c r="E41">
        <f t="shared" si="4"/>
        <v>0.34253329740196037</v>
      </c>
      <c r="F41">
        <f t="shared" si="5"/>
        <v>0.63402520494939174</v>
      </c>
      <c r="G41">
        <f t="shared" si="6"/>
        <v>6.5620592235780428</v>
      </c>
      <c r="H41">
        <f t="shared" si="7"/>
        <v>69981.706834551267</v>
      </c>
      <c r="I41" s="5">
        <f t="shared" si="8"/>
        <v>3633736.3431373942</v>
      </c>
      <c r="J41">
        <f t="shared" si="0"/>
        <v>3493.9772530167252</v>
      </c>
      <c r="K41" s="5">
        <f t="shared" si="9"/>
        <v>-462.92744198878063</v>
      </c>
      <c r="M41">
        <v>41</v>
      </c>
    </row>
    <row r="42" spans="1:13" x14ac:dyDescent="0.25">
      <c r="A42">
        <f t="shared" si="1"/>
        <v>0.65384615384615385</v>
      </c>
      <c r="B42" s="4">
        <v>51.893058851176797</v>
      </c>
      <c r="C42">
        <f t="shared" si="2"/>
        <v>0.53822983754590503</v>
      </c>
      <c r="D42">
        <f t="shared" si="3"/>
        <v>0.70479080840145214</v>
      </c>
      <c r="E42">
        <f t="shared" si="4"/>
        <v>0.36172531592153939</v>
      </c>
      <c r="F42">
        <f t="shared" si="5"/>
        <v>0.64122134651568496</v>
      </c>
      <c r="G42">
        <f t="shared" si="6"/>
        <v>5.0628121993864355</v>
      </c>
      <c r="H42">
        <f t="shared" si="7"/>
        <v>70479.080840145209</v>
      </c>
      <c r="I42" s="5">
        <f t="shared" si="8"/>
        <v>3663040.5789337428</v>
      </c>
      <c r="J42">
        <f t="shared" si="0"/>
        <v>3522.1544028209069</v>
      </c>
      <c r="K42" s="5">
        <f t="shared" si="9"/>
        <v>-497.37400559394155</v>
      </c>
      <c r="M42">
        <v>42</v>
      </c>
    </row>
    <row r="43" spans="1:13" x14ac:dyDescent="0.25">
      <c r="A43">
        <f t="shared" si="1"/>
        <v>0.67307692307692313</v>
      </c>
      <c r="B43" s="4">
        <v>50.683851404662803</v>
      </c>
      <c r="C43">
        <f t="shared" si="2"/>
        <v>0.55383393372363066</v>
      </c>
      <c r="D43">
        <f t="shared" si="3"/>
        <v>0.71015374871985149</v>
      </c>
      <c r="E43">
        <f t="shared" si="4"/>
        <v>0.38230237125457101</v>
      </c>
      <c r="F43">
        <f t="shared" si="5"/>
        <v>0.64888145198517511</v>
      </c>
      <c r="G43">
        <f t="shared" si="6"/>
        <v>4.075279323254982</v>
      </c>
      <c r="H43">
        <f t="shared" si="7"/>
        <v>71015.374871985143</v>
      </c>
      <c r="I43" s="5">
        <f t="shared" si="8"/>
        <v>3693744.1803555465</v>
      </c>
      <c r="J43">
        <f t="shared" si="0"/>
        <v>3551.6770964957182</v>
      </c>
      <c r="K43" s="5">
        <f t="shared" si="9"/>
        <v>-536.29403183993418</v>
      </c>
      <c r="M43">
        <v>43</v>
      </c>
    </row>
    <row r="44" spans="1:13" x14ac:dyDescent="0.25">
      <c r="A44">
        <f t="shared" si="1"/>
        <v>0.69230769230769229</v>
      </c>
      <c r="B44" s="4">
        <v>46.760099416674798</v>
      </c>
      <c r="C44">
        <f t="shared" si="2"/>
        <v>0.57087895194846494</v>
      </c>
      <c r="D44">
        <f t="shared" si="3"/>
        <v>0.71595915023572121</v>
      </c>
      <c r="E44">
        <f t="shared" si="4"/>
        <v>0.40446889308089617</v>
      </c>
      <c r="F44">
        <f t="shared" si="5"/>
        <v>0.6570660259527531</v>
      </c>
      <c r="G44">
        <f t="shared" si="6"/>
        <v>1.126587047421026</v>
      </c>
      <c r="H44">
        <f t="shared" si="7"/>
        <v>71595.915023572117</v>
      </c>
      <c r="I44" s="5">
        <f t="shared" si="8"/>
        <v>3724441.9726556209</v>
      </c>
      <c r="J44">
        <f t="shared" si="0"/>
        <v>3581.1942044765588</v>
      </c>
      <c r="K44" s="5">
        <f t="shared" si="9"/>
        <v>-580.54015158697439</v>
      </c>
      <c r="M44">
        <v>44</v>
      </c>
    </row>
    <row r="45" spans="1:13" x14ac:dyDescent="0.25">
      <c r="A45">
        <f t="shared" si="1"/>
        <v>0.71153846153846156</v>
      </c>
      <c r="B45" s="4">
        <v>53.791174158419402</v>
      </c>
      <c r="C45">
        <f t="shared" si="2"/>
        <v>0.58960124629246646</v>
      </c>
      <c r="D45">
        <f t="shared" si="3"/>
        <v>0.72227099201911316</v>
      </c>
      <c r="E45">
        <f t="shared" si="4"/>
        <v>0.42847539963359405</v>
      </c>
      <c r="F45">
        <f t="shared" si="5"/>
        <v>0.66584747992643745</v>
      </c>
      <c r="G45">
        <f t="shared" si="6"/>
        <v>6.0361629588834091</v>
      </c>
      <c r="H45">
        <f t="shared" si="7"/>
        <v>72227.099201911318</v>
      </c>
      <c r="I45" s="5">
        <f t="shared" si="8"/>
        <v>3761975.3049231805</v>
      </c>
      <c r="J45">
        <f t="shared" si="0"/>
        <v>3617.2839470415197</v>
      </c>
      <c r="K45" s="5">
        <f t="shared" si="9"/>
        <v>-631.18417833920103</v>
      </c>
      <c r="M45">
        <v>45</v>
      </c>
    </row>
    <row r="46" spans="1:13" x14ac:dyDescent="0.25">
      <c r="A46">
        <f t="shared" si="1"/>
        <v>0.73076923076923073</v>
      </c>
      <c r="B46" s="4">
        <v>51.427867213899397</v>
      </c>
      <c r="C46">
        <f t="shared" si="2"/>
        <v>0.61029527071764</v>
      </c>
      <c r="D46">
        <f t="shared" si="3"/>
        <v>0.72916688540496544</v>
      </c>
      <c r="E46">
        <f t="shared" si="4"/>
        <v>0.4546329142188088</v>
      </c>
      <c r="F46">
        <f t="shared" si="5"/>
        <v>0.67531332432594238</v>
      </c>
      <c r="G46">
        <f t="shared" si="6"/>
        <v>4.1853236503486571</v>
      </c>
      <c r="H46">
        <f t="shared" si="7"/>
        <v>72916.688540496543</v>
      </c>
      <c r="I46" s="5">
        <f t="shared" si="8"/>
        <v>3801056.6978071039</v>
      </c>
      <c r="J46">
        <f t="shared" si="0"/>
        <v>3654.8622094299076</v>
      </c>
      <c r="K46" s="5">
        <f t="shared" si="9"/>
        <v>-689.58933858522505</v>
      </c>
      <c r="M46">
        <v>46</v>
      </c>
    </row>
    <row r="47" spans="1:13" x14ac:dyDescent="0.25">
      <c r="A47">
        <f t="shared" si="1"/>
        <v>0.75</v>
      </c>
      <c r="B47" s="4">
        <v>50.165018063715202</v>
      </c>
      <c r="C47">
        <f t="shared" si="2"/>
        <v>0.63333333333333341</v>
      </c>
      <c r="D47">
        <f t="shared" si="3"/>
        <v>0.73674200496052178</v>
      </c>
      <c r="E47">
        <f t="shared" si="4"/>
        <v>0.48333333333333339</v>
      </c>
      <c r="F47">
        <f t="shared" si="5"/>
        <v>0.68557046213882245</v>
      </c>
      <c r="G47">
        <f t="shared" si="6"/>
        <v>3.1059675330107197</v>
      </c>
      <c r="H47">
        <f t="shared" si="7"/>
        <v>73674.200496052174</v>
      </c>
      <c r="I47" s="5">
        <f t="shared" si="8"/>
        <v>3842712.1609504623</v>
      </c>
      <c r="J47">
        <f t="shared" si="0"/>
        <v>3694.915539375445</v>
      </c>
      <c r="K47" s="5">
        <f t="shared" si="9"/>
        <v>-757.51195555563027</v>
      </c>
      <c r="M47">
        <v>47</v>
      </c>
    </row>
    <row r="48" spans="1:13" x14ac:dyDescent="0.25">
      <c r="A48">
        <f t="shared" si="1"/>
        <v>0.76923076923076927</v>
      </c>
      <c r="B48" s="4">
        <v>49.503355287862199</v>
      </c>
      <c r="C48">
        <f t="shared" si="2"/>
        <v>0.65919423316427539</v>
      </c>
      <c r="D48">
        <f t="shared" si="3"/>
        <v>0.74511447518564877</v>
      </c>
      <c r="E48">
        <f t="shared" si="4"/>
        <v>0.51507889473969692</v>
      </c>
      <c r="F48">
        <f t="shared" si="5"/>
        <v>0.69675105489734523</v>
      </c>
      <c r="G48">
        <f t="shared" si="6"/>
        <v>2.4477754387791606</v>
      </c>
      <c r="H48">
        <f t="shared" si="7"/>
        <v>74511.447518564877</v>
      </c>
      <c r="I48" s="5">
        <f t="shared" si="8"/>
        <v>3887853.613308989</v>
      </c>
      <c r="J48">
        <f t="shared" si="0"/>
        <v>3738.3207820278744</v>
      </c>
      <c r="K48" s="5">
        <f t="shared" si="9"/>
        <v>-837.24702251270355</v>
      </c>
      <c r="M48">
        <v>48</v>
      </c>
    </row>
    <row r="49" spans="1:54" x14ac:dyDescent="0.25">
      <c r="A49">
        <f>M41/$F$1</f>
        <v>0.78846153846153844</v>
      </c>
      <c r="B49" s="4">
        <v>53.015073382070398</v>
      </c>
      <c r="C49">
        <f t="shared" si="2"/>
        <v>0.68850592157250479</v>
      </c>
      <c r="D49">
        <f t="shared" si="3"/>
        <v>0.75443287870740561</v>
      </c>
      <c r="E49">
        <f t="shared" si="4"/>
        <v>0.55052598992133484</v>
      </c>
      <c r="F49">
        <f t="shared" si="5"/>
        <v>0.70902067212498565</v>
      </c>
      <c r="G49">
        <f t="shared" si="6"/>
        <v>4.9182676718980716</v>
      </c>
      <c r="H49">
        <f t="shared" si="7"/>
        <v>75443.287870740562</v>
      </c>
      <c r="I49" s="5">
        <f t="shared" si="8"/>
        <v>3940993.5187419849</v>
      </c>
      <c r="J49">
        <f t="shared" si="0"/>
        <v>3789.4168449442163</v>
      </c>
      <c r="K49" s="5">
        <f t="shared" si="9"/>
        <v>-931.84035217568453</v>
      </c>
      <c r="M49">
        <v>49</v>
      </c>
    </row>
    <row r="50" spans="1:54" x14ac:dyDescent="0.25">
      <c r="A50">
        <f t="shared" si="1"/>
        <v>0.80769230769230771</v>
      </c>
      <c r="B50" s="4">
        <v>51.095508675974202</v>
      </c>
      <c r="C50">
        <f t="shared" si="2"/>
        <v>0.72211110256278743</v>
      </c>
      <c r="D50">
        <f t="shared" si="3"/>
        <v>0.76488691364740491</v>
      </c>
      <c r="E50">
        <f t="shared" si="4"/>
        <v>0.59055239966673301</v>
      </c>
      <c r="F50">
        <f t="shared" si="5"/>
        <v>0.72258981672489409</v>
      </c>
      <c r="G50">
        <f t="shared" si="6"/>
        <v>3.2985291995734443</v>
      </c>
      <c r="H50">
        <f t="shared" si="7"/>
        <v>76488.691364740487</v>
      </c>
      <c r="I50" s="5">
        <f t="shared" si="8"/>
        <v>3998198.3588844957</v>
      </c>
      <c r="J50">
        <f t="shared" si="0"/>
        <v>3844.4214989274001</v>
      </c>
      <c r="K50" s="5">
        <f t="shared" si="9"/>
        <v>-1045.4034939999256</v>
      </c>
      <c r="M50">
        <v>50</v>
      </c>
    </row>
    <row r="51" spans="1:54" x14ac:dyDescent="0.25">
      <c r="A51">
        <f t="shared" si="1"/>
        <v>0.82692307692307687</v>
      </c>
      <c r="B51" s="4">
        <v>47.969787799202599</v>
      </c>
      <c r="C51">
        <f t="shared" si="2"/>
        <v>0.76117193593128651</v>
      </c>
      <c r="D51">
        <f t="shared" si="3"/>
        <v>0.77672281085681683</v>
      </c>
      <c r="E51">
        <f t="shared" si="4"/>
        <v>0.63636439178060988</v>
      </c>
      <c r="F51">
        <f t="shared" si="5"/>
        <v>0.73773052791035365</v>
      </c>
      <c r="G51">
        <f t="shared" si="6"/>
        <v>0.69053512176247267</v>
      </c>
      <c r="H51">
        <f t="shared" si="7"/>
        <v>77672.28108568168</v>
      </c>
      <c r="I51" s="5">
        <f t="shared" si="8"/>
        <v>4058819.3281382895</v>
      </c>
      <c r="J51">
        <f t="shared" si="0"/>
        <v>3902.7108924406634</v>
      </c>
      <c r="K51" s="5">
        <f t="shared" si="9"/>
        <v>-1183.5897209411924</v>
      </c>
      <c r="M51">
        <v>51</v>
      </c>
    </row>
    <row r="52" spans="1:54" x14ac:dyDescent="0.25">
      <c r="A52">
        <f t="shared" si="1"/>
        <v>0.84615384615384615</v>
      </c>
      <c r="B52" s="4">
        <v>51.294193797756201</v>
      </c>
      <c r="C52">
        <f t="shared" si="2"/>
        <v>0.8073447563188576</v>
      </c>
      <c r="D52">
        <f t="shared" si="3"/>
        <v>0.79026605744280065</v>
      </c>
      <c r="E52">
        <f t="shared" si="4"/>
        <v>0.68967507523594718</v>
      </c>
      <c r="F52">
        <f t="shared" si="5"/>
        <v>0.75480072824188049</v>
      </c>
      <c r="G52">
        <f t="shared" si="6"/>
        <v>3.085218150942282</v>
      </c>
      <c r="H52">
        <f t="shared" si="7"/>
        <v>79026.605744280067</v>
      </c>
      <c r="I52" s="5">
        <f t="shared" si="8"/>
        <v>4132191.0305339559</v>
      </c>
      <c r="J52">
        <f t="shared" si="0"/>
        <v>3973.2606062826503</v>
      </c>
      <c r="K52" s="5">
        <f t="shared" si="9"/>
        <v>-1354.324658598387</v>
      </c>
      <c r="M52">
        <v>52</v>
      </c>
    </row>
    <row r="53" spans="1:54" x14ac:dyDescent="0.25">
      <c r="A53">
        <f t="shared" si="1"/>
        <v>0.86538461538461542</v>
      </c>
      <c r="B53" s="4">
        <v>51.189364745758297</v>
      </c>
      <c r="C53">
        <f t="shared" si="2"/>
        <v>0.86308784890104617</v>
      </c>
      <c r="D53">
        <f t="shared" si="3"/>
        <v>0.80595541587344566</v>
      </c>
      <c r="E53">
        <f t="shared" si="4"/>
        <v>0.75301794104524478</v>
      </c>
      <c r="F53">
        <f t="shared" si="5"/>
        <v>0.77428043350692644</v>
      </c>
      <c r="G53">
        <f t="shared" si="6"/>
        <v>2.8020242511008959</v>
      </c>
      <c r="H53">
        <f t="shared" si="7"/>
        <v>80595.54158734456</v>
      </c>
      <c r="I53" s="5">
        <f t="shared" si="8"/>
        <v>4216477.1202735612</v>
      </c>
      <c r="J53">
        <f t="shared" si="0"/>
        <v>4054.3049233399629</v>
      </c>
      <c r="K53" s="5">
        <f t="shared" si="9"/>
        <v>-1568.9358430644934</v>
      </c>
    </row>
    <row r="54" spans="1:54" x14ac:dyDescent="0.25">
      <c r="A54">
        <f t="shared" si="1"/>
        <v>0.88461538461538458</v>
      </c>
      <c r="B54" s="4">
        <v>50.080251395344099</v>
      </c>
      <c r="C54">
        <f t="shared" si="2"/>
        <v>0.93224142477905048</v>
      </c>
      <c r="D54">
        <f t="shared" si="3"/>
        <v>0.82439411417732156</v>
      </c>
      <c r="E54">
        <f t="shared" si="4"/>
        <v>0.83033649170603685</v>
      </c>
      <c r="F54">
        <f t="shared" si="5"/>
        <v>0.79682571923637713</v>
      </c>
      <c r="G54">
        <f t="shared" si="6"/>
        <v>1.6737703319659545</v>
      </c>
      <c r="H54">
        <f t="shared" si="7"/>
        <v>82439.411417732161</v>
      </c>
      <c r="I54" s="5">
        <f t="shared" si="8"/>
        <v>4312872.8898430029</v>
      </c>
      <c r="J54">
        <f t="shared" si="0"/>
        <v>4146.9931633105798</v>
      </c>
      <c r="K54" s="5">
        <f t="shared" si="9"/>
        <v>-1843.8698303876008</v>
      </c>
    </row>
    <row r="55" spans="1:54" x14ac:dyDescent="0.25">
      <c r="A55">
        <f t="shared" si="1"/>
        <v>0.90384615384615385</v>
      </c>
      <c r="B55" s="4">
        <v>47.3675216677657</v>
      </c>
      <c r="C55">
        <f t="shared" si="2"/>
        <v>1.021219314784483</v>
      </c>
      <c r="D55">
        <f t="shared" si="3"/>
        <v>0.84642472832424454</v>
      </c>
      <c r="E55">
        <f t="shared" si="4"/>
        <v>0.92819326384257672</v>
      </c>
      <c r="F55">
        <f t="shared" si="5"/>
        <v>0.82334633599100038</v>
      </c>
      <c r="G55">
        <f t="shared" si="6"/>
        <v>-0.87683035541027721</v>
      </c>
      <c r="H55">
        <f t="shared" si="7"/>
        <v>84642.47283242445</v>
      </c>
      <c r="I55" s="5">
        <f t="shared" si="8"/>
        <v>4421373.4423021693</v>
      </c>
      <c r="J55">
        <f t="shared" si="0"/>
        <v>4251.3206175982396</v>
      </c>
      <c r="K55" s="5">
        <f t="shared" si="9"/>
        <v>-2203.061414692289</v>
      </c>
    </row>
    <row r="56" spans="1:54" x14ac:dyDescent="0.25">
      <c r="A56">
        <f t="shared" si="1"/>
        <v>0.92307692307692313</v>
      </c>
      <c r="B56" s="4">
        <v>47.770561714957701</v>
      </c>
      <c r="C56">
        <f t="shared" si="2"/>
        <v>1.1417579038969303</v>
      </c>
      <c r="D56">
        <f t="shared" si="3"/>
        <v>0.87322266765039336</v>
      </c>
      <c r="E56">
        <f t="shared" si="4"/>
        <v>1.0585528744631461</v>
      </c>
      <c r="F56">
        <f t="shared" si="5"/>
        <v>0.8550982707368624</v>
      </c>
      <c r="G56">
        <f t="shared" si="6"/>
        <v>-0.87645005533648401</v>
      </c>
      <c r="H56">
        <f t="shared" si="7"/>
        <v>87322.266765039341</v>
      </c>
      <c r="I56" s="5">
        <f t="shared" si="8"/>
        <v>4553640.0243611168</v>
      </c>
      <c r="J56">
        <f t="shared" si="0"/>
        <v>4378.5000234241506</v>
      </c>
      <c r="K56" s="5">
        <f t="shared" si="9"/>
        <v>-2679.7939326148917</v>
      </c>
    </row>
    <row r="57" spans="1:54" x14ac:dyDescent="0.25">
      <c r="A57">
        <f t="shared" si="1"/>
        <v>0.94230769230769229</v>
      </c>
      <c r="B57" s="4">
        <v>49.393348799785798</v>
      </c>
      <c r="C57">
        <f t="shared" si="2"/>
        <v>1.3183884663285506</v>
      </c>
      <c r="D57">
        <f t="shared" si="3"/>
        <v>0.90631318011845796</v>
      </c>
      <c r="E57">
        <f t="shared" si="4"/>
        <v>1.2463307971162614</v>
      </c>
      <c r="F57">
        <f t="shared" si="5"/>
        <v>0.89367851205535209</v>
      </c>
      <c r="G57">
        <f t="shared" si="6"/>
        <v>0.21062763492903969</v>
      </c>
      <c r="H57">
        <f t="shared" si="7"/>
        <v>90631.318011845797</v>
      </c>
      <c r="I57" s="5">
        <f t="shared" si="8"/>
        <v>4721463.646814418</v>
      </c>
      <c r="J57">
        <f t="shared" si="0"/>
        <v>4539.86889116771</v>
      </c>
      <c r="K57" s="5">
        <f t="shared" si="9"/>
        <v>-3309.0512468064553</v>
      </c>
    </row>
    <row r="58" spans="1:54" x14ac:dyDescent="0.25">
      <c r="A58">
        <f t="shared" si="1"/>
        <v>0.96153846153846156</v>
      </c>
      <c r="B58" s="4">
        <v>47.302449182456101</v>
      </c>
      <c r="C58">
        <f t="shared" si="2"/>
        <v>1.6146895126377159</v>
      </c>
      <c r="D58">
        <f t="shared" si="3"/>
        <v>0.94681102510797743</v>
      </c>
      <c r="E58">
        <f t="shared" si="4"/>
        <v>1.5558546720962607</v>
      </c>
      <c r="F58">
        <f t="shared" si="5"/>
        <v>0.94012867296322755</v>
      </c>
      <c r="G58">
        <f t="shared" si="6"/>
        <v>-2.1296431243064546</v>
      </c>
      <c r="H58">
        <f t="shared" si="7"/>
        <v>94681.102510797748</v>
      </c>
      <c r="I58" s="5">
        <f t="shared" si="8"/>
        <v>4917568.2411671588</v>
      </c>
      <c r="J58">
        <f t="shared" si="0"/>
        <v>4728.4310011222688</v>
      </c>
      <c r="K58" s="5">
        <f t="shared" si="9"/>
        <v>-4049.7844989519508</v>
      </c>
    </row>
    <row r="59" spans="1:54" x14ac:dyDescent="0.25">
      <c r="A59">
        <f t="shared" si="1"/>
        <v>0.98076923076923073</v>
      </c>
      <c r="B59" s="4">
        <v>46.433142668202002</v>
      </c>
      <c r="C59">
        <f t="shared" si="2"/>
        <v>2.2835158077938575</v>
      </c>
      <c r="D59">
        <f t="shared" si="3"/>
        <v>0.98879999860727086</v>
      </c>
      <c r="E59">
        <f t="shared" si="4"/>
        <v>2.2419132930769652</v>
      </c>
      <c r="F59">
        <f t="shared" si="5"/>
        <v>0.98751651163151744</v>
      </c>
      <c r="G59">
        <f t="shared" si="6"/>
        <v>-3.4152802386087231</v>
      </c>
      <c r="H59">
        <f t="shared" si="7"/>
        <v>98879.999860727083</v>
      </c>
      <c r="I59" s="5">
        <f t="shared" si="8"/>
        <v>5117264.6718666852</v>
      </c>
      <c r="J59">
        <f t="shared" si="0"/>
        <v>4920.4467998718128</v>
      </c>
      <c r="K59" s="5">
        <f t="shared" si="9"/>
        <v>-4198.8973499293352</v>
      </c>
    </row>
    <row r="60" spans="1:54" x14ac:dyDescent="0.25">
      <c r="A60">
        <f t="shared" si="1"/>
        <v>1</v>
      </c>
      <c r="B60" s="4">
        <v>51.935406957202801</v>
      </c>
      <c r="C60" t="e">
        <f t="shared" si="2"/>
        <v>#DIV/0!</v>
      </c>
      <c r="D60" t="e">
        <f t="shared" si="3"/>
        <v>#DIV/0!</v>
      </c>
      <c r="E60" t="e">
        <f t="shared" si="4"/>
        <v>#DIV/0!</v>
      </c>
      <c r="F60" t="e">
        <f>_xlfn.NORM.S.DIST(E60,TRUE)</f>
        <v>#DIV/0!</v>
      </c>
      <c r="G60" t="e">
        <f t="shared" si="6"/>
        <v>#DIV/0!</v>
      </c>
      <c r="H60" t="e">
        <f t="shared" si="7"/>
        <v>#DIV/0!</v>
      </c>
      <c r="I60" s="5" t="e">
        <f t="shared" ref="I11:I60" si="10">I59+J59+K60*B60</f>
        <v>#DIV/0!</v>
      </c>
      <c r="J60" t="e">
        <f t="shared" si="0"/>
        <v>#DIV/0!</v>
      </c>
      <c r="K60" s="5" t="e">
        <f t="shared" si="9"/>
        <v>#DIV/0!</v>
      </c>
    </row>
    <row r="64" spans="1:54" x14ac:dyDescent="0.25"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Chihan Susanto</dc:creator>
  <cp:lastModifiedBy>Chihan Susanto</cp:lastModifiedBy>
  <dcterms:created xsi:type="dcterms:W3CDTF">2022-01-20T04:31:41Z</dcterms:created>
  <dcterms:modified xsi:type="dcterms:W3CDTF">2022-01-20T14:36:33Z</dcterms:modified>
</cp:coreProperties>
</file>