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デスクトップ\"/>
    </mc:Choice>
  </mc:AlternateContent>
  <xr:revisionPtr revIDLastSave="0" documentId="13_ncr:1_{6294E902-95CF-4E4F-91D2-1356BBB96324}" xr6:coauthVersionLast="45" xr6:coauthVersionMax="45" xr10:uidLastSave="{00000000-0000-0000-0000-000000000000}"/>
  <bookViews>
    <workbookView xWindow="28680" yWindow="-120" windowWidth="29040" windowHeight="15840" xr2:uid="{BA423440-7994-49C2-82DD-9DD082206335}"/>
  </bookViews>
  <sheets>
    <sheet name="Sheet1 (2)" sheetId="5" r:id="rId1"/>
    <sheet name="Sheet1" sheetId="1" r:id="rId2"/>
    <sheet name="Sheet2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8" i="5" l="1"/>
  <c r="AR18" i="5"/>
  <c r="AS17" i="5"/>
  <c r="AR17" i="5"/>
  <c r="AS16" i="5"/>
  <c r="AR16" i="5"/>
  <c r="AS15" i="5"/>
  <c r="AR15" i="5"/>
  <c r="AS14" i="5"/>
  <c r="AR14" i="5"/>
  <c r="AS13" i="5"/>
  <c r="AR13" i="5"/>
  <c r="AS12" i="5"/>
  <c r="AR12" i="5"/>
  <c r="AS11" i="5"/>
  <c r="AR11" i="5"/>
  <c r="AS10" i="5"/>
  <c r="AR10" i="5"/>
  <c r="AS9" i="5"/>
  <c r="AR9" i="5"/>
  <c r="AS8" i="5"/>
  <c r="AR8" i="5"/>
  <c r="AS7" i="5"/>
  <c r="AR7" i="5"/>
  <c r="AS6" i="5"/>
  <c r="AR6" i="5"/>
  <c r="AS5" i="5"/>
  <c r="AR5" i="5"/>
  <c r="AR4" i="5"/>
  <c r="AQ4" i="5"/>
  <c r="AS4" i="5" s="1"/>
  <c r="AQ4" i="1" l="1"/>
  <c r="P2" i="4" l="1"/>
  <c r="O3" i="4"/>
  <c r="J5" i="4"/>
  <c r="J4" i="4"/>
  <c r="J3" i="4"/>
  <c r="J8" i="4"/>
  <c r="J7" i="4"/>
  <c r="J6" i="4"/>
  <c r="J2" i="4"/>
  <c r="J1" i="4"/>
  <c r="D12" i="4"/>
  <c r="D4" i="4"/>
  <c r="D22" i="4"/>
  <c r="AS17" i="1" l="1"/>
  <c r="AR17" i="1"/>
  <c r="AS16" i="1"/>
  <c r="AR16" i="1"/>
  <c r="AR6" i="1"/>
  <c r="AS6" i="1"/>
  <c r="AS10" i="1"/>
  <c r="AR10" i="1"/>
  <c r="AS9" i="1"/>
  <c r="AR9" i="1"/>
  <c r="AS8" i="1"/>
  <c r="AR8" i="1"/>
  <c r="AR5" i="1"/>
  <c r="AS5" i="1"/>
  <c r="AS12" i="1"/>
  <c r="AR12" i="1"/>
  <c r="AS11" i="1"/>
  <c r="AR11" i="1"/>
  <c r="AR7" i="1"/>
  <c r="AS7" i="1"/>
  <c r="AR13" i="1"/>
  <c r="AS13" i="1"/>
  <c r="AR14" i="1"/>
  <c r="AS14" i="1"/>
  <c r="AR15" i="1"/>
  <c r="AS15" i="1"/>
  <c r="AR18" i="1"/>
  <c r="AS18" i="1"/>
  <c r="AS4" i="1"/>
  <c r="AR4" i="1"/>
</calcChain>
</file>

<file path=xl/sharedStrings.xml><?xml version="1.0" encoding="utf-8"?>
<sst xmlns="http://schemas.openxmlformats.org/spreadsheetml/2006/main" count="168" uniqueCount="64">
  <si>
    <t>収納</t>
    <rPh sb="0" eb="2">
      <t>シュウノウ</t>
    </rPh>
    <phoneticPr fontId="1"/>
  </si>
  <si>
    <t>ホール</t>
    <phoneticPr fontId="1"/>
  </si>
  <si>
    <t>浴室</t>
    <rPh sb="0" eb="2">
      <t>ヨクシツ</t>
    </rPh>
    <phoneticPr fontId="1"/>
  </si>
  <si>
    <t>トイレ</t>
    <phoneticPr fontId="1"/>
  </si>
  <si>
    <t>洗面</t>
    <rPh sb="0" eb="2">
      <t>センメン</t>
    </rPh>
    <phoneticPr fontId="1"/>
  </si>
  <si>
    <t>バルコニー</t>
    <phoneticPr fontId="1"/>
  </si>
  <si>
    <t>ベッド</t>
    <phoneticPr fontId="1"/>
  </si>
  <si>
    <t>実寸</t>
    <rPh sb="0" eb="2">
      <t>ジッスン</t>
    </rPh>
    <phoneticPr fontId="1"/>
  </si>
  <si>
    <t>イメージ</t>
    <phoneticPr fontId="1"/>
  </si>
  <si>
    <t>寝室</t>
    <rPh sb="0" eb="2">
      <t>シンシツ</t>
    </rPh>
    <phoneticPr fontId="1"/>
  </si>
  <si>
    <t>リビング</t>
    <phoneticPr fontId="1"/>
  </si>
  <si>
    <t>書斎</t>
    <rPh sb="0" eb="2">
      <t>ショサイ</t>
    </rPh>
    <phoneticPr fontId="1"/>
  </si>
  <si>
    <t>部屋</t>
    <rPh sb="0" eb="2">
      <t>ヘヤ</t>
    </rPh>
    <phoneticPr fontId="1"/>
  </si>
  <si>
    <t>家具/家電</t>
    <rPh sb="0" eb="2">
      <t>カグ</t>
    </rPh>
    <rPh sb="3" eb="5">
      <t>カデン</t>
    </rPh>
    <phoneticPr fontId="1"/>
  </si>
  <si>
    <t>キッチン</t>
    <phoneticPr fontId="1"/>
  </si>
  <si>
    <t>冷蔵庫</t>
    <rPh sb="0" eb="3">
      <t>レイゾウコ</t>
    </rPh>
    <phoneticPr fontId="1"/>
  </si>
  <si>
    <t>食器棚</t>
    <rPh sb="0" eb="2">
      <t>ショッキ</t>
    </rPh>
    <rPh sb="2" eb="3">
      <t>ダナ</t>
    </rPh>
    <phoneticPr fontId="1"/>
  </si>
  <si>
    <t>ソファ</t>
    <phoneticPr fontId="1"/>
  </si>
  <si>
    <t>リビングテーブル</t>
    <phoneticPr fontId="1"/>
  </si>
  <si>
    <t>ダイニング</t>
    <phoneticPr fontId="1"/>
  </si>
  <si>
    <t>ダイニングテーブル</t>
    <phoneticPr fontId="1"/>
  </si>
  <si>
    <t>TV台</t>
    <rPh sb="2" eb="3">
      <t>ダイ</t>
    </rPh>
    <phoneticPr fontId="1"/>
  </si>
  <si>
    <t>べちゃんWC</t>
    <phoneticPr fontId="1"/>
  </si>
  <si>
    <t>デスク</t>
    <phoneticPr fontId="1"/>
  </si>
  <si>
    <t>炬燵</t>
    <rPh sb="0" eb="2">
      <t>コタツ</t>
    </rPh>
    <phoneticPr fontId="1"/>
  </si>
  <si>
    <t>本棚</t>
    <rPh sb="0" eb="2">
      <t>ホンダナ</t>
    </rPh>
    <phoneticPr fontId="1"/>
  </si>
  <si>
    <t>べちゃんベッド</t>
    <phoneticPr fontId="1"/>
  </si>
  <si>
    <t>予算</t>
    <rPh sb="0" eb="2">
      <t>ヨサン</t>
    </rPh>
    <phoneticPr fontId="1"/>
  </si>
  <si>
    <t>玄関用照明</t>
    <rPh sb="0" eb="3">
      <t>ゲンカンヨウ</t>
    </rPh>
    <rPh sb="3" eb="5">
      <t>ショウメイ</t>
    </rPh>
    <phoneticPr fontId="1"/>
  </si>
  <si>
    <t>玄関マット</t>
    <rPh sb="0" eb="2">
      <t>ゲンカン</t>
    </rPh>
    <phoneticPr fontId="1"/>
  </si>
  <si>
    <t>玄関</t>
    <rPh sb="0" eb="2">
      <t>ゲンカン</t>
    </rPh>
    <phoneticPr fontId="1"/>
  </si>
  <si>
    <t>衣装ケース</t>
    <rPh sb="0" eb="2">
      <t>イショウ</t>
    </rPh>
    <phoneticPr fontId="1"/>
  </si>
  <si>
    <t>防災グッズ</t>
    <rPh sb="0" eb="2">
      <t>ボウサイ</t>
    </rPh>
    <phoneticPr fontId="1"/>
  </si>
  <si>
    <t>タオル置き</t>
    <rPh sb="3" eb="4">
      <t>オ</t>
    </rPh>
    <phoneticPr fontId="1"/>
  </si>
  <si>
    <t>洗面所マット</t>
    <rPh sb="0" eb="2">
      <t>センメン</t>
    </rPh>
    <rPh sb="2" eb="3">
      <t>ジョ</t>
    </rPh>
    <phoneticPr fontId="1"/>
  </si>
  <si>
    <t>洗濯機</t>
    <rPh sb="0" eb="3">
      <t>センタクキ</t>
    </rPh>
    <phoneticPr fontId="1"/>
  </si>
  <si>
    <t>洗面所</t>
    <rPh sb="0" eb="2">
      <t>センメン</t>
    </rPh>
    <rPh sb="2" eb="3">
      <t>ジョ</t>
    </rPh>
    <phoneticPr fontId="1"/>
  </si>
  <si>
    <t>カーテン&amp;レース</t>
    <phoneticPr fontId="1"/>
  </si>
  <si>
    <t>べちゃん用の台</t>
    <rPh sb="4" eb="5">
      <t>ヨウ</t>
    </rPh>
    <rPh sb="6" eb="7">
      <t>ダイ</t>
    </rPh>
    <phoneticPr fontId="1"/>
  </si>
  <si>
    <t>べちゃんマット</t>
    <phoneticPr fontId="1"/>
  </si>
  <si>
    <t>化粧台</t>
    <rPh sb="0" eb="3">
      <t>ケショウダイ</t>
    </rPh>
    <phoneticPr fontId="1"/>
  </si>
  <si>
    <t>食器干し</t>
    <rPh sb="0" eb="2">
      <t>ショッキ</t>
    </rPh>
    <rPh sb="2" eb="3">
      <t>ホ</t>
    </rPh>
    <phoneticPr fontId="1"/>
  </si>
  <si>
    <t>給水シート</t>
    <rPh sb="0" eb="2">
      <t>キュウスイ</t>
    </rPh>
    <phoneticPr fontId="1"/>
  </si>
  <si>
    <t>キッチンマット</t>
    <phoneticPr fontId="1"/>
  </si>
  <si>
    <t>ゴミ箱</t>
    <rPh sb="2" eb="3">
      <t>バコ</t>
    </rPh>
    <phoneticPr fontId="1"/>
  </si>
  <si>
    <t>テーブル</t>
    <phoneticPr fontId="1"/>
  </si>
  <si>
    <t>掃除機</t>
    <rPh sb="0" eb="3">
      <t>ソウジキ</t>
    </rPh>
    <phoneticPr fontId="1"/>
  </si>
  <si>
    <t>ゲージ</t>
    <phoneticPr fontId="1"/>
  </si>
  <si>
    <t>カーペット</t>
    <phoneticPr fontId="1"/>
  </si>
  <si>
    <t>小項目</t>
    <rPh sb="0" eb="3">
      <t>ショウコウモク</t>
    </rPh>
    <phoneticPr fontId="1"/>
  </si>
  <si>
    <t>大項目</t>
    <rPh sb="0" eb="3">
      <t>ダイコウモク</t>
    </rPh>
    <phoneticPr fontId="1"/>
  </si>
  <si>
    <t>支出予定</t>
    <rPh sb="0" eb="2">
      <t>シシュツ</t>
    </rPh>
    <rPh sb="2" eb="4">
      <t>ヨテイ</t>
    </rPh>
    <phoneticPr fontId="1"/>
  </si>
  <si>
    <t>総支出予定</t>
    <rPh sb="0" eb="1">
      <t>ソウ</t>
    </rPh>
    <rPh sb="1" eb="3">
      <t>シシュツ</t>
    </rPh>
    <rPh sb="3" eb="5">
      <t>ヨテイ</t>
    </rPh>
    <phoneticPr fontId="1"/>
  </si>
  <si>
    <t>支出結果</t>
    <rPh sb="0" eb="2">
      <t>シシュツ</t>
    </rPh>
    <rPh sb="2" eb="4">
      <t>ケッカ</t>
    </rPh>
    <phoneticPr fontId="1"/>
  </si>
  <si>
    <t>総支出結果</t>
    <rPh sb="0" eb="1">
      <t>ソウ</t>
    </rPh>
    <rPh sb="1" eb="3">
      <t>シシュツ</t>
    </rPh>
    <rPh sb="3" eb="5">
      <t>ケッカ</t>
    </rPh>
    <phoneticPr fontId="1"/>
  </si>
  <si>
    <t>残り支出</t>
    <rPh sb="0" eb="1">
      <t>ノコ</t>
    </rPh>
    <rPh sb="2" eb="4">
      <t>シシュツ</t>
    </rPh>
    <phoneticPr fontId="1"/>
  </si>
  <si>
    <t>状況</t>
    <rPh sb="0" eb="2">
      <t>ジョウキョウ</t>
    </rPh>
    <phoneticPr fontId="1"/>
  </si>
  <si>
    <t>未</t>
    <rPh sb="0" eb="1">
      <t>ミ</t>
    </rPh>
    <phoneticPr fontId="1"/>
  </si>
  <si>
    <t>完了</t>
    <rPh sb="0" eb="2">
      <t>カンリョウ</t>
    </rPh>
    <phoneticPr fontId="1"/>
  </si>
  <si>
    <t>さっちゃん</t>
    <phoneticPr fontId="1"/>
  </si>
  <si>
    <t>合計</t>
    <rPh sb="0" eb="2">
      <t>ゴウケイ</t>
    </rPh>
    <phoneticPr fontId="1"/>
  </si>
  <si>
    <t>ちゃーくん</t>
    <phoneticPr fontId="1"/>
  </si>
  <si>
    <t>担当</t>
    <rPh sb="0" eb="2">
      <t>タントウ</t>
    </rPh>
    <phoneticPr fontId="1"/>
  </si>
  <si>
    <t>結婚指輪</t>
    <rPh sb="0" eb="2">
      <t>ケッコン</t>
    </rPh>
    <rPh sb="2" eb="4">
      <t>ユビワ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</si>
</sst>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2" xfId="0" applyFill="1" applyBorder="1">
      <alignment vertical="center"/>
    </xf>
    <xf numFmtId="0" fontId="0" fillId="5" borderId="0" xfId="0" applyFill="1">
      <alignment vertical="center"/>
    </xf>
    <xf numFmtId="0" fontId="0" fillId="3" borderId="4" xfId="0" applyFill="1" applyBorder="1">
      <alignment vertical="center"/>
    </xf>
    <xf numFmtId="0" fontId="0" fillId="3" borderId="11" xfId="0" applyFill="1" applyBorder="1">
      <alignment vertical="center"/>
    </xf>
    <xf numFmtId="0" fontId="0" fillId="7" borderId="0" xfId="0" applyFill="1" applyAlignment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38" fontId="0" fillId="0" borderId="0" xfId="1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>
      <alignment vertical="center"/>
    </xf>
    <xf numFmtId="38" fontId="0" fillId="3" borderId="1" xfId="1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38" fontId="0" fillId="8" borderId="1" xfId="1" applyFont="1" applyFill="1" applyBorder="1">
      <alignment vertical="center"/>
    </xf>
    <xf numFmtId="38" fontId="3" fillId="0" borderId="1" xfId="1" applyFont="1" applyBorder="1">
      <alignment vertical="center"/>
    </xf>
    <xf numFmtId="38" fontId="0" fillId="0" borderId="0" xfId="0" applyNumberFormat="1">
      <alignment vertical="center"/>
    </xf>
    <xf numFmtId="38" fontId="3" fillId="0" borderId="1" xfId="0" applyNumberFormat="1" applyFont="1" applyBorder="1">
      <alignment vertical="center"/>
    </xf>
    <xf numFmtId="38" fontId="0" fillId="0" borderId="5" xfId="0" applyNumberFormat="1" applyBorder="1">
      <alignment vertical="center"/>
    </xf>
    <xf numFmtId="38" fontId="0" fillId="0" borderId="1" xfId="1" applyFont="1" applyFill="1" applyBorder="1">
      <alignment vertical="center"/>
    </xf>
    <xf numFmtId="0" fontId="0" fillId="8" borderId="2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3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38" fontId="0" fillId="8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  <color rgb="FF4472C4"/>
      <color rgb="FFCCFFFF"/>
      <color rgb="FFCCCCFF"/>
      <color rgb="FFFFFFCC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13607</xdr:colOff>
      <xdr:row>34</xdr:row>
      <xdr:rowOff>0</xdr:rowOff>
    </xdr:from>
    <xdr:to>
      <xdr:col>7</xdr:col>
      <xdr:colOff>176892</xdr:colOff>
      <xdr:row>36</xdr:row>
      <xdr:rowOff>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9AE1705E-73B0-4D26-8542-4CF377489FDC}"/>
            </a:ext>
          </a:extLst>
        </xdr:cNvPr>
        <xdr:cNvCxnSpPr/>
      </xdr:nvCxnSpPr>
      <xdr:spPr>
        <a:xfrm flipH="1">
          <a:off x="642257" y="6800850"/>
          <a:ext cx="1001485" cy="4000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176893</xdr:colOff>
      <xdr:row>34</xdr:row>
      <xdr:rowOff>0</xdr:rowOff>
    </xdr:from>
    <xdr:to>
      <xdr:col>8</xdr:col>
      <xdr:colOff>0</xdr:colOff>
      <xdr:row>38</xdr:row>
      <xdr:rowOff>27214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95162279-B660-4B63-9FF9-82ED8BA2D43D}"/>
            </a:ext>
          </a:extLst>
        </xdr:cNvPr>
        <xdr:cNvCxnSpPr/>
      </xdr:nvCxnSpPr>
      <xdr:spPr>
        <a:xfrm flipH="1">
          <a:off x="595993" y="6800850"/>
          <a:ext cx="1080407" cy="82731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34</xdr:row>
      <xdr:rowOff>0</xdr:rowOff>
    </xdr:from>
    <xdr:to>
      <xdr:col>8</xdr:col>
      <xdr:colOff>13607</xdr:colOff>
      <xdr:row>38</xdr:row>
      <xdr:rowOff>13607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6ECD2389-07C3-45B7-AC1D-2C766CFFD6D3}"/>
            </a:ext>
          </a:extLst>
        </xdr:cNvPr>
        <xdr:cNvCxnSpPr/>
      </xdr:nvCxnSpPr>
      <xdr:spPr>
        <a:xfrm flipH="1">
          <a:off x="1061357" y="6800850"/>
          <a:ext cx="628650" cy="813707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13606</xdr:colOff>
      <xdr:row>15</xdr:row>
      <xdr:rowOff>1</xdr:rowOff>
    </xdr:from>
    <xdr:to>
      <xdr:col>34</xdr:col>
      <xdr:colOff>0</xdr:colOff>
      <xdr:row>18</xdr:row>
      <xdr:rowOff>190500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1F43219-643B-4A38-8EAA-9E17F3605D97}"/>
            </a:ext>
          </a:extLst>
        </xdr:cNvPr>
        <xdr:cNvSpPr/>
      </xdr:nvSpPr>
      <xdr:spPr>
        <a:xfrm>
          <a:off x="6300106" y="3000376"/>
          <a:ext cx="824594" cy="790574"/>
        </a:xfrm>
        <a:prstGeom prst="rect">
          <a:avLst/>
        </a:prstGeom>
        <a:solidFill>
          <a:srgbClr val="4472C4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洗濯機</a:t>
          </a:r>
        </a:p>
      </xdr:txBody>
    </xdr:sp>
    <xdr:clientData/>
  </xdr:twoCellAnchor>
  <xdr:twoCellAnchor>
    <xdr:from>
      <xdr:col>30</xdr:col>
      <xdr:colOff>13608</xdr:colOff>
      <xdr:row>18</xdr:row>
      <xdr:rowOff>190501</xdr:rowOff>
    </xdr:from>
    <xdr:to>
      <xdr:col>34</xdr:col>
      <xdr:colOff>2</xdr:colOff>
      <xdr:row>24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A99EE75-B72C-4320-883D-502B79F81196}"/>
            </a:ext>
          </a:extLst>
        </xdr:cNvPr>
        <xdr:cNvSpPr/>
      </xdr:nvSpPr>
      <xdr:spPr>
        <a:xfrm>
          <a:off x="6300108" y="3790951"/>
          <a:ext cx="824594" cy="1009649"/>
        </a:xfrm>
        <a:prstGeom prst="rect">
          <a:avLst/>
        </a:prstGeom>
        <a:solidFill>
          <a:srgbClr val="4472C4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洗面台</a:t>
          </a:r>
        </a:p>
      </xdr:txBody>
    </xdr:sp>
    <xdr:clientData/>
  </xdr:twoCellAnchor>
  <xdr:twoCellAnchor>
    <xdr:from>
      <xdr:col>13</xdr:col>
      <xdr:colOff>122464</xdr:colOff>
      <xdr:row>17</xdr:row>
      <xdr:rowOff>190500</xdr:rowOff>
    </xdr:from>
    <xdr:to>
      <xdr:col>22</xdr:col>
      <xdr:colOff>81643</xdr:colOff>
      <xdr:row>28</xdr:row>
      <xdr:rowOff>13608</xdr:rowOff>
    </xdr:to>
    <xdr:sp macro="" textlink="">
      <xdr:nvSpPr>
        <xdr:cNvPr id="12" name="部分円 11">
          <a:extLst>
            <a:ext uri="{FF2B5EF4-FFF2-40B4-BE49-F238E27FC236}">
              <a16:creationId xmlns:a16="http://schemas.microsoft.com/office/drawing/2014/main" id="{91D67BE3-DDC2-4D1C-B7F7-3AB39438226F}"/>
            </a:ext>
          </a:extLst>
        </xdr:cNvPr>
        <xdr:cNvSpPr/>
      </xdr:nvSpPr>
      <xdr:spPr>
        <a:xfrm>
          <a:off x="2846614" y="3590925"/>
          <a:ext cx="1845129" cy="2023383"/>
        </a:xfrm>
        <a:prstGeom prst="pie">
          <a:avLst>
            <a:gd name="adj1" fmla="val 10791524"/>
            <a:gd name="adj2" fmla="val 1620000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68036</xdr:colOff>
      <xdr:row>12</xdr:row>
      <xdr:rowOff>95248</xdr:rowOff>
    </xdr:from>
    <xdr:to>
      <xdr:col>26</xdr:col>
      <xdr:colOff>136072</xdr:colOff>
      <xdr:row>19</xdr:row>
      <xdr:rowOff>122464</xdr:rowOff>
    </xdr:to>
    <xdr:sp macro="" textlink="">
      <xdr:nvSpPr>
        <xdr:cNvPr id="13" name="部分円 12">
          <a:extLst>
            <a:ext uri="{FF2B5EF4-FFF2-40B4-BE49-F238E27FC236}">
              <a16:creationId xmlns:a16="http://schemas.microsoft.com/office/drawing/2014/main" id="{E8CCEB06-8F74-4990-895B-05D25956B0F2}"/>
            </a:ext>
          </a:extLst>
        </xdr:cNvPr>
        <xdr:cNvSpPr/>
      </xdr:nvSpPr>
      <xdr:spPr>
        <a:xfrm rot="16200000">
          <a:off x="4103233" y="2441801"/>
          <a:ext cx="1427391" cy="1534886"/>
        </a:xfrm>
        <a:prstGeom prst="pie">
          <a:avLst>
            <a:gd name="adj1" fmla="val 10791524"/>
            <a:gd name="adj2" fmla="val 1620000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207814</xdr:colOff>
      <xdr:row>44</xdr:row>
      <xdr:rowOff>7790</xdr:rowOff>
    </xdr:from>
    <xdr:to>
      <xdr:col>4</xdr:col>
      <xdr:colOff>86589</xdr:colOff>
      <xdr:row>46</xdr:row>
      <xdr:rowOff>34634</xdr:rowOff>
    </xdr:to>
    <xdr:sp macro="" textlink="">
      <xdr:nvSpPr>
        <xdr:cNvPr id="14" name="二等辺三角形 13">
          <a:extLst>
            <a:ext uri="{FF2B5EF4-FFF2-40B4-BE49-F238E27FC236}">
              <a16:creationId xmlns:a16="http://schemas.microsoft.com/office/drawing/2014/main" id="{0FA9827C-20CB-4037-9767-F6BD38E55C02}"/>
            </a:ext>
          </a:extLst>
        </xdr:cNvPr>
        <xdr:cNvSpPr/>
      </xdr:nvSpPr>
      <xdr:spPr>
        <a:xfrm rot="10800000">
          <a:off x="626914" y="8808890"/>
          <a:ext cx="297875" cy="426894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100442</xdr:colOff>
      <xdr:row>44</xdr:row>
      <xdr:rowOff>7790</xdr:rowOff>
    </xdr:from>
    <xdr:to>
      <xdr:col>9</xdr:col>
      <xdr:colOff>187035</xdr:colOff>
      <xdr:row>46</xdr:row>
      <xdr:rowOff>34634</xdr:rowOff>
    </xdr:to>
    <xdr:sp macro="" textlink="">
      <xdr:nvSpPr>
        <xdr:cNvPr id="15" name="二等辺三角形 14">
          <a:extLst>
            <a:ext uri="{FF2B5EF4-FFF2-40B4-BE49-F238E27FC236}">
              <a16:creationId xmlns:a16="http://schemas.microsoft.com/office/drawing/2014/main" id="{47997541-DB09-41DB-8FFB-7931F6E70913}"/>
            </a:ext>
          </a:extLst>
        </xdr:cNvPr>
        <xdr:cNvSpPr/>
      </xdr:nvSpPr>
      <xdr:spPr>
        <a:xfrm rot="10800000">
          <a:off x="1776842" y="8808890"/>
          <a:ext cx="296143" cy="426894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200888</xdr:colOff>
      <xdr:row>36</xdr:row>
      <xdr:rowOff>173182</xdr:rowOff>
    </xdr:from>
    <xdr:to>
      <xdr:col>13</xdr:col>
      <xdr:colOff>69274</xdr:colOff>
      <xdr:row>38</xdr:row>
      <xdr:rowOff>204353</xdr:rowOff>
    </xdr:to>
    <xdr:sp macro="" textlink="">
      <xdr:nvSpPr>
        <xdr:cNvPr id="16" name="二等辺三角形 15">
          <a:extLst>
            <a:ext uri="{FF2B5EF4-FFF2-40B4-BE49-F238E27FC236}">
              <a16:creationId xmlns:a16="http://schemas.microsoft.com/office/drawing/2014/main" id="{D1D53814-4A05-4F20-91E6-1F25D6AD5EF2}"/>
            </a:ext>
          </a:extLst>
        </xdr:cNvPr>
        <xdr:cNvSpPr/>
      </xdr:nvSpPr>
      <xdr:spPr>
        <a:xfrm>
          <a:off x="2505938" y="7374082"/>
          <a:ext cx="287486" cy="431221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95251</xdr:colOff>
      <xdr:row>64</xdr:row>
      <xdr:rowOff>0</xdr:rowOff>
    </xdr:from>
    <xdr:to>
      <xdr:col>24</xdr:col>
      <xdr:colOff>95251</xdr:colOff>
      <xdr:row>64</xdr:row>
      <xdr:rowOff>197826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85EB8AC1-620C-4006-9149-36A6488ED69A}"/>
            </a:ext>
          </a:extLst>
        </xdr:cNvPr>
        <xdr:cNvCxnSpPr/>
      </xdr:nvCxnSpPr>
      <xdr:spPr>
        <a:xfrm flipV="1">
          <a:off x="5124451" y="12801600"/>
          <a:ext cx="0" cy="19782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49</xdr:row>
      <xdr:rowOff>102578</xdr:rowOff>
    </xdr:from>
    <xdr:to>
      <xdr:col>19</xdr:col>
      <xdr:colOff>7327</xdr:colOff>
      <xdr:row>49</xdr:row>
      <xdr:rowOff>102578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EA01C3C4-06A5-41C1-BCC6-F9FAC9C54B53}"/>
            </a:ext>
          </a:extLst>
        </xdr:cNvPr>
        <xdr:cNvCxnSpPr/>
      </xdr:nvCxnSpPr>
      <xdr:spPr>
        <a:xfrm flipH="1">
          <a:off x="3771900" y="9903803"/>
          <a:ext cx="216877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182650</xdr:colOff>
      <xdr:row>3</xdr:row>
      <xdr:rowOff>7849</xdr:rowOff>
    </xdr:from>
    <xdr:to>
      <xdr:col>17</xdr:col>
      <xdr:colOff>190499</xdr:colOff>
      <xdr:row>8</xdr:row>
      <xdr:rowOff>14654</xdr:rowOff>
    </xdr:to>
    <xdr:sp macro="" textlink="">
      <xdr:nvSpPr>
        <xdr:cNvPr id="119" name="正方形/長方形 118">
          <a:extLst>
            <a:ext uri="{FF2B5EF4-FFF2-40B4-BE49-F238E27FC236}">
              <a16:creationId xmlns:a16="http://schemas.microsoft.com/office/drawing/2014/main" id="{43B16F52-D7FE-4FB7-9BEC-4443580871F6}"/>
            </a:ext>
          </a:extLst>
        </xdr:cNvPr>
        <xdr:cNvSpPr/>
      </xdr:nvSpPr>
      <xdr:spPr>
        <a:xfrm>
          <a:off x="1457535" y="601330"/>
          <a:ext cx="2345137" cy="995939"/>
        </a:xfrm>
        <a:prstGeom prst="rect">
          <a:avLst/>
        </a:prstGeom>
        <a:solidFill>
          <a:srgbClr val="4472C4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ソファ</a:t>
          </a:r>
        </a:p>
      </xdr:txBody>
    </xdr:sp>
    <xdr:clientData/>
  </xdr:twoCellAnchor>
  <xdr:twoCellAnchor>
    <xdr:from>
      <xdr:col>8</xdr:col>
      <xdr:colOff>195211</xdr:colOff>
      <xdr:row>8</xdr:row>
      <xdr:rowOff>24598</xdr:rowOff>
    </xdr:from>
    <xdr:to>
      <xdr:col>16</xdr:col>
      <xdr:colOff>7327</xdr:colOff>
      <xdr:row>13</xdr:row>
      <xdr:rowOff>51288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497AE04D-FEDF-4E13-B322-86FB85236D93}"/>
            </a:ext>
          </a:extLst>
        </xdr:cNvPr>
        <xdr:cNvSpPr/>
      </xdr:nvSpPr>
      <xdr:spPr>
        <a:xfrm>
          <a:off x="1895057" y="1607213"/>
          <a:ext cx="1511962" cy="1015825"/>
        </a:xfrm>
        <a:prstGeom prst="rect">
          <a:avLst/>
        </a:prstGeom>
        <a:solidFill>
          <a:srgbClr val="4472C4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炬燵</a:t>
          </a:r>
        </a:p>
      </xdr:txBody>
    </xdr:sp>
    <xdr:clientData/>
  </xdr:twoCellAnchor>
  <xdr:twoCellAnchor>
    <xdr:from>
      <xdr:col>24</xdr:col>
      <xdr:colOff>22958</xdr:colOff>
      <xdr:row>56</xdr:row>
      <xdr:rowOff>63921</xdr:rowOff>
    </xdr:from>
    <xdr:to>
      <xdr:col>30</xdr:col>
      <xdr:colOff>22958</xdr:colOff>
      <xdr:row>60</xdr:row>
      <xdr:rowOff>120439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EB7339AB-F304-4B7C-9901-4BCEE35DD8F9}"/>
            </a:ext>
          </a:extLst>
        </xdr:cNvPr>
        <xdr:cNvSpPr/>
      </xdr:nvSpPr>
      <xdr:spPr>
        <a:xfrm rot="5400000">
          <a:off x="5402440" y="11030568"/>
          <a:ext cx="855389" cy="1290484"/>
        </a:xfrm>
        <a:prstGeom prst="rect">
          <a:avLst/>
        </a:prstGeom>
        <a:solidFill>
          <a:srgbClr val="4472C4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リビング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テーブル</a:t>
          </a:r>
        </a:p>
      </xdr:txBody>
    </xdr:sp>
    <xdr:clientData/>
  </xdr:twoCellAnchor>
  <xdr:twoCellAnchor>
    <xdr:from>
      <xdr:col>24</xdr:col>
      <xdr:colOff>87413</xdr:colOff>
      <xdr:row>61</xdr:row>
      <xdr:rowOff>189516</xdr:rowOff>
    </xdr:from>
    <xdr:to>
      <xdr:col>29</xdr:col>
      <xdr:colOff>179589</xdr:colOff>
      <xdr:row>63</xdr:row>
      <xdr:rowOff>179198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769E0CE2-DEB7-4831-9271-7AA70C7E8391}"/>
            </a:ext>
          </a:extLst>
        </xdr:cNvPr>
        <xdr:cNvSpPr/>
      </xdr:nvSpPr>
      <xdr:spPr>
        <a:xfrm rot="5400000">
          <a:off x="5638579" y="11983067"/>
          <a:ext cx="389118" cy="1167580"/>
        </a:xfrm>
        <a:prstGeom prst="rect">
          <a:avLst/>
        </a:prstGeom>
        <a:solidFill>
          <a:srgbClr val="4472C4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TV</a:t>
          </a:r>
          <a:r>
            <a:rPr kumimoji="1" lang="ja-JP" altLang="en-US" sz="1100">
              <a:solidFill>
                <a:sysClr val="windowText" lastClr="000000"/>
              </a:solidFill>
            </a:rPr>
            <a:t>台</a:t>
          </a:r>
        </a:p>
      </xdr:txBody>
    </xdr:sp>
    <xdr:clientData/>
  </xdr:twoCellAnchor>
  <xdr:twoCellAnchor>
    <xdr:from>
      <xdr:col>3</xdr:col>
      <xdr:colOff>13607</xdr:colOff>
      <xdr:row>34</xdr:row>
      <xdr:rowOff>0</xdr:rowOff>
    </xdr:from>
    <xdr:to>
      <xdr:col>7</xdr:col>
      <xdr:colOff>176892</xdr:colOff>
      <xdr:row>36</xdr:row>
      <xdr:rowOff>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BC54672E-E274-4753-8E57-357538E5C73A}"/>
            </a:ext>
          </a:extLst>
        </xdr:cNvPr>
        <xdr:cNvCxnSpPr/>
      </xdr:nvCxnSpPr>
      <xdr:spPr>
        <a:xfrm flipH="1">
          <a:off x="11443607" y="7551964"/>
          <a:ext cx="979714" cy="40821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176893</xdr:colOff>
      <xdr:row>34</xdr:row>
      <xdr:rowOff>0</xdr:rowOff>
    </xdr:from>
    <xdr:to>
      <xdr:col>8</xdr:col>
      <xdr:colOff>0</xdr:colOff>
      <xdr:row>38</xdr:row>
      <xdr:rowOff>27214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10468FFD-3FD9-4DFC-9F57-26E60B0D16FA}"/>
            </a:ext>
          </a:extLst>
        </xdr:cNvPr>
        <xdr:cNvCxnSpPr/>
      </xdr:nvCxnSpPr>
      <xdr:spPr>
        <a:xfrm flipH="1">
          <a:off x="11402786" y="7551964"/>
          <a:ext cx="1047750" cy="84364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34</xdr:row>
      <xdr:rowOff>0</xdr:rowOff>
    </xdr:from>
    <xdr:to>
      <xdr:col>8</xdr:col>
      <xdr:colOff>13607</xdr:colOff>
      <xdr:row>38</xdr:row>
      <xdr:rowOff>13607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CFE85CAC-7F9B-412A-9BF1-E9DCCBC40FCF}"/>
            </a:ext>
          </a:extLst>
        </xdr:cNvPr>
        <xdr:cNvCxnSpPr/>
      </xdr:nvCxnSpPr>
      <xdr:spPr>
        <a:xfrm flipH="1">
          <a:off x="11851821" y="7551964"/>
          <a:ext cx="612322" cy="83003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13606</xdr:colOff>
      <xdr:row>15</xdr:row>
      <xdr:rowOff>1</xdr:rowOff>
    </xdr:from>
    <xdr:to>
      <xdr:col>34</xdr:col>
      <xdr:colOff>0</xdr:colOff>
      <xdr:row>18</xdr:row>
      <xdr:rowOff>190500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106D2CE9-C2BA-4144-8C6E-78B52858E69A}"/>
            </a:ext>
          </a:extLst>
        </xdr:cNvPr>
        <xdr:cNvSpPr/>
      </xdr:nvSpPr>
      <xdr:spPr>
        <a:xfrm>
          <a:off x="16954499" y="3673930"/>
          <a:ext cx="802822" cy="802820"/>
        </a:xfrm>
        <a:prstGeom prst="rect">
          <a:avLst/>
        </a:prstGeom>
        <a:solidFill>
          <a:srgbClr val="4472C4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洗濯機</a:t>
          </a:r>
        </a:p>
      </xdr:txBody>
    </xdr:sp>
    <xdr:clientData/>
  </xdr:twoCellAnchor>
  <xdr:twoCellAnchor>
    <xdr:from>
      <xdr:col>30</xdr:col>
      <xdr:colOff>0</xdr:colOff>
      <xdr:row>25</xdr:row>
      <xdr:rowOff>0</xdr:rowOff>
    </xdr:from>
    <xdr:to>
      <xdr:col>33</xdr:col>
      <xdr:colOff>190501</xdr:colOff>
      <xdr:row>28</xdr:row>
      <xdr:rowOff>190499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59D928BE-79F0-460A-8F95-9C1C49626C16}"/>
            </a:ext>
          </a:extLst>
        </xdr:cNvPr>
        <xdr:cNvSpPr/>
      </xdr:nvSpPr>
      <xdr:spPr>
        <a:xfrm>
          <a:off x="17248909" y="5818909"/>
          <a:ext cx="813956" cy="813954"/>
        </a:xfrm>
        <a:prstGeom prst="rect">
          <a:avLst/>
        </a:prstGeom>
        <a:solidFill>
          <a:srgbClr val="4472C4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冷蔵庫</a:t>
          </a:r>
        </a:p>
      </xdr:txBody>
    </xdr:sp>
    <xdr:clientData/>
  </xdr:twoCellAnchor>
  <xdr:twoCellAnchor>
    <xdr:from>
      <xdr:col>30</xdr:col>
      <xdr:colOff>13608</xdr:colOff>
      <xdr:row>18</xdr:row>
      <xdr:rowOff>190501</xdr:rowOff>
    </xdr:from>
    <xdr:to>
      <xdr:col>34</xdr:col>
      <xdr:colOff>2</xdr:colOff>
      <xdr:row>24</xdr:row>
      <xdr:rowOff>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34559E8C-8D28-4725-AFA3-2E69A43664EB}"/>
            </a:ext>
          </a:extLst>
        </xdr:cNvPr>
        <xdr:cNvSpPr/>
      </xdr:nvSpPr>
      <xdr:spPr>
        <a:xfrm>
          <a:off x="16954501" y="4476751"/>
          <a:ext cx="802822" cy="1034142"/>
        </a:xfrm>
        <a:prstGeom prst="rect">
          <a:avLst/>
        </a:prstGeom>
        <a:solidFill>
          <a:srgbClr val="4472C4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洗面台</a:t>
          </a:r>
        </a:p>
      </xdr:txBody>
    </xdr:sp>
    <xdr:clientData/>
  </xdr:twoCellAnchor>
  <xdr:twoCellAnchor>
    <xdr:from>
      <xdr:col>13</xdr:col>
      <xdr:colOff>122464</xdr:colOff>
      <xdr:row>17</xdr:row>
      <xdr:rowOff>190500</xdr:rowOff>
    </xdr:from>
    <xdr:to>
      <xdr:col>22</xdr:col>
      <xdr:colOff>81643</xdr:colOff>
      <xdr:row>28</xdr:row>
      <xdr:rowOff>13608</xdr:rowOff>
    </xdr:to>
    <xdr:sp macro="" textlink="">
      <xdr:nvSpPr>
        <xdr:cNvPr id="65" name="部分円 64">
          <a:extLst>
            <a:ext uri="{FF2B5EF4-FFF2-40B4-BE49-F238E27FC236}">
              <a16:creationId xmlns:a16="http://schemas.microsoft.com/office/drawing/2014/main" id="{E1193455-7209-4D20-9207-864E9C6889D9}"/>
            </a:ext>
          </a:extLst>
        </xdr:cNvPr>
        <xdr:cNvSpPr/>
      </xdr:nvSpPr>
      <xdr:spPr>
        <a:xfrm>
          <a:off x="13593535" y="4272643"/>
          <a:ext cx="1796144" cy="2068286"/>
        </a:xfrm>
        <a:prstGeom prst="pie">
          <a:avLst>
            <a:gd name="adj1" fmla="val 10791524"/>
            <a:gd name="adj2" fmla="val 1620000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68036</xdr:colOff>
      <xdr:row>12</xdr:row>
      <xdr:rowOff>95248</xdr:rowOff>
    </xdr:from>
    <xdr:to>
      <xdr:col>26</xdr:col>
      <xdr:colOff>136072</xdr:colOff>
      <xdr:row>19</xdr:row>
      <xdr:rowOff>122464</xdr:rowOff>
    </xdr:to>
    <xdr:sp macro="" textlink="">
      <xdr:nvSpPr>
        <xdr:cNvPr id="66" name="部分円 65">
          <a:extLst>
            <a:ext uri="{FF2B5EF4-FFF2-40B4-BE49-F238E27FC236}">
              <a16:creationId xmlns:a16="http://schemas.microsoft.com/office/drawing/2014/main" id="{E4F03C95-BD64-443D-B44C-C7E450A76BB9}"/>
            </a:ext>
          </a:extLst>
        </xdr:cNvPr>
        <xdr:cNvSpPr/>
      </xdr:nvSpPr>
      <xdr:spPr>
        <a:xfrm rot="16200000">
          <a:off x="14784160" y="3136445"/>
          <a:ext cx="1455966" cy="1496786"/>
        </a:xfrm>
        <a:prstGeom prst="pie">
          <a:avLst>
            <a:gd name="adj1" fmla="val 10791524"/>
            <a:gd name="adj2" fmla="val 1620000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207814</xdr:colOff>
      <xdr:row>44</xdr:row>
      <xdr:rowOff>7790</xdr:rowOff>
    </xdr:from>
    <xdr:to>
      <xdr:col>4</xdr:col>
      <xdr:colOff>86589</xdr:colOff>
      <xdr:row>46</xdr:row>
      <xdr:rowOff>34634</xdr:rowOff>
    </xdr:to>
    <xdr:sp macro="" textlink="">
      <xdr:nvSpPr>
        <xdr:cNvPr id="67" name="二等辺三角形 66">
          <a:extLst>
            <a:ext uri="{FF2B5EF4-FFF2-40B4-BE49-F238E27FC236}">
              <a16:creationId xmlns:a16="http://schemas.microsoft.com/office/drawing/2014/main" id="{C246672E-13BC-4F44-B506-6FEB833CD810}"/>
            </a:ext>
          </a:extLst>
        </xdr:cNvPr>
        <xdr:cNvSpPr/>
      </xdr:nvSpPr>
      <xdr:spPr>
        <a:xfrm rot="10800000">
          <a:off x="11637814" y="9775245"/>
          <a:ext cx="294411" cy="44248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100442</xdr:colOff>
      <xdr:row>44</xdr:row>
      <xdr:rowOff>7790</xdr:rowOff>
    </xdr:from>
    <xdr:to>
      <xdr:col>9</xdr:col>
      <xdr:colOff>187035</xdr:colOff>
      <xdr:row>46</xdr:row>
      <xdr:rowOff>34634</xdr:rowOff>
    </xdr:to>
    <xdr:sp macro="" textlink="">
      <xdr:nvSpPr>
        <xdr:cNvPr id="68" name="二等辺三角形 67">
          <a:extLst>
            <a:ext uri="{FF2B5EF4-FFF2-40B4-BE49-F238E27FC236}">
              <a16:creationId xmlns:a16="http://schemas.microsoft.com/office/drawing/2014/main" id="{732A9FF2-5CEB-46CB-8DF0-ACF46F7882E7}"/>
            </a:ext>
          </a:extLst>
        </xdr:cNvPr>
        <xdr:cNvSpPr/>
      </xdr:nvSpPr>
      <xdr:spPr>
        <a:xfrm rot="10800000">
          <a:off x="12777351" y="9775245"/>
          <a:ext cx="294411" cy="44248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200888</xdr:colOff>
      <xdr:row>36</xdr:row>
      <xdr:rowOff>173182</xdr:rowOff>
    </xdr:from>
    <xdr:to>
      <xdr:col>13</xdr:col>
      <xdr:colOff>69274</xdr:colOff>
      <xdr:row>38</xdr:row>
      <xdr:rowOff>204353</xdr:rowOff>
    </xdr:to>
    <xdr:sp macro="" textlink="">
      <xdr:nvSpPr>
        <xdr:cNvPr id="69" name="二等辺三角形 68">
          <a:extLst>
            <a:ext uri="{FF2B5EF4-FFF2-40B4-BE49-F238E27FC236}">
              <a16:creationId xmlns:a16="http://schemas.microsoft.com/office/drawing/2014/main" id="{9AE263AD-E670-4E7B-A680-D4B7177F3797}"/>
            </a:ext>
          </a:extLst>
        </xdr:cNvPr>
        <xdr:cNvSpPr/>
      </xdr:nvSpPr>
      <xdr:spPr>
        <a:xfrm>
          <a:off x="13501252" y="8278091"/>
          <a:ext cx="284022" cy="446807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13607</xdr:colOff>
      <xdr:row>25</xdr:row>
      <xdr:rowOff>-1</xdr:rowOff>
    </xdr:from>
    <xdr:to>
      <xdr:col>29</xdr:col>
      <xdr:colOff>190500</xdr:colOff>
      <xdr:row>27</xdr:row>
      <xdr:rowOff>184355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4A06E05F-422A-4F00-85B3-528C9F2102D5}"/>
            </a:ext>
          </a:extLst>
        </xdr:cNvPr>
        <xdr:cNvSpPr/>
      </xdr:nvSpPr>
      <xdr:spPr>
        <a:xfrm>
          <a:off x="5605704" y="4992943"/>
          <a:ext cx="822135" cy="583791"/>
        </a:xfrm>
        <a:prstGeom prst="rect">
          <a:avLst/>
        </a:prstGeom>
        <a:solidFill>
          <a:srgbClr val="4472C4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食器棚</a:t>
          </a:r>
        </a:p>
      </xdr:txBody>
    </xdr:sp>
    <xdr:clientData/>
  </xdr:twoCellAnchor>
  <xdr:twoCellAnchor>
    <xdr:from>
      <xdr:col>30</xdr:col>
      <xdr:colOff>88724</xdr:colOff>
      <xdr:row>40</xdr:row>
      <xdr:rowOff>184354</xdr:rowOff>
    </xdr:from>
    <xdr:to>
      <xdr:col>33</xdr:col>
      <xdr:colOff>199718</xdr:colOff>
      <xdr:row>44</xdr:row>
      <xdr:rowOff>99504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2EBC5927-40EF-4D04-921A-66705CE300EC}"/>
            </a:ext>
          </a:extLst>
        </xdr:cNvPr>
        <xdr:cNvSpPr/>
      </xdr:nvSpPr>
      <xdr:spPr>
        <a:xfrm>
          <a:off x="6541143" y="8173064"/>
          <a:ext cx="756236" cy="714021"/>
        </a:xfrm>
        <a:prstGeom prst="rect">
          <a:avLst/>
        </a:prstGeom>
        <a:solidFill>
          <a:srgbClr val="4472C4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べちゃん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WC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52</xdr:row>
      <xdr:rowOff>0</xdr:rowOff>
    </xdr:from>
    <xdr:to>
      <xdr:col>11</xdr:col>
      <xdr:colOff>14225</xdr:colOff>
      <xdr:row>65</xdr:row>
      <xdr:rowOff>191115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2E4F6D2A-0A53-4511-AC79-22C28F737BB1}"/>
            </a:ext>
          </a:extLst>
        </xdr:cNvPr>
        <xdr:cNvSpPr/>
      </xdr:nvSpPr>
      <xdr:spPr>
        <a:xfrm>
          <a:off x="612321" y="10613571"/>
          <a:ext cx="1647083" cy="2844508"/>
        </a:xfrm>
        <a:prstGeom prst="rect">
          <a:avLst/>
        </a:prstGeom>
        <a:solidFill>
          <a:srgbClr val="4472C4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ベッド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210×120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497758</xdr:colOff>
      <xdr:row>26</xdr:row>
      <xdr:rowOff>151873</xdr:rowOff>
    </xdr:from>
    <xdr:to>
      <xdr:col>45</xdr:col>
      <xdr:colOff>77759</xdr:colOff>
      <xdr:row>34</xdr:row>
      <xdr:rowOff>179088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119FD7D-9573-4F81-A131-EAE9301A3238}"/>
            </a:ext>
          </a:extLst>
        </xdr:cNvPr>
        <xdr:cNvGrpSpPr/>
      </xdr:nvGrpSpPr>
      <xdr:grpSpPr>
        <a:xfrm>
          <a:off x="9746226" y="5344534"/>
          <a:ext cx="2683307" cy="1624957"/>
          <a:chOff x="4492113" y="7802599"/>
          <a:chExt cx="2683307" cy="1624957"/>
        </a:xfrm>
      </xdr:grpSpPr>
      <xdr:sp macro="" textlink="">
        <xdr:nvSpPr>
          <xdr:cNvPr id="83" name="フローチャート: 結合子 82">
            <a:extLst>
              <a:ext uri="{FF2B5EF4-FFF2-40B4-BE49-F238E27FC236}">
                <a16:creationId xmlns:a16="http://schemas.microsoft.com/office/drawing/2014/main" id="{F54E91F6-1A2F-4ABC-8834-7629C51F6BE6}"/>
              </a:ext>
            </a:extLst>
          </xdr:cNvPr>
          <xdr:cNvSpPr/>
        </xdr:nvSpPr>
        <xdr:spPr>
          <a:xfrm>
            <a:off x="4516694" y="7988710"/>
            <a:ext cx="453493" cy="416753"/>
          </a:xfrm>
          <a:prstGeom prst="flowChartConnector">
            <a:avLst/>
          </a:prstGeom>
          <a:solidFill>
            <a:srgbClr val="4472C4">
              <a:alpha val="69804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フローチャート: 結合子 83">
            <a:extLst>
              <a:ext uri="{FF2B5EF4-FFF2-40B4-BE49-F238E27FC236}">
                <a16:creationId xmlns:a16="http://schemas.microsoft.com/office/drawing/2014/main" id="{AA05000C-4F71-4EAF-A3A2-C8EA107568D1}"/>
              </a:ext>
            </a:extLst>
          </xdr:cNvPr>
          <xdr:cNvSpPr/>
        </xdr:nvSpPr>
        <xdr:spPr>
          <a:xfrm>
            <a:off x="4492113" y="8751149"/>
            <a:ext cx="464467" cy="416754"/>
          </a:xfrm>
          <a:prstGeom prst="flowChartConnector">
            <a:avLst/>
          </a:prstGeom>
          <a:solidFill>
            <a:srgbClr val="4472C4">
              <a:alpha val="69804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5" name="フローチャート: 結合子 84">
            <a:extLst>
              <a:ext uri="{FF2B5EF4-FFF2-40B4-BE49-F238E27FC236}">
                <a16:creationId xmlns:a16="http://schemas.microsoft.com/office/drawing/2014/main" id="{2411E44F-C788-4609-96B0-EFED2F2813C5}"/>
              </a:ext>
            </a:extLst>
          </xdr:cNvPr>
          <xdr:cNvSpPr/>
        </xdr:nvSpPr>
        <xdr:spPr>
          <a:xfrm>
            <a:off x="6721928" y="8188427"/>
            <a:ext cx="453492" cy="416754"/>
          </a:xfrm>
          <a:prstGeom prst="flowChartConnector">
            <a:avLst/>
          </a:prstGeom>
          <a:solidFill>
            <a:srgbClr val="4472C4">
              <a:alpha val="69804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6" name="フローチャート: 結合子 85">
            <a:extLst>
              <a:ext uri="{FF2B5EF4-FFF2-40B4-BE49-F238E27FC236}">
                <a16:creationId xmlns:a16="http://schemas.microsoft.com/office/drawing/2014/main" id="{739AA0C1-90C1-4BBB-A2BE-B3355CB0216D}"/>
              </a:ext>
            </a:extLst>
          </xdr:cNvPr>
          <xdr:cNvSpPr/>
        </xdr:nvSpPr>
        <xdr:spPr>
          <a:xfrm>
            <a:off x="6721928" y="8764756"/>
            <a:ext cx="453492" cy="416754"/>
          </a:xfrm>
          <a:prstGeom prst="flowChartConnector">
            <a:avLst/>
          </a:prstGeom>
          <a:solidFill>
            <a:srgbClr val="4472C4">
              <a:alpha val="69804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7E2268C2-52AE-4C48-8DA3-085202BB4DA4}"/>
              </a:ext>
            </a:extLst>
          </xdr:cNvPr>
          <xdr:cNvSpPr/>
        </xdr:nvSpPr>
        <xdr:spPr>
          <a:xfrm>
            <a:off x="4974070" y="7802599"/>
            <a:ext cx="1734252" cy="1624957"/>
          </a:xfrm>
          <a:prstGeom prst="rect">
            <a:avLst/>
          </a:prstGeom>
          <a:solidFill>
            <a:srgbClr val="4472C4">
              <a:alpha val="69804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ダイニング</a:t>
            </a:r>
            <a:endParaRPr kumimoji="1" lang="en-US" altLang="ja-JP" sz="1100">
              <a:solidFill>
                <a:sysClr val="windowText" lastClr="000000"/>
              </a:solidFill>
            </a:endParaRPr>
          </a:p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テーブル</a:t>
            </a:r>
          </a:p>
        </xdr:txBody>
      </xdr:sp>
    </xdr:grpSp>
    <xdr:clientData/>
  </xdr:twoCellAnchor>
  <xdr:twoCellAnchor>
    <xdr:from>
      <xdr:col>2</xdr:col>
      <xdr:colOff>215080</xdr:colOff>
      <xdr:row>11</xdr:row>
      <xdr:rowOff>2</xdr:rowOff>
    </xdr:from>
    <xdr:to>
      <xdr:col>7</xdr:col>
      <xdr:colOff>27213</xdr:colOff>
      <xdr:row>19</xdr:row>
      <xdr:rowOff>1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F402CE6-1993-4332-A18E-4EA421EA90F4}"/>
            </a:ext>
          </a:extLst>
        </xdr:cNvPr>
        <xdr:cNvSpPr/>
      </xdr:nvSpPr>
      <xdr:spPr>
        <a:xfrm>
          <a:off x="645241" y="2196897"/>
          <a:ext cx="887537" cy="1597741"/>
        </a:xfrm>
        <a:prstGeom prst="rect">
          <a:avLst/>
        </a:prstGeom>
        <a:solidFill>
          <a:srgbClr val="4472C4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デスク</a:t>
          </a:r>
        </a:p>
      </xdr:txBody>
    </xdr:sp>
    <xdr:clientData/>
  </xdr:twoCellAnchor>
  <xdr:twoCellAnchor>
    <xdr:from>
      <xdr:col>3</xdr:col>
      <xdr:colOff>15363</xdr:colOff>
      <xdr:row>3</xdr:row>
      <xdr:rowOff>1</xdr:rowOff>
    </xdr:from>
    <xdr:to>
      <xdr:col>5</xdr:col>
      <xdr:colOff>5837</xdr:colOff>
      <xdr:row>10</xdr:row>
      <xdr:rowOff>190501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BE70EA3E-4304-4AB9-A1B0-0D8F824E8D7C}"/>
            </a:ext>
          </a:extLst>
        </xdr:cNvPr>
        <xdr:cNvSpPr/>
      </xdr:nvSpPr>
      <xdr:spPr>
        <a:xfrm>
          <a:off x="660605" y="599154"/>
          <a:ext cx="420635" cy="1588524"/>
        </a:xfrm>
        <a:prstGeom prst="rect">
          <a:avLst/>
        </a:prstGeom>
        <a:solidFill>
          <a:srgbClr val="4472C4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本棚</a:t>
          </a:r>
        </a:p>
      </xdr:txBody>
    </xdr:sp>
    <xdr:clientData/>
  </xdr:twoCellAnchor>
  <xdr:twoCellAnchor>
    <xdr:from>
      <xdr:col>14</xdr:col>
      <xdr:colOff>0</xdr:colOff>
      <xdr:row>61</xdr:row>
      <xdr:rowOff>0</xdr:rowOff>
    </xdr:from>
    <xdr:to>
      <xdr:col>17</xdr:col>
      <xdr:colOff>190500</xdr:colOff>
      <xdr:row>65</xdr:row>
      <xdr:rowOff>190500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D20D72D7-1F61-426A-9DEC-7B298E0AE8D1}"/>
            </a:ext>
          </a:extLst>
        </xdr:cNvPr>
        <xdr:cNvSpPr/>
      </xdr:nvSpPr>
      <xdr:spPr>
        <a:xfrm>
          <a:off x="2857500" y="12450536"/>
          <a:ext cx="802821" cy="1006928"/>
        </a:xfrm>
        <a:prstGeom prst="rect">
          <a:avLst/>
        </a:prstGeom>
        <a:solidFill>
          <a:srgbClr val="4472C4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べちゃん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ベッド</a:t>
          </a:r>
        </a:p>
      </xdr:txBody>
    </xdr:sp>
    <xdr:clientData/>
  </xdr:twoCellAnchor>
  <xdr:twoCellAnchor>
    <xdr:from>
      <xdr:col>24</xdr:col>
      <xdr:colOff>95251</xdr:colOff>
      <xdr:row>64</xdr:row>
      <xdr:rowOff>0</xdr:rowOff>
    </xdr:from>
    <xdr:to>
      <xdr:col>24</xdr:col>
      <xdr:colOff>95251</xdr:colOff>
      <xdr:row>64</xdr:row>
      <xdr:rowOff>197826</xdr:rowOff>
    </xdr:to>
    <xdr:cxnSp macro="">
      <xdr:nvCxnSpPr>
        <xdr:cNvPr id="108" name="直線コネクタ 107">
          <a:extLst>
            <a:ext uri="{FF2B5EF4-FFF2-40B4-BE49-F238E27FC236}">
              <a16:creationId xmlns:a16="http://schemas.microsoft.com/office/drawing/2014/main" id="{03758856-97ED-43B3-BB78-287FD6B52C8E}"/>
            </a:ext>
          </a:extLst>
        </xdr:cNvPr>
        <xdr:cNvCxnSpPr/>
      </xdr:nvCxnSpPr>
      <xdr:spPr>
        <a:xfrm flipV="1">
          <a:off x="5194789" y="12660923"/>
          <a:ext cx="0" cy="19782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49</xdr:row>
      <xdr:rowOff>102578</xdr:rowOff>
    </xdr:from>
    <xdr:to>
      <xdr:col>19</xdr:col>
      <xdr:colOff>7327</xdr:colOff>
      <xdr:row>49</xdr:row>
      <xdr:rowOff>102578</xdr:rowOff>
    </xdr:to>
    <xdr:cxnSp macro="">
      <xdr:nvCxnSpPr>
        <xdr:cNvPr id="114" name="直線コネクタ 113">
          <a:extLst>
            <a:ext uri="{FF2B5EF4-FFF2-40B4-BE49-F238E27FC236}">
              <a16:creationId xmlns:a16="http://schemas.microsoft.com/office/drawing/2014/main" id="{6692FBA8-BBF7-4362-B4BC-AB68D67C536F}"/>
            </a:ext>
          </a:extLst>
        </xdr:cNvPr>
        <xdr:cNvCxnSpPr/>
      </xdr:nvCxnSpPr>
      <xdr:spPr>
        <a:xfrm flipH="1">
          <a:off x="3824654" y="9796097"/>
          <a:ext cx="21980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30725</xdr:colOff>
      <xdr:row>51</xdr:row>
      <xdr:rowOff>168992</xdr:rowOff>
    </xdr:from>
    <xdr:to>
      <xdr:col>17</xdr:col>
      <xdr:colOff>205861</xdr:colOff>
      <xdr:row>57</xdr:row>
      <xdr:rowOff>184355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A4C9089C-E637-49D4-B85D-0CE2D3692528}"/>
            </a:ext>
          </a:extLst>
        </xdr:cNvPr>
        <xdr:cNvSpPr/>
      </xdr:nvSpPr>
      <xdr:spPr>
        <a:xfrm>
          <a:off x="3472015" y="10354597"/>
          <a:ext cx="390217" cy="1213669"/>
        </a:xfrm>
        <a:prstGeom prst="rect">
          <a:avLst/>
        </a:prstGeom>
        <a:solidFill>
          <a:schemeClr val="accent1">
            <a:alpha val="69804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化粧台</a:t>
          </a:r>
        </a:p>
      </xdr:txBody>
    </xdr:sp>
    <xdr:clientData/>
  </xdr:twoCellAnchor>
  <xdr:twoCellAnchor>
    <xdr:from>
      <xdr:col>14</xdr:col>
      <xdr:colOff>1</xdr:colOff>
      <xdr:row>53</xdr:row>
      <xdr:rowOff>61451</xdr:rowOff>
    </xdr:from>
    <xdr:to>
      <xdr:col>16</xdr:col>
      <xdr:colOff>34307</xdr:colOff>
      <xdr:row>55</xdr:row>
      <xdr:rowOff>78769</xdr:rowOff>
    </xdr:to>
    <xdr:sp macro="" textlink="">
      <xdr:nvSpPr>
        <xdr:cNvPr id="126" name="フローチャート: 結合子 125">
          <a:extLst>
            <a:ext uri="{FF2B5EF4-FFF2-40B4-BE49-F238E27FC236}">
              <a16:creationId xmlns:a16="http://schemas.microsoft.com/office/drawing/2014/main" id="{BC4744A9-0378-4710-98E0-97227FCD3DE3}"/>
            </a:ext>
          </a:extLst>
        </xdr:cNvPr>
        <xdr:cNvSpPr/>
      </xdr:nvSpPr>
      <xdr:spPr>
        <a:xfrm>
          <a:off x="3011130" y="10646491"/>
          <a:ext cx="464467" cy="416754"/>
        </a:xfrm>
        <a:prstGeom prst="flowChartConnector">
          <a:avLst/>
        </a:prstGeom>
        <a:solidFill>
          <a:srgbClr val="4472C4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0</xdr:colOff>
      <xdr:row>25</xdr:row>
      <xdr:rowOff>0</xdr:rowOff>
    </xdr:from>
    <xdr:to>
      <xdr:col>26</xdr:col>
      <xdr:colOff>15363</xdr:colOff>
      <xdr:row>27</xdr:row>
      <xdr:rowOff>184356</xdr:rowOff>
    </xdr:to>
    <xdr:sp macro="" textlink="">
      <xdr:nvSpPr>
        <xdr:cNvPr id="127" name="正方形/長方形 126">
          <a:extLst>
            <a:ext uri="{FF2B5EF4-FFF2-40B4-BE49-F238E27FC236}">
              <a16:creationId xmlns:a16="http://schemas.microsoft.com/office/drawing/2014/main" id="{8AEA37A6-3116-4DB2-BBFD-B4D2CD16DAF5}"/>
            </a:ext>
          </a:extLst>
        </xdr:cNvPr>
        <xdr:cNvSpPr/>
      </xdr:nvSpPr>
      <xdr:spPr>
        <a:xfrm>
          <a:off x="4946855" y="4992944"/>
          <a:ext cx="660605" cy="583791"/>
        </a:xfrm>
        <a:prstGeom prst="rect">
          <a:avLst/>
        </a:prstGeom>
        <a:solidFill>
          <a:srgbClr val="4472C4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ゴミ箱</a:t>
          </a:r>
        </a:p>
      </xdr:txBody>
    </xdr:sp>
    <xdr:clientData/>
  </xdr:twoCellAnchor>
  <xdr:twoCellAnchor>
    <xdr:from>
      <xdr:col>7</xdr:col>
      <xdr:colOff>46089</xdr:colOff>
      <xdr:row>14</xdr:row>
      <xdr:rowOff>61453</xdr:rowOff>
    </xdr:from>
    <xdr:to>
      <xdr:col>9</xdr:col>
      <xdr:colOff>69421</xdr:colOff>
      <xdr:row>16</xdr:row>
      <xdr:rowOff>78770</xdr:rowOff>
    </xdr:to>
    <xdr:sp macro="" textlink="">
      <xdr:nvSpPr>
        <xdr:cNvPr id="35" name="フローチャート: 結合子 34">
          <a:extLst>
            <a:ext uri="{FF2B5EF4-FFF2-40B4-BE49-F238E27FC236}">
              <a16:creationId xmlns:a16="http://schemas.microsoft.com/office/drawing/2014/main" id="{F279D39F-3F3A-4E69-BA0B-212C5E946692}"/>
            </a:ext>
          </a:extLst>
        </xdr:cNvPr>
        <xdr:cNvSpPr/>
      </xdr:nvSpPr>
      <xdr:spPr>
        <a:xfrm>
          <a:off x="1551654" y="2857501"/>
          <a:ext cx="453493" cy="416753"/>
        </a:xfrm>
        <a:prstGeom prst="flowChartConnector">
          <a:avLst/>
        </a:prstGeom>
        <a:solidFill>
          <a:srgbClr val="4472C4">
            <a:alpha val="69804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-1</xdr:colOff>
      <xdr:row>49</xdr:row>
      <xdr:rowOff>76818</xdr:rowOff>
    </xdr:from>
    <xdr:to>
      <xdr:col>33</xdr:col>
      <xdr:colOff>189325</xdr:colOff>
      <xdr:row>60</xdr:row>
      <xdr:rowOff>76815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A0115AEB-5455-494B-8124-9546CD58C33E}"/>
            </a:ext>
          </a:extLst>
        </xdr:cNvPr>
        <xdr:cNvGrpSpPr/>
      </xdr:nvGrpSpPr>
      <xdr:grpSpPr>
        <a:xfrm>
          <a:off x="4516693" y="9862987"/>
          <a:ext cx="2770293" cy="2196893"/>
          <a:chOff x="4516693" y="9601818"/>
          <a:chExt cx="2770293" cy="2196893"/>
        </a:xfrm>
      </xdr:grpSpPr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CF7E4768-7F35-4A86-AA79-90EE661E8DB3}"/>
              </a:ext>
            </a:extLst>
          </xdr:cNvPr>
          <xdr:cNvSpPr/>
        </xdr:nvSpPr>
        <xdr:spPr>
          <a:xfrm rot="5400000">
            <a:off x="5318894" y="8799617"/>
            <a:ext cx="1165891" cy="2770293"/>
          </a:xfrm>
          <a:prstGeom prst="rect">
            <a:avLst/>
          </a:prstGeom>
          <a:solidFill>
            <a:srgbClr val="4472C4">
              <a:alpha val="69804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ソファ</a:t>
            </a:r>
          </a:p>
        </xdr:txBody>
      </xdr: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05BC5C1-9FAD-45E3-9A0C-EAD1E37BF91C}"/>
              </a:ext>
            </a:extLst>
          </xdr:cNvPr>
          <xdr:cNvSpPr/>
        </xdr:nvSpPr>
        <xdr:spPr>
          <a:xfrm>
            <a:off x="6667500" y="10784759"/>
            <a:ext cx="614516" cy="1013952"/>
          </a:xfrm>
          <a:prstGeom prst="rect">
            <a:avLst/>
          </a:prstGeom>
          <a:solidFill>
            <a:srgbClr val="4472C4">
              <a:alpha val="69804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F71E-976D-42ED-8E70-D37DA2DC7D89}">
  <sheetPr>
    <pageSetUpPr fitToPage="1"/>
  </sheetPr>
  <dimension ref="C1:BK73"/>
  <sheetViews>
    <sheetView tabSelected="1" zoomScale="62" zoomScaleNormal="62" workbookViewId="0">
      <selection activeCell="P30" sqref="P30"/>
    </sheetView>
  </sheetViews>
  <sheetFormatPr defaultColWidth="2.75" defaultRowHeight="15.75" customHeight="1" x14ac:dyDescent="0.4"/>
  <cols>
    <col min="40" max="40" width="11.375" bestFit="1" customWidth="1"/>
    <col min="41" max="41" width="17.25" bestFit="1" customWidth="1"/>
    <col min="42" max="45" width="5.75" bestFit="1" customWidth="1"/>
  </cols>
  <sheetData>
    <row r="1" spans="3:62" ht="15.75" customHeight="1" x14ac:dyDescent="0.4">
      <c r="AR1">
        <v>22</v>
      </c>
      <c r="AS1">
        <v>15</v>
      </c>
    </row>
    <row r="2" spans="3:62" ht="15.75" customHeight="1" x14ac:dyDescent="0.4">
      <c r="AR2">
        <v>3300</v>
      </c>
      <c r="AS2">
        <v>2250</v>
      </c>
    </row>
    <row r="3" spans="3:62" ht="15.75" customHeight="1" x14ac:dyDescent="0.4">
      <c r="C3" s="10"/>
      <c r="D3" s="4"/>
      <c r="E3" s="4"/>
      <c r="F3" s="4"/>
      <c r="G3" s="4"/>
      <c r="H3" s="4"/>
      <c r="I3" s="5"/>
      <c r="J3" s="5"/>
      <c r="K3" s="5"/>
      <c r="L3" s="5"/>
      <c r="M3" s="5"/>
      <c r="N3" s="4"/>
      <c r="O3" s="4"/>
      <c r="P3" s="4"/>
      <c r="Q3" s="4"/>
      <c r="R3" s="4"/>
      <c r="S3" s="10"/>
      <c r="AN3" s="36" t="s">
        <v>12</v>
      </c>
      <c r="AO3" s="36" t="s">
        <v>13</v>
      </c>
      <c r="AP3" s="66" t="s">
        <v>7</v>
      </c>
      <c r="AQ3" s="66"/>
      <c r="AR3" s="66" t="s">
        <v>8</v>
      </c>
      <c r="AS3" s="66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</row>
    <row r="4" spans="3:62" ht="15.75" customHeight="1" x14ac:dyDescent="0.4">
      <c r="C4" s="8"/>
      <c r="S4" s="8"/>
      <c r="AN4" s="39" t="s">
        <v>10</v>
      </c>
      <c r="AO4" s="38" t="s">
        <v>17</v>
      </c>
      <c r="AP4" s="38">
        <v>1900</v>
      </c>
      <c r="AQ4" s="38">
        <f>840+670</f>
        <v>1510</v>
      </c>
      <c r="AR4" s="38">
        <f>AP4*$AR$1/$AR$2</f>
        <v>12.666666666666666</v>
      </c>
      <c r="AS4" s="38">
        <f>AQ4*$AS$1/$AS$2</f>
        <v>10.066666666666666</v>
      </c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</row>
    <row r="5" spans="3:62" ht="15.75" customHeight="1" x14ac:dyDescent="0.4">
      <c r="C5" s="8"/>
      <c r="S5" s="8"/>
      <c r="AN5" s="41"/>
      <c r="AO5" s="38" t="s">
        <v>18</v>
      </c>
      <c r="AP5" s="38">
        <v>1000</v>
      </c>
      <c r="AQ5" s="38">
        <v>600</v>
      </c>
      <c r="AR5" s="38">
        <f>AP5*$AR$1/$AR$2</f>
        <v>6.666666666666667</v>
      </c>
      <c r="AS5" s="38">
        <f>AQ5*$AS$1/$AS$2</f>
        <v>4</v>
      </c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</row>
    <row r="6" spans="3:62" ht="15.75" customHeight="1" x14ac:dyDescent="0.4">
      <c r="C6" s="8"/>
      <c r="S6" s="8"/>
      <c r="T6" s="1"/>
      <c r="U6" s="1"/>
      <c r="V6" s="1"/>
      <c r="W6" s="1"/>
      <c r="X6" s="1"/>
      <c r="Y6" s="1"/>
      <c r="Z6" s="1"/>
      <c r="AA6" s="1"/>
      <c r="AB6" s="1"/>
      <c r="AC6" s="1"/>
      <c r="AD6" s="20"/>
      <c r="AE6" s="22"/>
      <c r="AF6" s="1"/>
      <c r="AG6" s="1"/>
      <c r="AH6" s="1"/>
      <c r="AI6" s="1"/>
      <c r="AN6" s="41"/>
      <c r="AO6" s="38" t="s">
        <v>21</v>
      </c>
      <c r="AP6" s="38">
        <v>800</v>
      </c>
      <c r="AQ6" s="38">
        <v>400</v>
      </c>
      <c r="AR6" s="38">
        <f>AP6*$AR$1/$AR$2</f>
        <v>5.333333333333333</v>
      </c>
      <c r="AS6" s="38">
        <f>AQ6*$AS$1/$AS$2</f>
        <v>2.6666666666666665</v>
      </c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</row>
    <row r="7" spans="3:62" ht="15.75" customHeight="1" x14ac:dyDescent="0.4">
      <c r="C7" s="8"/>
      <c r="S7" s="8"/>
      <c r="T7" s="14"/>
      <c r="U7" s="14"/>
      <c r="V7" s="14"/>
      <c r="W7" s="14"/>
      <c r="X7" s="7"/>
      <c r="Y7" s="79" t="s">
        <v>2</v>
      </c>
      <c r="Z7" s="79"/>
      <c r="AA7" s="79"/>
      <c r="AB7" s="79"/>
      <c r="AC7" s="79"/>
      <c r="AD7" s="26"/>
      <c r="AE7" s="27"/>
      <c r="AF7" s="27"/>
      <c r="AG7" s="27"/>
      <c r="AH7" s="28"/>
      <c r="AI7" s="1"/>
      <c r="AN7" s="40"/>
      <c r="AO7" s="38" t="s">
        <v>22</v>
      </c>
      <c r="AP7" s="38">
        <v>600</v>
      </c>
      <c r="AQ7" s="38">
        <v>600</v>
      </c>
      <c r="AR7" s="38">
        <f t="shared" ref="AR7:AR18" si="0">AP7*$AR$1/$AR$2</f>
        <v>4</v>
      </c>
      <c r="AS7" s="38">
        <f t="shared" ref="AS7:AS18" si="1">AQ7*$AS$1/$AS$2</f>
        <v>4</v>
      </c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</row>
    <row r="8" spans="3:62" ht="15.75" customHeight="1" x14ac:dyDescent="0.4">
      <c r="C8" s="8"/>
      <c r="S8" s="8"/>
      <c r="T8" s="1"/>
      <c r="U8" s="1"/>
      <c r="V8" s="1"/>
      <c r="W8" s="1"/>
      <c r="X8" s="8"/>
      <c r="Y8" s="79"/>
      <c r="Z8" s="79"/>
      <c r="AA8" s="79"/>
      <c r="AB8" s="79"/>
      <c r="AC8" s="79"/>
      <c r="AD8" s="29"/>
      <c r="AE8" s="26"/>
      <c r="AF8" s="27"/>
      <c r="AG8" s="28"/>
      <c r="AH8" s="31"/>
      <c r="AI8" s="1"/>
      <c r="AN8" s="39" t="s">
        <v>19</v>
      </c>
      <c r="AO8" s="38" t="s">
        <v>20</v>
      </c>
      <c r="AP8" s="38">
        <v>1200</v>
      </c>
      <c r="AQ8" s="38">
        <v>1200</v>
      </c>
      <c r="AR8" s="38">
        <f>AP8*$AR$1/$AR$2</f>
        <v>8</v>
      </c>
      <c r="AS8" s="38">
        <f>AQ8*$AS$1/$AS$2</f>
        <v>8</v>
      </c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</row>
    <row r="9" spans="3:62" ht="15.75" customHeight="1" x14ac:dyDescent="0.4">
      <c r="C9" s="8"/>
      <c r="S9" s="8"/>
      <c r="T9" s="78" t="s">
        <v>3</v>
      </c>
      <c r="U9" s="79"/>
      <c r="V9" s="79"/>
      <c r="W9" s="79"/>
      <c r="X9" s="8"/>
      <c r="Y9" s="79"/>
      <c r="Z9" s="79"/>
      <c r="AA9" s="79"/>
      <c r="AB9" s="79"/>
      <c r="AC9" s="79"/>
      <c r="AD9" s="29"/>
      <c r="AE9" s="29"/>
      <c r="AF9" s="30"/>
      <c r="AG9" s="31"/>
      <c r="AH9" s="31"/>
      <c r="AI9" s="1"/>
      <c r="AN9" s="41"/>
      <c r="AO9" s="38"/>
      <c r="AP9" s="38"/>
      <c r="AQ9" s="38"/>
      <c r="AR9" s="38">
        <f>AP9*$AR$1/$AR$2</f>
        <v>0</v>
      </c>
      <c r="AS9" s="38">
        <f>AQ9*$AS$1/$AS$2</f>
        <v>0</v>
      </c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</row>
    <row r="10" spans="3:62" ht="15.75" customHeight="1" x14ac:dyDescent="0.4">
      <c r="C10" s="8"/>
      <c r="S10" s="8"/>
      <c r="T10" s="78"/>
      <c r="U10" s="79"/>
      <c r="V10" s="79"/>
      <c r="W10" s="79"/>
      <c r="X10" s="8"/>
      <c r="Y10" s="79"/>
      <c r="Z10" s="79"/>
      <c r="AA10" s="79"/>
      <c r="AB10" s="79"/>
      <c r="AC10" s="79"/>
      <c r="AD10" s="29"/>
      <c r="AE10" s="29"/>
      <c r="AF10" s="30"/>
      <c r="AG10" s="31"/>
      <c r="AH10" s="31"/>
      <c r="AI10" s="1"/>
      <c r="AN10" s="40"/>
      <c r="AO10" s="38"/>
      <c r="AP10" s="38"/>
      <c r="AQ10" s="38"/>
      <c r="AR10" s="38">
        <f t="shared" ref="AR10" si="2">AP10*$AR$1/$AR$2</f>
        <v>0</v>
      </c>
      <c r="AS10" s="38">
        <f t="shared" ref="AS10" si="3">AQ10*$AS$1/$AS$2</f>
        <v>0</v>
      </c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</row>
    <row r="11" spans="3:62" ht="15.75" customHeight="1" x14ac:dyDescent="0.4">
      <c r="C11" s="8"/>
      <c r="S11" s="8"/>
      <c r="T11" s="78"/>
      <c r="U11" s="79"/>
      <c r="V11" s="79"/>
      <c r="W11" s="79"/>
      <c r="X11" s="8"/>
      <c r="Y11" s="79"/>
      <c r="Z11" s="79"/>
      <c r="AA11" s="79"/>
      <c r="AB11" s="79"/>
      <c r="AC11" s="79"/>
      <c r="AD11" s="29"/>
      <c r="AE11" s="29"/>
      <c r="AF11" s="30"/>
      <c r="AG11" s="31"/>
      <c r="AH11" s="31"/>
      <c r="AI11" s="1"/>
      <c r="AN11" s="39" t="s">
        <v>14</v>
      </c>
      <c r="AO11" s="38" t="s">
        <v>15</v>
      </c>
      <c r="AP11" s="38"/>
      <c r="AQ11" s="38"/>
      <c r="AR11" s="38">
        <f>AP11*$AR$1/$AR$2</f>
        <v>0</v>
      </c>
      <c r="AS11" s="38">
        <f>AQ11*$AS$1/$AS$2</f>
        <v>0</v>
      </c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</row>
    <row r="12" spans="3:62" ht="15.75" customHeight="1" x14ac:dyDescent="0.4">
      <c r="C12" s="8"/>
      <c r="S12" s="8"/>
      <c r="T12" s="78"/>
      <c r="U12" s="79"/>
      <c r="V12" s="79"/>
      <c r="W12" s="79"/>
      <c r="X12" s="8"/>
      <c r="Y12" s="79"/>
      <c r="Z12" s="79"/>
      <c r="AA12" s="79"/>
      <c r="AB12" s="79"/>
      <c r="AC12" s="79"/>
      <c r="AD12" s="29"/>
      <c r="AE12" s="29"/>
      <c r="AF12" s="30"/>
      <c r="AG12" s="31"/>
      <c r="AH12" s="31"/>
      <c r="AI12" s="1"/>
      <c r="AN12" s="40"/>
      <c r="AO12" s="38" t="s">
        <v>16</v>
      </c>
      <c r="AP12" s="38">
        <v>600</v>
      </c>
      <c r="AQ12" s="38">
        <v>400</v>
      </c>
      <c r="AR12" s="38">
        <f t="shared" ref="AR12" si="4">AP12*$AR$1/$AR$2</f>
        <v>4</v>
      </c>
      <c r="AS12" s="38">
        <f t="shared" ref="AS12" si="5">AQ12*$AS$1/$AS$2</f>
        <v>2.6666666666666665</v>
      </c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</row>
    <row r="13" spans="3:62" ht="15.75" customHeight="1" x14ac:dyDescent="0.4">
      <c r="C13" s="8"/>
      <c r="S13" s="8"/>
      <c r="T13" s="78"/>
      <c r="U13" s="79"/>
      <c r="V13" s="79"/>
      <c r="W13" s="79"/>
      <c r="X13" s="8"/>
      <c r="Y13" s="79"/>
      <c r="Z13" s="79"/>
      <c r="AA13" s="79"/>
      <c r="AB13" s="79"/>
      <c r="AC13" s="79"/>
      <c r="AD13" s="29"/>
      <c r="AE13" s="32"/>
      <c r="AF13" s="33"/>
      <c r="AG13" s="34"/>
      <c r="AH13" s="31"/>
      <c r="AI13" s="1"/>
      <c r="AN13" s="39" t="s">
        <v>9</v>
      </c>
      <c r="AO13" s="38" t="s">
        <v>6</v>
      </c>
      <c r="AP13" s="38">
        <v>2100</v>
      </c>
      <c r="AQ13" s="38">
        <v>1200</v>
      </c>
      <c r="AR13" s="38">
        <f t="shared" si="0"/>
        <v>14</v>
      </c>
      <c r="AS13" s="38">
        <f t="shared" si="1"/>
        <v>8</v>
      </c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</row>
    <row r="14" spans="3:62" ht="15.75" customHeight="1" x14ac:dyDescent="0.4">
      <c r="C14" s="8"/>
      <c r="S14" s="8"/>
      <c r="T14" s="78"/>
      <c r="U14" s="79"/>
      <c r="V14" s="79"/>
      <c r="W14" s="79"/>
      <c r="X14" s="8"/>
      <c r="Y14" s="79"/>
      <c r="Z14" s="79"/>
      <c r="AA14" s="79"/>
      <c r="AB14" s="79"/>
      <c r="AC14" s="79"/>
      <c r="AD14" s="32"/>
      <c r="AE14" s="33"/>
      <c r="AF14" s="33"/>
      <c r="AG14" s="33"/>
      <c r="AH14" s="34"/>
      <c r="AI14" s="1"/>
      <c r="AN14" s="40"/>
      <c r="AO14" s="38" t="s">
        <v>26</v>
      </c>
      <c r="AP14" s="38">
        <v>700</v>
      </c>
      <c r="AQ14" s="38">
        <v>600</v>
      </c>
      <c r="AR14" s="38">
        <f t="shared" si="0"/>
        <v>4.666666666666667</v>
      </c>
      <c r="AS14" s="38">
        <f t="shared" si="1"/>
        <v>4</v>
      </c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</row>
    <row r="15" spans="3:62" ht="15.75" customHeight="1" x14ac:dyDescent="0.4">
      <c r="C15" s="8"/>
      <c r="S15" s="8"/>
      <c r="T15" s="80"/>
      <c r="U15" s="81"/>
      <c r="V15" s="81"/>
      <c r="W15" s="81"/>
      <c r="X15" s="8"/>
      <c r="Y15" s="5"/>
      <c r="Z15" s="5"/>
      <c r="AA15" s="5"/>
      <c r="AB15" s="15"/>
      <c r="AC15" s="1"/>
      <c r="AD15" s="1"/>
      <c r="AE15" s="1"/>
      <c r="AF15" s="1"/>
      <c r="AG15" s="1"/>
      <c r="AH15" s="1"/>
      <c r="AI15" s="1"/>
      <c r="AN15" s="39" t="s">
        <v>11</v>
      </c>
      <c r="AO15" s="38" t="s">
        <v>23</v>
      </c>
      <c r="AP15" s="38">
        <v>1200</v>
      </c>
      <c r="AQ15" s="38">
        <v>600</v>
      </c>
      <c r="AR15" s="38">
        <f t="shared" si="0"/>
        <v>8</v>
      </c>
      <c r="AS15" s="38">
        <f t="shared" si="1"/>
        <v>4</v>
      </c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</row>
    <row r="16" spans="3:62" ht="15.75" customHeight="1" x14ac:dyDescent="0.4">
      <c r="C16" s="8"/>
      <c r="S16" s="8"/>
      <c r="T16" s="13"/>
      <c r="U16" s="5"/>
      <c r="V16" s="5"/>
      <c r="W16" s="5"/>
      <c r="X16" s="8"/>
      <c r="Y16" s="79" t="s">
        <v>4</v>
      </c>
      <c r="Z16" s="79"/>
      <c r="AA16" s="79"/>
      <c r="AB16" s="79"/>
      <c r="AC16" s="79"/>
      <c r="AD16" s="79"/>
      <c r="AE16" s="17"/>
      <c r="AF16" s="17"/>
      <c r="AG16" s="17"/>
      <c r="AH16" s="17"/>
      <c r="AI16" s="1"/>
      <c r="AN16" s="41"/>
      <c r="AO16" s="38" t="s">
        <v>25</v>
      </c>
      <c r="AP16" s="38">
        <v>1150</v>
      </c>
      <c r="AQ16" s="38">
        <v>300</v>
      </c>
      <c r="AR16" s="38">
        <f t="shared" si="0"/>
        <v>7.666666666666667</v>
      </c>
      <c r="AS16" s="38">
        <f t="shared" si="1"/>
        <v>2</v>
      </c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</row>
    <row r="17" spans="3:62" ht="15.75" customHeight="1" x14ac:dyDescent="0.4">
      <c r="C17" s="8"/>
      <c r="S17" s="8"/>
      <c r="X17" s="8"/>
      <c r="Y17" s="79"/>
      <c r="Z17" s="79"/>
      <c r="AA17" s="79"/>
      <c r="AB17" s="79"/>
      <c r="AC17" s="79"/>
      <c r="AD17" s="79"/>
      <c r="AE17" s="17"/>
      <c r="AF17" s="17"/>
      <c r="AG17" s="17"/>
      <c r="AH17" s="17"/>
      <c r="AI17" s="1"/>
      <c r="AN17" s="41"/>
      <c r="AO17" s="38" t="s">
        <v>24</v>
      </c>
      <c r="AP17" s="38">
        <v>1050</v>
      </c>
      <c r="AQ17" s="38">
        <v>750</v>
      </c>
      <c r="AR17" s="38">
        <f t="shared" si="0"/>
        <v>7</v>
      </c>
      <c r="AS17" s="38">
        <f t="shared" si="1"/>
        <v>5</v>
      </c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</row>
    <row r="18" spans="3:62" ht="15.75" customHeight="1" x14ac:dyDescent="0.4">
      <c r="C18" s="8"/>
      <c r="S18" s="8"/>
      <c r="X18" s="8"/>
      <c r="Y18" s="79"/>
      <c r="Z18" s="79"/>
      <c r="AA18" s="79"/>
      <c r="AB18" s="79"/>
      <c r="AC18" s="79"/>
      <c r="AD18" s="79"/>
      <c r="AE18" s="17"/>
      <c r="AF18" s="17"/>
      <c r="AG18" s="17"/>
      <c r="AH18" s="17"/>
      <c r="AI18" s="1"/>
      <c r="AN18" s="40"/>
      <c r="AO18" s="38" t="s">
        <v>17</v>
      </c>
      <c r="AP18" s="38">
        <v>1700</v>
      </c>
      <c r="AQ18" s="38">
        <v>750</v>
      </c>
      <c r="AR18" s="38">
        <f t="shared" si="0"/>
        <v>11.333333333333334</v>
      </c>
      <c r="AS18" s="38">
        <f t="shared" si="1"/>
        <v>5</v>
      </c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</row>
    <row r="19" spans="3:62" ht="15.75" customHeight="1" x14ac:dyDescent="0.4">
      <c r="C19" s="8"/>
      <c r="S19" s="9"/>
      <c r="X19" s="8"/>
      <c r="Y19" s="79"/>
      <c r="Z19" s="79"/>
      <c r="AA19" s="79"/>
      <c r="AB19" s="79"/>
      <c r="AC19" s="79"/>
      <c r="AD19" s="79"/>
      <c r="AE19" s="17"/>
      <c r="AF19" s="17"/>
      <c r="AG19" s="17"/>
      <c r="AH19" s="17"/>
      <c r="AI19" s="1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</row>
    <row r="20" spans="3:62" ht="15.75" customHeight="1" x14ac:dyDescent="0.4">
      <c r="C20" s="8"/>
      <c r="S20" s="9"/>
      <c r="X20" s="8"/>
      <c r="Y20" s="79"/>
      <c r="Z20" s="79"/>
      <c r="AA20" s="79"/>
      <c r="AB20" s="79"/>
      <c r="AC20" s="79"/>
      <c r="AD20" s="79"/>
      <c r="AE20" s="17"/>
      <c r="AF20" s="17"/>
      <c r="AG20" s="17"/>
      <c r="AH20" s="17"/>
      <c r="AI20" s="1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</row>
    <row r="21" spans="3:62" ht="15.75" customHeight="1" x14ac:dyDescent="0.4">
      <c r="C21" s="8"/>
      <c r="S21" s="9"/>
      <c r="X21" s="11"/>
      <c r="Y21" s="79"/>
      <c r="Z21" s="79"/>
      <c r="AA21" s="79"/>
      <c r="AB21" s="79"/>
      <c r="AC21" s="79"/>
      <c r="AD21" s="79"/>
      <c r="AE21" s="17"/>
      <c r="AF21" s="17"/>
      <c r="AG21" s="17"/>
      <c r="AH21" s="17"/>
      <c r="AI21" s="1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</row>
    <row r="22" spans="3:62" ht="15.75" customHeight="1" x14ac:dyDescent="0.4">
      <c r="C22" s="8"/>
      <c r="S22" s="9"/>
      <c r="X22" s="9"/>
      <c r="Y22" s="79"/>
      <c r="Z22" s="79"/>
      <c r="AA22" s="79"/>
      <c r="AB22" s="79"/>
      <c r="AC22" s="79"/>
      <c r="AD22" s="79"/>
      <c r="AE22" s="17"/>
      <c r="AF22" s="17"/>
      <c r="AG22" s="17"/>
      <c r="AH22" s="17"/>
      <c r="AI22" s="1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</row>
    <row r="23" spans="3:62" ht="15.75" customHeight="1" x14ac:dyDescent="0.4">
      <c r="C23" s="8"/>
      <c r="S23" s="9"/>
      <c r="X23" s="9"/>
      <c r="Y23" s="79"/>
      <c r="Z23" s="79"/>
      <c r="AA23" s="79"/>
      <c r="AB23" s="79"/>
      <c r="AC23" s="79"/>
      <c r="AD23" s="79"/>
      <c r="AE23" s="17"/>
      <c r="AF23" s="17"/>
      <c r="AG23" s="17"/>
      <c r="AH23" s="17"/>
      <c r="AI23" s="1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</row>
    <row r="24" spans="3:62" ht="15.75" customHeight="1" x14ac:dyDescent="0.4">
      <c r="C24" s="8"/>
      <c r="S24" s="8"/>
      <c r="X24" s="12"/>
      <c r="Y24" s="79"/>
      <c r="Z24" s="79"/>
      <c r="AA24" s="79"/>
      <c r="AB24" s="79"/>
      <c r="AC24" s="79"/>
      <c r="AD24" s="79"/>
      <c r="AE24" s="17"/>
      <c r="AF24" s="17"/>
      <c r="AG24" s="17"/>
      <c r="AH24" s="17"/>
      <c r="AI24" s="1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</row>
    <row r="25" spans="3:62" ht="15.75" customHeight="1" x14ac:dyDescent="0.4">
      <c r="C25" s="8"/>
      <c r="S25" s="8"/>
      <c r="X25" s="35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</row>
    <row r="26" spans="3:62" ht="15.75" customHeight="1" x14ac:dyDescent="0.4">
      <c r="C26" s="10"/>
      <c r="D26" s="4"/>
      <c r="E26" s="4"/>
      <c r="F26" s="4"/>
      <c r="G26" s="4"/>
      <c r="H26" s="4"/>
      <c r="I26" s="4"/>
      <c r="J26" s="5"/>
      <c r="K26" s="5"/>
      <c r="L26" s="5"/>
      <c r="M26" s="5"/>
      <c r="N26" s="4"/>
      <c r="O26" s="4"/>
      <c r="P26" s="4"/>
      <c r="Q26" s="4"/>
      <c r="R26" s="4"/>
      <c r="S26" s="10"/>
      <c r="AI26" s="1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</row>
    <row r="27" spans="3:62" ht="15.75" customHeight="1" x14ac:dyDescent="0.4">
      <c r="C27" s="1"/>
      <c r="D27" s="14"/>
      <c r="E27" s="14"/>
      <c r="F27" s="14"/>
      <c r="G27" s="14"/>
      <c r="H27" s="14"/>
      <c r="I27" s="14"/>
      <c r="J27" s="67" t="s">
        <v>0</v>
      </c>
      <c r="K27" s="68"/>
      <c r="L27" s="68"/>
      <c r="M27" s="68"/>
      <c r="N27" s="68"/>
      <c r="O27" s="69"/>
      <c r="P27" s="1"/>
      <c r="Q27" s="1"/>
      <c r="R27" s="1"/>
      <c r="S27" s="1"/>
      <c r="AI27" s="1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</row>
    <row r="28" spans="3:62" ht="15.75" customHeight="1" x14ac:dyDescent="0.4">
      <c r="C28" s="1"/>
      <c r="D28" s="14"/>
      <c r="E28" s="14"/>
      <c r="F28" s="14"/>
      <c r="G28" s="14"/>
      <c r="H28" s="14"/>
      <c r="I28" s="14"/>
      <c r="J28" s="70"/>
      <c r="K28" s="71"/>
      <c r="L28" s="71"/>
      <c r="M28" s="71"/>
      <c r="N28" s="71"/>
      <c r="O28" s="72"/>
      <c r="P28" s="1"/>
      <c r="Q28" s="1"/>
      <c r="R28" s="1"/>
      <c r="S28" s="1"/>
      <c r="AI28" s="1"/>
    </row>
    <row r="29" spans="3:62" ht="15.75" customHeight="1" x14ac:dyDescent="0.4">
      <c r="C29" s="1"/>
      <c r="D29" s="14"/>
      <c r="E29" s="14"/>
      <c r="F29" s="14"/>
      <c r="G29" s="14"/>
      <c r="H29" s="14"/>
      <c r="I29" s="14"/>
      <c r="J29" s="70"/>
      <c r="K29" s="71"/>
      <c r="L29" s="71"/>
      <c r="M29" s="71"/>
      <c r="N29" s="71"/>
      <c r="O29" s="71"/>
      <c r="P29" s="7"/>
      <c r="AI29" s="1"/>
    </row>
    <row r="30" spans="3:62" ht="15.75" customHeight="1" x14ac:dyDescent="0.4">
      <c r="C30" s="1"/>
      <c r="D30" s="14"/>
      <c r="E30" s="14"/>
      <c r="F30" s="14"/>
      <c r="G30" s="14"/>
      <c r="H30" s="14"/>
      <c r="I30" s="14"/>
      <c r="J30" s="70"/>
      <c r="K30" s="71"/>
      <c r="L30" s="71"/>
      <c r="M30" s="71"/>
      <c r="N30" s="71"/>
      <c r="O30" s="71"/>
      <c r="P30" s="8"/>
      <c r="AI30" s="1"/>
    </row>
    <row r="31" spans="3:62" ht="15.75" customHeight="1" x14ac:dyDescent="0.4">
      <c r="C31" s="1"/>
      <c r="D31" s="1"/>
      <c r="E31" s="1"/>
      <c r="F31" s="1"/>
      <c r="G31" s="1"/>
      <c r="H31" s="1"/>
      <c r="I31" s="1"/>
      <c r="J31" s="70"/>
      <c r="K31" s="71"/>
      <c r="L31" s="71"/>
      <c r="M31" s="71"/>
      <c r="N31" s="71"/>
      <c r="O31" s="71"/>
      <c r="P31" s="8"/>
      <c r="AI31" s="1"/>
    </row>
    <row r="32" spans="3:62" ht="15.75" customHeight="1" x14ac:dyDescent="0.4">
      <c r="C32" s="1"/>
      <c r="D32" s="5"/>
      <c r="E32" s="5"/>
      <c r="F32" s="5"/>
      <c r="G32" s="5"/>
      <c r="H32" s="5"/>
      <c r="I32" s="1"/>
      <c r="J32" s="70"/>
      <c r="K32" s="71"/>
      <c r="L32" s="71"/>
      <c r="M32" s="71"/>
      <c r="N32" s="71"/>
      <c r="O32" s="71"/>
      <c r="P32" s="8"/>
      <c r="AI32" s="1"/>
    </row>
    <row r="33" spans="3:63" ht="15.75" customHeight="1" x14ac:dyDescent="0.4">
      <c r="C33" s="1"/>
      <c r="D33" s="5"/>
      <c r="E33" s="5"/>
      <c r="F33" s="5"/>
      <c r="G33" s="5"/>
      <c r="H33" s="5"/>
      <c r="I33" s="1"/>
      <c r="J33" s="70"/>
      <c r="K33" s="71"/>
      <c r="L33" s="71"/>
      <c r="M33" s="71"/>
      <c r="N33" s="71"/>
      <c r="O33" s="71"/>
      <c r="P33" s="8"/>
      <c r="AI33" s="1"/>
    </row>
    <row r="34" spans="3:63" ht="15.75" customHeight="1" x14ac:dyDescent="0.4">
      <c r="C34" s="1"/>
      <c r="D34" s="5"/>
      <c r="E34" s="5"/>
      <c r="F34" s="5"/>
      <c r="G34" s="5"/>
      <c r="H34" s="5"/>
      <c r="I34" s="3"/>
      <c r="J34" s="4"/>
      <c r="K34" s="4"/>
      <c r="L34" s="4"/>
      <c r="M34" s="4"/>
      <c r="N34" s="4"/>
      <c r="O34" s="4"/>
      <c r="P34" s="10"/>
      <c r="AI34" s="1"/>
    </row>
    <row r="35" spans="3:63" ht="15.75" customHeight="1" x14ac:dyDescent="0.4">
      <c r="C35" s="1"/>
      <c r="D35" s="2"/>
      <c r="E35" s="2"/>
      <c r="F35" s="2"/>
      <c r="G35" s="2"/>
      <c r="H35" s="2"/>
      <c r="I35" s="16"/>
      <c r="J35" s="16"/>
      <c r="K35" s="76" t="s">
        <v>1</v>
      </c>
      <c r="L35" s="77"/>
      <c r="M35" s="77"/>
      <c r="N35" s="77"/>
      <c r="O35" s="77"/>
      <c r="P35" s="9"/>
      <c r="V35" s="11"/>
      <c r="W35" s="20"/>
      <c r="X35" s="21"/>
      <c r="Y35" s="21"/>
      <c r="Z35" s="21"/>
      <c r="AA35" s="21"/>
      <c r="AB35" s="21"/>
      <c r="AC35" s="21"/>
      <c r="AD35" s="22"/>
      <c r="AE35" s="20"/>
      <c r="AF35" s="21"/>
      <c r="AG35" s="21"/>
      <c r="AH35" s="22"/>
      <c r="AI35" s="1"/>
    </row>
    <row r="36" spans="3:63" ht="15.75" customHeight="1" x14ac:dyDescent="0.4">
      <c r="C36" s="1"/>
      <c r="D36" s="2"/>
      <c r="E36" s="2"/>
      <c r="F36" s="2"/>
      <c r="G36" s="2"/>
      <c r="H36" s="2"/>
      <c r="I36" s="16"/>
      <c r="J36" s="16"/>
      <c r="K36" s="76"/>
      <c r="L36" s="77"/>
      <c r="M36" s="77"/>
      <c r="N36" s="77"/>
      <c r="O36" s="77"/>
      <c r="P36" s="9"/>
      <c r="V36" s="9"/>
      <c r="W36" s="16"/>
      <c r="X36" s="20"/>
      <c r="Y36" s="21"/>
      <c r="Z36" s="22"/>
      <c r="AA36" s="23"/>
      <c r="AB36" s="23"/>
      <c r="AC36" s="23"/>
      <c r="AD36" s="24"/>
      <c r="AE36" s="16"/>
      <c r="AF36" s="23"/>
      <c r="AG36" s="23"/>
      <c r="AH36" s="24"/>
      <c r="AI36" s="1"/>
    </row>
    <row r="37" spans="3:63" ht="15.75" customHeight="1" x14ac:dyDescent="0.4">
      <c r="C37" s="1"/>
      <c r="D37" s="2"/>
      <c r="E37" s="2"/>
      <c r="F37" s="2"/>
      <c r="G37" s="2"/>
      <c r="H37" s="2"/>
      <c r="I37" s="16"/>
      <c r="J37" s="16"/>
      <c r="K37" s="76"/>
      <c r="L37" s="77"/>
      <c r="M37" s="77"/>
      <c r="N37" s="77"/>
      <c r="O37" s="77"/>
      <c r="P37" s="9"/>
      <c r="V37" s="9"/>
      <c r="W37" s="16"/>
      <c r="X37" s="18"/>
      <c r="Y37" s="19"/>
      <c r="Z37" s="25"/>
      <c r="AA37" s="23"/>
      <c r="AB37" s="23"/>
      <c r="AC37" s="23"/>
      <c r="AD37" s="24"/>
      <c r="AE37" s="16"/>
      <c r="AF37" s="23"/>
      <c r="AG37" s="23"/>
      <c r="AH37" s="24"/>
      <c r="AI37" s="1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</row>
    <row r="38" spans="3:63" ht="15.75" customHeight="1" x14ac:dyDescent="0.4">
      <c r="C38" s="1"/>
      <c r="D38" s="2"/>
      <c r="E38" s="2"/>
      <c r="F38" s="2"/>
      <c r="G38" s="2"/>
      <c r="H38" s="2"/>
      <c r="I38" s="16"/>
      <c r="J38" s="16"/>
      <c r="K38" s="76"/>
      <c r="L38" s="77"/>
      <c r="M38" s="77"/>
      <c r="N38" s="77"/>
      <c r="O38" s="77"/>
      <c r="P38" s="12"/>
      <c r="V38" s="9"/>
      <c r="W38" s="18"/>
      <c r="X38" s="19"/>
      <c r="Y38" s="19"/>
      <c r="Z38" s="19"/>
      <c r="AA38" s="19"/>
      <c r="AB38" s="19"/>
      <c r="AC38" s="19"/>
      <c r="AD38" s="25"/>
      <c r="AE38" s="18"/>
      <c r="AF38" s="19"/>
      <c r="AG38" s="19"/>
      <c r="AH38" s="25"/>
      <c r="AI38" s="1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</row>
    <row r="39" spans="3:63" ht="15.75" customHeight="1" x14ac:dyDescent="0.4">
      <c r="C39" s="1"/>
      <c r="D39" s="1"/>
      <c r="E39" s="1"/>
      <c r="F39" s="1"/>
      <c r="G39" s="1"/>
      <c r="H39" s="1"/>
      <c r="I39" s="1"/>
      <c r="J39" s="1"/>
      <c r="K39" s="1"/>
      <c r="L39" s="75"/>
      <c r="M39" s="75"/>
      <c r="N39" s="75"/>
      <c r="O39" s="75"/>
      <c r="P39" s="8"/>
      <c r="V39" s="18"/>
      <c r="W39" s="19"/>
      <c r="X39" s="19"/>
      <c r="Y39" s="19"/>
      <c r="Z39" s="19"/>
      <c r="AA39" s="19"/>
      <c r="AB39" s="19"/>
      <c r="AC39" s="19"/>
      <c r="AD39" s="1"/>
      <c r="AE39" s="1"/>
      <c r="AF39" s="1"/>
      <c r="AG39" s="1"/>
      <c r="AH39" s="1"/>
      <c r="AI39" s="1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</row>
    <row r="40" spans="3:63" ht="15.75" customHeight="1" x14ac:dyDescent="0.4">
      <c r="C40" s="1"/>
      <c r="D40" s="73" t="s">
        <v>0</v>
      </c>
      <c r="E40" s="73"/>
      <c r="F40" s="73"/>
      <c r="G40" s="73"/>
      <c r="H40" s="73"/>
      <c r="I40" s="73"/>
      <c r="J40" s="73"/>
      <c r="K40" s="1"/>
      <c r="L40" s="1"/>
      <c r="M40" s="13"/>
      <c r="N40" s="5"/>
      <c r="O40" s="15"/>
      <c r="P40" s="8"/>
      <c r="AH40" s="1"/>
      <c r="AI40" s="1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</row>
    <row r="41" spans="3:63" ht="15.75" customHeight="1" x14ac:dyDescent="0.4">
      <c r="C41" s="1"/>
      <c r="D41" s="73"/>
      <c r="E41" s="73"/>
      <c r="F41" s="73"/>
      <c r="G41" s="73"/>
      <c r="H41" s="73"/>
      <c r="I41" s="73"/>
      <c r="J41" s="73"/>
      <c r="K41" s="1"/>
      <c r="L41" s="73" t="s">
        <v>0</v>
      </c>
      <c r="M41" s="73"/>
      <c r="N41" s="73"/>
      <c r="O41" s="73"/>
      <c r="P41" s="8"/>
      <c r="X41" s="37"/>
      <c r="Y41" s="37"/>
      <c r="Z41" s="37"/>
      <c r="AH41" s="1"/>
      <c r="AI41" s="1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</row>
    <row r="42" spans="3:63" ht="15.75" customHeight="1" x14ac:dyDescent="0.4">
      <c r="C42" s="1"/>
      <c r="D42" s="73"/>
      <c r="E42" s="73"/>
      <c r="F42" s="73"/>
      <c r="G42" s="73"/>
      <c r="H42" s="73"/>
      <c r="I42" s="73"/>
      <c r="J42" s="73"/>
      <c r="K42" s="1"/>
      <c r="L42" s="73"/>
      <c r="M42" s="73"/>
      <c r="N42" s="73"/>
      <c r="O42" s="73"/>
      <c r="P42" s="8"/>
      <c r="X42" s="37"/>
      <c r="Y42" s="37"/>
      <c r="Z42" s="37"/>
      <c r="AI42" s="1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</row>
    <row r="43" spans="3:63" ht="15.75" customHeight="1" x14ac:dyDescent="0.4">
      <c r="C43" s="1"/>
      <c r="D43" s="74"/>
      <c r="E43" s="74"/>
      <c r="F43" s="74"/>
      <c r="G43" s="74"/>
      <c r="H43" s="74"/>
      <c r="I43" s="74"/>
      <c r="J43" s="74"/>
      <c r="K43" s="1"/>
      <c r="L43" s="74"/>
      <c r="M43" s="74"/>
      <c r="N43" s="74"/>
      <c r="O43" s="74"/>
      <c r="P43" s="35"/>
      <c r="X43" s="37"/>
      <c r="Y43" s="37"/>
      <c r="Z43" s="37"/>
      <c r="AI43" s="1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</row>
    <row r="44" spans="3:63" ht="15.75" customHeight="1" x14ac:dyDescent="0.4">
      <c r="C44" s="1"/>
      <c r="D44" s="13"/>
      <c r="E44" s="5"/>
      <c r="F44" s="5"/>
      <c r="G44" s="5"/>
      <c r="H44" s="5"/>
      <c r="I44" s="5"/>
      <c r="J44" s="5"/>
      <c r="K44" s="4"/>
      <c r="L44" s="4"/>
      <c r="M44" s="4"/>
      <c r="N44" s="4"/>
      <c r="O44" s="4"/>
      <c r="P44" s="4"/>
      <c r="Q44" s="4"/>
      <c r="R44" s="4"/>
      <c r="S44" s="10"/>
      <c r="X44" s="37"/>
      <c r="Y44" s="37"/>
      <c r="Z44" s="37"/>
      <c r="AI44" s="1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</row>
    <row r="45" spans="3:63" ht="15.75" customHeight="1" x14ac:dyDescent="0.4">
      <c r="C45" s="1"/>
      <c r="S45" s="11"/>
      <c r="X45" s="37"/>
      <c r="Y45" s="37"/>
      <c r="Z45" s="37"/>
      <c r="AI45" s="1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</row>
    <row r="46" spans="3:63" ht="15.75" customHeight="1" x14ac:dyDescent="0.4">
      <c r="C46" s="1"/>
      <c r="S46" s="9"/>
      <c r="X46" s="37"/>
      <c r="Y46" s="37"/>
      <c r="Z46" s="37"/>
      <c r="AI46" s="1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</row>
    <row r="47" spans="3:63" ht="15.75" customHeight="1" x14ac:dyDescent="0.4">
      <c r="C47" s="1"/>
      <c r="S47" s="9"/>
      <c r="X47" s="37"/>
      <c r="Y47" s="37"/>
      <c r="Z47" s="37"/>
      <c r="AI47" s="1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</row>
    <row r="48" spans="3:63" ht="15.75" customHeight="1" x14ac:dyDescent="0.4">
      <c r="C48" s="1"/>
      <c r="S48" s="9"/>
      <c r="X48" s="37"/>
      <c r="Y48" s="37"/>
      <c r="Z48" s="37"/>
      <c r="AI48" s="1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</row>
    <row r="49" spans="3:63" ht="15.75" customHeight="1" x14ac:dyDescent="0.4">
      <c r="C49" s="1"/>
      <c r="S49" s="9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1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</row>
    <row r="50" spans="3:63" ht="15.75" customHeight="1" x14ac:dyDescent="0.4">
      <c r="C50" s="1"/>
      <c r="S50" s="9"/>
      <c r="AI50" s="1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</row>
    <row r="51" spans="3:63" ht="15.75" customHeight="1" x14ac:dyDescent="0.4">
      <c r="C51" s="1"/>
      <c r="S51" s="9"/>
      <c r="AI51" s="1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</row>
    <row r="52" spans="3:63" ht="15.75" customHeight="1" x14ac:dyDescent="0.4">
      <c r="C52" s="1"/>
      <c r="S52" s="9"/>
      <c r="AI52" s="1"/>
    </row>
    <row r="53" spans="3:63" ht="15.75" customHeight="1" x14ac:dyDescent="0.4">
      <c r="C53" s="1"/>
      <c r="D53" s="37"/>
      <c r="E53" s="37"/>
      <c r="F53" s="37"/>
      <c r="G53" s="37"/>
      <c r="H53" s="37"/>
      <c r="I53" s="37"/>
      <c r="J53" s="37"/>
      <c r="K53" s="37"/>
      <c r="S53" s="9"/>
      <c r="AI53" s="1"/>
    </row>
    <row r="54" spans="3:63" ht="15.75" customHeight="1" x14ac:dyDescent="0.4">
      <c r="C54" s="1"/>
      <c r="D54" s="37"/>
      <c r="E54" s="37"/>
      <c r="F54" s="37"/>
      <c r="G54" s="37"/>
      <c r="H54" s="37"/>
      <c r="I54" s="37"/>
      <c r="J54" s="37"/>
      <c r="K54" s="37"/>
      <c r="S54" s="9"/>
      <c r="W54" s="37"/>
      <c r="X54" s="37"/>
      <c r="Y54" s="37"/>
      <c r="Z54" s="37"/>
      <c r="AA54" s="37"/>
      <c r="AB54" s="37"/>
      <c r="AC54" s="37"/>
      <c r="AD54" s="37"/>
      <c r="AI54" s="1"/>
    </row>
    <row r="55" spans="3:63" ht="15.75" customHeight="1" x14ac:dyDescent="0.4">
      <c r="C55" s="1"/>
      <c r="D55" s="37"/>
      <c r="E55" s="37"/>
      <c r="F55" s="37"/>
      <c r="G55" s="37"/>
      <c r="H55" s="37"/>
      <c r="I55" s="37"/>
      <c r="J55" s="37"/>
      <c r="K55" s="37"/>
      <c r="S55" s="12"/>
      <c r="W55" s="37"/>
      <c r="X55" s="37"/>
      <c r="Y55" s="37"/>
      <c r="Z55" s="37"/>
      <c r="AA55" s="37"/>
      <c r="AB55" s="37"/>
      <c r="AC55" s="37"/>
      <c r="AD55" s="37"/>
      <c r="AI55" s="1"/>
    </row>
    <row r="56" spans="3:63" ht="15.75" customHeight="1" x14ac:dyDescent="0.4">
      <c r="C56" s="1"/>
      <c r="D56" s="37"/>
      <c r="E56" s="37"/>
      <c r="F56" s="37"/>
      <c r="G56" s="37"/>
      <c r="H56" s="37"/>
      <c r="I56" s="37"/>
      <c r="J56" s="37"/>
      <c r="K56" s="37"/>
      <c r="S56" s="7"/>
      <c r="W56" s="37"/>
      <c r="X56" s="37"/>
      <c r="Y56" s="37"/>
      <c r="Z56" s="37"/>
      <c r="AA56" s="37"/>
      <c r="AB56" s="37"/>
      <c r="AC56" s="37"/>
      <c r="AD56" s="37"/>
      <c r="AI56" s="1"/>
    </row>
    <row r="57" spans="3:63" ht="15.75" customHeight="1" x14ac:dyDescent="0.4">
      <c r="C57" s="1"/>
      <c r="D57" s="37"/>
      <c r="E57" s="37"/>
      <c r="F57" s="37"/>
      <c r="G57" s="37"/>
      <c r="H57" s="37"/>
      <c r="I57" s="37"/>
      <c r="J57" s="37"/>
      <c r="K57" s="37"/>
      <c r="S57" s="8"/>
      <c r="W57" s="37"/>
      <c r="X57" s="37"/>
      <c r="Y57" s="37"/>
      <c r="Z57" s="37"/>
      <c r="AA57" s="37"/>
      <c r="AB57" s="37"/>
      <c r="AC57" s="37"/>
      <c r="AD57" s="37"/>
      <c r="AI57" s="1"/>
    </row>
    <row r="58" spans="3:63" ht="15.75" customHeight="1" x14ac:dyDescent="0.4">
      <c r="C58" s="1"/>
      <c r="D58" s="37"/>
      <c r="E58" s="37"/>
      <c r="F58" s="37"/>
      <c r="G58" s="37"/>
      <c r="H58" s="37"/>
      <c r="I58" s="37"/>
      <c r="J58" s="37"/>
      <c r="K58" s="37"/>
      <c r="S58" s="8"/>
      <c r="W58" s="37"/>
      <c r="X58" s="37"/>
      <c r="Y58" s="37"/>
      <c r="Z58" s="37"/>
      <c r="AA58" s="37"/>
      <c r="AB58" s="37"/>
      <c r="AC58" s="37"/>
      <c r="AD58" s="37"/>
      <c r="AI58" s="1"/>
    </row>
    <row r="59" spans="3:63" ht="15.75" customHeight="1" x14ac:dyDescent="0.4">
      <c r="C59" s="1"/>
      <c r="D59" s="37"/>
      <c r="E59" s="37"/>
      <c r="F59" s="37"/>
      <c r="G59" s="37"/>
      <c r="H59" s="37"/>
      <c r="I59" s="37"/>
      <c r="J59" s="37"/>
      <c r="K59" s="37"/>
      <c r="S59" s="8"/>
      <c r="W59" s="37"/>
      <c r="X59" s="37"/>
      <c r="Y59" s="37"/>
      <c r="Z59" s="37"/>
      <c r="AA59" s="37"/>
      <c r="AB59" s="37"/>
      <c r="AC59" s="37"/>
      <c r="AD59" s="37"/>
      <c r="AI59" s="1"/>
    </row>
    <row r="60" spans="3:63" ht="15.75" customHeight="1" x14ac:dyDescent="0.4">
      <c r="C60" s="1"/>
      <c r="D60" s="37"/>
      <c r="E60" s="37"/>
      <c r="F60" s="37"/>
      <c r="G60" s="37"/>
      <c r="H60" s="37"/>
      <c r="I60" s="37"/>
      <c r="J60" s="37"/>
      <c r="K60" s="37"/>
      <c r="S60" s="8"/>
      <c r="AI60" s="1"/>
    </row>
    <row r="61" spans="3:63" ht="15.75" customHeight="1" x14ac:dyDescent="0.4">
      <c r="C61" s="1"/>
      <c r="D61" s="37"/>
      <c r="E61" s="37"/>
      <c r="F61" s="37"/>
      <c r="G61" s="37"/>
      <c r="H61" s="37"/>
      <c r="I61" s="37"/>
      <c r="J61" s="37"/>
      <c r="K61" s="37"/>
      <c r="S61" s="8"/>
      <c r="AI61" s="1"/>
    </row>
    <row r="62" spans="3:63" ht="15.75" customHeight="1" x14ac:dyDescent="0.4">
      <c r="C62" s="1"/>
      <c r="D62" s="37"/>
      <c r="E62" s="37"/>
      <c r="F62" s="37"/>
      <c r="G62" s="37"/>
      <c r="H62" s="37"/>
      <c r="I62" s="37"/>
      <c r="J62" s="37"/>
      <c r="K62" s="37"/>
      <c r="S62" s="8"/>
      <c r="AI62" s="1"/>
    </row>
    <row r="63" spans="3:63" ht="15.75" customHeight="1" x14ac:dyDescent="0.4">
      <c r="C63" s="1"/>
      <c r="D63" s="37"/>
      <c r="E63" s="37"/>
      <c r="F63" s="37"/>
      <c r="G63" s="37"/>
      <c r="H63" s="37"/>
      <c r="I63" s="37"/>
      <c r="J63" s="37"/>
      <c r="K63" s="37"/>
      <c r="S63" s="8"/>
      <c r="AI63" s="1"/>
    </row>
    <row r="64" spans="3:63" ht="15.75" customHeight="1" x14ac:dyDescent="0.4">
      <c r="C64" s="1"/>
      <c r="D64" s="37"/>
      <c r="E64" s="37"/>
      <c r="F64" s="37"/>
      <c r="G64" s="37"/>
      <c r="H64" s="37"/>
      <c r="I64" s="37"/>
      <c r="J64" s="37"/>
      <c r="K64" s="37"/>
      <c r="S64" s="8"/>
      <c r="AI64" s="1"/>
    </row>
    <row r="65" spans="3:35" ht="15.75" customHeight="1" x14ac:dyDescent="0.4">
      <c r="C65" s="1"/>
      <c r="D65" s="37"/>
      <c r="E65" s="37"/>
      <c r="F65" s="37"/>
      <c r="G65" s="37"/>
      <c r="H65" s="37"/>
      <c r="I65" s="37"/>
      <c r="J65" s="37"/>
      <c r="K65" s="37"/>
      <c r="S65" s="8"/>
      <c r="T65" s="3"/>
      <c r="U65" s="13"/>
      <c r="V65" s="5"/>
      <c r="W65" s="5"/>
      <c r="X65" s="5"/>
      <c r="Y65" s="5"/>
      <c r="Z65" s="5"/>
      <c r="AA65" s="5"/>
      <c r="AB65" s="5"/>
      <c r="AC65" s="15"/>
      <c r="AD65" s="4"/>
      <c r="AE65" s="4"/>
      <c r="AF65" s="4"/>
      <c r="AG65" s="4"/>
      <c r="AH65" s="4"/>
      <c r="AI65" s="6"/>
    </row>
    <row r="66" spans="3:35" ht="15.75" customHeight="1" x14ac:dyDescent="0.4">
      <c r="C66" s="1"/>
      <c r="D66" s="37"/>
      <c r="E66" s="37"/>
      <c r="F66" s="37"/>
      <c r="G66" s="37"/>
      <c r="H66" s="37"/>
      <c r="I66" s="37"/>
      <c r="J66" s="37"/>
      <c r="K66" s="37"/>
      <c r="S66" s="8"/>
      <c r="T66" s="62" t="s">
        <v>5</v>
      </c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3"/>
      <c r="AI66" s="9"/>
    </row>
    <row r="67" spans="3:35" ht="15.75" customHeight="1" x14ac:dyDescent="0.4">
      <c r="C67" s="3"/>
      <c r="D67" s="4"/>
      <c r="E67" s="4"/>
      <c r="F67" s="5"/>
      <c r="G67" s="5"/>
      <c r="H67" s="5"/>
      <c r="I67" s="5"/>
      <c r="J67" s="5"/>
      <c r="K67" s="5"/>
      <c r="L67" s="5"/>
      <c r="M67" s="4"/>
      <c r="N67" s="4"/>
      <c r="O67" s="4"/>
      <c r="P67" s="4"/>
      <c r="Q67" s="4"/>
      <c r="R67" s="4"/>
      <c r="S67" s="10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3"/>
      <c r="AI67" s="9"/>
    </row>
    <row r="68" spans="3:35" ht="15.75" customHeight="1" x14ac:dyDescent="0.4">
      <c r="S68" s="11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3"/>
      <c r="AI68" s="9"/>
    </row>
    <row r="69" spans="3:35" ht="15.75" customHeight="1" x14ac:dyDescent="0.4">
      <c r="S69" s="9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3"/>
      <c r="AI69" s="9"/>
    </row>
    <row r="70" spans="3:35" ht="15.75" customHeight="1" x14ac:dyDescent="0.4">
      <c r="S70" s="9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3"/>
      <c r="AI70" s="9"/>
    </row>
    <row r="71" spans="3:35" ht="15.75" customHeight="1" x14ac:dyDescent="0.4">
      <c r="S71" s="9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3"/>
      <c r="AI71" s="9"/>
    </row>
    <row r="72" spans="3:35" ht="15.75" customHeight="1" x14ac:dyDescent="0.4">
      <c r="S72" s="9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5"/>
      <c r="AI72" s="9"/>
    </row>
    <row r="73" spans="3:35" ht="15.75" customHeight="1" x14ac:dyDescent="0.4">
      <c r="S73" s="18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25"/>
    </row>
  </sheetData>
  <mergeCells count="11">
    <mergeCell ref="K35:O38"/>
    <mergeCell ref="L39:O39"/>
    <mergeCell ref="D40:J43"/>
    <mergeCell ref="L41:O43"/>
    <mergeCell ref="T66:AH72"/>
    <mergeCell ref="AP3:AQ3"/>
    <mergeCell ref="AR3:AS3"/>
    <mergeCell ref="Y7:AC14"/>
    <mergeCell ref="T9:W15"/>
    <mergeCell ref="Y16:AD24"/>
    <mergeCell ref="J27:O33"/>
  </mergeCells>
  <phoneticPr fontId="1"/>
  <printOptions horizontalCentered="1" verticalCentered="1"/>
  <pageMargins left="0" right="0" top="0.19685039370078741" bottom="0" header="0" footer="0"/>
  <pageSetup paperSize="9" scale="6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12A2D-B70B-4ADE-B863-306160DE8DA6}">
  <dimension ref="C1:BK73"/>
  <sheetViews>
    <sheetView zoomScale="62" zoomScaleNormal="62" workbookViewId="0">
      <selection activeCell="AR2" sqref="AR2"/>
    </sheetView>
  </sheetViews>
  <sheetFormatPr defaultColWidth="2.75" defaultRowHeight="15.75" customHeight="1" x14ac:dyDescent="0.4"/>
  <cols>
    <col min="40" max="40" width="11.375" bestFit="1" customWidth="1"/>
    <col min="41" max="41" width="17.25" bestFit="1" customWidth="1"/>
    <col min="42" max="45" width="5.75" bestFit="1" customWidth="1"/>
  </cols>
  <sheetData>
    <row r="1" spans="3:62" ht="15.75" customHeight="1" x14ac:dyDescent="0.4">
      <c r="AR1">
        <v>22</v>
      </c>
      <c r="AS1">
        <v>15</v>
      </c>
    </row>
    <row r="2" spans="3:62" ht="15.75" customHeight="1" x14ac:dyDescent="0.4">
      <c r="AR2">
        <v>3300</v>
      </c>
      <c r="AS2">
        <v>2250</v>
      </c>
    </row>
    <row r="3" spans="3:62" ht="15.75" customHeight="1" x14ac:dyDescent="0.4">
      <c r="C3" s="10"/>
      <c r="D3" s="4"/>
      <c r="E3" s="4"/>
      <c r="F3" s="4"/>
      <c r="G3" s="4"/>
      <c r="H3" s="4"/>
      <c r="I3" s="5"/>
      <c r="J3" s="5"/>
      <c r="K3" s="5"/>
      <c r="L3" s="5"/>
      <c r="M3" s="5"/>
      <c r="N3" s="4"/>
      <c r="O3" s="4"/>
      <c r="P3" s="4"/>
      <c r="Q3" s="4"/>
      <c r="R3" s="4"/>
      <c r="S3" s="10"/>
      <c r="AN3" s="36" t="s">
        <v>12</v>
      </c>
      <c r="AO3" s="36" t="s">
        <v>13</v>
      </c>
      <c r="AP3" s="66" t="s">
        <v>7</v>
      </c>
      <c r="AQ3" s="66"/>
      <c r="AR3" s="66" t="s">
        <v>8</v>
      </c>
      <c r="AS3" s="66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</row>
    <row r="4" spans="3:62" ht="15.75" customHeight="1" x14ac:dyDescent="0.4">
      <c r="C4" s="8"/>
      <c r="S4" s="8"/>
      <c r="AN4" s="39" t="s">
        <v>10</v>
      </c>
      <c r="AO4" s="38" t="s">
        <v>17</v>
      </c>
      <c r="AP4" s="38">
        <v>1900</v>
      </c>
      <c r="AQ4" s="38">
        <f>840+670</f>
        <v>1510</v>
      </c>
      <c r="AR4" s="38">
        <f>AP4*$AR$1/$AR$2</f>
        <v>12.666666666666666</v>
      </c>
      <c r="AS4" s="38">
        <f>AQ4*$AS$1/$AS$2</f>
        <v>10.066666666666666</v>
      </c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</row>
    <row r="5" spans="3:62" ht="15.75" customHeight="1" x14ac:dyDescent="0.4">
      <c r="C5" s="8"/>
      <c r="S5" s="8"/>
      <c r="AN5" s="41"/>
      <c r="AO5" s="38" t="s">
        <v>18</v>
      </c>
      <c r="AP5" s="38">
        <v>1000</v>
      </c>
      <c r="AQ5" s="38">
        <v>600</v>
      </c>
      <c r="AR5" s="38">
        <f>AP5*$AR$1/$AR$2</f>
        <v>6.666666666666667</v>
      </c>
      <c r="AS5" s="38">
        <f>AQ5*$AS$1/$AS$2</f>
        <v>4</v>
      </c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</row>
    <row r="6" spans="3:62" ht="15.75" customHeight="1" x14ac:dyDescent="0.4">
      <c r="C6" s="8"/>
      <c r="S6" s="8"/>
      <c r="T6" s="1"/>
      <c r="U6" s="1"/>
      <c r="V6" s="1"/>
      <c r="W6" s="1"/>
      <c r="X6" s="1"/>
      <c r="Y6" s="1"/>
      <c r="Z6" s="1"/>
      <c r="AA6" s="1"/>
      <c r="AB6" s="1"/>
      <c r="AC6" s="1"/>
      <c r="AD6" s="20"/>
      <c r="AE6" s="22"/>
      <c r="AF6" s="1"/>
      <c r="AG6" s="1"/>
      <c r="AH6" s="1"/>
      <c r="AI6" s="1"/>
      <c r="AN6" s="41"/>
      <c r="AO6" s="38" t="s">
        <v>21</v>
      </c>
      <c r="AP6" s="38">
        <v>800</v>
      </c>
      <c r="AQ6" s="38">
        <v>400</v>
      </c>
      <c r="AR6" s="38">
        <f>AP6*$AR$1/$AR$2</f>
        <v>5.333333333333333</v>
      </c>
      <c r="AS6" s="38">
        <f>AQ6*$AS$1/$AS$2</f>
        <v>2.6666666666666665</v>
      </c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</row>
    <row r="7" spans="3:62" ht="15.75" customHeight="1" x14ac:dyDescent="0.4">
      <c r="C7" s="8"/>
      <c r="S7" s="8"/>
      <c r="T7" s="14"/>
      <c r="U7" s="14"/>
      <c r="V7" s="14"/>
      <c r="W7" s="14"/>
      <c r="X7" s="7"/>
      <c r="Y7" s="79" t="s">
        <v>2</v>
      </c>
      <c r="Z7" s="79"/>
      <c r="AA7" s="79"/>
      <c r="AB7" s="79"/>
      <c r="AC7" s="79"/>
      <c r="AD7" s="26"/>
      <c r="AE7" s="27"/>
      <c r="AF7" s="27"/>
      <c r="AG7" s="27"/>
      <c r="AH7" s="28"/>
      <c r="AI7" s="1"/>
      <c r="AN7" s="40"/>
      <c r="AO7" s="38" t="s">
        <v>22</v>
      </c>
      <c r="AP7" s="38">
        <v>600</v>
      </c>
      <c r="AQ7" s="38">
        <v>600</v>
      </c>
      <c r="AR7" s="38">
        <f t="shared" ref="AR7:AR18" si="0">AP7*$AR$1/$AR$2</f>
        <v>4</v>
      </c>
      <c r="AS7" s="38">
        <f t="shared" ref="AS7:AS18" si="1">AQ7*$AS$1/$AS$2</f>
        <v>4</v>
      </c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</row>
    <row r="8" spans="3:62" ht="15.75" customHeight="1" x14ac:dyDescent="0.4">
      <c r="C8" s="8"/>
      <c r="S8" s="8"/>
      <c r="T8" s="1"/>
      <c r="U8" s="1"/>
      <c r="V8" s="1"/>
      <c r="W8" s="1"/>
      <c r="X8" s="8"/>
      <c r="Y8" s="79"/>
      <c r="Z8" s="79"/>
      <c r="AA8" s="79"/>
      <c r="AB8" s="79"/>
      <c r="AC8" s="79"/>
      <c r="AD8" s="29"/>
      <c r="AE8" s="26"/>
      <c r="AF8" s="27"/>
      <c r="AG8" s="28"/>
      <c r="AH8" s="31"/>
      <c r="AI8" s="1"/>
      <c r="AN8" s="39" t="s">
        <v>19</v>
      </c>
      <c r="AO8" s="38" t="s">
        <v>20</v>
      </c>
      <c r="AP8" s="38">
        <v>1200</v>
      </c>
      <c r="AQ8" s="38">
        <v>1200</v>
      </c>
      <c r="AR8" s="38">
        <f>AP8*$AR$1/$AR$2</f>
        <v>8</v>
      </c>
      <c r="AS8" s="38">
        <f>AQ8*$AS$1/$AS$2</f>
        <v>8</v>
      </c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</row>
    <row r="9" spans="3:62" ht="15.75" customHeight="1" x14ac:dyDescent="0.4">
      <c r="C9" s="8"/>
      <c r="S9" s="8"/>
      <c r="T9" s="78" t="s">
        <v>3</v>
      </c>
      <c r="U9" s="79"/>
      <c r="V9" s="79"/>
      <c r="W9" s="79"/>
      <c r="X9" s="8"/>
      <c r="Y9" s="79"/>
      <c r="Z9" s="79"/>
      <c r="AA9" s="79"/>
      <c r="AB9" s="79"/>
      <c r="AC9" s="79"/>
      <c r="AD9" s="29"/>
      <c r="AE9" s="29"/>
      <c r="AF9" s="30"/>
      <c r="AG9" s="31"/>
      <c r="AH9" s="31"/>
      <c r="AI9" s="1"/>
      <c r="AN9" s="41"/>
      <c r="AO9" s="38"/>
      <c r="AP9" s="38"/>
      <c r="AQ9" s="38"/>
      <c r="AR9" s="38">
        <f>AP9*$AR$1/$AR$2</f>
        <v>0</v>
      </c>
      <c r="AS9" s="38">
        <f>AQ9*$AS$1/$AS$2</f>
        <v>0</v>
      </c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</row>
    <row r="10" spans="3:62" ht="15.75" customHeight="1" x14ac:dyDescent="0.4">
      <c r="C10" s="8"/>
      <c r="S10" s="8"/>
      <c r="T10" s="78"/>
      <c r="U10" s="79"/>
      <c r="V10" s="79"/>
      <c r="W10" s="79"/>
      <c r="X10" s="8"/>
      <c r="Y10" s="79"/>
      <c r="Z10" s="79"/>
      <c r="AA10" s="79"/>
      <c r="AB10" s="79"/>
      <c r="AC10" s="79"/>
      <c r="AD10" s="29"/>
      <c r="AE10" s="29"/>
      <c r="AF10" s="30"/>
      <c r="AG10" s="31"/>
      <c r="AH10" s="31"/>
      <c r="AI10" s="1"/>
      <c r="AN10" s="40"/>
      <c r="AO10" s="38"/>
      <c r="AP10" s="38"/>
      <c r="AQ10" s="38"/>
      <c r="AR10" s="38">
        <f t="shared" ref="AR10" si="2">AP10*$AR$1/$AR$2</f>
        <v>0</v>
      </c>
      <c r="AS10" s="38">
        <f t="shared" ref="AS10" si="3">AQ10*$AS$1/$AS$2</f>
        <v>0</v>
      </c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</row>
    <row r="11" spans="3:62" ht="15.75" customHeight="1" x14ac:dyDescent="0.4">
      <c r="C11" s="8"/>
      <c r="S11" s="8"/>
      <c r="T11" s="78"/>
      <c r="U11" s="79"/>
      <c r="V11" s="79"/>
      <c r="W11" s="79"/>
      <c r="X11" s="8"/>
      <c r="Y11" s="79"/>
      <c r="Z11" s="79"/>
      <c r="AA11" s="79"/>
      <c r="AB11" s="79"/>
      <c r="AC11" s="79"/>
      <c r="AD11" s="29"/>
      <c r="AE11" s="29"/>
      <c r="AF11" s="30"/>
      <c r="AG11" s="31"/>
      <c r="AH11" s="31"/>
      <c r="AI11" s="1"/>
      <c r="AN11" s="39" t="s">
        <v>14</v>
      </c>
      <c r="AO11" s="38" t="s">
        <v>15</v>
      </c>
      <c r="AP11" s="38"/>
      <c r="AQ11" s="38"/>
      <c r="AR11" s="38">
        <f>AP11*$AR$1/$AR$2</f>
        <v>0</v>
      </c>
      <c r="AS11" s="38">
        <f>AQ11*$AS$1/$AS$2</f>
        <v>0</v>
      </c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</row>
    <row r="12" spans="3:62" ht="15.75" customHeight="1" x14ac:dyDescent="0.4">
      <c r="C12" s="8"/>
      <c r="S12" s="8"/>
      <c r="T12" s="78"/>
      <c r="U12" s="79"/>
      <c r="V12" s="79"/>
      <c r="W12" s="79"/>
      <c r="X12" s="8"/>
      <c r="Y12" s="79"/>
      <c r="Z12" s="79"/>
      <c r="AA12" s="79"/>
      <c r="AB12" s="79"/>
      <c r="AC12" s="79"/>
      <c r="AD12" s="29"/>
      <c r="AE12" s="29"/>
      <c r="AF12" s="30"/>
      <c r="AG12" s="31"/>
      <c r="AH12" s="31"/>
      <c r="AI12" s="1"/>
      <c r="AN12" s="40"/>
      <c r="AO12" s="38" t="s">
        <v>16</v>
      </c>
      <c r="AP12" s="38">
        <v>600</v>
      </c>
      <c r="AQ12" s="38">
        <v>400</v>
      </c>
      <c r="AR12" s="38">
        <f t="shared" ref="AR12" si="4">AP12*$AR$1/$AR$2</f>
        <v>4</v>
      </c>
      <c r="AS12" s="38">
        <f t="shared" ref="AS12" si="5">AQ12*$AS$1/$AS$2</f>
        <v>2.6666666666666665</v>
      </c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</row>
    <row r="13" spans="3:62" ht="15.75" customHeight="1" x14ac:dyDescent="0.4">
      <c r="C13" s="8"/>
      <c r="S13" s="8"/>
      <c r="T13" s="78"/>
      <c r="U13" s="79"/>
      <c r="V13" s="79"/>
      <c r="W13" s="79"/>
      <c r="X13" s="8"/>
      <c r="Y13" s="79"/>
      <c r="Z13" s="79"/>
      <c r="AA13" s="79"/>
      <c r="AB13" s="79"/>
      <c r="AC13" s="79"/>
      <c r="AD13" s="29"/>
      <c r="AE13" s="32"/>
      <c r="AF13" s="33"/>
      <c r="AG13" s="34"/>
      <c r="AH13" s="31"/>
      <c r="AI13" s="1"/>
      <c r="AN13" s="39" t="s">
        <v>9</v>
      </c>
      <c r="AO13" s="38" t="s">
        <v>6</v>
      </c>
      <c r="AP13" s="38">
        <v>2100</v>
      </c>
      <c r="AQ13" s="38">
        <v>1200</v>
      </c>
      <c r="AR13" s="38">
        <f t="shared" si="0"/>
        <v>14</v>
      </c>
      <c r="AS13" s="38">
        <f t="shared" si="1"/>
        <v>8</v>
      </c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</row>
    <row r="14" spans="3:62" ht="15.75" customHeight="1" x14ac:dyDescent="0.4">
      <c r="C14" s="8"/>
      <c r="S14" s="8"/>
      <c r="T14" s="78"/>
      <c r="U14" s="79"/>
      <c r="V14" s="79"/>
      <c r="W14" s="79"/>
      <c r="X14" s="8"/>
      <c r="Y14" s="79"/>
      <c r="Z14" s="79"/>
      <c r="AA14" s="79"/>
      <c r="AB14" s="79"/>
      <c r="AC14" s="79"/>
      <c r="AD14" s="32"/>
      <c r="AE14" s="33"/>
      <c r="AF14" s="33"/>
      <c r="AG14" s="33"/>
      <c r="AH14" s="34"/>
      <c r="AI14" s="1"/>
      <c r="AN14" s="40"/>
      <c r="AO14" s="38" t="s">
        <v>26</v>
      </c>
      <c r="AP14" s="38">
        <v>700</v>
      </c>
      <c r="AQ14" s="38">
        <v>600</v>
      </c>
      <c r="AR14" s="38">
        <f t="shared" si="0"/>
        <v>4.666666666666667</v>
      </c>
      <c r="AS14" s="38">
        <f t="shared" si="1"/>
        <v>4</v>
      </c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</row>
    <row r="15" spans="3:62" ht="15.75" customHeight="1" x14ac:dyDescent="0.4">
      <c r="C15" s="8"/>
      <c r="S15" s="8"/>
      <c r="T15" s="80"/>
      <c r="U15" s="81"/>
      <c r="V15" s="81"/>
      <c r="W15" s="81"/>
      <c r="X15" s="8"/>
      <c r="Y15" s="5"/>
      <c r="Z15" s="5"/>
      <c r="AA15" s="5"/>
      <c r="AB15" s="15"/>
      <c r="AC15" s="1"/>
      <c r="AD15" s="1"/>
      <c r="AE15" s="1"/>
      <c r="AF15" s="1"/>
      <c r="AG15" s="1"/>
      <c r="AH15" s="1"/>
      <c r="AI15" s="1"/>
      <c r="AN15" s="39" t="s">
        <v>11</v>
      </c>
      <c r="AO15" s="38" t="s">
        <v>23</v>
      </c>
      <c r="AP15" s="38">
        <v>1200</v>
      </c>
      <c r="AQ15" s="38">
        <v>600</v>
      </c>
      <c r="AR15" s="38">
        <f t="shared" si="0"/>
        <v>8</v>
      </c>
      <c r="AS15" s="38">
        <f t="shared" si="1"/>
        <v>4</v>
      </c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</row>
    <row r="16" spans="3:62" ht="15.75" customHeight="1" x14ac:dyDescent="0.4">
      <c r="C16" s="8"/>
      <c r="S16" s="8"/>
      <c r="T16" s="13"/>
      <c r="U16" s="5"/>
      <c r="V16" s="5"/>
      <c r="W16" s="5"/>
      <c r="X16" s="8"/>
      <c r="Y16" s="79" t="s">
        <v>4</v>
      </c>
      <c r="Z16" s="79"/>
      <c r="AA16" s="79"/>
      <c r="AB16" s="79"/>
      <c r="AC16" s="79"/>
      <c r="AD16" s="79"/>
      <c r="AE16" s="17"/>
      <c r="AF16" s="17"/>
      <c r="AG16" s="17"/>
      <c r="AH16" s="17"/>
      <c r="AI16" s="1"/>
      <c r="AN16" s="41"/>
      <c r="AO16" s="38" t="s">
        <v>25</v>
      </c>
      <c r="AP16" s="38">
        <v>1150</v>
      </c>
      <c r="AQ16" s="38">
        <v>300</v>
      </c>
      <c r="AR16" s="38">
        <f t="shared" si="0"/>
        <v>7.666666666666667</v>
      </c>
      <c r="AS16" s="38">
        <f t="shared" si="1"/>
        <v>2</v>
      </c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</row>
    <row r="17" spans="3:62" ht="15.75" customHeight="1" x14ac:dyDescent="0.4">
      <c r="C17" s="8"/>
      <c r="S17" s="8"/>
      <c r="X17" s="8"/>
      <c r="Y17" s="79"/>
      <c r="Z17" s="79"/>
      <c r="AA17" s="79"/>
      <c r="AB17" s="79"/>
      <c r="AC17" s="79"/>
      <c r="AD17" s="79"/>
      <c r="AE17" s="17"/>
      <c r="AF17" s="17"/>
      <c r="AG17" s="17"/>
      <c r="AH17" s="17"/>
      <c r="AI17" s="1"/>
      <c r="AN17" s="41"/>
      <c r="AO17" s="38" t="s">
        <v>24</v>
      </c>
      <c r="AP17" s="38">
        <v>1050</v>
      </c>
      <c r="AQ17" s="38">
        <v>750</v>
      </c>
      <c r="AR17" s="38">
        <f t="shared" si="0"/>
        <v>7</v>
      </c>
      <c r="AS17" s="38">
        <f t="shared" si="1"/>
        <v>5</v>
      </c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</row>
    <row r="18" spans="3:62" ht="15.75" customHeight="1" x14ac:dyDescent="0.4">
      <c r="C18" s="8"/>
      <c r="S18" s="8"/>
      <c r="X18" s="8"/>
      <c r="Y18" s="79"/>
      <c r="Z18" s="79"/>
      <c r="AA18" s="79"/>
      <c r="AB18" s="79"/>
      <c r="AC18" s="79"/>
      <c r="AD18" s="79"/>
      <c r="AE18" s="17"/>
      <c r="AF18" s="17"/>
      <c r="AG18" s="17"/>
      <c r="AH18" s="17"/>
      <c r="AI18" s="1"/>
      <c r="AN18" s="40"/>
      <c r="AO18" s="38" t="s">
        <v>17</v>
      </c>
      <c r="AP18" s="38">
        <v>1700</v>
      </c>
      <c r="AQ18" s="38">
        <v>750</v>
      </c>
      <c r="AR18" s="38">
        <f t="shared" si="0"/>
        <v>11.333333333333334</v>
      </c>
      <c r="AS18" s="38">
        <f t="shared" si="1"/>
        <v>5</v>
      </c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</row>
    <row r="19" spans="3:62" ht="15.75" customHeight="1" x14ac:dyDescent="0.4">
      <c r="C19" s="8"/>
      <c r="S19" s="9"/>
      <c r="X19" s="8"/>
      <c r="Y19" s="79"/>
      <c r="Z19" s="79"/>
      <c r="AA19" s="79"/>
      <c r="AB19" s="79"/>
      <c r="AC19" s="79"/>
      <c r="AD19" s="79"/>
      <c r="AE19" s="17"/>
      <c r="AF19" s="17"/>
      <c r="AG19" s="17"/>
      <c r="AH19" s="17"/>
      <c r="AI19" s="1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</row>
    <row r="20" spans="3:62" ht="15.75" customHeight="1" x14ac:dyDescent="0.4">
      <c r="C20" s="8"/>
      <c r="S20" s="9"/>
      <c r="X20" s="8"/>
      <c r="Y20" s="79"/>
      <c r="Z20" s="79"/>
      <c r="AA20" s="79"/>
      <c r="AB20" s="79"/>
      <c r="AC20" s="79"/>
      <c r="AD20" s="79"/>
      <c r="AE20" s="17"/>
      <c r="AF20" s="17"/>
      <c r="AG20" s="17"/>
      <c r="AH20" s="17"/>
      <c r="AI20" s="1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</row>
    <row r="21" spans="3:62" ht="15.75" customHeight="1" x14ac:dyDescent="0.4">
      <c r="C21" s="8"/>
      <c r="S21" s="9"/>
      <c r="X21" s="11"/>
      <c r="Y21" s="79"/>
      <c r="Z21" s="79"/>
      <c r="AA21" s="79"/>
      <c r="AB21" s="79"/>
      <c r="AC21" s="79"/>
      <c r="AD21" s="79"/>
      <c r="AE21" s="17"/>
      <c r="AF21" s="17"/>
      <c r="AG21" s="17"/>
      <c r="AH21" s="17"/>
      <c r="AI21" s="1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</row>
    <row r="22" spans="3:62" ht="15.75" customHeight="1" x14ac:dyDescent="0.4">
      <c r="C22" s="8"/>
      <c r="S22" s="9"/>
      <c r="X22" s="9"/>
      <c r="Y22" s="79"/>
      <c r="Z22" s="79"/>
      <c r="AA22" s="79"/>
      <c r="AB22" s="79"/>
      <c r="AC22" s="79"/>
      <c r="AD22" s="79"/>
      <c r="AE22" s="17"/>
      <c r="AF22" s="17"/>
      <c r="AG22" s="17"/>
      <c r="AH22" s="17"/>
      <c r="AI22" s="1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</row>
    <row r="23" spans="3:62" ht="15.75" customHeight="1" x14ac:dyDescent="0.4">
      <c r="C23" s="8"/>
      <c r="S23" s="9"/>
      <c r="X23" s="9"/>
      <c r="Y23" s="79"/>
      <c r="Z23" s="79"/>
      <c r="AA23" s="79"/>
      <c r="AB23" s="79"/>
      <c r="AC23" s="79"/>
      <c r="AD23" s="79"/>
      <c r="AE23" s="17"/>
      <c r="AF23" s="17"/>
      <c r="AG23" s="17"/>
      <c r="AH23" s="17"/>
      <c r="AI23" s="1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</row>
    <row r="24" spans="3:62" ht="15.75" customHeight="1" x14ac:dyDescent="0.4">
      <c r="C24" s="8"/>
      <c r="S24" s="8"/>
      <c r="X24" s="12"/>
      <c r="Y24" s="79"/>
      <c r="Z24" s="79"/>
      <c r="AA24" s="79"/>
      <c r="AB24" s="79"/>
      <c r="AC24" s="79"/>
      <c r="AD24" s="79"/>
      <c r="AE24" s="17"/>
      <c r="AF24" s="17"/>
      <c r="AG24" s="17"/>
      <c r="AH24" s="17"/>
      <c r="AI24" s="1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</row>
    <row r="25" spans="3:62" ht="15.75" customHeight="1" x14ac:dyDescent="0.4">
      <c r="C25" s="8"/>
      <c r="S25" s="8"/>
      <c r="X25" s="35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</row>
    <row r="26" spans="3:62" ht="15.75" customHeight="1" x14ac:dyDescent="0.4">
      <c r="C26" s="10"/>
      <c r="D26" s="4"/>
      <c r="E26" s="4"/>
      <c r="F26" s="4"/>
      <c r="G26" s="4"/>
      <c r="H26" s="4"/>
      <c r="I26" s="4"/>
      <c r="J26" s="5"/>
      <c r="K26" s="5"/>
      <c r="L26" s="5"/>
      <c r="M26" s="5"/>
      <c r="N26" s="4"/>
      <c r="O26" s="4"/>
      <c r="P26" s="4"/>
      <c r="Q26" s="4"/>
      <c r="R26" s="4"/>
      <c r="S26" s="10"/>
      <c r="AI26" s="1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</row>
    <row r="27" spans="3:62" ht="15.75" customHeight="1" x14ac:dyDescent="0.4">
      <c r="C27" s="1"/>
      <c r="D27" s="14"/>
      <c r="E27" s="14"/>
      <c r="F27" s="14"/>
      <c r="G27" s="14"/>
      <c r="H27" s="14"/>
      <c r="I27" s="14"/>
      <c r="J27" s="67" t="s">
        <v>0</v>
      </c>
      <c r="K27" s="68"/>
      <c r="L27" s="68"/>
      <c r="M27" s="68"/>
      <c r="N27" s="68"/>
      <c r="O27" s="69"/>
      <c r="P27" s="1"/>
      <c r="Q27" s="1"/>
      <c r="R27" s="1"/>
      <c r="S27" s="1"/>
      <c r="AI27" s="1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</row>
    <row r="28" spans="3:62" ht="15.75" customHeight="1" x14ac:dyDescent="0.4">
      <c r="C28" s="1"/>
      <c r="D28" s="14"/>
      <c r="E28" s="14"/>
      <c r="F28" s="14"/>
      <c r="G28" s="14"/>
      <c r="H28" s="14"/>
      <c r="I28" s="14"/>
      <c r="J28" s="70"/>
      <c r="K28" s="71"/>
      <c r="L28" s="71"/>
      <c r="M28" s="71"/>
      <c r="N28" s="71"/>
      <c r="O28" s="72"/>
      <c r="P28" s="1"/>
      <c r="Q28" s="1"/>
      <c r="R28" s="1"/>
      <c r="S28" s="1"/>
      <c r="AI28" s="1"/>
    </row>
    <row r="29" spans="3:62" ht="15.75" customHeight="1" x14ac:dyDescent="0.4">
      <c r="C29" s="1"/>
      <c r="D29" s="14"/>
      <c r="E29" s="14"/>
      <c r="F29" s="14"/>
      <c r="G29" s="14"/>
      <c r="H29" s="14"/>
      <c r="I29" s="14"/>
      <c r="J29" s="70"/>
      <c r="K29" s="71"/>
      <c r="L29" s="71"/>
      <c r="M29" s="71"/>
      <c r="N29" s="71"/>
      <c r="O29" s="71"/>
      <c r="P29" s="7"/>
      <c r="AI29" s="1"/>
    </row>
    <row r="30" spans="3:62" ht="15.75" customHeight="1" x14ac:dyDescent="0.4">
      <c r="C30" s="1"/>
      <c r="D30" s="14"/>
      <c r="E30" s="14"/>
      <c r="F30" s="14"/>
      <c r="G30" s="14"/>
      <c r="H30" s="14"/>
      <c r="I30" s="14"/>
      <c r="J30" s="70"/>
      <c r="K30" s="71"/>
      <c r="L30" s="71"/>
      <c r="M30" s="71"/>
      <c r="N30" s="71"/>
      <c r="O30" s="71"/>
      <c r="P30" s="8"/>
      <c r="AI30" s="1"/>
    </row>
    <row r="31" spans="3:62" ht="15.75" customHeight="1" x14ac:dyDescent="0.4">
      <c r="C31" s="1"/>
      <c r="D31" s="1"/>
      <c r="E31" s="1"/>
      <c r="F31" s="1"/>
      <c r="G31" s="1"/>
      <c r="H31" s="1"/>
      <c r="I31" s="1"/>
      <c r="J31" s="70"/>
      <c r="K31" s="71"/>
      <c r="L31" s="71"/>
      <c r="M31" s="71"/>
      <c r="N31" s="71"/>
      <c r="O31" s="71"/>
      <c r="P31" s="8"/>
      <c r="AI31" s="1"/>
    </row>
    <row r="32" spans="3:62" ht="15.75" customHeight="1" x14ac:dyDescent="0.4">
      <c r="C32" s="1"/>
      <c r="D32" s="5"/>
      <c r="E32" s="5"/>
      <c r="F32" s="5"/>
      <c r="G32" s="5"/>
      <c r="H32" s="5"/>
      <c r="I32" s="1"/>
      <c r="J32" s="70"/>
      <c r="K32" s="71"/>
      <c r="L32" s="71"/>
      <c r="M32" s="71"/>
      <c r="N32" s="71"/>
      <c r="O32" s="71"/>
      <c r="P32" s="8"/>
      <c r="AI32" s="1"/>
    </row>
    <row r="33" spans="3:63" ht="15.75" customHeight="1" x14ac:dyDescent="0.4">
      <c r="C33" s="1"/>
      <c r="D33" s="5"/>
      <c r="E33" s="5"/>
      <c r="F33" s="5"/>
      <c r="G33" s="5"/>
      <c r="H33" s="5"/>
      <c r="I33" s="1"/>
      <c r="J33" s="70"/>
      <c r="K33" s="71"/>
      <c r="L33" s="71"/>
      <c r="M33" s="71"/>
      <c r="N33" s="71"/>
      <c r="O33" s="71"/>
      <c r="P33" s="8"/>
      <c r="AI33" s="1"/>
    </row>
    <row r="34" spans="3:63" ht="15.75" customHeight="1" x14ac:dyDescent="0.4">
      <c r="C34" s="1"/>
      <c r="D34" s="5"/>
      <c r="E34" s="5"/>
      <c r="F34" s="5"/>
      <c r="G34" s="5"/>
      <c r="H34" s="5"/>
      <c r="I34" s="3"/>
      <c r="J34" s="4"/>
      <c r="K34" s="4"/>
      <c r="L34" s="4"/>
      <c r="M34" s="4"/>
      <c r="N34" s="4"/>
      <c r="O34" s="4"/>
      <c r="P34" s="10"/>
      <c r="AI34" s="1"/>
    </row>
    <row r="35" spans="3:63" ht="15.75" customHeight="1" x14ac:dyDescent="0.4">
      <c r="C35" s="1"/>
      <c r="D35" s="2"/>
      <c r="E35" s="2"/>
      <c r="F35" s="2"/>
      <c r="G35" s="2"/>
      <c r="H35" s="2"/>
      <c r="I35" s="16"/>
      <c r="J35" s="16"/>
      <c r="K35" s="76" t="s">
        <v>1</v>
      </c>
      <c r="L35" s="77"/>
      <c r="M35" s="77"/>
      <c r="N35" s="77"/>
      <c r="O35" s="77"/>
      <c r="P35" s="9"/>
      <c r="V35" s="11"/>
      <c r="W35" s="20"/>
      <c r="X35" s="21"/>
      <c r="Y35" s="21"/>
      <c r="Z35" s="21"/>
      <c r="AA35" s="21"/>
      <c r="AB35" s="21"/>
      <c r="AC35" s="21"/>
      <c r="AD35" s="22"/>
      <c r="AE35" s="20"/>
      <c r="AF35" s="21"/>
      <c r="AG35" s="21"/>
      <c r="AH35" s="22"/>
      <c r="AI35" s="1"/>
    </row>
    <row r="36" spans="3:63" ht="15.75" customHeight="1" x14ac:dyDescent="0.4">
      <c r="C36" s="1"/>
      <c r="D36" s="2"/>
      <c r="E36" s="2"/>
      <c r="F36" s="2"/>
      <c r="G36" s="2"/>
      <c r="H36" s="2"/>
      <c r="I36" s="16"/>
      <c r="J36" s="16"/>
      <c r="K36" s="76"/>
      <c r="L36" s="77"/>
      <c r="M36" s="77"/>
      <c r="N36" s="77"/>
      <c r="O36" s="77"/>
      <c r="P36" s="9"/>
      <c r="V36" s="9"/>
      <c r="W36" s="16"/>
      <c r="X36" s="20"/>
      <c r="Y36" s="21"/>
      <c r="Z36" s="22"/>
      <c r="AA36" s="23"/>
      <c r="AB36" s="23"/>
      <c r="AC36" s="23"/>
      <c r="AD36" s="24"/>
      <c r="AE36" s="16"/>
      <c r="AF36" s="23"/>
      <c r="AG36" s="23"/>
      <c r="AH36" s="24"/>
      <c r="AI36" s="1"/>
    </row>
    <row r="37" spans="3:63" ht="15.75" customHeight="1" x14ac:dyDescent="0.4">
      <c r="C37" s="1"/>
      <c r="D37" s="2"/>
      <c r="E37" s="2"/>
      <c r="F37" s="2"/>
      <c r="G37" s="2"/>
      <c r="H37" s="2"/>
      <c r="I37" s="16"/>
      <c r="J37" s="16"/>
      <c r="K37" s="76"/>
      <c r="L37" s="77"/>
      <c r="M37" s="77"/>
      <c r="N37" s="77"/>
      <c r="O37" s="77"/>
      <c r="P37" s="9"/>
      <c r="V37" s="9"/>
      <c r="W37" s="16"/>
      <c r="X37" s="18"/>
      <c r="Y37" s="19"/>
      <c r="Z37" s="25"/>
      <c r="AA37" s="23"/>
      <c r="AB37" s="23"/>
      <c r="AC37" s="23"/>
      <c r="AD37" s="24"/>
      <c r="AE37" s="16"/>
      <c r="AF37" s="23"/>
      <c r="AG37" s="23"/>
      <c r="AH37" s="24"/>
      <c r="AI37" s="1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</row>
    <row r="38" spans="3:63" ht="15.75" customHeight="1" x14ac:dyDescent="0.4">
      <c r="C38" s="1"/>
      <c r="D38" s="2"/>
      <c r="E38" s="2"/>
      <c r="F38" s="2"/>
      <c r="G38" s="2"/>
      <c r="H38" s="2"/>
      <c r="I38" s="16"/>
      <c r="J38" s="16"/>
      <c r="K38" s="76"/>
      <c r="L38" s="77"/>
      <c r="M38" s="77"/>
      <c r="N38" s="77"/>
      <c r="O38" s="77"/>
      <c r="P38" s="12"/>
      <c r="V38" s="9"/>
      <c r="W38" s="18"/>
      <c r="X38" s="19"/>
      <c r="Y38" s="19"/>
      <c r="Z38" s="19"/>
      <c r="AA38" s="19"/>
      <c r="AB38" s="19"/>
      <c r="AC38" s="19"/>
      <c r="AD38" s="25"/>
      <c r="AE38" s="18"/>
      <c r="AF38" s="19"/>
      <c r="AG38" s="19"/>
      <c r="AH38" s="25"/>
      <c r="AI38" s="1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</row>
    <row r="39" spans="3:63" ht="15.75" customHeight="1" x14ac:dyDescent="0.4">
      <c r="C39" s="1"/>
      <c r="D39" s="1"/>
      <c r="E39" s="1"/>
      <c r="F39" s="1"/>
      <c r="G39" s="1"/>
      <c r="H39" s="1"/>
      <c r="I39" s="1"/>
      <c r="J39" s="1"/>
      <c r="K39" s="1"/>
      <c r="L39" s="75"/>
      <c r="M39" s="75"/>
      <c r="N39" s="75"/>
      <c r="O39" s="75"/>
      <c r="P39" s="8"/>
      <c r="V39" s="18"/>
      <c r="W39" s="19"/>
      <c r="X39" s="19"/>
      <c r="Y39" s="19"/>
      <c r="Z39" s="19"/>
      <c r="AA39" s="19"/>
      <c r="AB39" s="19"/>
      <c r="AC39" s="19"/>
      <c r="AD39" s="1"/>
      <c r="AE39" s="1"/>
      <c r="AF39" s="1"/>
      <c r="AG39" s="1"/>
      <c r="AH39" s="1"/>
      <c r="AI39" s="1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</row>
    <row r="40" spans="3:63" ht="15.75" customHeight="1" x14ac:dyDescent="0.4">
      <c r="C40" s="1"/>
      <c r="D40" s="73" t="s">
        <v>0</v>
      </c>
      <c r="E40" s="73"/>
      <c r="F40" s="73"/>
      <c r="G40" s="73"/>
      <c r="H40" s="73"/>
      <c r="I40" s="73"/>
      <c r="J40" s="73"/>
      <c r="K40" s="1"/>
      <c r="L40" s="1"/>
      <c r="M40" s="13"/>
      <c r="N40" s="5"/>
      <c r="O40" s="15"/>
      <c r="P40" s="8"/>
      <c r="AH40" s="1"/>
      <c r="AI40" s="1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</row>
    <row r="41" spans="3:63" ht="15.75" customHeight="1" x14ac:dyDescent="0.4">
      <c r="C41" s="1"/>
      <c r="D41" s="73"/>
      <c r="E41" s="73"/>
      <c r="F41" s="73"/>
      <c r="G41" s="73"/>
      <c r="H41" s="73"/>
      <c r="I41" s="73"/>
      <c r="J41" s="73"/>
      <c r="K41" s="1"/>
      <c r="L41" s="73" t="s">
        <v>0</v>
      </c>
      <c r="M41" s="73"/>
      <c r="N41" s="73"/>
      <c r="O41" s="73"/>
      <c r="P41" s="8"/>
      <c r="X41" s="37"/>
      <c r="Y41" s="37"/>
      <c r="Z41" s="37"/>
      <c r="AH41" s="1"/>
      <c r="AI41" s="1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</row>
    <row r="42" spans="3:63" ht="15.75" customHeight="1" x14ac:dyDescent="0.4">
      <c r="C42" s="1"/>
      <c r="D42" s="73"/>
      <c r="E42" s="73"/>
      <c r="F42" s="73"/>
      <c r="G42" s="73"/>
      <c r="H42" s="73"/>
      <c r="I42" s="73"/>
      <c r="J42" s="73"/>
      <c r="K42" s="1"/>
      <c r="L42" s="73"/>
      <c r="M42" s="73"/>
      <c r="N42" s="73"/>
      <c r="O42" s="73"/>
      <c r="P42" s="8"/>
      <c r="X42" s="37"/>
      <c r="Y42" s="37"/>
      <c r="Z42" s="37"/>
      <c r="AI42" s="1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</row>
    <row r="43" spans="3:63" ht="15.75" customHeight="1" x14ac:dyDescent="0.4">
      <c r="C43" s="1"/>
      <c r="D43" s="74"/>
      <c r="E43" s="74"/>
      <c r="F43" s="74"/>
      <c r="G43" s="74"/>
      <c r="H43" s="74"/>
      <c r="I43" s="74"/>
      <c r="J43" s="74"/>
      <c r="K43" s="1"/>
      <c r="L43" s="74"/>
      <c r="M43" s="74"/>
      <c r="N43" s="74"/>
      <c r="O43" s="74"/>
      <c r="P43" s="35"/>
      <c r="X43" s="37"/>
      <c r="Y43" s="37"/>
      <c r="Z43" s="37"/>
      <c r="AI43" s="1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</row>
    <row r="44" spans="3:63" ht="15.75" customHeight="1" x14ac:dyDescent="0.4">
      <c r="C44" s="1"/>
      <c r="D44" s="13"/>
      <c r="E44" s="5"/>
      <c r="F44" s="5"/>
      <c r="G44" s="5"/>
      <c r="H44" s="5"/>
      <c r="I44" s="5"/>
      <c r="J44" s="5"/>
      <c r="K44" s="4"/>
      <c r="L44" s="4"/>
      <c r="M44" s="4"/>
      <c r="N44" s="4"/>
      <c r="O44" s="4"/>
      <c r="P44" s="4"/>
      <c r="Q44" s="4"/>
      <c r="R44" s="4"/>
      <c r="S44" s="10"/>
      <c r="X44" s="37"/>
      <c r="Y44" s="37"/>
      <c r="Z44" s="37"/>
      <c r="AI44" s="1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</row>
    <row r="45" spans="3:63" ht="15.75" customHeight="1" x14ac:dyDescent="0.4">
      <c r="C45" s="1"/>
      <c r="S45" s="11"/>
      <c r="X45" s="37"/>
      <c r="Y45" s="37"/>
      <c r="Z45" s="37"/>
      <c r="AI45" s="1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</row>
    <row r="46" spans="3:63" ht="15.75" customHeight="1" x14ac:dyDescent="0.4">
      <c r="C46" s="1"/>
      <c r="S46" s="9"/>
      <c r="X46" s="37"/>
      <c r="Y46" s="37"/>
      <c r="Z46" s="37"/>
      <c r="AI46" s="1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</row>
    <row r="47" spans="3:63" ht="15.75" customHeight="1" x14ac:dyDescent="0.4">
      <c r="C47" s="1"/>
      <c r="S47" s="9"/>
      <c r="X47" s="37"/>
      <c r="Y47" s="37"/>
      <c r="Z47" s="37"/>
      <c r="AI47" s="1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</row>
    <row r="48" spans="3:63" ht="15.75" customHeight="1" x14ac:dyDescent="0.4">
      <c r="C48" s="1"/>
      <c r="S48" s="9"/>
      <c r="X48" s="37"/>
      <c r="Y48" s="37"/>
      <c r="Z48" s="37"/>
      <c r="AI48" s="1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</row>
    <row r="49" spans="3:63" ht="15.75" customHeight="1" x14ac:dyDescent="0.4">
      <c r="C49" s="1"/>
      <c r="S49" s="9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1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</row>
    <row r="50" spans="3:63" ht="15.75" customHeight="1" x14ac:dyDescent="0.4">
      <c r="C50" s="1"/>
      <c r="S50" s="9"/>
      <c r="AI50" s="1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</row>
    <row r="51" spans="3:63" ht="15.75" customHeight="1" x14ac:dyDescent="0.4">
      <c r="C51" s="1"/>
      <c r="S51" s="9"/>
      <c r="AI51" s="1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</row>
    <row r="52" spans="3:63" ht="15.75" customHeight="1" x14ac:dyDescent="0.4">
      <c r="C52" s="1"/>
      <c r="S52" s="9"/>
      <c r="AI52" s="1"/>
    </row>
    <row r="53" spans="3:63" ht="15.75" customHeight="1" x14ac:dyDescent="0.4">
      <c r="C53" s="1"/>
      <c r="D53" s="37"/>
      <c r="E53" s="37"/>
      <c r="F53" s="37"/>
      <c r="G53" s="37"/>
      <c r="H53" s="37"/>
      <c r="I53" s="37"/>
      <c r="J53" s="37"/>
      <c r="K53" s="37"/>
      <c r="S53" s="9"/>
      <c r="AI53" s="1"/>
    </row>
    <row r="54" spans="3:63" ht="15.75" customHeight="1" x14ac:dyDescent="0.4">
      <c r="C54" s="1"/>
      <c r="D54" s="37"/>
      <c r="E54" s="37"/>
      <c r="F54" s="37"/>
      <c r="G54" s="37"/>
      <c r="H54" s="37"/>
      <c r="I54" s="37"/>
      <c r="J54" s="37"/>
      <c r="K54" s="37"/>
      <c r="S54" s="9"/>
      <c r="W54" s="37"/>
      <c r="X54" s="37"/>
      <c r="Y54" s="37"/>
      <c r="Z54" s="37"/>
      <c r="AA54" s="37"/>
      <c r="AB54" s="37"/>
      <c r="AC54" s="37"/>
      <c r="AD54" s="37"/>
      <c r="AI54" s="1"/>
    </row>
    <row r="55" spans="3:63" ht="15.75" customHeight="1" x14ac:dyDescent="0.4">
      <c r="C55" s="1"/>
      <c r="D55" s="37"/>
      <c r="E55" s="37"/>
      <c r="F55" s="37"/>
      <c r="G55" s="37"/>
      <c r="H55" s="37"/>
      <c r="I55" s="37"/>
      <c r="J55" s="37"/>
      <c r="K55" s="37"/>
      <c r="S55" s="12"/>
      <c r="W55" s="37"/>
      <c r="X55" s="37"/>
      <c r="Y55" s="37"/>
      <c r="Z55" s="37"/>
      <c r="AA55" s="37"/>
      <c r="AB55" s="37"/>
      <c r="AC55" s="37"/>
      <c r="AD55" s="37"/>
      <c r="AI55" s="1"/>
    </row>
    <row r="56" spans="3:63" ht="15.75" customHeight="1" x14ac:dyDescent="0.4">
      <c r="C56" s="1"/>
      <c r="D56" s="37"/>
      <c r="E56" s="37"/>
      <c r="F56" s="37"/>
      <c r="G56" s="37"/>
      <c r="H56" s="37"/>
      <c r="I56" s="37"/>
      <c r="J56" s="37"/>
      <c r="K56" s="37"/>
      <c r="S56" s="7"/>
      <c r="W56" s="37"/>
      <c r="X56" s="37"/>
      <c r="Y56" s="37"/>
      <c r="Z56" s="37"/>
      <c r="AA56" s="37"/>
      <c r="AB56" s="37"/>
      <c r="AC56" s="37"/>
      <c r="AD56" s="37"/>
      <c r="AI56" s="1"/>
    </row>
    <row r="57" spans="3:63" ht="15.75" customHeight="1" x14ac:dyDescent="0.4">
      <c r="C57" s="1"/>
      <c r="D57" s="37"/>
      <c r="E57" s="37"/>
      <c r="F57" s="37"/>
      <c r="G57" s="37"/>
      <c r="H57" s="37"/>
      <c r="I57" s="37"/>
      <c r="J57" s="37"/>
      <c r="K57" s="37"/>
      <c r="S57" s="8"/>
      <c r="W57" s="37"/>
      <c r="X57" s="37"/>
      <c r="Y57" s="37"/>
      <c r="Z57" s="37"/>
      <c r="AA57" s="37"/>
      <c r="AB57" s="37"/>
      <c r="AC57" s="37"/>
      <c r="AD57" s="37"/>
      <c r="AI57" s="1"/>
    </row>
    <row r="58" spans="3:63" ht="15.75" customHeight="1" x14ac:dyDescent="0.4">
      <c r="C58" s="1"/>
      <c r="D58" s="37"/>
      <c r="E58" s="37"/>
      <c r="F58" s="37"/>
      <c r="G58" s="37"/>
      <c r="H58" s="37"/>
      <c r="I58" s="37"/>
      <c r="J58" s="37"/>
      <c r="K58" s="37"/>
      <c r="S58" s="8"/>
      <c r="W58" s="37"/>
      <c r="X58" s="37"/>
      <c r="Y58" s="37"/>
      <c r="Z58" s="37"/>
      <c r="AA58" s="37"/>
      <c r="AB58" s="37"/>
      <c r="AC58" s="37"/>
      <c r="AD58" s="37"/>
      <c r="AI58" s="1"/>
    </row>
    <row r="59" spans="3:63" ht="15.75" customHeight="1" x14ac:dyDescent="0.4">
      <c r="C59" s="1"/>
      <c r="D59" s="37"/>
      <c r="E59" s="37"/>
      <c r="F59" s="37"/>
      <c r="G59" s="37"/>
      <c r="H59" s="37"/>
      <c r="I59" s="37"/>
      <c r="J59" s="37"/>
      <c r="K59" s="37"/>
      <c r="S59" s="8"/>
      <c r="W59" s="37"/>
      <c r="X59" s="37"/>
      <c r="Y59" s="37"/>
      <c r="Z59" s="37"/>
      <c r="AA59" s="37"/>
      <c r="AB59" s="37"/>
      <c r="AC59" s="37"/>
      <c r="AD59" s="37"/>
      <c r="AI59" s="1"/>
    </row>
    <row r="60" spans="3:63" ht="15.75" customHeight="1" x14ac:dyDescent="0.4">
      <c r="C60" s="1"/>
      <c r="D60" s="37"/>
      <c r="E60" s="37"/>
      <c r="F60" s="37"/>
      <c r="G60" s="37"/>
      <c r="H60" s="37"/>
      <c r="I60" s="37"/>
      <c r="J60" s="37"/>
      <c r="K60" s="37"/>
      <c r="S60" s="8"/>
      <c r="AI60" s="1"/>
    </row>
    <row r="61" spans="3:63" ht="15.75" customHeight="1" x14ac:dyDescent="0.4">
      <c r="C61" s="1"/>
      <c r="D61" s="37"/>
      <c r="E61" s="37"/>
      <c r="F61" s="37"/>
      <c r="G61" s="37"/>
      <c r="H61" s="37"/>
      <c r="I61" s="37"/>
      <c r="J61" s="37"/>
      <c r="K61" s="37"/>
      <c r="S61" s="8"/>
      <c r="AI61" s="1"/>
    </row>
    <row r="62" spans="3:63" ht="15.75" customHeight="1" x14ac:dyDescent="0.4">
      <c r="C62" s="1"/>
      <c r="D62" s="37"/>
      <c r="E62" s="37"/>
      <c r="F62" s="37"/>
      <c r="G62" s="37"/>
      <c r="H62" s="37"/>
      <c r="I62" s="37"/>
      <c r="J62" s="37"/>
      <c r="K62" s="37"/>
      <c r="S62" s="8"/>
      <c r="AI62" s="1"/>
    </row>
    <row r="63" spans="3:63" ht="15.75" customHeight="1" x14ac:dyDescent="0.4">
      <c r="C63" s="1"/>
      <c r="D63" s="37"/>
      <c r="E63" s="37"/>
      <c r="F63" s="37"/>
      <c r="G63" s="37"/>
      <c r="H63" s="37"/>
      <c r="I63" s="37"/>
      <c r="J63" s="37"/>
      <c r="K63" s="37"/>
      <c r="S63" s="8"/>
      <c r="AI63" s="1"/>
    </row>
    <row r="64" spans="3:63" ht="15.75" customHeight="1" x14ac:dyDescent="0.4">
      <c r="C64" s="1"/>
      <c r="D64" s="37"/>
      <c r="E64" s="37"/>
      <c r="F64" s="37"/>
      <c r="G64" s="37"/>
      <c r="H64" s="37"/>
      <c r="I64" s="37"/>
      <c r="J64" s="37"/>
      <c r="K64" s="37"/>
      <c r="S64" s="8"/>
      <c r="AI64" s="1"/>
    </row>
    <row r="65" spans="3:35" ht="15.75" customHeight="1" x14ac:dyDescent="0.4">
      <c r="C65" s="1"/>
      <c r="D65" s="37"/>
      <c r="E65" s="37"/>
      <c r="F65" s="37"/>
      <c r="G65" s="37"/>
      <c r="H65" s="37"/>
      <c r="I65" s="37"/>
      <c r="J65" s="37"/>
      <c r="K65" s="37"/>
      <c r="S65" s="8"/>
      <c r="T65" s="3"/>
      <c r="U65" s="13"/>
      <c r="V65" s="5"/>
      <c r="W65" s="5"/>
      <c r="X65" s="5"/>
      <c r="Y65" s="5"/>
      <c r="Z65" s="5"/>
      <c r="AA65" s="5"/>
      <c r="AB65" s="5"/>
      <c r="AC65" s="15"/>
      <c r="AD65" s="4"/>
      <c r="AE65" s="4"/>
      <c r="AF65" s="4"/>
      <c r="AG65" s="4"/>
      <c r="AH65" s="4"/>
      <c r="AI65" s="6"/>
    </row>
    <row r="66" spans="3:35" ht="15.75" customHeight="1" x14ac:dyDescent="0.4">
      <c r="C66" s="1"/>
      <c r="D66" s="37"/>
      <c r="E66" s="37"/>
      <c r="F66" s="37"/>
      <c r="G66" s="37"/>
      <c r="H66" s="37"/>
      <c r="I66" s="37"/>
      <c r="J66" s="37"/>
      <c r="K66" s="37"/>
      <c r="S66" s="8"/>
      <c r="T66" s="62" t="s">
        <v>5</v>
      </c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3"/>
      <c r="AI66" s="9"/>
    </row>
    <row r="67" spans="3:35" ht="15.75" customHeight="1" x14ac:dyDescent="0.4">
      <c r="C67" s="3"/>
      <c r="D67" s="4"/>
      <c r="E67" s="4"/>
      <c r="F67" s="5"/>
      <c r="G67" s="5"/>
      <c r="H67" s="5"/>
      <c r="I67" s="5"/>
      <c r="J67" s="5"/>
      <c r="K67" s="5"/>
      <c r="L67" s="5"/>
      <c r="M67" s="4"/>
      <c r="N67" s="4"/>
      <c r="O67" s="4"/>
      <c r="P67" s="4"/>
      <c r="Q67" s="4"/>
      <c r="R67" s="4"/>
      <c r="S67" s="10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3"/>
      <c r="AI67" s="9"/>
    </row>
    <row r="68" spans="3:35" ht="15.75" customHeight="1" x14ac:dyDescent="0.4">
      <c r="S68" s="11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3"/>
      <c r="AI68" s="9"/>
    </row>
    <row r="69" spans="3:35" ht="15.75" customHeight="1" x14ac:dyDescent="0.4">
      <c r="S69" s="9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3"/>
      <c r="AI69" s="9"/>
    </row>
    <row r="70" spans="3:35" ht="15.75" customHeight="1" x14ac:dyDescent="0.4">
      <c r="S70" s="9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3"/>
      <c r="AI70" s="9"/>
    </row>
    <row r="71" spans="3:35" ht="15.75" customHeight="1" x14ac:dyDescent="0.4">
      <c r="S71" s="9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3"/>
      <c r="AI71" s="9"/>
    </row>
    <row r="72" spans="3:35" ht="15.75" customHeight="1" x14ac:dyDescent="0.4">
      <c r="S72" s="9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5"/>
      <c r="AI72" s="9"/>
    </row>
    <row r="73" spans="3:35" ht="15.75" customHeight="1" x14ac:dyDescent="0.4">
      <c r="S73" s="18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25"/>
    </row>
  </sheetData>
  <mergeCells count="11">
    <mergeCell ref="T66:AH72"/>
    <mergeCell ref="AP3:AQ3"/>
    <mergeCell ref="AR3:AS3"/>
    <mergeCell ref="J27:O33"/>
    <mergeCell ref="L41:O43"/>
    <mergeCell ref="D40:J43"/>
    <mergeCell ref="L39:O39"/>
    <mergeCell ref="K35:O38"/>
    <mergeCell ref="T9:W15"/>
    <mergeCell ref="Y16:AD24"/>
    <mergeCell ref="Y7:AC1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F875-A9D1-4779-A4C7-7DC564F38A9F}">
  <dimension ref="A1:P29"/>
  <sheetViews>
    <sheetView zoomScaleNormal="100" workbookViewId="0">
      <selection activeCell="B21" sqref="B21"/>
    </sheetView>
  </sheetViews>
  <sheetFormatPr defaultRowHeight="18.75" x14ac:dyDescent="0.4"/>
  <cols>
    <col min="1" max="1" width="11" bestFit="1" customWidth="1"/>
    <col min="2" max="2" width="23.875" customWidth="1"/>
    <col min="3" max="4" width="9" style="42"/>
    <col min="5" max="5" width="11" style="42" bestFit="1" customWidth="1"/>
    <col min="6" max="6" width="9" style="42"/>
    <col min="7" max="7" width="3.125" customWidth="1"/>
    <col min="8" max="9" width="11" bestFit="1" customWidth="1"/>
    <col min="14" max="14" width="9.5" bestFit="1" customWidth="1"/>
  </cols>
  <sheetData>
    <row r="1" spans="1:16" x14ac:dyDescent="0.4">
      <c r="A1" s="36" t="s">
        <v>50</v>
      </c>
      <c r="B1" s="36" t="s">
        <v>49</v>
      </c>
      <c r="C1" s="50" t="s">
        <v>51</v>
      </c>
      <c r="D1" s="50" t="s">
        <v>53</v>
      </c>
      <c r="E1" s="50" t="s">
        <v>62</v>
      </c>
      <c r="F1" s="50" t="s">
        <v>56</v>
      </c>
      <c r="G1" s="2"/>
      <c r="H1" s="56" t="s">
        <v>27</v>
      </c>
      <c r="I1" s="57"/>
      <c r="J1" s="43">
        <f>500000+400000</f>
        <v>900000</v>
      </c>
    </row>
    <row r="2" spans="1:16" x14ac:dyDescent="0.4">
      <c r="A2" s="84" t="s">
        <v>10</v>
      </c>
      <c r="B2" s="46" t="s">
        <v>17</v>
      </c>
      <c r="C2" s="43">
        <v>50000</v>
      </c>
      <c r="D2" s="43">
        <v>50000</v>
      </c>
      <c r="E2" s="43" t="s">
        <v>59</v>
      </c>
      <c r="F2" s="43" t="s">
        <v>57</v>
      </c>
      <c r="G2" s="2"/>
      <c r="H2" s="56" t="s">
        <v>52</v>
      </c>
      <c r="I2" s="57"/>
      <c r="J2" s="54">
        <f>SUM(C2:C29)</f>
        <v>837100</v>
      </c>
      <c r="N2" s="61">
        <v>1609286</v>
      </c>
      <c r="O2" s="61">
        <v>397434</v>
      </c>
      <c r="P2" s="61">
        <f>N2-SUM(O2:O3)</f>
        <v>583153</v>
      </c>
    </row>
    <row r="3" spans="1:16" x14ac:dyDescent="0.4">
      <c r="A3" s="84"/>
      <c r="B3" s="46" t="s">
        <v>18</v>
      </c>
      <c r="C3" s="43">
        <v>20000</v>
      </c>
      <c r="D3" s="43">
        <v>20000</v>
      </c>
      <c r="E3" s="43" t="s">
        <v>59</v>
      </c>
      <c r="F3" s="43" t="s">
        <v>57</v>
      </c>
      <c r="G3" s="2"/>
      <c r="H3" s="82" t="s">
        <v>54</v>
      </c>
      <c r="I3" s="58" t="s">
        <v>61</v>
      </c>
      <c r="J3" s="43">
        <f>SUMIF($E$2:$E$29,$I3,$D$2:$D$29)</f>
        <v>528699</v>
      </c>
      <c r="O3" s="52">
        <f>100000+J3</f>
        <v>628699</v>
      </c>
    </row>
    <row r="4" spans="1:16" x14ac:dyDescent="0.4">
      <c r="A4" s="84"/>
      <c r="B4" s="46" t="s">
        <v>21</v>
      </c>
      <c r="C4" s="43">
        <v>20000</v>
      </c>
      <c r="D4" s="51">
        <f>9250*1.1</f>
        <v>10175</v>
      </c>
      <c r="E4" s="43" t="s">
        <v>59</v>
      </c>
      <c r="F4" s="43" t="s">
        <v>57</v>
      </c>
      <c r="G4" s="2"/>
      <c r="H4" s="66"/>
      <c r="I4" s="44" t="s">
        <v>59</v>
      </c>
      <c r="J4" s="43">
        <f>SUMIF($E$2:$E$29,$I4,$D$2:$D$29)</f>
        <v>204528.4</v>
      </c>
    </row>
    <row r="5" spans="1:16" x14ac:dyDescent="0.4">
      <c r="A5" s="84"/>
      <c r="B5" s="46" t="s">
        <v>48</v>
      </c>
      <c r="C5" s="43">
        <v>5000</v>
      </c>
      <c r="D5" s="43">
        <v>5000</v>
      </c>
      <c r="E5" s="43" t="s">
        <v>59</v>
      </c>
      <c r="F5" s="43" t="s">
        <v>57</v>
      </c>
      <c r="G5" s="2"/>
      <c r="H5" s="66"/>
      <c r="I5" s="44" t="s">
        <v>60</v>
      </c>
      <c r="J5" s="53">
        <f>SUM(D2:D29)</f>
        <v>733227.4</v>
      </c>
    </row>
    <row r="6" spans="1:16" x14ac:dyDescent="0.4">
      <c r="A6" s="84"/>
      <c r="B6" s="46" t="s">
        <v>47</v>
      </c>
      <c r="C6" s="43">
        <v>5000</v>
      </c>
      <c r="D6" s="43">
        <v>5000</v>
      </c>
      <c r="E6" s="43" t="s">
        <v>59</v>
      </c>
      <c r="F6" s="43" t="s">
        <v>57</v>
      </c>
      <c r="G6" s="2"/>
      <c r="H6" s="83" t="s">
        <v>55</v>
      </c>
      <c r="I6" s="44" t="s">
        <v>61</v>
      </c>
      <c r="J6" s="43">
        <f>SUMIFS($D$2:$D$29,$E$2:$E$29,I6,$F$2:$F$29,"未")</f>
        <v>282699</v>
      </c>
    </row>
    <row r="7" spans="1:16" x14ac:dyDescent="0.4">
      <c r="A7" s="84"/>
      <c r="B7" s="46" t="s">
        <v>39</v>
      </c>
      <c r="C7" s="43">
        <v>3000</v>
      </c>
      <c r="D7" s="43">
        <v>3000</v>
      </c>
      <c r="E7" s="43" t="s">
        <v>59</v>
      </c>
      <c r="F7" s="43" t="s">
        <v>57</v>
      </c>
      <c r="G7" s="2"/>
      <c r="H7" s="83"/>
      <c r="I7" s="44" t="s">
        <v>59</v>
      </c>
      <c r="J7" s="43">
        <f>SUMIFS($D$2:$D$29,$E$2:$E$29,I7,$F$2:$F$29,"未")</f>
        <v>204528.4</v>
      </c>
    </row>
    <row r="8" spans="1:16" x14ac:dyDescent="0.4">
      <c r="A8" s="84"/>
      <c r="B8" s="46" t="s">
        <v>46</v>
      </c>
      <c r="C8" s="43">
        <v>20000</v>
      </c>
      <c r="D8" s="43">
        <v>20000</v>
      </c>
      <c r="E8" s="55" t="s">
        <v>61</v>
      </c>
      <c r="F8" s="43" t="s">
        <v>57</v>
      </c>
      <c r="G8" s="2"/>
      <c r="H8" s="83"/>
      <c r="I8" s="44" t="s">
        <v>60</v>
      </c>
      <c r="J8" s="43">
        <f>SUMIF(F2:F29,"未",D2:D29)</f>
        <v>487227.4</v>
      </c>
    </row>
    <row r="9" spans="1:16" x14ac:dyDescent="0.4">
      <c r="A9" s="84"/>
      <c r="B9" s="46" t="s">
        <v>37</v>
      </c>
      <c r="C9" s="43">
        <v>10000</v>
      </c>
      <c r="D9" s="43">
        <v>10000</v>
      </c>
      <c r="E9" s="43" t="s">
        <v>59</v>
      </c>
      <c r="F9" s="43" t="s">
        <v>57</v>
      </c>
      <c r="G9" s="2"/>
      <c r="H9" s="2"/>
      <c r="I9" s="2"/>
    </row>
    <row r="10" spans="1:16" x14ac:dyDescent="0.4">
      <c r="A10" s="45" t="s">
        <v>19</v>
      </c>
      <c r="B10" s="44" t="s">
        <v>45</v>
      </c>
      <c r="C10" s="43">
        <v>50000</v>
      </c>
      <c r="D10" s="43">
        <v>50000</v>
      </c>
      <c r="E10" s="55" t="s">
        <v>61</v>
      </c>
      <c r="F10" s="43" t="s">
        <v>57</v>
      </c>
      <c r="G10" s="2"/>
      <c r="H10" s="2"/>
      <c r="I10" s="2"/>
    </row>
    <row r="11" spans="1:16" x14ac:dyDescent="0.4">
      <c r="A11" s="84" t="s">
        <v>14</v>
      </c>
      <c r="B11" s="38" t="s">
        <v>15</v>
      </c>
      <c r="C11" s="55">
        <v>200000</v>
      </c>
      <c r="D11" s="55">
        <v>190000</v>
      </c>
      <c r="E11" s="55" t="s">
        <v>61</v>
      </c>
      <c r="F11" s="55" t="s">
        <v>58</v>
      </c>
      <c r="G11" s="2"/>
      <c r="H11" s="2"/>
      <c r="I11" s="2"/>
    </row>
    <row r="12" spans="1:16" x14ac:dyDescent="0.4">
      <c r="A12" s="84"/>
      <c r="B12" s="46" t="s">
        <v>16</v>
      </c>
      <c r="C12" s="43">
        <v>100000</v>
      </c>
      <c r="D12" s="51">
        <f>13797*2*1.1</f>
        <v>30353.4</v>
      </c>
      <c r="E12" s="43" t="s">
        <v>59</v>
      </c>
      <c r="F12" s="43" t="s">
        <v>57</v>
      </c>
      <c r="G12" s="2"/>
      <c r="H12" s="2"/>
      <c r="I12" s="2"/>
    </row>
    <row r="13" spans="1:16" x14ac:dyDescent="0.4">
      <c r="A13" s="84"/>
      <c r="B13" s="46" t="s">
        <v>44</v>
      </c>
      <c r="C13" s="43">
        <v>3000</v>
      </c>
      <c r="D13" s="43">
        <v>3000</v>
      </c>
      <c r="E13" s="43" t="s">
        <v>59</v>
      </c>
      <c r="F13" s="43" t="s">
        <v>57</v>
      </c>
      <c r="G13" s="2"/>
      <c r="H13" s="2"/>
      <c r="I13" s="2"/>
    </row>
    <row r="14" spans="1:16" x14ac:dyDescent="0.4">
      <c r="A14" s="84"/>
      <c r="B14" s="46" t="s">
        <v>43</v>
      </c>
      <c r="C14" s="43">
        <v>500</v>
      </c>
      <c r="D14" s="43">
        <v>500</v>
      </c>
      <c r="E14" s="43" t="s">
        <v>59</v>
      </c>
      <c r="F14" s="43" t="s">
        <v>57</v>
      </c>
      <c r="G14" s="2"/>
      <c r="H14" s="2"/>
      <c r="I14" s="2"/>
    </row>
    <row r="15" spans="1:16" x14ac:dyDescent="0.4">
      <c r="A15" s="84"/>
      <c r="B15" s="46" t="s">
        <v>42</v>
      </c>
      <c r="C15" s="43">
        <v>100</v>
      </c>
      <c r="D15" s="43">
        <v>100</v>
      </c>
      <c r="E15" s="43" t="s">
        <v>59</v>
      </c>
      <c r="F15" s="43" t="s">
        <v>57</v>
      </c>
      <c r="G15" s="2"/>
      <c r="H15" s="2"/>
      <c r="I15" s="2"/>
    </row>
    <row r="16" spans="1:16" x14ac:dyDescent="0.4">
      <c r="A16" s="84"/>
      <c r="B16" s="46" t="s">
        <v>41</v>
      </c>
      <c r="C16" s="43">
        <v>3000</v>
      </c>
      <c r="D16" s="43">
        <v>3000</v>
      </c>
      <c r="E16" s="43" t="s">
        <v>59</v>
      </c>
      <c r="F16" s="43" t="s">
        <v>57</v>
      </c>
      <c r="G16" s="2"/>
      <c r="H16" s="2"/>
      <c r="I16" s="2"/>
    </row>
    <row r="17" spans="1:9" x14ac:dyDescent="0.4">
      <c r="A17" s="84" t="s">
        <v>9</v>
      </c>
      <c r="B17" s="46" t="s">
        <v>40</v>
      </c>
      <c r="C17" s="43">
        <v>10000</v>
      </c>
      <c r="D17" s="51">
        <v>9900</v>
      </c>
      <c r="E17" s="43" t="s">
        <v>59</v>
      </c>
      <c r="F17" s="43" t="s">
        <v>57</v>
      </c>
      <c r="G17" s="2"/>
      <c r="H17" s="2"/>
      <c r="I17" s="2"/>
    </row>
    <row r="18" spans="1:9" x14ac:dyDescent="0.4">
      <c r="A18" s="84"/>
      <c r="B18" s="46" t="s">
        <v>37</v>
      </c>
      <c r="C18" s="43">
        <v>10000</v>
      </c>
      <c r="D18" s="43">
        <v>10000</v>
      </c>
      <c r="E18" s="43" t="s">
        <v>59</v>
      </c>
      <c r="F18" s="43" t="s">
        <v>57</v>
      </c>
      <c r="G18" s="2"/>
      <c r="H18" s="2"/>
      <c r="I18" s="2"/>
    </row>
    <row r="19" spans="1:9" x14ac:dyDescent="0.4">
      <c r="A19" s="84"/>
      <c r="B19" s="46" t="s">
        <v>39</v>
      </c>
      <c r="C19" s="43">
        <v>2000</v>
      </c>
      <c r="D19" s="43">
        <v>2000</v>
      </c>
      <c r="E19" s="43" t="s">
        <v>59</v>
      </c>
      <c r="F19" s="43" t="s">
        <v>57</v>
      </c>
      <c r="G19" s="2"/>
      <c r="H19" s="2"/>
      <c r="I19" s="2"/>
    </row>
    <row r="20" spans="1:9" x14ac:dyDescent="0.4">
      <c r="A20" s="84"/>
      <c r="B20" s="44" t="s">
        <v>38</v>
      </c>
      <c r="C20" s="43">
        <v>3000</v>
      </c>
      <c r="D20" s="51">
        <v>2699</v>
      </c>
      <c r="E20" s="55" t="s">
        <v>61</v>
      </c>
      <c r="F20" s="43" t="s">
        <v>57</v>
      </c>
      <c r="G20" s="2"/>
      <c r="H20" s="2"/>
      <c r="I20" s="2"/>
    </row>
    <row r="21" spans="1:9" s="2" customFormat="1" x14ac:dyDescent="0.4">
      <c r="A21" s="49" t="s">
        <v>11</v>
      </c>
      <c r="B21" s="48" t="s">
        <v>37</v>
      </c>
      <c r="C21" s="47">
        <v>10000</v>
      </c>
      <c r="D21" s="47">
        <v>10000</v>
      </c>
      <c r="E21" s="55" t="s">
        <v>61</v>
      </c>
      <c r="F21" s="43" t="s">
        <v>57</v>
      </c>
    </row>
    <row r="22" spans="1:9" x14ac:dyDescent="0.4">
      <c r="A22" s="85" t="s">
        <v>36</v>
      </c>
      <c r="B22" s="38" t="s">
        <v>35</v>
      </c>
      <c r="C22" s="55">
        <v>70000</v>
      </c>
      <c r="D22" s="55">
        <f>80000-19000-5000</f>
        <v>56000</v>
      </c>
      <c r="E22" s="55" t="s">
        <v>61</v>
      </c>
      <c r="F22" s="55" t="s">
        <v>58</v>
      </c>
      <c r="G22" s="2"/>
      <c r="H22" s="2"/>
      <c r="I22" s="2"/>
    </row>
    <row r="23" spans="1:9" x14ac:dyDescent="0.4">
      <c r="A23" s="86"/>
      <c r="B23" s="46" t="s">
        <v>34</v>
      </c>
      <c r="C23" s="43">
        <v>500</v>
      </c>
      <c r="D23" s="43">
        <v>500</v>
      </c>
      <c r="E23" s="43" t="s">
        <v>59</v>
      </c>
      <c r="F23" s="43" t="s">
        <v>57</v>
      </c>
      <c r="G23" s="2"/>
      <c r="H23" s="2"/>
      <c r="I23" s="2"/>
    </row>
    <row r="24" spans="1:9" x14ac:dyDescent="0.4">
      <c r="A24" s="86"/>
      <c r="B24" s="46" t="s">
        <v>33</v>
      </c>
      <c r="C24" s="43">
        <v>10000</v>
      </c>
      <c r="D24" s="43">
        <v>10000</v>
      </c>
      <c r="E24" s="43" t="s">
        <v>59</v>
      </c>
      <c r="F24" s="43" t="s">
        <v>57</v>
      </c>
      <c r="G24" s="2"/>
      <c r="H24" s="2"/>
      <c r="I24" s="2"/>
    </row>
    <row r="25" spans="1:9" x14ac:dyDescent="0.4">
      <c r="A25" s="84" t="s">
        <v>0</v>
      </c>
      <c r="B25" s="44" t="s">
        <v>32</v>
      </c>
      <c r="C25" s="43">
        <v>20000</v>
      </c>
      <c r="D25" s="43">
        <v>20000</v>
      </c>
      <c r="E25" s="43" t="s">
        <v>59</v>
      </c>
      <c r="F25" s="43" t="s">
        <v>57</v>
      </c>
      <c r="G25" s="2"/>
      <c r="H25" s="2"/>
      <c r="I25" s="2"/>
    </row>
    <row r="26" spans="1:9" x14ac:dyDescent="0.4">
      <c r="A26" s="84"/>
      <c r="B26" s="44" t="s">
        <v>31</v>
      </c>
      <c r="C26" s="43">
        <v>10000</v>
      </c>
      <c r="D26" s="43">
        <v>10000</v>
      </c>
      <c r="E26" s="43" t="s">
        <v>59</v>
      </c>
      <c r="F26" s="43" t="s">
        <v>57</v>
      </c>
      <c r="G26" s="2"/>
      <c r="H26" s="2"/>
      <c r="I26" s="2"/>
    </row>
    <row r="27" spans="1:9" x14ac:dyDescent="0.4">
      <c r="A27" s="84" t="s">
        <v>30</v>
      </c>
      <c r="B27" s="44" t="s">
        <v>29</v>
      </c>
      <c r="C27" s="43">
        <v>1000</v>
      </c>
      <c r="D27" s="43">
        <v>1000</v>
      </c>
      <c r="E27" s="43" t="s">
        <v>59</v>
      </c>
      <c r="F27" s="43" t="s">
        <v>57</v>
      </c>
      <c r="G27" s="2"/>
      <c r="H27" s="2"/>
      <c r="I27" s="2"/>
    </row>
    <row r="28" spans="1:9" x14ac:dyDescent="0.4">
      <c r="A28" s="84"/>
      <c r="B28" s="44" t="s">
        <v>28</v>
      </c>
      <c r="C28" s="43">
        <v>1000</v>
      </c>
      <c r="D28" s="43">
        <v>1000</v>
      </c>
      <c r="E28" s="43" t="s">
        <v>59</v>
      </c>
      <c r="F28" s="43" t="s">
        <v>57</v>
      </c>
      <c r="G28" s="2"/>
      <c r="H28" s="2"/>
      <c r="I28" s="2"/>
    </row>
    <row r="29" spans="1:9" x14ac:dyDescent="0.4">
      <c r="A29" s="59" t="s">
        <v>63</v>
      </c>
      <c r="B29" s="60"/>
      <c r="C29" s="43">
        <v>200000</v>
      </c>
      <c r="D29" s="43">
        <v>200000</v>
      </c>
      <c r="E29" s="55" t="s">
        <v>61</v>
      </c>
      <c r="F29" s="43" t="s">
        <v>57</v>
      </c>
    </row>
  </sheetData>
  <mergeCells count="8">
    <mergeCell ref="H3:H5"/>
    <mergeCell ref="H6:H8"/>
    <mergeCell ref="A25:A26"/>
    <mergeCell ref="A27:A28"/>
    <mergeCell ref="A2:A9"/>
    <mergeCell ref="A11:A16"/>
    <mergeCell ref="A17:A20"/>
    <mergeCell ref="A22:A24"/>
  </mergeCells>
  <phoneticPr fontId="1"/>
  <conditionalFormatting sqref="C1:F1048576">
    <cfRule type="containsBlanks" dxfId="10" priority="11">
      <formula>LEN(TRIM(C1))=0</formula>
    </cfRule>
  </conditionalFormatting>
  <conditionalFormatting sqref="F2:F28">
    <cfRule type="containsText" dxfId="9" priority="10" operator="containsText" text="未">
      <formula>NOT(ISERROR(SEARCH("未",F2)))</formula>
    </cfRule>
  </conditionalFormatting>
  <conditionalFormatting sqref="E2:E28">
    <cfRule type="containsText" dxfId="8" priority="8" operator="containsText" text="ちゃーくん">
      <formula>NOT(ISERROR(SEARCH("ちゃーくん",E2)))</formula>
    </cfRule>
    <cfRule type="containsText" dxfId="7" priority="9" operator="containsText" text="さっちゃん">
      <formula>NOT(ISERROR(SEARCH("さっちゃん",E2)))</formula>
    </cfRule>
  </conditionalFormatting>
  <conditionalFormatting sqref="I3">
    <cfRule type="containsText" dxfId="6" priority="7" operator="containsText" text="ちゃーくん">
      <formula>NOT(ISERROR(SEARCH("ちゃーくん",I3)))</formula>
    </cfRule>
  </conditionalFormatting>
  <conditionalFormatting sqref="I4">
    <cfRule type="containsText" dxfId="5" priority="6" operator="containsText" text="さっちゃん">
      <formula>NOT(ISERROR(SEARCH("さっちゃん",I4)))</formula>
    </cfRule>
  </conditionalFormatting>
  <conditionalFormatting sqref="I6">
    <cfRule type="containsText" dxfId="4" priority="5" operator="containsText" text="ちゃーくん">
      <formula>NOT(ISERROR(SEARCH("ちゃーくん",I6)))</formula>
    </cfRule>
  </conditionalFormatting>
  <conditionalFormatting sqref="I7">
    <cfRule type="containsText" dxfId="3" priority="4" operator="containsText" text="さっちゃん">
      <formula>NOT(ISERROR(SEARCH("さっちゃん",I7)))</formula>
    </cfRule>
  </conditionalFormatting>
  <conditionalFormatting sqref="E29">
    <cfRule type="containsText" dxfId="2" priority="2" operator="containsText" text="ちゃーくん">
      <formula>NOT(ISERROR(SEARCH("ちゃーくん",E29)))</formula>
    </cfRule>
    <cfRule type="containsText" dxfId="1" priority="3" operator="containsText" text="さっちゃん">
      <formula>NOT(ISERROR(SEARCH("さっちゃん",E29)))</formula>
    </cfRule>
  </conditionalFormatting>
  <conditionalFormatting sqref="F29">
    <cfRule type="containsText" dxfId="0" priority="1" operator="containsText" text="未">
      <formula>NOT(ISERROR(SEARCH("未",F29)))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村上智早</dc:creator>
  <cp:lastModifiedBy>村上智早</cp:lastModifiedBy>
  <cp:lastPrinted>2020-09-23T21:34:07Z</cp:lastPrinted>
  <dcterms:created xsi:type="dcterms:W3CDTF">2020-08-30T06:27:49Z</dcterms:created>
  <dcterms:modified xsi:type="dcterms:W3CDTF">2020-09-23T21:36:41Z</dcterms:modified>
</cp:coreProperties>
</file>