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<sst xmlns="http://schemas.openxmlformats.org/spreadsheetml/2006/main" count="124" uniqueCount="62">
  <si>
    <t>烤箱橙汁排骨</t>
  </si>
  <si>
    <t>https://icook.tw/recipes/56932</t>
  </si>
  <si>
    <t>食材 （2 人份）30 分鐘</t>
  </si>
  <si>
    <t>Store</t>
  </si>
  <si>
    <t>Part of Meal</t>
  </si>
  <si>
    <t>Items</t>
  </si>
  <si>
    <t>Original</t>
  </si>
  <si>
    <t>Estimate</t>
  </si>
  <si>
    <t>estimate</t>
  </si>
  <si>
    <t>Servings</t>
  </si>
  <si>
    <t>材料</t>
  </si>
  <si>
    <t>MEAT</t>
  </si>
  <si>
    <t>橙汁排骨</t>
  </si>
  <si>
    <t>排骨 Pork</t>
  </si>
  <si>
    <t>kg</t>
  </si>
  <si>
    <t>fh</t>
  </si>
  <si>
    <t>RICE</t>
  </si>
  <si>
    <t>米杯</t>
  </si>
  <si>
    <t>醃料 Marinate sauce</t>
  </si>
  <si>
    <t>Corn starch</t>
  </si>
  <si>
    <t>CUP</t>
  </si>
  <si>
    <t>RT</t>
  </si>
  <si>
    <t>Orange juice</t>
  </si>
  <si>
    <t>ml</t>
  </si>
  <si>
    <t>Salt</t>
  </si>
  <si>
    <t>TBSP</t>
  </si>
  <si>
    <t>Veggie</t>
  </si>
  <si>
    <t>minced garlic</t>
  </si>
  <si>
    <t>pepper</t>
  </si>
  <si>
    <t>rice wine</t>
  </si>
  <si>
    <t>vinegar</t>
  </si>
  <si>
    <t>醬料 seasoning sauce</t>
  </si>
  <si>
    <t>Ketchup</t>
  </si>
  <si>
    <t>sugar</t>
  </si>
  <si>
    <t>salt</t>
  </si>
  <si>
    <t>water</t>
  </si>
  <si>
    <t>白菜滷</t>
  </si>
  <si>
    <t>大白菜半顆</t>
  </si>
  <si>
    <t>紅蘿蔔絲</t>
  </si>
  <si>
    <t xml:space="preserve">香菇 </t>
  </si>
  <si>
    <t>金針菇半包</t>
  </si>
  <si>
    <t>小包</t>
  </si>
  <si>
    <t>蝦米適量</t>
  </si>
  <si>
    <t>g</t>
  </si>
  <si>
    <t>白菜滷－Seasoning</t>
  </si>
  <si>
    <t>Soy Sauce</t>
  </si>
  <si>
    <t>Rice Wine</t>
  </si>
  <si>
    <t>胡椒粉 pepper</t>
  </si>
  <si>
    <t>鮮味炒手</t>
  </si>
  <si>
    <t>排骨</t>
  </si>
  <si>
    <t>1. rinse the pork chop, drain. Add marinate sauce. put in fridge for 2 hours</t>
  </si>
  <si>
    <t>1. Preheat oven at 160C.</t>
  </si>
  <si>
    <t xml:space="preserve">2. desolve sugar in hot water. stir in the rest of seasoning sauce. set aside. </t>
  </si>
  <si>
    <t>3. line baking tray with foil. put pork chop on tray. put into oven</t>
  </si>
  <si>
    <t xml:space="preserve">4. when pork chop is half way done, add seasoning sauce. turn the pork chop around so both sides are cooked. </t>
  </si>
  <si>
    <t>5. garnish with sesame seed.</t>
  </si>
  <si>
    <t>白菜:</t>
  </si>
  <si>
    <t xml:space="preserve">1. Chop the cabbage into bite size. </t>
  </si>
  <si>
    <t xml:space="preserve">2. slice the mushroom and carrot. </t>
  </si>
  <si>
    <t>3. put mushroom, Enoki Mushroom, carrot, 蝦米 into 電鍋. tap with cabbage.</t>
  </si>
  <si>
    <t xml:space="preserve">4. Add seasoning. Add 2 cups of water. </t>
  </si>
  <si>
    <t>5. Add 3 cups of water to 電鍋(out side of bowl), Turn on 電鍋.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</si>
</sst>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7">
    <font>
      <sz val="10.0"/>
      <color rgb="FF000000"/>
      <name val="Arial"/>
    </font>
    <font>
      <sz val="21.0"/>
      <color rgb="FF564E4A"/>
    </font>
    <font>
      <u/>
      <color rgb="FF0000FF"/>
    </font>
    <font>
      <color rgb="FF999999"/>
    </font>
    <font>
      <b/>
      <sz val="10.0"/>
    </font>
    <font>
      <sz val="10.0"/>
    </font>
    <font/>
    <font>
      <sz val="11.0"/>
      <color rgb="FF000046"/>
    </font>
    <font>
      <b/>
      <sz val="14.0"/>
      <color rgb="FF0000FF"/>
    </font>
    <font>
      <sz val="10.0"/>
      <color rgb="FF0000FF"/>
    </font>
    <font>
      <sz val="11.0"/>
    </font>
    <font>
      <b/>
      <sz val="23.0"/>
      <color rgb="FF564E4A"/>
    </font>
    <font>
      <sz val="14.0"/>
      <color rgb="FF564E4A"/>
    </font>
    <font>
      <b/>
      <sz val="14.0"/>
      <color rgb="FF564E4A"/>
    </font>
    <font>
      <sz val="13.0"/>
    </font>
    <font>
      <sz val="12.0"/>
    </font>
    <font>
      <b/>
      <sz val="13.0"/>
      <color rgb="FF564E4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DAECF4"/>
        <bgColor rgb="FFDAECF4"/>
      </patternFill>
    </fill>
    <fill>
      <patternFill patternType="solid">
        <fgColor rgb="FFD3D7EB"/>
        <bgColor rgb="FFD3D7EB"/>
      </patternFill>
    </fill>
    <fill>
      <patternFill patternType="solid">
        <fgColor rgb="FFD8F0D8"/>
        <bgColor rgb="FFD8F0D8"/>
      </patternFill>
    </fill>
    <fill>
      <patternFill patternType="solid">
        <fgColor rgb="FFFFEFEF"/>
        <bgColor rgb="FFFFEFE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1" fillId="2" fontId="4" numFmtId="0" xfId="0" applyAlignment="1" applyBorder="1" applyFill="1" applyFont="1">
      <alignment horizontal="left"/>
    </xf>
    <xf borderId="2" fillId="2" fontId="4" numFmtId="0" xfId="0" applyAlignment="1" applyBorder="1" applyFont="1">
      <alignment horizontal="left"/>
    </xf>
    <xf borderId="2" fillId="2" fontId="4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2" fillId="3" fontId="5" numFmtId="0" xfId="0" applyAlignment="1" applyBorder="1" applyFill="1" applyFont="1">
      <alignment/>
    </xf>
    <xf borderId="2" fillId="3" fontId="5" numFmtId="0" xfId="0" applyAlignment="1" applyBorder="1" applyFont="1">
      <alignment/>
    </xf>
    <xf borderId="0" fillId="0" fontId="6" numFmtId="0" xfId="0" applyAlignment="1" applyFont="1">
      <alignment/>
    </xf>
    <xf borderId="3" fillId="2" fontId="5" numFmtId="0" xfId="0" applyAlignment="1" applyBorder="1" applyFont="1">
      <alignment horizontal="left"/>
    </xf>
    <xf borderId="4" fillId="2" fontId="5" numFmtId="0" xfId="0" applyAlignment="1" applyBorder="1" applyFont="1">
      <alignment horizontal="left"/>
    </xf>
    <xf borderId="0" fillId="0" fontId="7" numFmtId="0" xfId="0" applyAlignment="1" applyFont="1">
      <alignment horizontal="left"/>
    </xf>
    <xf borderId="4" fillId="2" fontId="5" numFmtId="164" xfId="0" applyAlignment="1" applyBorder="1" applyFont="1" applyNumberFormat="1">
      <alignment horizontal="right"/>
    </xf>
    <xf borderId="4" fillId="3" fontId="8" numFmtId="164" xfId="0" applyAlignment="1" applyBorder="1" applyFont="1" applyNumberFormat="1">
      <alignment horizontal="right"/>
    </xf>
    <xf borderId="4" fillId="3" fontId="9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1" fillId="4" fontId="7" numFmtId="0" xfId="0" applyAlignment="1" applyBorder="1" applyFill="1" applyFont="1">
      <alignment horizontal="left"/>
    </xf>
    <xf borderId="1" fillId="2" fontId="5" numFmtId="164" xfId="0" applyAlignment="1" applyBorder="1" applyFont="1" applyNumberFormat="1">
      <alignment horizontal="right"/>
    </xf>
    <xf borderId="4" fillId="3" fontId="8" numFmtId="164" xfId="0" applyAlignment="1" applyBorder="1" applyFont="1" applyNumberFormat="1">
      <alignment horizontal="right"/>
    </xf>
    <xf borderId="3" fillId="2" fontId="5" numFmtId="0" xfId="0" applyAlignment="1" applyBorder="1" applyFont="1">
      <alignment horizontal="left"/>
    </xf>
    <xf borderId="1" fillId="2" fontId="10" numFmtId="0" xfId="0" applyAlignment="1" applyBorder="1" applyFont="1">
      <alignment/>
    </xf>
    <xf borderId="1" fillId="0" fontId="10" numFmtId="0" xfId="0" applyAlignment="1" applyBorder="1" applyFont="1">
      <alignment horizontal="left"/>
    </xf>
    <xf borderId="1" fillId="2" fontId="5" numFmtId="164" xfId="0" applyAlignment="1" applyBorder="1" applyFont="1" applyNumberFormat="1">
      <alignment horizontal="right"/>
    </xf>
    <xf borderId="4" fillId="3" fontId="9" numFmtId="0" xfId="0" applyAlignment="1" applyBorder="1" applyFont="1">
      <alignment horizontal="left"/>
    </xf>
    <xf borderId="1" fillId="5" fontId="10" numFmtId="0" xfId="0" applyAlignment="1" applyBorder="1" applyFill="1" applyFont="1">
      <alignment horizontal="left"/>
    </xf>
    <xf borderId="1" fillId="6" fontId="10" numFmtId="0" xfId="0" applyAlignment="1" applyBorder="1" applyFill="1" applyFont="1">
      <alignment horizontal="left"/>
    </xf>
    <xf borderId="0" fillId="0" fontId="11" numFmtId="0" xfId="0" applyAlignment="1" applyFont="1">
      <alignment horizontal="left"/>
    </xf>
    <xf borderId="0" fillId="7" fontId="6" numFmtId="0" xfId="0" applyAlignment="1" applyFill="1" applyFont="1">
      <alignment/>
    </xf>
    <xf borderId="0" fillId="2" fontId="12" numFmtId="0" xfId="0" applyAlignment="1" applyFont="1">
      <alignment horizontal="left"/>
    </xf>
    <xf borderId="0" fillId="2" fontId="13" numFmtId="0" xfId="0" applyAlignment="1" applyFont="1">
      <alignment horizontal="left"/>
    </xf>
    <xf borderId="0" fillId="2" fontId="11" numFmtId="0" xfId="0" applyAlignment="1" applyFont="1">
      <alignment horizontal="left"/>
    </xf>
    <xf borderId="0" fillId="0" fontId="14" numFmtId="0" xfId="0" applyAlignment="1" applyFont="1">
      <alignment/>
    </xf>
    <xf borderId="0" fillId="0" fontId="15" numFmtId="0" xfId="0" applyAlignment="1" applyFont="1">
      <alignment/>
    </xf>
    <xf borderId="0" fillId="2" fontId="1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cook.tw/recipes/56932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C2" s="2" t="s">
        <v>1</v>
      </c>
    </row>
    <row r="5">
      <c r="D5" s="3" t="s">
        <v>2</v>
      </c>
    </row>
    <row r="6">
      <c r="A6" s="4" t="s">
        <v>3</v>
      </c>
      <c r="B6" s="5" t="s">
        <v>4</v>
      </c>
      <c r="C6" s="6" t="s">
        <v>5</v>
      </c>
      <c r="D6" s="7" t="s">
        <v>6</v>
      </c>
      <c r="E6" s="8" t="s">
        <v>7</v>
      </c>
      <c r="F6" s="9"/>
      <c r="G6" s="10" t="s">
        <v>8</v>
      </c>
    </row>
    <row r="7">
      <c r="A7" s="11"/>
      <c r="B7" s="12"/>
      <c r="C7" s="13" t="s">
        <v>9</v>
      </c>
      <c r="D7" s="14">
        <v>2.0</v>
      </c>
      <c r="E7" s="15">
        <v>9.0</v>
      </c>
      <c r="F7" s="16"/>
      <c r="G7" s="15">
        <v>27.0</v>
      </c>
    </row>
    <row r="8">
      <c r="A8" s="11"/>
      <c r="B8" s="17"/>
      <c r="C8" s="18" t="s">
        <v>10</v>
      </c>
      <c r="D8" s="19"/>
      <c r="E8" s="20"/>
      <c r="F8" s="16"/>
      <c r="G8" s="20"/>
    </row>
    <row r="9">
      <c r="A9" s="21" t="s">
        <v>11</v>
      </c>
      <c r="B9" s="22" t="s">
        <v>12</v>
      </c>
      <c r="C9" s="23" t="s">
        <v>13</v>
      </c>
      <c r="D9" s="24">
        <f>D7*0.18</f>
        <v>0.36</v>
      </c>
      <c r="E9" s="15">
        <f t="shared" ref="E9:E10" si="1">D9/$D$7*$E$7</f>
        <v>1.62</v>
      </c>
      <c r="F9" s="25" t="s">
        <v>14</v>
      </c>
      <c r="G9" s="15">
        <v>4.859999999999999</v>
      </c>
    </row>
    <row r="10">
      <c r="A10" s="21" t="s">
        <v>15</v>
      </c>
      <c r="B10" s="22" t="s">
        <v>12</v>
      </c>
      <c r="C10" s="23" t="s">
        <v>16</v>
      </c>
      <c r="D10" s="19">
        <f>0.5*D7</f>
        <v>1</v>
      </c>
      <c r="E10" s="15">
        <f t="shared" si="1"/>
        <v>4.5</v>
      </c>
      <c r="F10" s="25" t="s">
        <v>17</v>
      </c>
      <c r="G10" s="15">
        <v>13.5</v>
      </c>
    </row>
    <row r="11">
      <c r="A11" s="11"/>
      <c r="B11" s="22" t="s">
        <v>12</v>
      </c>
      <c r="C11" s="26" t="s">
        <v>18</v>
      </c>
      <c r="D11" s="19"/>
      <c r="E11" s="15"/>
      <c r="F11" s="16"/>
      <c r="G11" s="15"/>
    </row>
    <row r="12">
      <c r="A12" s="21" t="s">
        <v>15</v>
      </c>
      <c r="B12" s="22" t="s">
        <v>12</v>
      </c>
      <c r="C12" s="23" t="s">
        <v>19</v>
      </c>
      <c r="D12" s="24">
        <v>0.0625</v>
      </c>
      <c r="E12" s="15">
        <f t="shared" ref="E12:E18" si="2">D12/$D$7*$E$7</f>
        <v>0.28125</v>
      </c>
      <c r="F12" s="25" t="s">
        <v>20</v>
      </c>
      <c r="G12" s="15">
        <v>0.84375</v>
      </c>
    </row>
    <row r="13">
      <c r="A13" s="21" t="s">
        <v>21</v>
      </c>
      <c r="B13" s="22" t="s">
        <v>12</v>
      </c>
      <c r="C13" s="23" t="s">
        <v>22</v>
      </c>
      <c r="D13" s="24">
        <v>30.0</v>
      </c>
      <c r="E13" s="15">
        <f t="shared" si="2"/>
        <v>135</v>
      </c>
      <c r="F13" s="25" t="s">
        <v>23</v>
      </c>
      <c r="G13" s="15">
        <v>405.0</v>
      </c>
    </row>
    <row r="14">
      <c r="A14" s="21" t="s">
        <v>15</v>
      </c>
      <c r="B14" s="22" t="s">
        <v>12</v>
      </c>
      <c r="C14" s="23" t="s">
        <v>24</v>
      </c>
      <c r="D14" s="24">
        <v>0.2</v>
      </c>
      <c r="E14" s="15">
        <f t="shared" si="2"/>
        <v>0.9</v>
      </c>
      <c r="F14" s="25" t="s">
        <v>25</v>
      </c>
      <c r="G14" s="15">
        <v>2.7</v>
      </c>
    </row>
    <row r="15">
      <c r="A15" s="21" t="s">
        <v>26</v>
      </c>
      <c r="B15" s="22" t="s">
        <v>12</v>
      </c>
      <c r="C15" s="23" t="s">
        <v>27</v>
      </c>
      <c r="D15" s="24">
        <v>0.4</v>
      </c>
      <c r="E15" s="15">
        <f t="shared" si="2"/>
        <v>1.8</v>
      </c>
      <c r="F15" s="25" t="s">
        <v>25</v>
      </c>
      <c r="G15" s="15">
        <v>5.4</v>
      </c>
    </row>
    <row r="16">
      <c r="A16" s="21" t="s">
        <v>15</v>
      </c>
      <c r="B16" s="22" t="s">
        <v>12</v>
      </c>
      <c r="C16" s="23" t="s">
        <v>28</v>
      </c>
      <c r="D16" s="24">
        <v>0.2</v>
      </c>
      <c r="E16" s="15">
        <f t="shared" si="2"/>
        <v>0.9</v>
      </c>
      <c r="F16" s="25" t="s">
        <v>25</v>
      </c>
      <c r="G16" s="15">
        <v>2.7</v>
      </c>
    </row>
    <row r="17">
      <c r="A17" s="21" t="s">
        <v>15</v>
      </c>
      <c r="B17" s="22" t="s">
        <v>12</v>
      </c>
      <c r="C17" s="23" t="s">
        <v>29</v>
      </c>
      <c r="D17" s="24">
        <v>0.0625</v>
      </c>
      <c r="E17" s="15">
        <f t="shared" si="2"/>
        <v>0.28125</v>
      </c>
      <c r="F17" s="25" t="s">
        <v>20</v>
      </c>
      <c r="G17" s="15">
        <v>0.84375</v>
      </c>
    </row>
    <row r="18">
      <c r="A18" s="21" t="s">
        <v>15</v>
      </c>
      <c r="B18" s="22" t="s">
        <v>12</v>
      </c>
      <c r="C18" s="23" t="s">
        <v>30</v>
      </c>
      <c r="D18" s="24">
        <v>0.4</v>
      </c>
      <c r="E18" s="15">
        <f t="shared" si="2"/>
        <v>1.8</v>
      </c>
      <c r="F18" s="25" t="s">
        <v>25</v>
      </c>
      <c r="G18" s="15">
        <v>5.4</v>
      </c>
    </row>
    <row r="19">
      <c r="A19" s="11"/>
      <c r="B19" s="22" t="s">
        <v>12</v>
      </c>
      <c r="C19" s="27" t="s">
        <v>31</v>
      </c>
      <c r="D19" s="19"/>
      <c r="E19" s="15"/>
      <c r="F19" s="16"/>
      <c r="G19" s="15"/>
    </row>
    <row r="20">
      <c r="A20" s="21" t="s">
        <v>21</v>
      </c>
      <c r="B20" s="22" t="s">
        <v>12</v>
      </c>
      <c r="C20" s="23" t="s">
        <v>22</v>
      </c>
      <c r="D20" s="24">
        <v>35.0</v>
      </c>
      <c r="E20" s="15">
        <f t="shared" ref="E20:E24" si="3">D20/$D$7*$E$7</f>
        <v>157.5</v>
      </c>
      <c r="F20" s="25" t="s">
        <v>23</v>
      </c>
      <c r="G20" s="15">
        <v>472.5</v>
      </c>
    </row>
    <row r="21">
      <c r="A21" s="21" t="s">
        <v>21</v>
      </c>
      <c r="B21" s="22" t="s">
        <v>12</v>
      </c>
      <c r="C21" s="23" t="s">
        <v>32</v>
      </c>
      <c r="D21" s="24">
        <v>0.125</v>
      </c>
      <c r="E21" s="15">
        <f t="shared" si="3"/>
        <v>0.5625</v>
      </c>
      <c r="F21" s="25" t="s">
        <v>20</v>
      </c>
      <c r="G21" s="15">
        <v>1.6875</v>
      </c>
    </row>
    <row r="22">
      <c r="A22" s="21" t="s">
        <v>15</v>
      </c>
      <c r="B22" s="22" t="s">
        <v>12</v>
      </c>
      <c r="C22" s="23" t="s">
        <v>33</v>
      </c>
      <c r="D22" s="24">
        <v>0.0625</v>
      </c>
      <c r="E22" s="15">
        <f t="shared" si="3"/>
        <v>0.28125</v>
      </c>
      <c r="F22" s="25" t="s">
        <v>20</v>
      </c>
      <c r="G22" s="15">
        <v>0.84375</v>
      </c>
    </row>
    <row r="23">
      <c r="A23" s="21" t="s">
        <v>15</v>
      </c>
      <c r="B23" s="22" t="s">
        <v>12</v>
      </c>
      <c r="C23" s="23" t="s">
        <v>34</v>
      </c>
      <c r="D23" s="24">
        <v>0.15</v>
      </c>
      <c r="E23" s="15">
        <f t="shared" si="3"/>
        <v>0.675</v>
      </c>
      <c r="F23" s="25" t="s">
        <v>25</v>
      </c>
      <c r="G23" s="15">
        <v>2.025</v>
      </c>
    </row>
    <row r="24">
      <c r="A24" s="21" t="s">
        <v>15</v>
      </c>
      <c r="B24" s="22" t="s">
        <v>12</v>
      </c>
      <c r="C24" s="23" t="s">
        <v>35</v>
      </c>
      <c r="D24" s="24">
        <v>0.075</v>
      </c>
      <c r="E24" s="15">
        <f t="shared" si="3"/>
        <v>0.3375</v>
      </c>
      <c r="F24" s="25" t="s">
        <v>20</v>
      </c>
      <c r="G24" s="15">
        <v>1.0125</v>
      </c>
    </row>
    <row r="25">
      <c r="A25" s="21" t="s">
        <v>26</v>
      </c>
      <c r="B25" s="22" t="s">
        <v>36</v>
      </c>
      <c r="C25" s="23" t="s">
        <v>37</v>
      </c>
      <c r="D25" s="24"/>
      <c r="E25" s="15">
        <f>E7/20</f>
        <v>0.45</v>
      </c>
      <c r="F25" s="25" t="s">
        <v>14</v>
      </c>
    </row>
    <row r="26">
      <c r="A26" s="21" t="s">
        <v>26</v>
      </c>
      <c r="B26" s="22" t="s">
        <v>36</v>
      </c>
      <c r="C26" s="23" t="s">
        <v>38</v>
      </c>
      <c r="D26" s="24"/>
      <c r="E26" s="15">
        <f>E7/40</f>
        <v>0.225</v>
      </c>
      <c r="F26" s="25" t="s">
        <v>14</v>
      </c>
    </row>
    <row r="27">
      <c r="A27" s="21" t="s">
        <v>26</v>
      </c>
      <c r="B27" s="22" t="s">
        <v>36</v>
      </c>
      <c r="C27" s="23" t="s">
        <v>39</v>
      </c>
      <c r="D27" s="24"/>
      <c r="E27" s="15">
        <f>E7/27</f>
        <v>0.3333333333</v>
      </c>
      <c r="F27" s="25" t="s">
        <v>14</v>
      </c>
    </row>
    <row r="28">
      <c r="A28" s="21" t="s">
        <v>26</v>
      </c>
      <c r="B28" s="22" t="s">
        <v>36</v>
      </c>
      <c r="C28" s="23" t="s">
        <v>40</v>
      </c>
      <c r="D28" s="24"/>
      <c r="E28" s="15">
        <f>E7/6.5</f>
        <v>1.384615385</v>
      </c>
      <c r="F28" s="25" t="s">
        <v>41</v>
      </c>
    </row>
    <row r="29">
      <c r="A29" s="21" t="s">
        <v>26</v>
      </c>
      <c r="B29" s="22" t="s">
        <v>36</v>
      </c>
      <c r="C29" s="23" t="s">
        <v>42</v>
      </c>
      <c r="D29" s="24"/>
      <c r="E29" s="15">
        <f>E7*10</f>
        <v>90</v>
      </c>
      <c r="F29" s="25" t="s">
        <v>43</v>
      </c>
    </row>
    <row r="30">
      <c r="A30" s="21" t="s">
        <v>15</v>
      </c>
      <c r="B30" s="22" t="s">
        <v>44</v>
      </c>
      <c r="C30" s="23" t="s">
        <v>45</v>
      </c>
      <c r="D30" s="24"/>
      <c r="E30" s="15">
        <f>E7/25</f>
        <v>0.36</v>
      </c>
      <c r="F30" s="25" t="s">
        <v>20</v>
      </c>
    </row>
    <row r="31">
      <c r="A31" s="21" t="s">
        <v>15</v>
      </c>
      <c r="B31" s="22" t="s">
        <v>44</v>
      </c>
      <c r="C31" s="23" t="s">
        <v>30</v>
      </c>
      <c r="D31" s="24"/>
      <c r="E31" s="15">
        <f>E7/100</f>
        <v>0.09</v>
      </c>
      <c r="F31" s="25" t="s">
        <v>20</v>
      </c>
    </row>
    <row r="32">
      <c r="A32" s="21" t="s">
        <v>15</v>
      </c>
      <c r="B32" s="22" t="s">
        <v>44</v>
      </c>
      <c r="C32" s="23" t="s">
        <v>46</v>
      </c>
      <c r="D32" s="24"/>
      <c r="E32" s="15">
        <f>E7/140</f>
        <v>0.06428571429</v>
      </c>
      <c r="F32" s="25" t="s">
        <v>20</v>
      </c>
    </row>
    <row r="33">
      <c r="A33" s="21" t="s">
        <v>15</v>
      </c>
      <c r="B33" s="22" t="s">
        <v>44</v>
      </c>
      <c r="C33" s="23" t="s">
        <v>47</v>
      </c>
      <c r="D33" s="24"/>
      <c r="E33" s="15">
        <f>E7/6</f>
        <v>1.5</v>
      </c>
      <c r="F33" s="25" t="s">
        <v>25</v>
      </c>
    </row>
    <row r="34">
      <c r="A34" s="21" t="s">
        <v>15</v>
      </c>
      <c r="B34" s="22" t="s">
        <v>44</v>
      </c>
      <c r="C34" s="23" t="s">
        <v>48</v>
      </c>
      <c r="D34" s="24"/>
      <c r="E34" s="15">
        <f>E7/9</f>
        <v>1</v>
      </c>
      <c r="F34" s="25" t="s">
        <v>25</v>
      </c>
    </row>
    <row r="35">
      <c r="A35" s="21"/>
      <c r="B35" s="22"/>
      <c r="D35" s="24"/>
      <c r="E35" s="15"/>
      <c r="F35" s="25"/>
    </row>
    <row r="36">
      <c r="A36" s="21"/>
      <c r="B36" s="22"/>
      <c r="D36" s="24"/>
      <c r="E36" s="15"/>
      <c r="F36" s="25"/>
    </row>
    <row r="37">
      <c r="A37" s="21"/>
      <c r="B37" s="22"/>
      <c r="D37" s="24"/>
      <c r="E37" s="15"/>
      <c r="F37" s="25"/>
    </row>
    <row r="38">
      <c r="A38" s="21"/>
      <c r="B38" s="22"/>
      <c r="D38" s="24"/>
      <c r="E38" s="15"/>
      <c r="F38" s="25"/>
    </row>
    <row r="39">
      <c r="A39" s="28"/>
      <c r="C39" s="29"/>
    </row>
    <row r="40">
      <c r="A40" s="28"/>
      <c r="C40" s="29"/>
    </row>
    <row r="41">
      <c r="A41" s="28" t="s">
        <v>49</v>
      </c>
    </row>
    <row r="42">
      <c r="A42" s="30" t="s">
        <v>50</v>
      </c>
    </row>
    <row r="43">
      <c r="A43" s="30" t="s">
        <v>51</v>
      </c>
    </row>
    <row r="44">
      <c r="A44" s="30" t="s">
        <v>52</v>
      </c>
    </row>
    <row r="45">
      <c r="A45" s="30" t="s">
        <v>53</v>
      </c>
    </row>
    <row r="46">
      <c r="A46" s="31" t="s">
        <v>54</v>
      </c>
    </row>
    <row r="47">
      <c r="A47" s="30" t="s">
        <v>55</v>
      </c>
    </row>
    <row r="48">
      <c r="A48" s="31"/>
    </row>
    <row r="49">
      <c r="A49" s="31"/>
    </row>
    <row r="53">
      <c r="A53" s="32" t="s">
        <v>56</v>
      </c>
    </row>
    <row r="54">
      <c r="A54" s="33" t="s">
        <v>57</v>
      </c>
    </row>
    <row r="55">
      <c r="A55" s="33" t="s">
        <v>58</v>
      </c>
    </row>
    <row r="56">
      <c r="A56" s="34" t="s">
        <v>59</v>
      </c>
    </row>
    <row r="57">
      <c r="A57" s="33" t="s">
        <v>60</v>
      </c>
    </row>
    <row r="58">
      <c r="A58" s="33" t="s">
        <v>61</v>
      </c>
    </row>
    <row r="59">
      <c r="A59" s="35"/>
    </row>
    <row r="60">
      <c r="A60" s="32"/>
    </row>
  </sheetData>
  <hyperlinks>
    <hyperlink r:id="rId1" ref="C2"/>
  </hyperlinks>
  <drawing r:id="rId2"/>
</worksheet>
</file>