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LG 52713" sheetId="1" r:id="rId3"/>
    <sheet state="visible" name="EST" sheetId="2" r:id="rId4"/>
    <sheet state="hidden" name="FNP 892013" sheetId="3" r:id="rId5"/>
    <sheet state="hidden" name="Estimate - 10" sheetId="4" r:id="rId6"/>
    <sheet state="hidden" name="Original Servings" sheetId="5" r:id="rId7"/>
    <sheet state="visible" name="Instructions - ToDos" sheetId="6" r:id="rId8"/>
    <sheet state="hidden" name="ToDos-Lifegroup" sheetId="7" r:id="rId9"/>
    <sheet state="hidden" name="Estimate" sheetId="8" r:id="rId10"/>
  </sheets>
  <definedNames/>
  <calcPr/>
</workbook>
</file>

<file path=xl/sharedStrings.xml><?xml version="1.0" encoding="utf-8"?>
<sst xmlns="http://schemas.openxmlformats.org/spreadsheetml/2006/main" count="522" uniqueCount="149">
  <si>
    <t>Recipe:</t>
  </si>
  <si>
    <t>Bulgogi Sandwich</t>
  </si>
  <si>
    <t>Budget:</t>
  </si>
  <si>
    <t>(60 NT per serving)</t>
  </si>
  <si>
    <t>$2.00 / serving</t>
  </si>
  <si>
    <t>Location:  FH</t>
  </si>
  <si>
    <t>Meal Lead:</t>
  </si>
  <si>
    <t>John/Jason</t>
  </si>
  <si>
    <t>Occasion:  Lifegroup</t>
  </si>
  <si>
    <t>ESTIMATION</t>
  </si>
  <si>
    <t>Estimated Number of People Eating</t>
  </si>
  <si>
    <t>people</t>
  </si>
  <si>
    <t>(gochujang and chili flakes will go into spicy marinade)</t>
  </si>
  <si>
    <t>Store</t>
  </si>
  <si>
    <t>Part of Meal</t>
  </si>
  <si>
    <t>Items</t>
  </si>
  <si>
    <t>Estimate</t>
  </si>
  <si>
    <t>Notes</t>
  </si>
  <si>
    <t>Costco</t>
  </si>
  <si>
    <t>Entrée</t>
  </si>
  <si>
    <t>Pork Butt Slices</t>
  </si>
  <si>
    <t>kg of meat</t>
  </si>
  <si>
    <t>125 g/person</t>
  </si>
  <si>
    <t>Tuesday</t>
  </si>
  <si>
    <t>Hot Dog Buns</t>
  </si>
  <si>
    <t>buns</t>
  </si>
  <si>
    <t>Frosh Guy</t>
  </si>
  <si>
    <t>Veggie</t>
  </si>
  <si>
    <t>Onions</t>
  </si>
  <si>
    <t>each</t>
  </si>
  <si>
    <t xml:space="preserve">Frosh Girls </t>
  </si>
  <si>
    <t>Green Bell peppers</t>
  </si>
  <si>
    <t>SUP Girls</t>
  </si>
  <si>
    <t>FH</t>
  </si>
  <si>
    <t>Marinade</t>
  </si>
  <si>
    <t>Garlic</t>
  </si>
  <si>
    <t>TBS</t>
  </si>
  <si>
    <t>Senior Guys</t>
  </si>
  <si>
    <t>Chili Flakes</t>
  </si>
  <si>
    <t>Brown Sugar</t>
  </si>
  <si>
    <t>Wednesday</t>
  </si>
  <si>
    <t>Gochujang</t>
  </si>
  <si>
    <t>SUP Guys</t>
  </si>
  <si>
    <t>Rice Wine Vinegar</t>
  </si>
  <si>
    <t>cups</t>
  </si>
  <si>
    <t>can dilute rice vinegar with water to substitute OR apple cider vinegar</t>
  </si>
  <si>
    <t>Frosh Guys</t>
  </si>
  <si>
    <t>Soy Sauce</t>
  </si>
  <si>
    <t>Sesame Oil</t>
  </si>
  <si>
    <t>Thursday</t>
  </si>
  <si>
    <t>Side</t>
  </si>
  <si>
    <t>Chips</t>
  </si>
  <si>
    <t>bags</t>
  </si>
  <si>
    <t>Sis DT</t>
  </si>
  <si>
    <t>Extra Portions</t>
  </si>
  <si>
    <t>POST-EVENT EVALUATION</t>
  </si>
  <si>
    <t>ACTUAL Number of People Served</t>
  </si>
  <si>
    <t>Amount left over</t>
  </si>
  <si>
    <t>What we ran out</t>
  </si>
  <si>
    <t>Comments</t>
  </si>
  <si>
    <t>We left the Buns out from Friday shopping till Tuesday LG and they molded, need to put into the freezer in the future esp. during the summer</t>
  </si>
  <si>
    <t>Location:  Science 201, NCTU</t>
  </si>
  <si>
    <t>Will/Dino</t>
  </si>
  <si>
    <t>Occasion: Tues Bible Study</t>
  </si>
  <si>
    <t>est cost/ person</t>
  </si>
  <si>
    <t>date</t>
  </si>
  <si>
    <t>RT</t>
  </si>
  <si>
    <t>Green Bell Peppers</t>
  </si>
  <si>
    <t>Sam/John</t>
  </si>
  <si>
    <t>bag</t>
  </si>
  <si>
    <t>Fruit: Apples</t>
  </si>
  <si>
    <t>pieces</t>
  </si>
  <si>
    <t>Date</t>
  </si>
  <si>
    <t>Name</t>
  </si>
  <si>
    <t>Comment</t>
  </si>
  <si>
    <t>Andrew</t>
  </si>
  <si>
    <t>MEAT</t>
  </si>
  <si>
    <t>Hot Dog Bun</t>
  </si>
  <si>
    <t>Cooked Greens</t>
  </si>
  <si>
    <t>Salad</t>
  </si>
  <si>
    <t>Chip/Cheese</t>
  </si>
  <si>
    <t>Bulgogi Sandwich Cooking Instructions</t>
  </si>
  <si>
    <t>Marinate-
Mix garlic, brown sugar, rice wine vinegar, soy sauce and sesame oil, and split in half and add to both pots. 
 For the spicy pot, add gochujang and chili flakes
</t>
  </si>
  <si>
    <t>Instructions</t>
  </si>
  <si>
    <t>Food Team</t>
  </si>
  <si>
    <t>Step 1</t>
  </si>
  <si>
    <t>Marinate meat</t>
  </si>
  <si>
    <t>(2 pots - 1 spicy &amp; 1 non-spicy)</t>
  </si>
  <si>
    <t>Step 2</t>
  </si>
  <si>
    <t>Preheat ovens</t>
  </si>
  <si>
    <t>(175 C)</t>
  </si>
  <si>
    <t>Step 3</t>
  </si>
  <si>
    <t>Pan fry meat</t>
  </si>
  <si>
    <t>Step 4</t>
  </si>
  <si>
    <t>Toast bread</t>
  </si>
  <si>
    <t>(broil function on oven)</t>
  </si>
  <si>
    <t>Note: Wed LG need to prep this part again and reheat rest of food from Tues</t>
  </si>
  <si>
    <t>Step 5</t>
  </si>
  <si>
    <t>Prepare chips</t>
  </si>
  <si>
    <t>Preheat ovens @ 175 C</t>
  </si>
  <si>
    <t>Person 1</t>
  </si>
  <si>
    <t>Cut bell pepper, onion</t>
  </si>
  <si>
    <t>Person 2</t>
  </si>
  <si>
    <t>Person 3</t>
  </si>
  <si>
    <t>cut lettuce, cucumber
add cherry tomato</t>
  </si>
  <si>
    <t>Person 4</t>
  </si>
  <si>
    <t>bring cheese slices, 
put chips in tray</t>
  </si>
  <si>
    <t>Tuesday16:00</t>
  </si>
  <si>
    <t>Pan fry-
Pan fry meat</t>
  </si>
  <si>
    <t>Mix garlic, brown sugar, rice wine vinegar, soy sauce and sesame oil, and split in half and add to both pots.  For the spicy pot, add gochujang and chili flakes</t>
  </si>
  <si>
    <t>Split meat into two pots for marinading.</t>
  </si>
  <si>
    <t>Cut green bell peppers</t>
  </si>
  <si>
    <t>Cut onions (julienne)</t>
  </si>
  <si>
    <t>Place bread in oven to toast.  
Keep an eye on it so that it doesn't burn!</t>
  </si>
  <si>
    <t>pan fry onion, green pepper, 
add to pork</t>
  </si>
  <si>
    <t>serve with salad dressing</t>
  </si>
  <si>
    <t>16:30:00</t>
  </si>
  <si>
    <t>Pre-heat oven</t>
  </si>
  <si>
    <t>Split green bell peppers in half and add to both pots of meat</t>
  </si>
  <si>
    <t>Split onions in half and add to both pots of meat</t>
  </si>
  <si>
    <t>17:00:00</t>
  </si>
  <si>
    <t>Pan fry meat &amp; marinade</t>
  </si>
  <si>
    <t>Cut fruits</t>
  </si>
  <si>
    <t>17:30:00</t>
  </si>
  <si>
    <t>Cut bread in half and lengthwise.  Place on trays.</t>
  </si>
  <si>
    <t>Prepare water pitchers</t>
  </si>
  <si>
    <t>Pour chips onto trays</t>
  </si>
  <si>
    <t>17:45:00</t>
  </si>
  <si>
    <t>Place bread in oven to toast.  Keep an eye on it so that it doesn't burn!</t>
  </si>
  <si>
    <t>Clean/wash dishes</t>
  </si>
  <si>
    <t>Prepare utensils</t>
  </si>
  <si>
    <t>18:00:00</t>
  </si>
  <si>
    <t>Dinner Should be ready!</t>
  </si>
  <si>
    <t>$2.00 per serving</t>
  </si>
  <si>
    <t>Aaron/Dino/Kevin/Paul</t>
  </si>
  <si>
    <t>Occasion:  LG</t>
  </si>
  <si>
    <t>Veg</t>
  </si>
  <si>
    <t xml:space="preserve">Est. </t>
  </si>
  <si>
    <t>Original</t>
  </si>
  <si>
    <t>Meat</t>
  </si>
  <si>
    <t>(18 buns/ bag)</t>
  </si>
  <si>
    <t>Toast 吐司</t>
  </si>
  <si>
    <t>( if people want 2nd, they can eat with toast)</t>
  </si>
  <si>
    <t>fh</t>
  </si>
  <si>
    <t>Marinade - spicy</t>
  </si>
  <si>
    <t>Cheese slices</t>
  </si>
  <si>
    <t>Romaine salad</t>
  </si>
  <si>
    <t>cucmber</t>
  </si>
  <si>
    <t>cherry tomato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</si>
</sst>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0.0"/>
      <color rgb="FF000000"/>
      <name val="Arial"/>
    </font>
    <font>
      <b/>
      <sz val="12.0"/>
      <color rgb="FF000000"/>
    </font>
    <font/>
    <font>
      <sz val="10.0"/>
      <color rgb="FF000000"/>
    </font>
    <font>
      <sz val="12.0"/>
      <color rgb="FF000000"/>
    </font>
    <font>
      <b/>
      <sz val="10.0"/>
      <color rgb="FF000000"/>
    </font>
    <font>
      <sz val="10.0"/>
      <color rgb="FF0000D4"/>
    </font>
    <font>
      <b/>
      <sz val="10.0"/>
    </font>
    <font>
      <sz val="11.0"/>
      <color rgb="FF000000"/>
    </font>
    <font>
      <b/>
      <sz val="11.0"/>
      <color rgb="FF000000"/>
    </font>
    <font>
      <b/>
      <sz val="14.0"/>
      <color rgb="FF0000D4"/>
    </font>
    <font>
      <sz val="10.0"/>
      <color rgb="FFB7B7B7"/>
    </font>
    <font>
      <sz val="14.0"/>
      <color rgb="FF000000"/>
    </font>
    <font>
      <sz val="10.0"/>
      <color rgb="FFD9D9D9"/>
    </font>
    <font>
      <strike/>
      <sz val="10.0"/>
      <color rgb="FF000000"/>
    </font>
    <font>
      <strike/>
      <sz val="11.0"/>
      <color rgb="FF000000"/>
    </font>
    <font>
      <strike/>
      <sz val="14.0"/>
      <color rgb="FF000000"/>
    </font>
    <font>
      <strike/>
      <sz val="10.0"/>
      <color rgb="FFD9D9D9"/>
    </font>
    <font>
      <strike/>
      <sz val="10.0"/>
      <color rgb="FF0000D4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vertical="center"/>
    </xf>
    <xf borderId="1" fillId="0" fontId="2" numFmtId="0" xfId="0" applyAlignment="1" applyBorder="1" applyFont="1">
      <alignment wrapText="1"/>
    </xf>
    <xf borderId="1" fillId="0" fontId="3" numFmtId="0" xfId="0" applyAlignment="1" applyBorder="1" applyFont="1">
      <alignment wrapText="1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wrapText="1"/>
    </xf>
    <xf borderId="2" fillId="0" fontId="2" numFmtId="0" xfId="0" applyAlignment="1" applyBorder="1" applyFont="1">
      <alignment wrapText="1"/>
    </xf>
    <xf borderId="3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6" fillId="0" fontId="4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wrapText="1"/>
    </xf>
    <xf borderId="9" fillId="0" fontId="3" numFmtId="0" xfId="0" applyAlignment="1" applyBorder="1" applyFont="1">
      <alignment vertical="center"/>
    </xf>
    <xf borderId="2" fillId="0" fontId="3" numFmtId="0" xfId="0" applyAlignment="1" applyBorder="1" applyFont="1">
      <alignment wrapText="1"/>
    </xf>
    <xf borderId="2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/>
    </xf>
    <xf borderId="10" fillId="0" fontId="2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10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6" fillId="0" fontId="3" numFmtId="0" xfId="0" applyAlignment="1" applyBorder="1" applyFont="1">
      <alignment horizontal="left"/>
    </xf>
    <xf borderId="3" fillId="0" fontId="6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wrapText="1"/>
    </xf>
    <xf borderId="10" fillId="0" fontId="3" numFmtId="0" xfId="0" applyAlignment="1" applyBorder="1" applyFont="1">
      <alignment horizontal="left" wrapText="1"/>
    </xf>
    <xf borderId="10" fillId="0" fontId="3" numFmtId="0" xfId="0" applyAlignment="1" applyBorder="1" applyFont="1">
      <alignment wrapText="1"/>
    </xf>
    <xf borderId="3" fillId="0" fontId="5" numFmtId="0" xfId="0" applyAlignment="1" applyBorder="1" applyFont="1">
      <alignment horizontal="left" wrapText="1"/>
    </xf>
    <xf borderId="3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5" fillId="0" fontId="3" numFmtId="0" xfId="0" applyAlignment="1" applyBorder="1" applyFont="1">
      <alignment wrapText="1"/>
    </xf>
    <xf borderId="3" fillId="0" fontId="3" numFmtId="0" xfId="0" applyAlignment="1" applyBorder="1" applyFont="1">
      <alignment horizontal="left" wrapText="1"/>
    </xf>
    <xf borderId="3" fillId="0" fontId="3" numFmtId="4" xfId="0" applyAlignment="1" applyBorder="1" applyFont="1" applyNumberFormat="1">
      <alignment horizontal="center" wrapText="1"/>
    </xf>
    <xf borderId="3" fillId="3" fontId="6" numFmtId="0" xfId="0" applyAlignment="1" applyBorder="1" applyFont="1">
      <alignment horizontal="center"/>
    </xf>
    <xf borderId="3" fillId="3" fontId="6" numFmtId="0" xfId="0" applyAlignment="1" applyBorder="1" applyFont="1">
      <alignment horizontal="left"/>
    </xf>
    <xf borderId="5" fillId="0" fontId="7" numFmtId="0" xfId="0" applyAlignment="1" applyBorder="1" applyFont="1">
      <alignment wrapText="1"/>
    </xf>
    <xf borderId="3" fillId="0" fontId="3" numFmtId="3" xfId="0" applyAlignment="1" applyBorder="1" applyFont="1" applyNumberFormat="1">
      <alignment horizontal="center" wrapText="1"/>
    </xf>
    <xf borderId="3" fillId="3" fontId="6" numFmtId="0" xfId="0" applyAlignment="1" applyBorder="1" applyFont="1">
      <alignment horizontal="left"/>
    </xf>
    <xf borderId="5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3" fillId="3" fontId="6" numFmtId="0" xfId="0" applyAlignment="1" applyBorder="1" applyFont="1">
      <alignment horizontal="left" wrapText="1"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3" numFmtId="1" xfId="0" applyAlignment="1" applyBorder="1" applyFont="1" applyNumberFormat="1">
      <alignment horizontal="center" wrapText="1"/>
    </xf>
    <xf borderId="3" fillId="3" fontId="6" numFmtId="0" xfId="0" applyAlignment="1" applyBorder="1" applyFont="1">
      <alignment horizontal="center"/>
    </xf>
    <xf borderId="10" fillId="0" fontId="3" numFmtId="0" xfId="0" applyAlignment="1" applyBorder="1" applyFont="1">
      <alignment horizontal="center" wrapText="1"/>
    </xf>
    <xf borderId="10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left"/>
    </xf>
    <xf borderId="7" fillId="0" fontId="3" numFmtId="0" xfId="0" applyAlignment="1" applyBorder="1" applyFont="1">
      <alignment wrapText="1"/>
    </xf>
    <xf borderId="11" fillId="0" fontId="3" numFmtId="0" xfId="0" applyAlignment="1" applyBorder="1" applyFont="1">
      <alignment wrapText="1"/>
    </xf>
    <xf borderId="6" fillId="4" fontId="5" numFmtId="0" xfId="0" applyAlignment="1" applyBorder="1" applyFill="1" applyFont="1">
      <alignment horizontal="left"/>
    </xf>
    <xf borderId="10" fillId="0" fontId="3" numFmtId="0" xfId="0" applyAlignment="1" applyBorder="1" applyFont="1">
      <alignment horizontal="left"/>
    </xf>
    <xf borderId="10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4" fontId="5" numFmtId="0" xfId="0" applyAlignment="1" applyBorder="1" applyFont="1">
      <alignment horizontal="center"/>
    </xf>
    <xf borderId="3" fillId="0" fontId="6" numFmtId="0" xfId="0" applyAlignment="1" applyBorder="1" applyFont="1">
      <alignment horizontal="left"/>
    </xf>
    <xf borderId="3" fillId="4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/>
    </xf>
    <xf borderId="6" fillId="4" fontId="6" numFmtId="0" xfId="0" applyAlignment="1" applyBorder="1" applyFont="1">
      <alignment horizontal="left" wrapText="1"/>
    </xf>
    <xf borderId="3" fillId="0" fontId="6" numFmtId="0" xfId="0" applyAlignment="1" applyBorder="1" applyFont="1">
      <alignment horizontal="left"/>
    </xf>
    <xf borderId="6" fillId="4" fontId="6" numFmtId="0" xfId="0" applyAlignment="1" applyBorder="1" applyFont="1">
      <alignment horizontal="left" wrapText="1"/>
    </xf>
    <xf borderId="6" fillId="4" fontId="6" numFmtId="0" xfId="0" applyAlignment="1" applyBorder="1" applyFont="1">
      <alignment horizontal="center" wrapText="1"/>
    </xf>
    <xf borderId="6" fillId="4" fontId="6" numFmtId="0" xfId="0" applyAlignment="1" applyBorder="1" applyFont="1">
      <alignment horizontal="center"/>
    </xf>
    <xf borderId="0" fillId="0" fontId="4" numFmtId="0" xfId="0" applyAlignment="1" applyFont="1">
      <alignment vertical="center"/>
    </xf>
    <xf borderId="12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4" fillId="0" fontId="3" numFmtId="0" xfId="0" applyAlignment="1" applyBorder="1" applyFont="1">
      <alignment wrapText="1"/>
    </xf>
    <xf borderId="5" fillId="0" fontId="3" numFmtId="3" xfId="0" applyAlignment="1" applyBorder="1" applyFont="1" applyNumberFormat="1">
      <alignment wrapText="1"/>
    </xf>
    <xf borderId="14" fillId="0" fontId="3" numFmtId="0" xfId="0" applyAlignment="1" applyBorder="1" applyFont="1">
      <alignment wrapText="1"/>
    </xf>
    <xf borderId="11" fillId="0" fontId="3" numFmtId="14" xfId="0" applyAlignment="1" applyBorder="1" applyFont="1" applyNumberFormat="1">
      <alignment wrapText="1"/>
    </xf>
    <xf borderId="15" fillId="0" fontId="3" numFmtId="0" xfId="0" applyAlignment="1" applyBorder="1" applyFont="1">
      <alignment vertical="center"/>
    </xf>
    <xf borderId="3" fillId="0" fontId="6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right" wrapText="1"/>
    </xf>
    <xf borderId="8" fillId="0" fontId="3" numFmtId="3" xfId="0" applyAlignment="1" applyBorder="1" applyFont="1" applyNumberFormat="1">
      <alignment wrapText="1"/>
    </xf>
    <xf borderId="5" fillId="0" fontId="5" numFmtId="3" xfId="0" applyAlignment="1" applyBorder="1" applyFont="1" applyNumberFormat="1">
      <alignment wrapText="1"/>
    </xf>
    <xf borderId="0" fillId="0" fontId="7" numFmtId="0" xfId="0" applyAlignment="1" applyFont="1">
      <alignment wrapText="1"/>
    </xf>
    <xf borderId="5" fillId="0" fontId="2" numFmtId="3" xfId="0" applyAlignment="1" applyBorder="1" applyFont="1" applyNumberFormat="1">
      <alignment wrapText="1"/>
    </xf>
    <xf borderId="5" fillId="0" fontId="3" numFmtId="3" xfId="0" applyAlignment="1" applyBorder="1" applyFont="1" applyNumberFormat="1">
      <alignment wrapText="1"/>
    </xf>
    <xf borderId="3" fillId="0" fontId="2" numFmtId="0" xfId="0" applyAlignment="1" applyBorder="1" applyFont="1">
      <alignment wrapText="1"/>
    </xf>
    <xf borderId="3" fillId="2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2" fillId="0" fontId="3" numFmtId="3" xfId="0" applyAlignment="1" applyBorder="1" applyFont="1" applyNumberFormat="1">
      <alignment wrapText="1"/>
    </xf>
    <xf borderId="11" fillId="3" fontId="1" numFmtId="0" xfId="0" applyAlignment="1" applyBorder="1" applyFont="1">
      <alignment horizontal="center"/>
    </xf>
    <xf borderId="3" fillId="0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6" fillId="4" fontId="5" numFmtId="0" xfId="0" applyAlignment="1" applyBorder="1" applyFont="1">
      <alignment horizontal="center"/>
    </xf>
    <xf borderId="3" fillId="0" fontId="6" numFmtId="14" xfId="0" applyAlignment="1" applyBorder="1" applyFont="1" applyNumberFormat="1">
      <alignment horizontal="left"/>
    </xf>
    <xf borderId="6" fillId="4" fontId="6" numFmtId="0" xfId="0" applyAlignment="1" applyBorder="1" applyFont="1">
      <alignment horizontal="center"/>
    </xf>
    <xf borderId="0" fillId="0" fontId="3" numFmtId="0" xfId="0" applyAlignment="1" applyFont="1">
      <alignment vertical="top"/>
    </xf>
    <xf borderId="3" fillId="0" fontId="5" numFmtId="0" xfId="0" applyAlignment="1" applyBorder="1" applyFont="1">
      <alignment vertical="top"/>
    </xf>
    <xf borderId="3" fillId="0" fontId="3" numFmtId="0" xfId="0" applyAlignment="1" applyBorder="1" applyFont="1">
      <alignment vertical="top" wrapText="1"/>
    </xf>
    <xf borderId="3" fillId="0" fontId="3" numFmtId="0" xfId="0" applyAlignment="1" applyBorder="1" applyFont="1">
      <alignment vertical="top"/>
    </xf>
    <xf borderId="0" fillId="0" fontId="3" numFmtId="0" xfId="0" applyAlignment="1" applyFont="1">
      <alignment vertical="top" wrapText="1"/>
    </xf>
    <xf borderId="0" fillId="0" fontId="2" numFmtId="21" xfId="0" applyAlignment="1" applyFont="1" applyNumberFormat="1">
      <alignment wrapText="1"/>
    </xf>
    <xf borderId="9" fillId="0" fontId="3" numFmtId="0" xfId="0" applyAlignment="1" applyBorder="1" applyFont="1">
      <alignment wrapText="1"/>
    </xf>
    <xf borderId="3" fillId="0" fontId="3" numFmtId="2" xfId="0" applyAlignment="1" applyBorder="1" applyFont="1" applyNumberFormat="1">
      <alignment horizontal="center" wrapText="1"/>
    </xf>
    <xf borderId="2" fillId="0" fontId="8" numFmtId="0" xfId="0" applyAlignment="1" applyBorder="1" applyFont="1">
      <alignment vertical="center"/>
    </xf>
    <xf borderId="1" fillId="0" fontId="8" numFmtId="0" xfId="0" applyAlignment="1" applyBorder="1" applyFont="1">
      <alignment wrapText="1"/>
    </xf>
    <xf borderId="10" fillId="0" fontId="9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10" fillId="0" fontId="8" numFmtId="0" xfId="0" applyAlignment="1" applyBorder="1" applyFont="1">
      <alignment wrapText="1"/>
    </xf>
    <xf borderId="3" fillId="0" fontId="9" numFmtId="0" xfId="0" applyAlignment="1" applyBorder="1" applyFont="1">
      <alignment horizontal="center"/>
    </xf>
    <xf borderId="3" fillId="0" fontId="8" numFmtId="0" xfId="0" applyAlignment="1" applyBorder="1" applyFont="1">
      <alignment horizontal="left" wrapText="1"/>
    </xf>
    <xf borderId="3" fillId="0" fontId="12" numFmtId="164" xfId="0" applyAlignment="1" applyBorder="1" applyFont="1" applyNumberFormat="1">
      <alignment horizontal="right" wrapText="1"/>
    </xf>
    <xf borderId="3" fillId="0" fontId="13" numFmtId="164" xfId="0" applyAlignment="1" applyBorder="1" applyFont="1" applyNumberFormat="1">
      <alignment horizontal="right" wrapText="1"/>
    </xf>
    <xf borderId="3" fillId="3" fontId="6" numFmtId="0" xfId="0" applyAlignment="1" applyBorder="1" applyFont="1">
      <alignment horizontal="left" wrapText="1"/>
    </xf>
    <xf borderId="3" fillId="3" fontId="6" numFmtId="0" xfId="0" applyAlignment="1" applyBorder="1" applyFont="1">
      <alignment horizontal="left" wrapText="1"/>
    </xf>
    <xf borderId="3" fillId="0" fontId="14" numFmtId="0" xfId="0" applyAlignment="1" applyBorder="1" applyFont="1">
      <alignment horizontal="left" wrapText="1"/>
    </xf>
    <xf borderId="3" fillId="0" fontId="15" numFmtId="0" xfId="0" applyAlignment="1" applyBorder="1" applyFont="1">
      <alignment horizontal="left" wrapText="1"/>
    </xf>
    <xf borderId="3" fillId="0" fontId="16" numFmtId="164" xfId="0" applyAlignment="1" applyBorder="1" applyFont="1" applyNumberFormat="1">
      <alignment horizontal="right" wrapText="1"/>
    </xf>
    <xf borderId="3" fillId="0" fontId="17" numFmtId="164" xfId="0" applyAlignment="1" applyBorder="1" applyFont="1" applyNumberFormat="1">
      <alignment horizontal="right" wrapText="1"/>
    </xf>
    <xf borderId="3" fillId="3" fontId="18" numFmtId="0" xfId="0" applyAlignment="1" applyBorder="1" applyFont="1">
      <alignment horizontal="center"/>
    </xf>
    <xf borderId="3" fillId="3" fontId="18" numFmtId="0" xfId="0" applyAlignment="1" applyBorder="1" applyFont="1">
      <alignment horizontal="left" wrapText="1"/>
    </xf>
    <xf borderId="3" fillId="3" fontId="6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wrapText="1"/>
    </xf>
    <xf borderId="3" fillId="0" fontId="13" numFmtId="164" xfId="0" applyAlignment="1" applyBorder="1" applyFont="1" applyNumberFormat="1">
      <alignment horizontal="right" wrapText="1"/>
    </xf>
    <xf borderId="3" fillId="3" fontId="6" numFmtId="0" xfId="0" applyAlignment="1" applyBorder="1" applyFont="1">
      <alignment horizontal="center"/>
    </xf>
    <xf borderId="3" fillId="3" fontId="6" numFmtId="0" xfId="0" applyAlignment="1" applyBorder="1" applyFont="1">
      <alignment horizontal="left"/>
    </xf>
    <xf borderId="3" fillId="0" fontId="8" numFmtId="0" xfId="0" applyAlignment="1" applyBorder="1" applyFont="1">
      <alignment horizontal="left" wrapText="1"/>
    </xf>
    <xf borderId="0" fillId="0" fontId="8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13.29"/>
    <col customWidth="1" min="5" max="5" width="16.86"/>
    <col customWidth="1" min="6" max="6" width="34.57"/>
    <col customWidth="1" min="7" max="7" width="15.0"/>
    <col customWidth="1" min="8" max="8" width="5.86"/>
  </cols>
  <sheetData>
    <row r="1" ht="15.75" customHeight="1">
      <c r="A1" s="1" t="s">
        <v>0</v>
      </c>
      <c r="B1" s="1" t="s">
        <v>1</v>
      </c>
      <c r="C1" s="2"/>
      <c r="D1" s="3"/>
      <c r="E1" s="4"/>
      <c r="F1" s="5"/>
      <c r="G1" s="6"/>
      <c r="H1" s="7"/>
    </row>
    <row r="2" ht="23.25" customHeight="1">
      <c r="A2" s="8" t="s">
        <v>2</v>
      </c>
      <c r="B2" s="9">
        <f>D8*60</f>
        <v>3000</v>
      </c>
      <c r="C2" s="10" t="s">
        <v>3</v>
      </c>
      <c r="D2" s="11" t="s">
        <v>4</v>
      </c>
      <c r="E2" s="12"/>
      <c r="F2" s="8" t="s">
        <v>5</v>
      </c>
      <c r="G2" s="13"/>
    </row>
    <row r="3" ht="15.0" customHeight="1">
      <c r="A3" s="8" t="s">
        <v>6</v>
      </c>
      <c r="B3" s="14" t="s">
        <v>7</v>
      </c>
      <c r="C3" s="15"/>
      <c r="D3" s="16"/>
      <c r="E3" s="17"/>
      <c r="F3" s="8" t="s">
        <v>8</v>
      </c>
      <c r="G3" s="13"/>
    </row>
    <row r="4" ht="15.0" customHeight="1">
      <c r="A4" s="18"/>
      <c r="B4" s="18"/>
      <c r="C4" s="19"/>
      <c r="D4" s="20"/>
      <c r="E4" s="4"/>
      <c r="F4" s="21"/>
      <c r="G4" s="6"/>
    </row>
    <row r="5">
      <c r="A5" s="3"/>
      <c r="B5" s="3"/>
      <c r="C5" s="3"/>
      <c r="D5" s="3"/>
      <c r="E5" s="3"/>
      <c r="F5" s="3"/>
      <c r="G5" s="3"/>
      <c r="H5" s="2"/>
    </row>
    <row r="6" ht="15.75" customHeight="1">
      <c r="A6" s="22" t="s">
        <v>9</v>
      </c>
      <c r="B6" s="23"/>
      <c r="C6" s="23"/>
      <c r="D6" s="23"/>
      <c r="E6" s="23"/>
      <c r="F6" s="23"/>
      <c r="G6" s="23"/>
      <c r="H6" s="24"/>
    </row>
    <row r="7">
      <c r="A7" s="25"/>
      <c r="B7" s="25"/>
      <c r="C7" s="25"/>
      <c r="D7" s="25"/>
      <c r="E7" s="25"/>
      <c r="F7" s="26"/>
      <c r="G7" s="26"/>
      <c r="H7" s="7"/>
    </row>
    <row r="8" ht="38.25" customHeight="1">
      <c r="A8" s="27" t="s">
        <v>10</v>
      </c>
      <c r="B8" s="23"/>
      <c r="C8" s="24"/>
      <c r="D8" s="28">
        <f>sum(H11:H24)</f>
        <v>50</v>
      </c>
      <c r="E8" s="29" t="s">
        <v>11</v>
      </c>
      <c r="F8" s="30" t="s">
        <v>12</v>
      </c>
      <c r="G8" s="4"/>
    </row>
    <row r="9">
      <c r="A9" s="31"/>
      <c r="B9" s="31"/>
      <c r="C9" s="32"/>
      <c r="D9" s="32"/>
      <c r="E9" s="32"/>
      <c r="F9" s="3"/>
      <c r="G9" s="4"/>
    </row>
    <row r="10">
      <c r="A10" s="33" t="s">
        <v>13</v>
      </c>
      <c r="B10" s="33" t="s">
        <v>14</v>
      </c>
      <c r="C10" s="34" t="s">
        <v>15</v>
      </c>
      <c r="D10" s="35" t="s">
        <v>16</v>
      </c>
      <c r="E10" s="23"/>
      <c r="F10" s="36" t="s">
        <v>17</v>
      </c>
      <c r="G10" s="37"/>
    </row>
    <row r="11">
      <c r="A11" s="33" t="s">
        <v>18</v>
      </c>
      <c r="B11" s="38" t="s">
        <v>19</v>
      </c>
      <c r="C11" s="38" t="s">
        <v>20</v>
      </c>
      <c r="D11" s="39">
        <f>'Original Servings'!D11/'Original Servings'!$D$8*$D$8</f>
        <v>6.25</v>
      </c>
      <c r="E11" s="40" t="s">
        <v>21</v>
      </c>
      <c r="F11" s="41" t="s">
        <v>22</v>
      </c>
      <c r="G11" s="42" t="s">
        <v>23</v>
      </c>
    </row>
    <row r="12">
      <c r="A12" s="33" t="s">
        <v>18</v>
      </c>
      <c r="B12" s="38" t="s">
        <v>19</v>
      </c>
      <c r="C12" s="38" t="s">
        <v>24</v>
      </c>
      <c r="D12" s="43">
        <f>'Original Servings'!D12/'Original Servings'!$D$8*$D$8</f>
        <v>50</v>
      </c>
      <c r="E12" s="40" t="s">
        <v>25</v>
      </c>
      <c r="F12" s="44"/>
      <c r="G12" s="45" t="s">
        <v>26</v>
      </c>
      <c r="H12" s="46">
        <v>7.0</v>
      </c>
    </row>
    <row r="13">
      <c r="A13" s="33" t="s">
        <v>27</v>
      </c>
      <c r="B13" s="38" t="s">
        <v>19</v>
      </c>
      <c r="C13" s="38" t="s">
        <v>28</v>
      </c>
      <c r="D13" s="43">
        <f>'Original Servings'!D13/'Original Servings'!$D$8*$D$8</f>
        <v>7.5</v>
      </c>
      <c r="E13" s="40" t="s">
        <v>29</v>
      </c>
      <c r="F13" s="44"/>
      <c r="G13" s="45" t="s">
        <v>30</v>
      </c>
      <c r="H13" s="46">
        <v>5.0</v>
      </c>
    </row>
    <row r="14">
      <c r="A14" s="33" t="s">
        <v>27</v>
      </c>
      <c r="B14" s="38" t="s">
        <v>19</v>
      </c>
      <c r="C14" s="38" t="s">
        <v>31</v>
      </c>
      <c r="D14" s="43">
        <f>'Original Servings'!D14/'Original Servings'!$D$8*$D$8</f>
        <v>7.5</v>
      </c>
      <c r="E14" s="40" t="s">
        <v>29</v>
      </c>
      <c r="F14" s="44"/>
      <c r="G14" s="45" t="s">
        <v>32</v>
      </c>
      <c r="H14" s="46">
        <v>4.0</v>
      </c>
    </row>
    <row r="15">
      <c r="A15" s="38" t="s">
        <v>33</v>
      </c>
      <c r="B15" s="38" t="s">
        <v>34</v>
      </c>
      <c r="C15" s="38" t="s">
        <v>35</v>
      </c>
      <c r="D15" s="39">
        <f>'Original Servings'!D15/'Original Servings'!$D$8*$D$8</f>
        <v>7.5</v>
      </c>
      <c r="E15" s="40" t="s">
        <v>36</v>
      </c>
      <c r="F15" s="44"/>
      <c r="G15" s="45" t="s">
        <v>37</v>
      </c>
      <c r="H15" s="46">
        <v>5.0</v>
      </c>
    </row>
    <row r="16">
      <c r="A16" s="38" t="s">
        <v>33</v>
      </c>
      <c r="B16" s="38" t="s">
        <v>34</v>
      </c>
      <c r="C16" s="38" t="s">
        <v>38</v>
      </c>
      <c r="D16" s="39">
        <f>'Original Servings'!D16/'Original Servings'!$D$8*$D$8</f>
        <v>1.25</v>
      </c>
      <c r="E16" s="40" t="s">
        <v>36</v>
      </c>
      <c r="F16" s="44"/>
      <c r="G16" s="13"/>
    </row>
    <row r="17">
      <c r="A17" s="38" t="s">
        <v>33</v>
      </c>
      <c r="B17" s="38" t="s">
        <v>34</v>
      </c>
      <c r="C17" s="38" t="s">
        <v>39</v>
      </c>
      <c r="D17" s="39">
        <f>'Original Servings'!D17/'Original Servings'!$D$8*$D$8</f>
        <v>7.5</v>
      </c>
      <c r="E17" s="40" t="s">
        <v>36</v>
      </c>
      <c r="F17" s="44"/>
      <c r="G17" s="42" t="s">
        <v>40</v>
      </c>
    </row>
    <row r="18">
      <c r="A18" s="38" t="s">
        <v>33</v>
      </c>
      <c r="B18" s="38" t="s">
        <v>34</v>
      </c>
      <c r="C18" s="38" t="s">
        <v>41</v>
      </c>
      <c r="D18" s="39">
        <f>'Original Servings'!D18/'Original Servings'!$D$8*$D$8</f>
        <v>12.5</v>
      </c>
      <c r="E18" s="40" t="s">
        <v>36</v>
      </c>
      <c r="F18" s="44"/>
      <c r="G18" s="45" t="s">
        <v>42</v>
      </c>
      <c r="H18" s="46">
        <v>10.0</v>
      </c>
    </row>
    <row r="19" ht="26.25" customHeight="1">
      <c r="A19" s="38" t="s">
        <v>33</v>
      </c>
      <c r="B19" s="38" t="s">
        <v>34</v>
      </c>
      <c r="C19" s="38" t="s">
        <v>43</v>
      </c>
      <c r="D19" s="39">
        <f>'Original Servings'!D19/'Original Servings'!$D$8*$D$8</f>
        <v>0.625</v>
      </c>
      <c r="E19" s="40" t="s">
        <v>44</v>
      </c>
      <c r="F19" s="47" t="s">
        <v>45</v>
      </c>
      <c r="G19" s="45" t="s">
        <v>46</v>
      </c>
      <c r="H19" s="46">
        <v>7.0</v>
      </c>
    </row>
    <row r="20">
      <c r="A20" s="38" t="s">
        <v>33</v>
      </c>
      <c r="B20" s="48" t="s">
        <v>34</v>
      </c>
      <c r="C20" s="48" t="s">
        <v>47</v>
      </c>
      <c r="D20" s="39">
        <f>'Original Servings'!D20/'Original Servings'!$D$8*$D$8</f>
        <v>0.9375</v>
      </c>
      <c r="E20" s="40" t="s">
        <v>44</v>
      </c>
      <c r="F20" s="44"/>
      <c r="G20" s="13"/>
    </row>
    <row r="21">
      <c r="A21" s="38" t="s">
        <v>33</v>
      </c>
      <c r="B21" s="48" t="s">
        <v>34</v>
      </c>
      <c r="C21" s="48" t="s">
        <v>48</v>
      </c>
      <c r="D21" s="39">
        <f>'Original Servings'!D21/'Original Servings'!$D$8*$D$8</f>
        <v>0.25</v>
      </c>
      <c r="E21" s="40" t="s">
        <v>44</v>
      </c>
      <c r="F21" s="44"/>
      <c r="G21" s="42" t="s">
        <v>49</v>
      </c>
    </row>
    <row r="22">
      <c r="A22" s="33" t="s">
        <v>18</v>
      </c>
      <c r="B22" s="48" t="s">
        <v>50</v>
      </c>
      <c r="C22" s="48" t="s">
        <v>51</v>
      </c>
      <c r="D22" s="43">
        <f>'Original Servings'!D22/'Original Servings'!$D$8*$D$8</f>
        <v>1.25</v>
      </c>
      <c r="E22" s="40" t="s">
        <v>52</v>
      </c>
      <c r="F22" s="44"/>
      <c r="G22" s="45" t="s">
        <v>53</v>
      </c>
      <c r="H22" s="46">
        <v>7.0</v>
      </c>
    </row>
    <row r="23">
      <c r="A23" s="49"/>
      <c r="B23" s="49"/>
      <c r="C23" s="49"/>
      <c r="D23" s="50"/>
      <c r="E23" s="51"/>
      <c r="F23" s="44"/>
      <c r="G23" s="13"/>
    </row>
    <row r="24">
      <c r="A24" s="32"/>
      <c r="B24" s="32"/>
      <c r="C24" s="32"/>
      <c r="D24" s="52"/>
      <c r="E24" s="53"/>
      <c r="F24" s="54"/>
      <c r="G24" s="45" t="s">
        <v>54</v>
      </c>
      <c r="H24" s="46">
        <v>5.0</v>
      </c>
    </row>
    <row r="25">
      <c r="A25" s="32"/>
      <c r="B25" s="32"/>
      <c r="C25" s="32"/>
      <c r="D25" s="32"/>
      <c r="E25" s="32"/>
      <c r="F25" s="55"/>
      <c r="G25" s="56"/>
      <c r="H25" s="2"/>
    </row>
    <row r="26">
      <c r="A26" s="57" t="s">
        <v>55</v>
      </c>
      <c r="B26" s="23"/>
      <c r="C26" s="23"/>
      <c r="D26" s="23"/>
      <c r="E26" s="23"/>
      <c r="F26" s="23"/>
      <c r="G26" s="23"/>
      <c r="H26" s="23"/>
    </row>
    <row r="27">
      <c r="A27" s="58"/>
      <c r="B27" s="25"/>
      <c r="C27" s="59"/>
      <c r="D27" s="59"/>
      <c r="E27" s="60"/>
      <c r="F27" s="60"/>
      <c r="G27" s="18"/>
      <c r="H27" s="7"/>
    </row>
    <row r="28">
      <c r="A28" s="27" t="s">
        <v>56</v>
      </c>
      <c r="B28" s="23"/>
      <c r="C28" s="23"/>
      <c r="D28" s="28"/>
      <c r="E28" s="37"/>
      <c r="F28" s="4"/>
      <c r="G28" s="6"/>
    </row>
    <row r="29">
      <c r="A29" s="32"/>
      <c r="B29" s="32"/>
      <c r="C29" s="32"/>
      <c r="D29" s="32"/>
      <c r="E29" s="3"/>
      <c r="F29" s="3"/>
      <c r="G29" s="3"/>
      <c r="H29" s="2"/>
    </row>
    <row r="30">
      <c r="A30" s="34" t="s">
        <v>15</v>
      </c>
      <c r="B30" s="61" t="s">
        <v>57</v>
      </c>
      <c r="C30" s="61" t="s">
        <v>58</v>
      </c>
      <c r="D30" s="57" t="s">
        <v>59</v>
      </c>
      <c r="E30" s="23"/>
      <c r="F30" s="23"/>
      <c r="G30" s="23"/>
      <c r="H30" s="24"/>
    </row>
    <row r="31">
      <c r="A31" s="62" t="s">
        <v>24</v>
      </c>
      <c r="B31" s="63"/>
      <c r="C31" s="64">
        <v>30.0</v>
      </c>
      <c r="D31" s="65" t="s">
        <v>60</v>
      </c>
      <c r="E31" s="23"/>
      <c r="F31" s="23"/>
      <c r="G31" s="23"/>
      <c r="H31" s="24"/>
    </row>
    <row r="32">
      <c r="A32" s="66"/>
      <c r="B32" s="63"/>
      <c r="C32" s="63"/>
      <c r="D32" s="67"/>
      <c r="E32" s="23"/>
      <c r="F32" s="23"/>
      <c r="G32" s="23"/>
      <c r="H32" s="24"/>
    </row>
    <row r="33">
      <c r="A33" s="66"/>
      <c r="B33" s="63"/>
      <c r="C33" s="63"/>
      <c r="D33" s="68"/>
      <c r="E33" s="23"/>
      <c r="F33" s="23"/>
      <c r="G33" s="23"/>
      <c r="H33" s="24"/>
    </row>
    <row r="34">
      <c r="A34" s="66"/>
      <c r="B34" s="63"/>
      <c r="C34" s="63"/>
      <c r="D34" s="69"/>
      <c r="E34" s="23"/>
      <c r="F34" s="23"/>
      <c r="G34" s="23"/>
      <c r="H34" s="24"/>
    </row>
    <row r="35">
      <c r="A35" s="21"/>
      <c r="B35" s="21"/>
      <c r="C35" s="21"/>
      <c r="D35" s="21"/>
      <c r="E35" s="21"/>
      <c r="F35" s="21"/>
      <c r="G35" s="18"/>
      <c r="H35" s="7"/>
    </row>
    <row r="36">
      <c r="A36" s="4"/>
      <c r="B36" s="4"/>
      <c r="C36" s="4"/>
      <c r="D36" s="4"/>
      <c r="E36" s="4"/>
      <c r="F36" s="4"/>
      <c r="G36" s="6"/>
    </row>
  </sheetData>
  <mergeCells count="11">
    <mergeCell ref="B1:C1"/>
    <mergeCell ref="A6:H6"/>
    <mergeCell ref="A8:C8"/>
    <mergeCell ref="D10:E10"/>
    <mergeCell ref="D31:H31"/>
    <mergeCell ref="A26:H26"/>
    <mergeCell ref="A28:C28"/>
    <mergeCell ref="D30:H30"/>
    <mergeCell ref="D32:H32"/>
    <mergeCell ref="D33:H33"/>
    <mergeCell ref="D34:H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13.29"/>
    <col customWidth="1" min="5" max="5" width="6.57"/>
    <col customWidth="1" min="6" max="6" width="16.86"/>
    <col customWidth="1" min="7" max="7" width="34.57"/>
    <col customWidth="1" min="8" max="8" width="7.0"/>
    <col customWidth="1" min="9" max="9" width="8.29"/>
  </cols>
  <sheetData>
    <row r="1" ht="15.75" customHeight="1">
      <c r="A1" s="1" t="s">
        <v>0</v>
      </c>
      <c r="B1" s="1" t="s">
        <v>1</v>
      </c>
      <c r="C1" s="2"/>
      <c r="D1" s="3"/>
      <c r="E1" s="4"/>
      <c r="F1" s="4"/>
      <c r="G1" s="4"/>
      <c r="H1" s="6"/>
    </row>
    <row r="2" ht="15.0" customHeight="1">
      <c r="A2" s="18"/>
      <c r="B2" s="18"/>
      <c r="C2" s="112"/>
      <c r="D2" s="20"/>
      <c r="E2" s="4"/>
      <c r="F2" s="4"/>
      <c r="G2" s="4"/>
      <c r="H2" s="6"/>
    </row>
    <row r="3">
      <c r="A3" s="3"/>
      <c r="B3" s="3"/>
      <c r="C3" s="113"/>
      <c r="D3" s="3"/>
      <c r="E3" s="3"/>
      <c r="F3" s="3"/>
      <c r="G3" s="3"/>
      <c r="H3" s="3"/>
    </row>
    <row r="4" ht="15.75" customHeight="1">
      <c r="A4" s="22"/>
      <c r="B4" s="23"/>
      <c r="C4" s="23"/>
      <c r="D4" s="23"/>
      <c r="E4" s="23"/>
      <c r="F4" s="23"/>
      <c r="G4" s="23"/>
      <c r="H4" s="23"/>
    </row>
    <row r="5">
      <c r="A5" s="25"/>
      <c r="B5" s="25"/>
      <c r="C5" s="114"/>
      <c r="D5" s="115" t="s">
        <v>137</v>
      </c>
      <c r="E5" s="115" t="s">
        <v>138</v>
      </c>
      <c r="F5" s="25"/>
      <c r="G5" s="26"/>
      <c r="H5" s="26"/>
    </row>
    <row r="6" ht="38.25" customHeight="1">
      <c r="A6" s="27" t="s">
        <v>10</v>
      </c>
      <c r="B6" s="23"/>
      <c r="C6" s="24"/>
      <c r="D6" s="116">
        <v>125.0</v>
      </c>
      <c r="E6" s="117">
        <v>40.0</v>
      </c>
      <c r="F6" s="29" t="s">
        <v>11</v>
      </c>
      <c r="G6" s="30" t="s">
        <v>12</v>
      </c>
      <c r="H6" s="4"/>
    </row>
    <row r="7">
      <c r="A7" s="31"/>
      <c r="B7" s="31"/>
      <c r="C7" s="118"/>
      <c r="D7" s="32"/>
      <c r="E7" s="32"/>
      <c r="F7" s="32"/>
      <c r="G7" s="3"/>
      <c r="H7" s="5"/>
    </row>
    <row r="8">
      <c r="A8" s="33" t="s">
        <v>13</v>
      </c>
      <c r="B8" s="33" t="s">
        <v>14</v>
      </c>
      <c r="C8" s="119" t="s">
        <v>15</v>
      </c>
      <c r="D8" s="35" t="s">
        <v>16</v>
      </c>
      <c r="E8" s="23"/>
      <c r="F8" s="23"/>
      <c r="G8" s="36" t="s">
        <v>17</v>
      </c>
      <c r="H8" s="80"/>
      <c r="I8" s="13"/>
    </row>
    <row r="9">
      <c r="A9" s="38" t="s">
        <v>139</v>
      </c>
      <c r="B9" s="38" t="s">
        <v>19</v>
      </c>
      <c r="C9" s="120" t="s">
        <v>20</v>
      </c>
      <c r="D9" s="121">
        <f t="shared" ref="D9:D10" si="1">E9/$E$6*$D$6</f>
        <v>15.625</v>
      </c>
      <c r="E9" s="122">
        <v>5.0</v>
      </c>
      <c r="F9" s="40" t="s">
        <v>21</v>
      </c>
      <c r="G9" s="123" t="s">
        <v>22</v>
      </c>
      <c r="H9" s="82">
        <f>469/2.2*D9</f>
        <v>3330.965909</v>
      </c>
    </row>
    <row r="10">
      <c r="A10" s="38" t="s">
        <v>18</v>
      </c>
      <c r="B10" s="38" t="s">
        <v>19</v>
      </c>
      <c r="C10" s="120" t="s">
        <v>24</v>
      </c>
      <c r="D10" s="121">
        <f t="shared" si="1"/>
        <v>125</v>
      </c>
      <c r="E10" s="122">
        <v>40.0</v>
      </c>
      <c r="F10" s="40" t="s">
        <v>25</v>
      </c>
      <c r="G10" s="124" t="s">
        <v>140</v>
      </c>
      <c r="H10" s="75">
        <f>139/18*D10</f>
        <v>965.2777778</v>
      </c>
      <c r="I10">
        <f>D10/18</f>
        <v>6.944444444</v>
      </c>
    </row>
    <row r="11">
      <c r="A11" s="125" t="s">
        <v>18</v>
      </c>
      <c r="B11" s="125" t="s">
        <v>19</v>
      </c>
      <c r="C11" s="126" t="s">
        <v>141</v>
      </c>
      <c r="D11" s="127">
        <v>1.0</v>
      </c>
      <c r="E11" s="128"/>
      <c r="F11" s="129" t="s">
        <v>69</v>
      </c>
      <c r="G11" s="130" t="s">
        <v>142</v>
      </c>
      <c r="H11" s="83"/>
      <c r="I11" s="84"/>
    </row>
    <row r="12">
      <c r="A12" s="38" t="s">
        <v>27</v>
      </c>
      <c r="B12" s="38" t="s">
        <v>19</v>
      </c>
      <c r="C12" s="120" t="s">
        <v>28</v>
      </c>
      <c r="D12" s="121">
        <f t="shared" ref="D12:D20" si="2">E12/$E$6*$D$6</f>
        <v>18.75</v>
      </c>
      <c r="E12" s="122">
        <v>6.0</v>
      </c>
      <c r="F12" s="40" t="s">
        <v>29</v>
      </c>
      <c r="G12" s="131"/>
      <c r="H12" s="83"/>
      <c r="I12" s="84"/>
    </row>
    <row r="13">
      <c r="A13" s="38" t="s">
        <v>27</v>
      </c>
      <c r="B13" s="38" t="s">
        <v>19</v>
      </c>
      <c r="C13" s="120" t="s">
        <v>31</v>
      </c>
      <c r="D13" s="121">
        <f t="shared" si="2"/>
        <v>18.75</v>
      </c>
      <c r="E13" s="122">
        <v>6.0</v>
      </c>
      <c r="F13" s="40" t="s">
        <v>29</v>
      </c>
      <c r="G13" s="131"/>
      <c r="H13" s="75"/>
    </row>
    <row r="14">
      <c r="A14" s="38" t="s">
        <v>143</v>
      </c>
      <c r="B14" s="132" t="s">
        <v>144</v>
      </c>
      <c r="C14" s="120" t="s">
        <v>41</v>
      </c>
      <c r="D14" s="121">
        <f t="shared" si="2"/>
        <v>2.5</v>
      </c>
      <c r="E14" s="133">
        <v>0.8</v>
      </c>
      <c r="F14" s="134" t="s">
        <v>44</v>
      </c>
      <c r="G14" s="124" t="s">
        <v>12</v>
      </c>
      <c r="H14" s="75"/>
    </row>
    <row r="15">
      <c r="A15" s="38" t="s">
        <v>143</v>
      </c>
      <c r="B15" s="132" t="s">
        <v>144</v>
      </c>
      <c r="C15" s="120" t="s">
        <v>38</v>
      </c>
      <c r="D15" s="121">
        <f t="shared" si="2"/>
        <v>0.625</v>
      </c>
      <c r="E15" s="133">
        <v>0.2</v>
      </c>
      <c r="F15" s="134" t="s">
        <v>44</v>
      </c>
      <c r="G15" s="124" t="s">
        <v>12</v>
      </c>
      <c r="H15" s="75"/>
    </row>
    <row r="16">
      <c r="A16" s="38" t="s">
        <v>143</v>
      </c>
      <c r="B16" s="38" t="s">
        <v>34</v>
      </c>
      <c r="C16" s="120" t="s">
        <v>39</v>
      </c>
      <c r="D16" s="121">
        <f t="shared" si="2"/>
        <v>1.171875</v>
      </c>
      <c r="E16" s="133">
        <v>0.375</v>
      </c>
      <c r="F16" s="134" t="s">
        <v>44</v>
      </c>
      <c r="G16" s="124"/>
      <c r="H16" s="85"/>
    </row>
    <row r="17">
      <c r="A17" s="38" t="s">
        <v>27</v>
      </c>
      <c r="B17" s="38" t="s">
        <v>34</v>
      </c>
      <c r="C17" s="120" t="s">
        <v>35</v>
      </c>
      <c r="D17" s="121">
        <f t="shared" si="2"/>
        <v>1.171875</v>
      </c>
      <c r="E17" s="133">
        <v>0.375</v>
      </c>
      <c r="F17" s="134" t="s">
        <v>44</v>
      </c>
      <c r="G17" s="131"/>
      <c r="H17" s="85"/>
    </row>
    <row r="18" ht="26.25" customHeight="1">
      <c r="A18" s="38" t="s">
        <v>143</v>
      </c>
      <c r="B18" s="38" t="s">
        <v>34</v>
      </c>
      <c r="C18" s="120" t="s">
        <v>43</v>
      </c>
      <c r="D18" s="121">
        <f t="shared" si="2"/>
        <v>2.1875</v>
      </c>
      <c r="E18" s="133">
        <v>0.7</v>
      </c>
      <c r="F18" s="40" t="s">
        <v>44</v>
      </c>
      <c r="G18" s="135"/>
      <c r="H18" s="83"/>
      <c r="I18" s="84"/>
    </row>
    <row r="19">
      <c r="A19" s="38" t="s">
        <v>143</v>
      </c>
      <c r="B19" s="38" t="s">
        <v>34</v>
      </c>
      <c r="C19" s="120" t="s">
        <v>47</v>
      </c>
      <c r="D19" s="121">
        <f t="shared" si="2"/>
        <v>3.125</v>
      </c>
      <c r="E19" s="133">
        <v>1.0</v>
      </c>
      <c r="F19" s="40" t="s">
        <v>44</v>
      </c>
      <c r="G19" s="47"/>
      <c r="H19" s="75"/>
    </row>
    <row r="20">
      <c r="A20" s="38" t="s">
        <v>143</v>
      </c>
      <c r="B20" s="38" t="s">
        <v>34</v>
      </c>
      <c r="C20" s="120" t="s">
        <v>48</v>
      </c>
      <c r="D20" s="121">
        <f t="shared" si="2"/>
        <v>0.625</v>
      </c>
      <c r="E20" s="133">
        <v>0.2</v>
      </c>
      <c r="F20" s="40" t="s">
        <v>44</v>
      </c>
      <c r="G20" s="47"/>
      <c r="H20" s="75"/>
    </row>
    <row r="21">
      <c r="A21" s="38" t="s">
        <v>18</v>
      </c>
      <c r="B21" s="38" t="s">
        <v>19</v>
      </c>
      <c r="C21" s="136" t="s">
        <v>145</v>
      </c>
      <c r="D21" s="121"/>
      <c r="E21" s="133"/>
      <c r="F21" s="40"/>
      <c r="G21" s="47"/>
      <c r="H21" s="86"/>
    </row>
    <row r="22">
      <c r="A22" s="38" t="s">
        <v>18</v>
      </c>
      <c r="B22" s="38" t="s">
        <v>50</v>
      </c>
      <c r="C22" s="120" t="s">
        <v>51</v>
      </c>
      <c r="D22" s="121">
        <f>E22/$E$6*$D$6</f>
        <v>3.125</v>
      </c>
      <c r="E22" s="133">
        <v>1.0</v>
      </c>
      <c r="F22" s="40" t="s">
        <v>52</v>
      </c>
      <c r="G22" s="47"/>
      <c r="H22" s="86">
        <v>219.0</v>
      </c>
    </row>
    <row r="23">
      <c r="A23" s="38"/>
      <c r="B23" s="132" t="s">
        <v>79</v>
      </c>
      <c r="C23" s="120" t="s">
        <v>146</v>
      </c>
      <c r="D23" s="121"/>
      <c r="E23" s="133"/>
      <c r="F23" s="40"/>
      <c r="G23" s="47"/>
      <c r="H23" s="75"/>
    </row>
    <row r="24">
      <c r="A24" s="38"/>
      <c r="B24" s="132" t="s">
        <v>79</v>
      </c>
      <c r="C24" s="120" t="s">
        <v>147</v>
      </c>
      <c r="D24" s="121"/>
      <c r="E24" s="133"/>
      <c r="F24" s="40"/>
      <c r="G24" s="47"/>
      <c r="H24" s="83">
        <f>sum(H9:H23)</f>
        <v>4515.243687</v>
      </c>
    </row>
    <row r="25">
      <c r="A25" s="38"/>
      <c r="B25" s="132" t="s">
        <v>79</v>
      </c>
      <c r="C25" s="136" t="s">
        <v>148</v>
      </c>
      <c r="D25" s="121"/>
      <c r="E25" s="133"/>
      <c r="F25" s="40"/>
      <c r="G25" s="47"/>
      <c r="H25" s="37"/>
    </row>
    <row r="26">
      <c r="A26" s="38"/>
      <c r="B26" s="38"/>
      <c r="C26" s="120"/>
      <c r="D26" s="121"/>
      <c r="E26" s="133"/>
      <c r="F26" s="40"/>
      <c r="G26" s="47"/>
      <c r="H26" s="6"/>
    </row>
    <row r="27">
      <c r="A27" s="38"/>
      <c r="B27" s="38"/>
      <c r="C27" s="120"/>
      <c r="D27" s="121"/>
      <c r="E27" s="133"/>
      <c r="F27" s="40"/>
      <c r="G27" s="47"/>
      <c r="H27" s="6"/>
    </row>
    <row r="28">
      <c r="A28" s="38"/>
      <c r="B28" s="38"/>
      <c r="C28" s="120"/>
      <c r="D28" s="121"/>
      <c r="E28" s="133"/>
      <c r="F28" s="40"/>
      <c r="G28" s="47"/>
      <c r="H28" s="6"/>
    </row>
    <row r="29">
      <c r="A29" s="6"/>
      <c r="B29" s="6"/>
      <c r="C29" s="137"/>
      <c r="D29" s="6"/>
      <c r="E29" s="6"/>
      <c r="F29" s="6"/>
      <c r="G29" s="6"/>
      <c r="H29" s="6"/>
    </row>
    <row r="30">
      <c r="A30" s="6"/>
      <c r="B30" s="6"/>
      <c r="C30" s="137"/>
      <c r="D30" s="6"/>
      <c r="E30" s="6"/>
      <c r="F30" s="6"/>
      <c r="G30" s="6"/>
      <c r="H30" s="6"/>
    </row>
  </sheetData>
  <mergeCells count="4">
    <mergeCell ref="B1:C1"/>
    <mergeCell ref="A6:C6"/>
    <mergeCell ref="A4:H4"/>
    <mergeCell ref="D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13.29"/>
    <col customWidth="1" min="5" max="5" width="16.86"/>
    <col customWidth="1" min="6" max="6" width="34.57"/>
    <col customWidth="1" min="7" max="7" width="7.0"/>
    <col customWidth="1" min="8" max="8" width="8.29"/>
  </cols>
  <sheetData>
    <row r="1" ht="15.75" customHeight="1">
      <c r="A1" s="1" t="s">
        <v>0</v>
      </c>
      <c r="B1" s="1" t="s">
        <v>1</v>
      </c>
      <c r="C1" s="2"/>
      <c r="D1" s="3"/>
      <c r="E1" s="4"/>
      <c r="F1" s="4"/>
      <c r="G1" s="6"/>
    </row>
    <row r="2" ht="23.25" customHeight="1">
      <c r="A2" s="8" t="s">
        <v>2</v>
      </c>
      <c r="B2" s="9">
        <f>D10*60</f>
        <v>2700</v>
      </c>
      <c r="C2" s="10" t="s">
        <v>3</v>
      </c>
      <c r="D2" s="11" t="s">
        <v>4</v>
      </c>
      <c r="E2" s="37"/>
      <c r="F2" s="70" t="s">
        <v>5</v>
      </c>
    </row>
    <row r="3" ht="15.0" customHeight="1">
      <c r="A3" s="71" t="s">
        <v>6</v>
      </c>
      <c r="B3" s="72" t="s">
        <v>68</v>
      </c>
      <c r="C3" s="73"/>
      <c r="D3" s="16"/>
      <c r="E3" s="4"/>
      <c r="F3" s="70" t="s">
        <v>8</v>
      </c>
    </row>
    <row r="4" ht="15.0" customHeight="1">
      <c r="A4" s="74" t="s">
        <v>64</v>
      </c>
      <c r="B4" s="75">
        <f>G26/D10</f>
        <v>39.23661616</v>
      </c>
      <c r="C4" s="17"/>
      <c r="D4" s="37"/>
      <c r="E4" s="4"/>
      <c r="F4" s="6"/>
      <c r="G4" s="6"/>
    </row>
    <row r="5" ht="15.0" customHeight="1">
      <c r="A5" s="76" t="s">
        <v>65</v>
      </c>
      <c r="B5" s="77">
        <v>41495.0</v>
      </c>
      <c r="C5" s="78"/>
      <c r="D5" s="37"/>
      <c r="E5" s="4"/>
      <c r="F5" s="6"/>
      <c r="G5" s="6"/>
    </row>
    <row r="6" ht="15.0" customHeight="1">
      <c r="A6" s="18"/>
      <c r="B6" s="18"/>
      <c r="C6" s="19"/>
      <c r="D6" s="20"/>
      <c r="E6" s="4"/>
      <c r="F6" s="4"/>
      <c r="G6" s="6"/>
    </row>
    <row r="7">
      <c r="A7" s="3"/>
      <c r="B7" s="3"/>
      <c r="C7" s="3"/>
      <c r="D7" s="3"/>
      <c r="E7" s="3"/>
      <c r="F7" s="3"/>
      <c r="G7" s="3"/>
    </row>
    <row r="8" ht="15.75" customHeight="1">
      <c r="A8" s="22" t="s">
        <v>9</v>
      </c>
      <c r="B8" s="23"/>
      <c r="C8" s="23"/>
      <c r="D8" s="23"/>
      <c r="E8" s="23"/>
      <c r="F8" s="23"/>
      <c r="G8" s="23"/>
    </row>
    <row r="9">
      <c r="A9" s="25"/>
      <c r="B9" s="25"/>
      <c r="C9" s="25"/>
      <c r="D9" s="25"/>
      <c r="E9" s="25"/>
      <c r="F9" s="26"/>
      <c r="G9" s="26"/>
    </row>
    <row r="10" ht="38.25" customHeight="1">
      <c r="A10" s="27" t="s">
        <v>10</v>
      </c>
      <c r="B10" s="23"/>
      <c r="C10" s="24"/>
      <c r="D10" s="79">
        <v>45.0</v>
      </c>
      <c r="E10" s="29" t="s">
        <v>11</v>
      </c>
      <c r="F10" s="30" t="s">
        <v>12</v>
      </c>
      <c r="G10" s="4"/>
    </row>
    <row r="11">
      <c r="A11" s="31"/>
      <c r="B11" s="31"/>
      <c r="C11" s="32"/>
      <c r="D11" s="32"/>
      <c r="E11" s="32"/>
      <c r="F11" s="3"/>
      <c r="G11" s="5"/>
    </row>
    <row r="12">
      <c r="A12" s="33" t="s">
        <v>13</v>
      </c>
      <c r="B12" s="33" t="s">
        <v>14</v>
      </c>
      <c r="C12" s="34" t="s">
        <v>15</v>
      </c>
      <c r="D12" s="35" t="s">
        <v>16</v>
      </c>
      <c r="E12" s="23"/>
      <c r="F12" s="36" t="s">
        <v>17</v>
      </c>
      <c r="G12" s="80"/>
      <c r="H12" s="13"/>
    </row>
    <row r="13">
      <c r="A13" s="33" t="s">
        <v>18</v>
      </c>
      <c r="B13" s="38" t="s">
        <v>19</v>
      </c>
      <c r="C13" s="38" t="s">
        <v>20</v>
      </c>
      <c r="D13" s="81">
        <f>'Original Servings'!D11/'Original Servings'!$D$8*$D$10</f>
        <v>5.625</v>
      </c>
      <c r="E13" s="40" t="s">
        <v>21</v>
      </c>
      <c r="F13" s="41" t="s">
        <v>22</v>
      </c>
      <c r="G13" s="82">
        <f>469/2.2*D13</f>
        <v>1199.147727</v>
      </c>
    </row>
    <row r="14">
      <c r="A14" s="33" t="s">
        <v>18</v>
      </c>
      <c r="B14" s="38" t="s">
        <v>19</v>
      </c>
      <c r="C14" s="38" t="s">
        <v>24</v>
      </c>
      <c r="D14" s="81">
        <f>'Original Servings'!D12/'Original Servings'!$D$8*$D$10</f>
        <v>45</v>
      </c>
      <c r="E14" s="40" t="s">
        <v>25</v>
      </c>
      <c r="F14" s="44"/>
      <c r="G14" s="75">
        <f>139/18*D14</f>
        <v>347.5</v>
      </c>
    </row>
    <row r="15">
      <c r="A15" s="33" t="s">
        <v>27</v>
      </c>
      <c r="B15" s="38" t="s">
        <v>19</v>
      </c>
      <c r="C15" s="38" t="s">
        <v>28</v>
      </c>
      <c r="D15" s="81">
        <f>'Original Servings'!D13/'Original Servings'!$D$8*$D$10</f>
        <v>6.75</v>
      </c>
      <c r="E15" s="40" t="s">
        <v>29</v>
      </c>
      <c r="F15" s="44"/>
      <c r="G15" s="83"/>
      <c r="H15" s="84"/>
    </row>
    <row r="16">
      <c r="A16" s="33" t="s">
        <v>27</v>
      </c>
      <c r="B16" s="38" t="s">
        <v>19</v>
      </c>
      <c r="C16" s="38" t="s">
        <v>31</v>
      </c>
      <c r="D16" s="81">
        <f>'Original Servings'!D14/'Original Servings'!$D$8*$D$10</f>
        <v>6.75</v>
      </c>
      <c r="E16" s="40" t="s">
        <v>29</v>
      </c>
      <c r="F16" s="44"/>
      <c r="G16" s="75"/>
    </row>
    <row r="17">
      <c r="A17" s="38" t="s">
        <v>33</v>
      </c>
      <c r="B17" s="38" t="s">
        <v>34</v>
      </c>
      <c r="C17" s="38" t="s">
        <v>35</v>
      </c>
      <c r="D17" s="81">
        <f>'Original Servings'!D15/'Original Servings'!$D$8*$D$10</f>
        <v>6.75</v>
      </c>
      <c r="E17" s="40" t="s">
        <v>36</v>
      </c>
      <c r="F17" s="44"/>
      <c r="G17" s="75"/>
    </row>
    <row r="18">
      <c r="A18" s="38" t="s">
        <v>33</v>
      </c>
      <c r="B18" s="38" t="s">
        <v>34</v>
      </c>
      <c r="C18" s="38" t="s">
        <v>38</v>
      </c>
      <c r="D18" s="81">
        <f>'Original Servings'!D16/'Original Servings'!$D$8*$D$10</f>
        <v>1.125</v>
      </c>
      <c r="E18" s="40" t="s">
        <v>36</v>
      </c>
      <c r="F18" s="44"/>
      <c r="G18" s="75"/>
    </row>
    <row r="19">
      <c r="A19" s="38" t="s">
        <v>33</v>
      </c>
      <c r="B19" s="38" t="s">
        <v>34</v>
      </c>
      <c r="C19" s="38" t="s">
        <v>39</v>
      </c>
      <c r="D19" s="81">
        <f>'Original Servings'!D17/'Original Servings'!$D$8*$D$10</f>
        <v>6.75</v>
      </c>
      <c r="E19" s="40" t="s">
        <v>36</v>
      </c>
      <c r="F19" s="44"/>
      <c r="G19" s="85"/>
    </row>
    <row r="20">
      <c r="A20" s="38" t="s">
        <v>33</v>
      </c>
      <c r="B20" s="38" t="s">
        <v>34</v>
      </c>
      <c r="C20" s="38" t="s">
        <v>41</v>
      </c>
      <c r="D20" s="81">
        <f>'Original Servings'!D18/'Original Servings'!$D$8*$D$10</f>
        <v>11.25</v>
      </c>
      <c r="E20" s="40" t="s">
        <v>36</v>
      </c>
      <c r="F20" s="44"/>
      <c r="G20" s="85"/>
    </row>
    <row r="21" ht="26.25" customHeight="1">
      <c r="A21" s="38" t="s">
        <v>33</v>
      </c>
      <c r="B21" s="38" t="s">
        <v>34</v>
      </c>
      <c r="C21" s="38" t="s">
        <v>43</v>
      </c>
      <c r="D21" s="81">
        <f>'Original Servings'!D19/'Original Servings'!$D$8*$D$10</f>
        <v>0.5625</v>
      </c>
      <c r="E21" s="40" t="s">
        <v>44</v>
      </c>
      <c r="F21" s="47" t="s">
        <v>45</v>
      </c>
      <c r="G21" s="83"/>
      <c r="H21" s="84"/>
    </row>
    <row r="22">
      <c r="A22" s="38" t="s">
        <v>33</v>
      </c>
      <c r="B22" s="48" t="s">
        <v>34</v>
      </c>
      <c r="C22" s="48" t="s">
        <v>47</v>
      </c>
      <c r="D22" s="81">
        <f>'Original Servings'!D20/'Original Servings'!$D$8*$D$10</f>
        <v>0.84375</v>
      </c>
      <c r="E22" s="40" t="s">
        <v>44</v>
      </c>
      <c r="F22" s="44"/>
      <c r="G22" s="75"/>
    </row>
    <row r="23">
      <c r="A23" s="38" t="s">
        <v>33</v>
      </c>
      <c r="B23" s="48" t="s">
        <v>34</v>
      </c>
      <c r="C23" s="48" t="s">
        <v>48</v>
      </c>
      <c r="D23" s="81">
        <f>'Original Servings'!D21/'Original Servings'!$D$8*$D$10</f>
        <v>0.225</v>
      </c>
      <c r="E23" s="40" t="s">
        <v>44</v>
      </c>
      <c r="F23" s="44"/>
      <c r="G23" s="75"/>
    </row>
    <row r="24">
      <c r="A24" s="33" t="s">
        <v>18</v>
      </c>
      <c r="B24" s="48" t="s">
        <v>50</v>
      </c>
      <c r="C24" s="48" t="s">
        <v>51</v>
      </c>
      <c r="D24" s="81">
        <f>'Original Servings'!D22/'Original Servings'!$D$8*$D$10</f>
        <v>1.125</v>
      </c>
      <c r="E24" s="40" t="s">
        <v>52</v>
      </c>
      <c r="F24" s="44"/>
      <c r="G24" s="86">
        <v>219.0</v>
      </c>
    </row>
    <row r="25">
      <c r="A25" s="49"/>
      <c r="B25" s="49"/>
      <c r="C25" s="49"/>
      <c r="D25" s="50"/>
      <c r="E25" s="51"/>
      <c r="F25" s="44"/>
      <c r="G25" s="75"/>
    </row>
    <row r="26">
      <c r="A26" s="32"/>
      <c r="B26" s="32"/>
      <c r="C26" s="32"/>
      <c r="D26" s="52"/>
      <c r="E26" s="53"/>
      <c r="F26" s="54"/>
      <c r="G26" s="83">
        <f>sum(G13:G25)</f>
        <v>1765.647727</v>
      </c>
    </row>
    <row r="27">
      <c r="A27" s="32"/>
      <c r="B27" s="32"/>
      <c r="C27" s="32"/>
      <c r="D27" s="32"/>
      <c r="E27" s="32"/>
      <c r="F27" s="55"/>
      <c r="G27" s="37"/>
    </row>
    <row r="28">
      <c r="A28" s="57" t="s">
        <v>55</v>
      </c>
      <c r="B28" s="23"/>
      <c r="C28" s="23"/>
      <c r="D28" s="23"/>
      <c r="E28" s="23"/>
      <c r="F28" s="23"/>
      <c r="G28" s="37"/>
    </row>
    <row r="29">
      <c r="A29" s="58"/>
      <c r="B29" s="25"/>
      <c r="C29" s="59"/>
      <c r="D29" s="59"/>
      <c r="E29" s="60"/>
      <c r="F29" s="60"/>
      <c r="G29" s="6"/>
    </row>
    <row r="30">
      <c r="A30" s="27" t="s">
        <v>56</v>
      </c>
      <c r="B30" s="23"/>
      <c r="C30" s="23"/>
      <c r="D30" s="28"/>
      <c r="E30" s="37"/>
      <c r="F30" s="4"/>
      <c r="G30" s="6"/>
    </row>
    <row r="31">
      <c r="A31" s="32"/>
      <c r="B31" s="32"/>
      <c r="C31" s="32"/>
      <c r="D31" s="32"/>
      <c r="E31" s="3"/>
      <c r="F31" s="3"/>
      <c r="G31" s="3"/>
      <c r="H31" s="2"/>
    </row>
    <row r="32">
      <c r="A32" s="34" t="s">
        <v>15</v>
      </c>
      <c r="B32" s="61" t="s">
        <v>57</v>
      </c>
      <c r="C32" s="61" t="s">
        <v>58</v>
      </c>
      <c r="D32" s="57" t="s">
        <v>59</v>
      </c>
      <c r="E32" s="23"/>
      <c r="F32" s="23"/>
      <c r="G32" s="24"/>
      <c r="H32" s="87"/>
    </row>
    <row r="33">
      <c r="A33" s="66"/>
      <c r="B33" s="63"/>
      <c r="C33" s="63"/>
      <c r="D33" s="67"/>
      <c r="E33" s="23"/>
      <c r="F33" s="23"/>
      <c r="G33" s="24"/>
      <c r="H33" s="87"/>
    </row>
    <row r="34">
      <c r="A34" s="66"/>
      <c r="B34" s="63"/>
      <c r="C34" s="63"/>
      <c r="D34" s="67"/>
      <c r="E34" s="23"/>
      <c r="F34" s="23"/>
      <c r="G34" s="24"/>
      <c r="H34" s="87"/>
    </row>
    <row r="35">
      <c r="A35" s="66"/>
      <c r="B35" s="63"/>
      <c r="C35" s="63"/>
      <c r="D35" s="68"/>
      <c r="E35" s="23"/>
      <c r="F35" s="23"/>
      <c r="G35" s="24"/>
      <c r="H35" s="87"/>
    </row>
    <row r="36">
      <c r="A36" s="66"/>
      <c r="B36" s="63"/>
      <c r="C36" s="63"/>
      <c r="D36" s="69"/>
      <c r="E36" s="23"/>
      <c r="F36" s="23"/>
      <c r="G36" s="24"/>
      <c r="H36" s="87"/>
    </row>
    <row r="37">
      <c r="A37" s="21"/>
      <c r="B37" s="21"/>
      <c r="C37" s="21"/>
      <c r="D37" s="21"/>
      <c r="E37" s="21"/>
      <c r="F37" s="21"/>
      <c r="G37" s="18"/>
      <c r="H37" s="7"/>
    </row>
    <row r="38">
      <c r="A38" s="4"/>
      <c r="B38" s="4"/>
      <c r="C38" s="4"/>
      <c r="D38" s="4"/>
      <c r="E38" s="4"/>
      <c r="F38" s="4"/>
      <c r="G38" s="6"/>
    </row>
  </sheetData>
  <mergeCells count="11">
    <mergeCell ref="B1:C1"/>
    <mergeCell ref="A8:G8"/>
    <mergeCell ref="A10:C10"/>
    <mergeCell ref="D12:E12"/>
    <mergeCell ref="D33:G33"/>
    <mergeCell ref="A28:F28"/>
    <mergeCell ref="A30:C30"/>
    <mergeCell ref="D32:G32"/>
    <mergeCell ref="D34:G34"/>
    <mergeCell ref="D35:G35"/>
    <mergeCell ref="D36:G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13.29"/>
    <col customWidth="1" min="5" max="5" width="16.86"/>
    <col customWidth="1" min="6" max="6" width="34.57"/>
    <col customWidth="1" min="7" max="7" width="7.0"/>
    <col customWidth="1" min="8" max="8" width="8.29"/>
  </cols>
  <sheetData>
    <row r="1" ht="15.75" customHeight="1">
      <c r="A1" s="1" t="s">
        <v>0</v>
      </c>
      <c r="B1" s="1" t="s">
        <v>1</v>
      </c>
      <c r="C1" s="2"/>
      <c r="D1" s="3"/>
      <c r="E1" s="4"/>
      <c r="F1" s="4"/>
      <c r="G1" s="6"/>
    </row>
    <row r="2" ht="23.25" customHeight="1">
      <c r="A2" s="8" t="s">
        <v>2</v>
      </c>
      <c r="B2" s="9">
        <f>D10*60</f>
        <v>600</v>
      </c>
      <c r="C2" s="10" t="s">
        <v>3</v>
      </c>
      <c r="D2" s="11" t="s">
        <v>4</v>
      </c>
      <c r="E2" s="37"/>
      <c r="F2" s="70" t="s">
        <v>61</v>
      </c>
    </row>
    <row r="3" ht="15.0" customHeight="1">
      <c r="A3" s="71" t="s">
        <v>6</v>
      </c>
      <c r="B3" s="72" t="s">
        <v>62</v>
      </c>
      <c r="C3" s="73"/>
      <c r="D3" s="16"/>
      <c r="E3" s="4"/>
      <c r="F3" s="70" t="s">
        <v>63</v>
      </c>
    </row>
    <row r="4" ht="15.0" customHeight="1">
      <c r="A4" s="74" t="s">
        <v>64</v>
      </c>
      <c r="B4" s="75">
        <f>G26/D10</f>
        <v>56.26994949</v>
      </c>
      <c r="C4" s="17"/>
      <c r="D4" s="37"/>
      <c r="E4" s="4"/>
      <c r="F4" s="6"/>
      <c r="G4" s="6"/>
    </row>
    <row r="5" ht="15.0" customHeight="1">
      <c r="A5" s="76" t="s">
        <v>65</v>
      </c>
      <c r="B5" s="77">
        <v>41612.0</v>
      </c>
      <c r="C5" s="78"/>
      <c r="D5" s="37"/>
      <c r="E5" s="4"/>
      <c r="F5" s="6"/>
      <c r="G5" s="6"/>
    </row>
    <row r="6" ht="15.0" customHeight="1">
      <c r="A6" s="18"/>
      <c r="B6" s="18"/>
      <c r="C6" s="19"/>
      <c r="D6" s="20"/>
      <c r="E6" s="4"/>
      <c r="F6" s="4"/>
      <c r="G6" s="6"/>
    </row>
    <row r="7">
      <c r="A7" s="3"/>
      <c r="B7" s="3"/>
      <c r="C7" s="3"/>
      <c r="D7" s="3"/>
      <c r="E7" s="3"/>
      <c r="F7" s="3"/>
      <c r="G7" s="3"/>
    </row>
    <row r="8" ht="15.75" customHeight="1">
      <c r="A8" s="22" t="s">
        <v>9</v>
      </c>
      <c r="B8" s="23"/>
      <c r="C8" s="23"/>
      <c r="D8" s="23"/>
      <c r="E8" s="23"/>
      <c r="F8" s="23"/>
      <c r="G8" s="23"/>
    </row>
    <row r="9">
      <c r="A9" s="25"/>
      <c r="B9" s="25"/>
      <c r="C9" s="25"/>
      <c r="D9" s="25"/>
      <c r="E9" s="25"/>
      <c r="F9" s="26"/>
      <c r="G9" s="26"/>
    </row>
    <row r="10" ht="38.25" customHeight="1">
      <c r="A10" s="27" t="s">
        <v>10</v>
      </c>
      <c r="B10" s="23"/>
      <c r="C10" s="24"/>
      <c r="D10" s="79">
        <v>10.0</v>
      </c>
      <c r="E10" s="29" t="s">
        <v>11</v>
      </c>
      <c r="F10" s="30" t="s">
        <v>12</v>
      </c>
      <c r="G10" s="4"/>
    </row>
    <row r="11">
      <c r="A11" s="31"/>
      <c r="B11" s="31"/>
      <c r="C11" s="32"/>
      <c r="D11" s="32"/>
      <c r="E11" s="32"/>
      <c r="F11" s="3"/>
      <c r="G11" s="5"/>
    </row>
    <row r="12">
      <c r="A12" s="33" t="s">
        <v>13</v>
      </c>
      <c r="B12" s="33" t="s">
        <v>14</v>
      </c>
      <c r="C12" s="34" t="s">
        <v>15</v>
      </c>
      <c r="D12" s="35" t="s">
        <v>16</v>
      </c>
      <c r="E12" s="23"/>
      <c r="F12" s="36" t="s">
        <v>17</v>
      </c>
      <c r="G12" s="80"/>
      <c r="H12" s="13"/>
    </row>
    <row r="13">
      <c r="A13" s="33" t="s">
        <v>18</v>
      </c>
      <c r="B13" s="38" t="s">
        <v>19</v>
      </c>
      <c r="C13" s="38" t="s">
        <v>20</v>
      </c>
      <c r="D13" s="81">
        <f>'Original Servings'!D11/'Original Servings'!$D$8*$D$10</f>
        <v>1.25</v>
      </c>
      <c r="E13" s="40" t="s">
        <v>21</v>
      </c>
      <c r="F13" s="41" t="s">
        <v>22</v>
      </c>
      <c r="G13" s="82">
        <f>469/2.2*D13</f>
        <v>266.4772727</v>
      </c>
    </row>
    <row r="14">
      <c r="A14" s="33" t="s">
        <v>18</v>
      </c>
      <c r="B14" s="38" t="s">
        <v>19</v>
      </c>
      <c r="C14" s="38" t="s">
        <v>24</v>
      </c>
      <c r="D14" s="81">
        <f>'Original Servings'!D12/'Original Servings'!$D$8*$D$10</f>
        <v>10</v>
      </c>
      <c r="E14" s="40" t="s">
        <v>25</v>
      </c>
      <c r="F14" s="44"/>
      <c r="G14" s="75">
        <f>139/18*D14</f>
        <v>77.22222222</v>
      </c>
    </row>
    <row r="15">
      <c r="A15" s="33" t="s">
        <v>27</v>
      </c>
      <c r="B15" s="38" t="s">
        <v>19</v>
      </c>
      <c r="C15" s="38" t="s">
        <v>28</v>
      </c>
      <c r="D15" s="81">
        <f>'Original Servings'!D13/'Original Servings'!$D$8*$D$10</f>
        <v>1.5</v>
      </c>
      <c r="E15" s="40" t="s">
        <v>29</v>
      </c>
      <c r="F15" s="44"/>
      <c r="G15" s="83"/>
      <c r="H15" s="84"/>
    </row>
    <row r="16">
      <c r="A16" s="33" t="s">
        <v>27</v>
      </c>
      <c r="B16" s="38" t="s">
        <v>19</v>
      </c>
      <c r="C16" s="38" t="s">
        <v>31</v>
      </c>
      <c r="D16" s="81">
        <f>'Original Servings'!D14/'Original Servings'!$D$8*$D$10</f>
        <v>1.5</v>
      </c>
      <c r="E16" s="40" t="s">
        <v>29</v>
      </c>
      <c r="F16" s="44"/>
      <c r="G16" s="75"/>
    </row>
    <row r="17">
      <c r="A17" s="38" t="s">
        <v>33</v>
      </c>
      <c r="B17" s="38" t="s">
        <v>34</v>
      </c>
      <c r="C17" s="38" t="s">
        <v>35</v>
      </c>
      <c r="D17" s="81">
        <f>'Original Servings'!D15/'Original Servings'!$D$8*$D$10</f>
        <v>1.5</v>
      </c>
      <c r="E17" s="40" t="s">
        <v>36</v>
      </c>
      <c r="F17" s="44"/>
      <c r="G17" s="75"/>
    </row>
    <row r="18">
      <c r="A18" s="38" t="s">
        <v>33</v>
      </c>
      <c r="B18" s="38" t="s">
        <v>34</v>
      </c>
      <c r="C18" s="38" t="s">
        <v>38</v>
      </c>
      <c r="D18" s="81">
        <f>'Original Servings'!D16/'Original Servings'!$D$8*$D$10</f>
        <v>0.25</v>
      </c>
      <c r="E18" s="40" t="s">
        <v>36</v>
      </c>
      <c r="F18" s="44"/>
      <c r="G18" s="75"/>
    </row>
    <row r="19">
      <c r="A19" s="38" t="s">
        <v>33</v>
      </c>
      <c r="B19" s="38" t="s">
        <v>34</v>
      </c>
      <c r="C19" s="38" t="s">
        <v>39</v>
      </c>
      <c r="D19" s="81">
        <f>'Original Servings'!D17/'Original Servings'!$D$8*$D$10</f>
        <v>1.5</v>
      </c>
      <c r="E19" s="40" t="s">
        <v>36</v>
      </c>
      <c r="F19" s="44"/>
      <c r="G19" s="85"/>
    </row>
    <row r="20">
      <c r="A20" s="38" t="s">
        <v>33</v>
      </c>
      <c r="B20" s="38" t="s">
        <v>34</v>
      </c>
      <c r="C20" s="38" t="s">
        <v>41</v>
      </c>
      <c r="D20" s="81">
        <f>'Original Servings'!D18/'Original Servings'!$D$8*$D$10</f>
        <v>2.5</v>
      </c>
      <c r="E20" s="40" t="s">
        <v>36</v>
      </c>
      <c r="F20" s="44"/>
      <c r="G20" s="85"/>
    </row>
    <row r="21" ht="26.25" customHeight="1">
      <c r="A21" s="38" t="s">
        <v>33</v>
      </c>
      <c r="B21" s="38" t="s">
        <v>34</v>
      </c>
      <c r="C21" s="38" t="s">
        <v>43</v>
      </c>
      <c r="D21" s="81">
        <f>'Original Servings'!D19/'Original Servings'!$D$8*$D$10</f>
        <v>0.125</v>
      </c>
      <c r="E21" s="40" t="s">
        <v>44</v>
      </c>
      <c r="F21" s="47" t="s">
        <v>45</v>
      </c>
      <c r="G21" s="83"/>
      <c r="H21" s="84"/>
    </row>
    <row r="22">
      <c r="A22" s="38" t="s">
        <v>33</v>
      </c>
      <c r="B22" s="48" t="s">
        <v>34</v>
      </c>
      <c r="C22" s="48" t="s">
        <v>47</v>
      </c>
      <c r="D22" s="81">
        <f>'Original Servings'!D20/'Original Servings'!$D$8*$D$10</f>
        <v>0.1875</v>
      </c>
      <c r="E22" s="40" t="s">
        <v>44</v>
      </c>
      <c r="F22" s="44"/>
      <c r="G22" s="75"/>
    </row>
    <row r="23">
      <c r="A23" s="38" t="s">
        <v>33</v>
      </c>
      <c r="B23" s="48" t="s">
        <v>34</v>
      </c>
      <c r="C23" s="48" t="s">
        <v>48</v>
      </c>
      <c r="D23" s="81">
        <f>'Original Servings'!D21/'Original Servings'!$D$8*$D$10</f>
        <v>0.05</v>
      </c>
      <c r="E23" s="40" t="s">
        <v>44</v>
      </c>
      <c r="F23" s="44"/>
      <c r="G23" s="75"/>
    </row>
    <row r="24">
      <c r="A24" s="33" t="s">
        <v>18</v>
      </c>
      <c r="B24" s="48" t="s">
        <v>50</v>
      </c>
      <c r="C24" s="48" t="s">
        <v>51</v>
      </c>
      <c r="D24" s="81">
        <f>'Original Servings'!D22/'Original Servings'!$D$8*$D$10</f>
        <v>0.25</v>
      </c>
      <c r="E24" s="40" t="s">
        <v>52</v>
      </c>
      <c r="F24" s="44"/>
      <c r="G24" s="86">
        <v>219.0</v>
      </c>
    </row>
    <row r="25">
      <c r="A25" s="49"/>
      <c r="B25" s="49"/>
      <c r="C25" s="49"/>
      <c r="D25" s="50"/>
      <c r="E25" s="51"/>
      <c r="F25" s="44"/>
      <c r="G25" s="75"/>
    </row>
    <row r="26">
      <c r="A26" s="32"/>
      <c r="B26" s="32"/>
      <c r="C26" s="32"/>
      <c r="D26" s="52"/>
      <c r="E26" s="53"/>
      <c r="F26" s="54"/>
      <c r="G26" s="83">
        <f>sum(G13:G25)</f>
        <v>562.6994949</v>
      </c>
    </row>
    <row r="27">
      <c r="A27" s="32"/>
      <c r="B27" s="32"/>
      <c r="C27" s="32"/>
      <c r="D27" s="32"/>
      <c r="E27" s="32"/>
      <c r="F27" s="55"/>
      <c r="G27" s="37"/>
    </row>
    <row r="28">
      <c r="A28" s="57" t="s">
        <v>55</v>
      </c>
      <c r="B28" s="23"/>
      <c r="C28" s="23"/>
      <c r="D28" s="23"/>
      <c r="E28" s="23"/>
      <c r="F28" s="23"/>
      <c r="G28" s="37"/>
    </row>
    <row r="29">
      <c r="A29" s="58"/>
      <c r="B29" s="25"/>
      <c r="C29" s="59"/>
      <c r="D29" s="59"/>
      <c r="E29" s="60"/>
      <c r="F29" s="60"/>
      <c r="G29" s="6"/>
    </row>
    <row r="30">
      <c r="A30" s="27" t="s">
        <v>56</v>
      </c>
      <c r="B30" s="23"/>
      <c r="C30" s="23"/>
      <c r="D30" s="28"/>
      <c r="E30" s="37"/>
      <c r="F30" s="4"/>
      <c r="G30" s="6"/>
    </row>
    <row r="31">
      <c r="A31" s="32"/>
      <c r="B31" s="32"/>
      <c r="C31" s="32"/>
      <c r="D31" s="32"/>
      <c r="E31" s="3"/>
      <c r="F31" s="3"/>
      <c r="G31" s="3"/>
      <c r="H31" s="2"/>
    </row>
    <row r="32">
      <c r="A32" s="34" t="s">
        <v>15</v>
      </c>
      <c r="B32" s="61" t="s">
        <v>57</v>
      </c>
      <c r="C32" s="61" t="s">
        <v>58</v>
      </c>
      <c r="D32" s="57" t="s">
        <v>59</v>
      </c>
      <c r="E32" s="23"/>
      <c r="F32" s="23"/>
      <c r="G32" s="24"/>
      <c r="H32" s="87"/>
    </row>
    <row r="33">
      <c r="A33" s="66"/>
      <c r="B33" s="63"/>
      <c r="C33" s="63"/>
      <c r="D33" s="67"/>
      <c r="E33" s="23"/>
      <c r="F33" s="23"/>
      <c r="G33" s="24"/>
      <c r="H33" s="87"/>
    </row>
    <row r="34">
      <c r="A34" s="66"/>
      <c r="B34" s="63"/>
      <c r="C34" s="63"/>
      <c r="D34" s="67"/>
      <c r="E34" s="23"/>
      <c r="F34" s="23"/>
      <c r="G34" s="24"/>
      <c r="H34" s="87"/>
    </row>
    <row r="35">
      <c r="A35" s="66"/>
      <c r="B35" s="63"/>
      <c r="C35" s="63"/>
      <c r="D35" s="68"/>
      <c r="E35" s="23"/>
      <c r="F35" s="23"/>
      <c r="G35" s="24"/>
      <c r="H35" s="87"/>
    </row>
    <row r="36">
      <c r="A36" s="66"/>
      <c r="B36" s="63"/>
      <c r="C36" s="63"/>
      <c r="D36" s="69"/>
      <c r="E36" s="23"/>
      <c r="F36" s="23"/>
      <c r="G36" s="24"/>
      <c r="H36" s="87"/>
    </row>
    <row r="37">
      <c r="A37" s="21"/>
      <c r="B37" s="21"/>
      <c r="C37" s="21"/>
      <c r="D37" s="21"/>
      <c r="E37" s="21"/>
      <c r="F37" s="21"/>
      <c r="G37" s="18"/>
      <c r="H37" s="7"/>
    </row>
    <row r="38">
      <c r="A38" s="4"/>
      <c r="B38" s="4"/>
      <c r="C38" s="4"/>
      <c r="D38" s="4"/>
      <c r="E38" s="4"/>
      <c r="F38" s="4"/>
      <c r="G38" s="6"/>
    </row>
  </sheetData>
  <mergeCells count="11">
    <mergeCell ref="B1:C1"/>
    <mergeCell ref="A8:G8"/>
    <mergeCell ref="A10:C10"/>
    <mergeCell ref="D12:E12"/>
    <mergeCell ref="D33:G33"/>
    <mergeCell ref="A28:F28"/>
    <mergeCell ref="A30:C30"/>
    <mergeCell ref="D32:G32"/>
    <mergeCell ref="D34:G34"/>
    <mergeCell ref="D35:G35"/>
    <mergeCell ref="D36:G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71"/>
    <col customWidth="1" min="2" max="2" width="19.29"/>
    <col customWidth="1" min="3" max="3" width="22.57"/>
    <col customWidth="1" min="4" max="4" width="13.29"/>
    <col customWidth="1" min="5" max="5" width="16.86"/>
    <col customWidth="1" min="6" max="6" width="20.86"/>
    <col customWidth="1" min="7" max="7" width="30.43"/>
    <col customWidth="1" min="8" max="8" width="9.29"/>
  </cols>
  <sheetData>
    <row r="1" ht="15.75" customHeight="1">
      <c r="A1" s="88" t="s">
        <v>0</v>
      </c>
      <c r="B1" s="89" t="s">
        <v>1</v>
      </c>
      <c r="C1" s="24"/>
      <c r="D1" s="49"/>
      <c r="E1" s="90"/>
      <c r="F1" s="4"/>
      <c r="G1" s="6"/>
    </row>
    <row r="2" ht="15.0" customHeight="1">
      <c r="A2" s="8" t="s">
        <v>2</v>
      </c>
      <c r="B2" s="9">
        <f>D8*50</f>
        <v>2000</v>
      </c>
      <c r="C2" s="10" t="s">
        <v>3</v>
      </c>
      <c r="D2" s="11" t="s">
        <v>4</v>
      </c>
      <c r="E2" s="37"/>
      <c r="F2" s="6"/>
      <c r="G2" s="20"/>
    </row>
    <row r="3" ht="15.0" customHeight="1">
      <c r="A3" s="8" t="s">
        <v>6</v>
      </c>
      <c r="B3" s="9"/>
      <c r="C3" s="91"/>
      <c r="D3" s="49"/>
      <c r="E3" s="90"/>
      <c r="F3" s="6"/>
      <c r="G3" s="20"/>
    </row>
    <row r="4" ht="15.0" customHeight="1">
      <c r="A4" s="18"/>
      <c r="B4" s="92"/>
      <c r="C4" s="21"/>
      <c r="D4" s="18"/>
      <c r="E4" s="20"/>
      <c r="F4" s="4"/>
      <c r="G4" s="6"/>
    </row>
    <row r="5" ht="15.75" customHeight="1">
      <c r="A5" s="6"/>
      <c r="B5" s="6"/>
      <c r="C5" s="6"/>
      <c r="D5" s="6"/>
      <c r="E5" s="3"/>
      <c r="F5" s="3"/>
      <c r="G5" s="3"/>
      <c r="H5" s="2"/>
    </row>
    <row r="6" ht="15.75" customHeight="1">
      <c r="A6" s="93" t="s">
        <v>9</v>
      </c>
      <c r="B6" s="2"/>
      <c r="C6" s="2"/>
      <c r="D6" s="2"/>
      <c r="E6" s="2"/>
      <c r="F6" s="2"/>
      <c r="G6" s="2"/>
      <c r="H6" s="23"/>
    </row>
    <row r="7">
      <c r="A7" s="25"/>
      <c r="B7" s="25"/>
      <c r="C7" s="25"/>
      <c r="D7" s="25"/>
      <c r="E7" s="25"/>
      <c r="F7" s="26"/>
      <c r="G7" s="26"/>
      <c r="H7" s="7"/>
    </row>
    <row r="8" ht="38.25" customHeight="1">
      <c r="A8" s="27" t="s">
        <v>10</v>
      </c>
      <c r="B8" s="23"/>
      <c r="C8" s="24"/>
      <c r="D8" s="79">
        <v>40.0</v>
      </c>
      <c r="E8" s="29" t="s">
        <v>11</v>
      </c>
      <c r="F8" s="30" t="s">
        <v>12</v>
      </c>
      <c r="G8" s="4"/>
    </row>
    <row r="9">
      <c r="A9" s="31"/>
      <c r="B9" s="31"/>
      <c r="C9" s="32"/>
      <c r="D9" s="32"/>
      <c r="E9" s="32"/>
      <c r="F9" s="3"/>
      <c r="G9" s="4"/>
    </row>
    <row r="10">
      <c r="A10" s="33" t="s">
        <v>13</v>
      </c>
      <c r="B10" s="33" t="s">
        <v>14</v>
      </c>
      <c r="C10" s="34" t="s">
        <v>15</v>
      </c>
      <c r="D10" s="35" t="s">
        <v>16</v>
      </c>
      <c r="E10" s="23"/>
      <c r="F10" s="36" t="s">
        <v>17</v>
      </c>
      <c r="G10" s="37"/>
    </row>
    <row r="11">
      <c r="A11" s="38" t="s">
        <v>18</v>
      </c>
      <c r="B11" s="38" t="s">
        <v>19</v>
      </c>
      <c r="C11" s="38" t="s">
        <v>20</v>
      </c>
      <c r="D11" s="94">
        <f>D8*0.125</f>
        <v>5</v>
      </c>
      <c r="E11" s="40" t="s">
        <v>21</v>
      </c>
      <c r="F11" s="41" t="s">
        <v>22</v>
      </c>
      <c r="G11" s="37"/>
    </row>
    <row r="12">
      <c r="A12" s="38" t="s">
        <v>18</v>
      </c>
      <c r="B12" s="38" t="s">
        <v>19</v>
      </c>
      <c r="C12" s="38" t="s">
        <v>24</v>
      </c>
      <c r="D12" s="95">
        <v>40.0</v>
      </c>
      <c r="E12" s="40" t="s">
        <v>25</v>
      </c>
      <c r="F12" s="44"/>
      <c r="G12" s="37"/>
    </row>
    <row r="13">
      <c r="A13" s="38" t="s">
        <v>18</v>
      </c>
      <c r="B13" s="38" t="s">
        <v>19</v>
      </c>
      <c r="C13" s="38" t="s">
        <v>28</v>
      </c>
      <c r="D13" s="95">
        <v>6.0</v>
      </c>
      <c r="E13" s="40" t="s">
        <v>29</v>
      </c>
      <c r="F13" s="44"/>
      <c r="G13" s="37"/>
    </row>
    <row r="14">
      <c r="A14" s="38" t="s">
        <v>66</v>
      </c>
      <c r="B14" s="38" t="s">
        <v>19</v>
      </c>
      <c r="C14" s="38" t="s">
        <v>67</v>
      </c>
      <c r="D14" s="95">
        <v>6.0</v>
      </c>
      <c r="E14" s="40" t="s">
        <v>29</v>
      </c>
      <c r="F14" s="44"/>
      <c r="G14" s="37"/>
    </row>
    <row r="15">
      <c r="A15" s="38" t="s">
        <v>33</v>
      </c>
      <c r="B15" s="38" t="s">
        <v>34</v>
      </c>
      <c r="C15" s="38" t="s">
        <v>35</v>
      </c>
      <c r="D15" s="95">
        <v>6.0</v>
      </c>
      <c r="E15" s="40" t="s">
        <v>36</v>
      </c>
      <c r="F15" s="44"/>
      <c r="G15" s="37"/>
    </row>
    <row r="16">
      <c r="A16" s="38" t="s">
        <v>33</v>
      </c>
      <c r="B16" s="38" t="s">
        <v>34</v>
      </c>
      <c r="C16" s="38" t="s">
        <v>38</v>
      </c>
      <c r="D16" s="95">
        <v>1.0</v>
      </c>
      <c r="E16" s="40" t="s">
        <v>36</v>
      </c>
      <c r="F16" s="44"/>
      <c r="G16" s="37"/>
    </row>
    <row r="17">
      <c r="A17" s="38" t="s">
        <v>33</v>
      </c>
      <c r="B17" s="38" t="s">
        <v>34</v>
      </c>
      <c r="C17" s="38" t="s">
        <v>39</v>
      </c>
      <c r="D17" s="95">
        <v>6.0</v>
      </c>
      <c r="E17" s="40" t="s">
        <v>36</v>
      </c>
      <c r="F17" s="44"/>
      <c r="G17" s="37"/>
    </row>
    <row r="18">
      <c r="A18" s="38" t="s">
        <v>33</v>
      </c>
      <c r="B18" s="38" t="s">
        <v>34</v>
      </c>
      <c r="C18" s="38" t="s">
        <v>41</v>
      </c>
      <c r="D18" s="95">
        <v>10.0</v>
      </c>
      <c r="E18" s="40" t="s">
        <v>36</v>
      </c>
      <c r="F18" s="44"/>
      <c r="G18" s="37"/>
    </row>
    <row r="19">
      <c r="A19" s="38" t="s">
        <v>33</v>
      </c>
      <c r="B19" s="38" t="s">
        <v>34</v>
      </c>
      <c r="C19" s="38" t="s">
        <v>43</v>
      </c>
      <c r="D19" s="95">
        <v>0.5</v>
      </c>
      <c r="E19" s="40" t="s">
        <v>44</v>
      </c>
      <c r="F19" s="44"/>
      <c r="G19" s="37"/>
    </row>
    <row r="20">
      <c r="A20" s="48" t="s">
        <v>33</v>
      </c>
      <c r="B20" s="48" t="s">
        <v>34</v>
      </c>
      <c r="C20" s="48" t="s">
        <v>47</v>
      </c>
      <c r="D20" s="95">
        <v>0.75</v>
      </c>
      <c r="E20" s="40" t="s">
        <v>44</v>
      </c>
      <c r="F20" s="44"/>
      <c r="G20" s="37"/>
    </row>
    <row r="21">
      <c r="A21" s="48" t="s">
        <v>33</v>
      </c>
      <c r="B21" s="48" t="s">
        <v>34</v>
      </c>
      <c r="C21" s="48" t="s">
        <v>48</v>
      </c>
      <c r="D21" s="96">
        <v>0.2</v>
      </c>
      <c r="E21" s="40" t="s">
        <v>44</v>
      </c>
      <c r="F21" s="44"/>
      <c r="G21" s="37"/>
    </row>
    <row r="22">
      <c r="A22" s="38" t="s">
        <v>18</v>
      </c>
      <c r="B22" s="48" t="s">
        <v>50</v>
      </c>
      <c r="C22" s="48" t="s">
        <v>51</v>
      </c>
      <c r="D22" s="95">
        <v>1.0</v>
      </c>
      <c r="E22" s="40" t="s">
        <v>69</v>
      </c>
      <c r="F22" s="44"/>
      <c r="G22" s="37"/>
    </row>
    <row r="23">
      <c r="A23" s="48" t="s">
        <v>66</v>
      </c>
      <c r="B23" s="48" t="s">
        <v>50</v>
      </c>
      <c r="C23" s="48" t="s">
        <v>70</v>
      </c>
      <c r="D23" s="95">
        <v>6.0</v>
      </c>
      <c r="E23" s="40" t="s">
        <v>71</v>
      </c>
      <c r="F23" s="44"/>
      <c r="G23" s="37"/>
    </row>
    <row r="24">
      <c r="A24" s="18"/>
      <c r="B24" s="18"/>
      <c r="C24" s="18"/>
      <c r="D24" s="18"/>
      <c r="E24" s="18"/>
      <c r="F24" s="18"/>
      <c r="G24" s="6"/>
    </row>
    <row r="25">
      <c r="A25" s="97"/>
      <c r="B25" s="6"/>
      <c r="C25" s="6"/>
      <c r="D25" s="6"/>
      <c r="E25" s="6"/>
      <c r="F25" s="6"/>
      <c r="G25" s="6"/>
    </row>
    <row r="26">
      <c r="A26" s="98"/>
      <c r="B26" s="99"/>
      <c r="C26" s="100"/>
      <c r="D26" s="100"/>
      <c r="E26" s="100"/>
      <c r="F26" s="100"/>
      <c r="G26" s="5"/>
      <c r="H26" s="2"/>
    </row>
    <row r="27">
      <c r="A27" s="57" t="s">
        <v>55</v>
      </c>
      <c r="B27" s="23"/>
      <c r="C27" s="23"/>
      <c r="D27" s="23"/>
      <c r="E27" s="23"/>
      <c r="F27" s="23"/>
      <c r="G27" s="23"/>
      <c r="H27" s="23"/>
    </row>
    <row r="28">
      <c r="A28" s="58"/>
      <c r="B28" s="25"/>
      <c r="C28" s="59"/>
      <c r="D28" s="59"/>
      <c r="E28" s="60"/>
      <c r="F28" s="60"/>
      <c r="G28" s="18"/>
      <c r="H28" s="7"/>
    </row>
    <row r="29">
      <c r="A29" s="27" t="s">
        <v>56</v>
      </c>
      <c r="B29" s="23"/>
      <c r="C29" s="23"/>
      <c r="D29" s="28"/>
      <c r="E29" s="37"/>
      <c r="F29" s="4"/>
      <c r="G29" s="6"/>
    </row>
    <row r="30">
      <c r="A30" s="32"/>
      <c r="B30" s="32"/>
      <c r="C30" s="32"/>
      <c r="D30" s="32"/>
      <c r="E30" s="3"/>
      <c r="F30" s="3"/>
      <c r="G30" s="3"/>
      <c r="H30" s="2"/>
    </row>
    <row r="31">
      <c r="A31" s="34" t="s">
        <v>72</v>
      </c>
      <c r="B31" s="61" t="s">
        <v>73</v>
      </c>
      <c r="C31" s="101" t="s">
        <v>74</v>
      </c>
      <c r="D31" s="23"/>
      <c r="E31" s="23"/>
      <c r="F31" s="23"/>
      <c r="G31" s="23"/>
      <c r="H31" s="24"/>
    </row>
    <row r="32">
      <c r="A32" s="102">
        <v>41421.0</v>
      </c>
      <c r="B32" s="64" t="s">
        <v>75</v>
      </c>
      <c r="C32" s="103" t="s">
        <v>60</v>
      </c>
      <c r="D32" s="23"/>
      <c r="E32" s="23"/>
      <c r="F32" s="23"/>
      <c r="G32" s="23"/>
      <c r="H32" s="24"/>
    </row>
    <row r="33">
      <c r="A33" s="66"/>
      <c r="B33" s="63"/>
      <c r="C33" s="69"/>
      <c r="D33" s="23"/>
      <c r="E33" s="23"/>
      <c r="F33" s="23"/>
      <c r="G33" s="23"/>
      <c r="H33" s="24"/>
    </row>
    <row r="34">
      <c r="A34" s="66"/>
      <c r="B34" s="63"/>
      <c r="C34" s="69"/>
      <c r="D34" s="23"/>
      <c r="E34" s="23"/>
      <c r="F34" s="23"/>
      <c r="G34" s="23"/>
      <c r="H34" s="24"/>
    </row>
    <row r="35">
      <c r="A35" s="66"/>
      <c r="B35" s="63"/>
      <c r="C35" s="69"/>
      <c r="D35" s="23"/>
      <c r="E35" s="23"/>
      <c r="F35" s="23"/>
      <c r="G35" s="23"/>
      <c r="H35" s="24"/>
    </row>
  </sheetData>
  <mergeCells count="11">
    <mergeCell ref="B1:C1"/>
    <mergeCell ref="A6:G6"/>
    <mergeCell ref="A8:C8"/>
    <mergeCell ref="D10:E10"/>
    <mergeCell ref="C32:H32"/>
    <mergeCell ref="A27:H27"/>
    <mergeCell ref="A29:C29"/>
    <mergeCell ref="C31:H31"/>
    <mergeCell ref="C33:H33"/>
    <mergeCell ref="C34:H34"/>
    <mergeCell ref="C35:H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2" width="21.43"/>
    <col customWidth="1" min="3" max="3" width="20.71"/>
    <col customWidth="1" min="4" max="4" width="23.14"/>
    <col customWidth="1" min="5" max="5" width="18.0"/>
  </cols>
  <sheetData>
    <row r="1" ht="11.25" customHeight="1">
      <c r="A1" s="104"/>
      <c r="B1" s="104"/>
      <c r="C1" s="104"/>
      <c r="D1" s="104"/>
      <c r="E1" s="104"/>
    </row>
    <row r="2" ht="37.5" customHeight="1">
      <c r="A2" s="105" t="s">
        <v>76</v>
      </c>
      <c r="B2" s="105" t="s">
        <v>77</v>
      </c>
      <c r="C2" s="105" t="s">
        <v>78</v>
      </c>
      <c r="D2" s="105" t="s">
        <v>79</v>
      </c>
      <c r="E2" s="105" t="s">
        <v>80</v>
      </c>
    </row>
    <row r="3" ht="11.25" customHeight="1">
      <c r="A3" s="106" t="s">
        <v>82</v>
      </c>
      <c r="B3" s="106" t="s">
        <v>99</v>
      </c>
      <c r="C3" s="106" t="s">
        <v>101</v>
      </c>
      <c r="D3" s="106" t="s">
        <v>104</v>
      </c>
      <c r="E3" s="106" t="s">
        <v>106</v>
      </c>
    </row>
    <row r="4" ht="11.25" customHeight="1">
      <c r="A4" s="107" t="s">
        <v>108</v>
      </c>
      <c r="B4" s="106" t="s">
        <v>113</v>
      </c>
      <c r="C4" s="106" t="s">
        <v>114</v>
      </c>
      <c r="D4" s="106" t="s">
        <v>115</v>
      </c>
      <c r="E4" s="106"/>
    </row>
    <row r="5" ht="11.25" customHeight="1">
      <c r="A5" s="104"/>
      <c r="B5" s="108"/>
      <c r="C5" s="108"/>
      <c r="D5" s="108"/>
      <c r="E5" s="108"/>
    </row>
    <row r="6" ht="11.25" customHeight="1">
      <c r="A6" s="104"/>
      <c r="B6" s="104"/>
      <c r="C6" s="104"/>
      <c r="D6" s="104"/>
      <c r="E6" s="104"/>
    </row>
    <row r="7" ht="11.25" customHeight="1">
      <c r="A7" s="104"/>
      <c r="B7" s="104"/>
      <c r="C7" s="104"/>
      <c r="D7" s="104"/>
      <c r="E7" s="104"/>
    </row>
    <row r="8" ht="11.25" customHeight="1">
      <c r="A8" s="104"/>
      <c r="B8" s="104"/>
      <c r="C8" s="104"/>
      <c r="D8" s="104"/>
      <c r="E8" s="10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6" t="s">
        <v>81</v>
      </c>
    </row>
    <row r="2">
      <c r="A2" s="46" t="s">
        <v>83</v>
      </c>
      <c r="E2" s="46" t="s">
        <v>84</v>
      </c>
    </row>
    <row r="3">
      <c r="A3" s="46" t="s">
        <v>85</v>
      </c>
      <c r="B3" s="46" t="s">
        <v>86</v>
      </c>
      <c r="C3" s="46" t="s">
        <v>87</v>
      </c>
    </row>
    <row r="4">
      <c r="A4" s="46" t="s">
        <v>88</v>
      </c>
      <c r="B4" s="46" t="s">
        <v>89</v>
      </c>
      <c r="C4" s="46" t="s">
        <v>90</v>
      </c>
    </row>
    <row r="5">
      <c r="A5" s="46" t="s">
        <v>91</v>
      </c>
      <c r="B5" s="46" t="s">
        <v>92</v>
      </c>
    </row>
    <row r="6">
      <c r="A6" s="46" t="s">
        <v>93</v>
      </c>
      <c r="B6" s="46" t="s">
        <v>94</v>
      </c>
      <c r="C6" s="46" t="s">
        <v>95</v>
      </c>
      <c r="D6" s="46" t="s">
        <v>96</v>
      </c>
    </row>
    <row r="7">
      <c r="A7" s="46" t="s">
        <v>97</v>
      </c>
      <c r="B7" s="46" t="s">
        <v>98</v>
      </c>
    </row>
    <row r="9">
      <c r="B9" s="46" t="s">
        <v>100</v>
      </c>
      <c r="C9" s="46" t="s">
        <v>102</v>
      </c>
      <c r="D9" s="46" t="s">
        <v>103</v>
      </c>
      <c r="E9" s="46" t="s">
        <v>105</v>
      </c>
    </row>
    <row r="10">
      <c r="A10" s="46" t="s">
        <v>107</v>
      </c>
      <c r="B10" s="46" t="s">
        <v>109</v>
      </c>
      <c r="C10" s="46" t="s">
        <v>110</v>
      </c>
      <c r="D10" s="46" t="s">
        <v>111</v>
      </c>
      <c r="E10" s="46" t="s">
        <v>112</v>
      </c>
    </row>
    <row r="13">
      <c r="A13" s="109" t="s">
        <v>116</v>
      </c>
      <c r="B13" s="46" t="s">
        <v>117</v>
      </c>
      <c r="D13" s="46" t="s">
        <v>118</v>
      </c>
      <c r="E13" s="46" t="s">
        <v>119</v>
      </c>
    </row>
    <row r="14">
      <c r="A14" s="109" t="s">
        <v>120</v>
      </c>
      <c r="B14" s="46" t="s">
        <v>121</v>
      </c>
      <c r="D14" s="46" t="s">
        <v>122</v>
      </c>
    </row>
    <row r="15">
      <c r="A15" s="109" t="s">
        <v>123</v>
      </c>
      <c r="B15" s="46" t="s">
        <v>124</v>
      </c>
      <c r="D15" s="46" t="s">
        <v>125</v>
      </c>
      <c r="E15" s="46" t="s">
        <v>126</v>
      </c>
    </row>
    <row r="16">
      <c r="A16" s="109" t="s">
        <v>127</v>
      </c>
      <c r="B16" s="46" t="s">
        <v>128</v>
      </c>
      <c r="D16" s="46" t="s">
        <v>129</v>
      </c>
      <c r="E16" s="46" t="s">
        <v>130</v>
      </c>
    </row>
    <row r="17">
      <c r="A17" s="109" t="s">
        <v>131</v>
      </c>
      <c r="B17" s="46" t="s">
        <v>132</v>
      </c>
    </row>
  </sheetData>
  <mergeCells count="6">
    <mergeCell ref="A10:A11"/>
    <mergeCell ref="C10:C12"/>
    <mergeCell ref="B13:C13"/>
    <mergeCell ref="B14:C14"/>
    <mergeCell ref="B15:C15"/>
    <mergeCell ref="B16:C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7.57"/>
    <col customWidth="1" min="5" max="5" width="16.86"/>
    <col customWidth="1" min="6" max="6" width="20.86"/>
    <col customWidth="1" min="7" max="7" width="30.43"/>
  </cols>
  <sheetData>
    <row r="1" ht="15.75" customHeight="1">
      <c r="A1" s="1" t="s">
        <v>0</v>
      </c>
      <c r="B1" s="1" t="s">
        <v>1</v>
      </c>
      <c r="C1" s="2"/>
      <c r="D1" s="3"/>
      <c r="E1" s="4"/>
      <c r="F1" s="4"/>
      <c r="G1" s="3"/>
    </row>
    <row r="2" ht="38.25" customHeight="1">
      <c r="A2" s="8" t="s">
        <v>2</v>
      </c>
      <c r="B2" s="8">
        <v>1800.0</v>
      </c>
      <c r="C2" s="10" t="s">
        <v>3</v>
      </c>
      <c r="D2" s="11" t="s">
        <v>133</v>
      </c>
      <c r="E2" s="37"/>
      <c r="F2" s="110"/>
      <c r="G2" s="8" t="s">
        <v>5</v>
      </c>
    </row>
    <row r="3" ht="15.0" customHeight="1">
      <c r="A3" s="8" t="s">
        <v>6</v>
      </c>
      <c r="B3" s="14" t="s">
        <v>134</v>
      </c>
      <c r="C3" s="15"/>
      <c r="D3" s="16"/>
      <c r="E3" s="4"/>
      <c r="F3" s="110"/>
      <c r="G3" s="8" t="s">
        <v>135</v>
      </c>
    </row>
    <row r="4" ht="15.0" customHeight="1">
      <c r="A4" s="18"/>
      <c r="B4" s="18"/>
      <c r="C4" s="19"/>
      <c r="D4" s="20"/>
      <c r="E4" s="4"/>
      <c r="F4" s="4"/>
      <c r="G4" s="18"/>
    </row>
    <row r="5">
      <c r="A5" s="3"/>
      <c r="B5" s="3"/>
      <c r="C5" s="3"/>
      <c r="D5" s="3"/>
      <c r="E5" s="3"/>
      <c r="F5" s="3"/>
      <c r="G5" s="3"/>
    </row>
    <row r="6" ht="15.75" customHeight="1">
      <c r="A6" s="22" t="s">
        <v>9</v>
      </c>
      <c r="B6" s="23"/>
      <c r="C6" s="23"/>
      <c r="D6" s="23"/>
      <c r="E6" s="23"/>
      <c r="F6" s="23"/>
      <c r="G6" s="23"/>
    </row>
    <row r="7">
      <c r="A7" s="25"/>
      <c r="B7" s="25"/>
      <c r="C7" s="25"/>
      <c r="D7" s="25"/>
      <c r="E7" s="25"/>
      <c r="F7" s="26"/>
      <c r="G7" s="26"/>
    </row>
    <row r="8" ht="38.25" customHeight="1">
      <c r="A8" s="27" t="s">
        <v>10</v>
      </c>
      <c r="B8" s="23"/>
      <c r="C8" s="24"/>
      <c r="D8" s="79">
        <v>30.0</v>
      </c>
      <c r="E8" s="29" t="s">
        <v>11</v>
      </c>
      <c r="F8" s="30" t="s">
        <v>12</v>
      </c>
      <c r="G8" s="4"/>
    </row>
    <row r="9">
      <c r="A9" s="31"/>
      <c r="B9" s="31"/>
      <c r="C9" s="32"/>
      <c r="D9" s="32"/>
      <c r="E9" s="32"/>
      <c r="F9" s="3"/>
      <c r="G9" s="4"/>
    </row>
    <row r="10">
      <c r="A10" s="33" t="s">
        <v>13</v>
      </c>
      <c r="B10" s="33" t="s">
        <v>14</v>
      </c>
      <c r="C10" s="34" t="s">
        <v>15</v>
      </c>
      <c r="D10" s="35" t="s">
        <v>16</v>
      </c>
      <c r="E10" s="23"/>
      <c r="F10" s="36" t="s">
        <v>17</v>
      </c>
      <c r="G10" s="37"/>
    </row>
    <row r="11">
      <c r="A11" s="38" t="s">
        <v>18</v>
      </c>
      <c r="B11" s="38" t="s">
        <v>19</v>
      </c>
      <c r="C11" s="38" t="s">
        <v>20</v>
      </c>
      <c r="D11" s="95">
        <v>3.75</v>
      </c>
      <c r="E11" s="40" t="s">
        <v>21</v>
      </c>
      <c r="F11" s="41" t="s">
        <v>22</v>
      </c>
      <c r="G11" s="37"/>
    </row>
    <row r="12">
      <c r="A12" s="38" t="s">
        <v>18</v>
      </c>
      <c r="B12" s="38" t="s">
        <v>19</v>
      </c>
      <c r="C12" s="38" t="s">
        <v>24</v>
      </c>
      <c r="D12" s="95">
        <v>30.0</v>
      </c>
      <c r="E12" s="40" t="s">
        <v>25</v>
      </c>
      <c r="F12" s="44"/>
      <c r="G12" s="37"/>
    </row>
    <row r="13">
      <c r="A13" s="38" t="s">
        <v>18</v>
      </c>
      <c r="B13" s="38" t="s">
        <v>19</v>
      </c>
      <c r="C13" s="38" t="s">
        <v>28</v>
      </c>
      <c r="D13" s="95">
        <v>6.0</v>
      </c>
      <c r="E13" s="40" t="s">
        <v>29</v>
      </c>
      <c r="F13" s="44"/>
      <c r="G13" s="37"/>
    </row>
    <row r="14">
      <c r="A14" s="38" t="s">
        <v>136</v>
      </c>
      <c r="B14" s="38" t="s">
        <v>19</v>
      </c>
      <c r="C14" s="38" t="s">
        <v>31</v>
      </c>
      <c r="D14" s="95">
        <v>6.0</v>
      </c>
      <c r="E14" s="40" t="s">
        <v>29</v>
      </c>
      <c r="F14" s="44"/>
      <c r="G14" s="37"/>
    </row>
    <row r="15">
      <c r="A15" s="38" t="s">
        <v>33</v>
      </c>
      <c r="B15" s="38" t="s">
        <v>34</v>
      </c>
      <c r="C15" s="38" t="s">
        <v>35</v>
      </c>
      <c r="D15" s="95">
        <v>4.5</v>
      </c>
      <c r="E15" s="40" t="s">
        <v>36</v>
      </c>
      <c r="F15" s="44"/>
      <c r="G15" s="37"/>
    </row>
    <row r="16">
      <c r="A16" s="38" t="s">
        <v>33</v>
      </c>
      <c r="B16" s="38" t="s">
        <v>34</v>
      </c>
      <c r="C16" s="38" t="s">
        <v>38</v>
      </c>
      <c r="D16" s="95">
        <v>0.75</v>
      </c>
      <c r="E16" s="40" t="s">
        <v>36</v>
      </c>
      <c r="F16" s="44"/>
      <c r="G16" s="37"/>
    </row>
    <row r="17">
      <c r="A17" s="38" t="s">
        <v>33</v>
      </c>
      <c r="B17" s="38" t="s">
        <v>34</v>
      </c>
      <c r="C17" s="38" t="s">
        <v>39</v>
      </c>
      <c r="D17" s="95">
        <v>4.5</v>
      </c>
      <c r="E17" s="40" t="s">
        <v>36</v>
      </c>
      <c r="F17" s="44"/>
      <c r="G17" s="37"/>
    </row>
    <row r="18">
      <c r="A18" s="38" t="s">
        <v>33</v>
      </c>
      <c r="B18" s="38" t="s">
        <v>34</v>
      </c>
      <c r="C18" s="38" t="s">
        <v>41</v>
      </c>
      <c r="D18" s="95">
        <v>7.5</v>
      </c>
      <c r="E18" s="40" t="s">
        <v>36</v>
      </c>
      <c r="F18" s="44"/>
      <c r="G18" s="37"/>
    </row>
    <row r="19">
      <c r="A19" s="38" t="s">
        <v>33</v>
      </c>
      <c r="B19" s="38" t="s">
        <v>34</v>
      </c>
      <c r="C19" s="38" t="s">
        <v>43</v>
      </c>
      <c r="D19" s="111">
        <v>0.38</v>
      </c>
      <c r="E19" s="40" t="s">
        <v>44</v>
      </c>
      <c r="F19" s="44"/>
      <c r="G19" s="37"/>
    </row>
    <row r="20">
      <c r="A20" s="48" t="s">
        <v>33</v>
      </c>
      <c r="B20" s="48" t="s">
        <v>34</v>
      </c>
      <c r="C20" s="48" t="s">
        <v>47</v>
      </c>
      <c r="D20" s="111">
        <v>0.56</v>
      </c>
      <c r="E20" s="40" t="s">
        <v>44</v>
      </c>
      <c r="F20" s="44"/>
      <c r="G20" s="37"/>
    </row>
    <row r="21">
      <c r="A21" s="48" t="s">
        <v>33</v>
      </c>
      <c r="B21" s="48" t="s">
        <v>34</v>
      </c>
      <c r="C21" s="48" t="s">
        <v>48</v>
      </c>
      <c r="D21" s="111">
        <v>0.38</v>
      </c>
      <c r="E21" s="40" t="s">
        <v>44</v>
      </c>
      <c r="F21" s="44"/>
      <c r="G21" s="37"/>
    </row>
    <row r="22">
      <c r="A22" s="38" t="s">
        <v>18</v>
      </c>
      <c r="B22" s="48" t="s">
        <v>50</v>
      </c>
      <c r="C22" s="48" t="s">
        <v>51</v>
      </c>
      <c r="D22" s="95">
        <v>1.0</v>
      </c>
      <c r="E22" s="40" t="s">
        <v>52</v>
      </c>
      <c r="F22" s="44"/>
      <c r="G22" s="37"/>
    </row>
    <row r="23">
      <c r="A23" s="49"/>
      <c r="B23" s="49"/>
      <c r="C23" s="49"/>
      <c r="D23" s="50"/>
      <c r="E23" s="51"/>
      <c r="F23" s="44"/>
      <c r="G23" s="37"/>
    </row>
    <row r="24">
      <c r="A24" s="32"/>
      <c r="B24" s="32"/>
      <c r="C24" s="32"/>
      <c r="D24" s="52"/>
      <c r="E24" s="53"/>
      <c r="F24" s="54"/>
      <c r="G24" s="37"/>
    </row>
    <row r="25">
      <c r="A25" s="32"/>
      <c r="B25" s="32"/>
      <c r="C25" s="32"/>
      <c r="D25" s="32"/>
      <c r="E25" s="32"/>
      <c r="F25" s="55"/>
      <c r="G25" s="37"/>
    </row>
    <row r="26">
      <c r="A26" s="57" t="s">
        <v>55</v>
      </c>
      <c r="B26" s="23"/>
      <c r="C26" s="23"/>
      <c r="D26" s="23"/>
      <c r="E26" s="23"/>
      <c r="F26" s="23"/>
      <c r="G26" s="37"/>
    </row>
    <row r="27">
      <c r="A27" s="58"/>
      <c r="B27" s="25"/>
      <c r="C27" s="59"/>
      <c r="D27" s="59"/>
      <c r="E27" s="60"/>
      <c r="F27" s="60"/>
      <c r="G27" s="6"/>
    </row>
    <row r="28">
      <c r="A28" s="27" t="s">
        <v>56</v>
      </c>
      <c r="B28" s="23"/>
      <c r="C28" s="23"/>
      <c r="D28" s="28"/>
      <c r="E28" s="37"/>
      <c r="F28" s="4"/>
      <c r="G28" s="6"/>
    </row>
    <row r="29">
      <c r="A29" s="32"/>
      <c r="B29" s="32"/>
      <c r="C29" s="32"/>
      <c r="D29" s="32"/>
      <c r="E29" s="3"/>
      <c r="F29" s="3"/>
      <c r="G29" s="3"/>
    </row>
    <row r="30">
      <c r="A30" s="34" t="s">
        <v>15</v>
      </c>
      <c r="B30" s="61" t="s">
        <v>57</v>
      </c>
      <c r="C30" s="61" t="s">
        <v>58</v>
      </c>
      <c r="D30" s="57" t="s">
        <v>59</v>
      </c>
      <c r="E30" s="23"/>
      <c r="F30" s="23"/>
      <c r="G30" s="24"/>
    </row>
    <row r="31">
      <c r="A31" s="66"/>
      <c r="B31" s="63"/>
      <c r="C31" s="63"/>
      <c r="D31" s="67"/>
      <c r="E31" s="23"/>
      <c r="F31" s="23"/>
      <c r="G31" s="24"/>
    </row>
    <row r="32">
      <c r="A32" s="66"/>
      <c r="B32" s="63"/>
      <c r="C32" s="63"/>
      <c r="D32" s="67"/>
      <c r="E32" s="23"/>
      <c r="F32" s="23"/>
      <c r="G32" s="24"/>
    </row>
    <row r="33">
      <c r="A33" s="66"/>
      <c r="B33" s="63"/>
      <c r="C33" s="63"/>
      <c r="D33" s="68"/>
      <c r="E33" s="23"/>
      <c r="F33" s="23"/>
      <c r="G33" s="24"/>
    </row>
    <row r="34">
      <c r="A34" s="66"/>
      <c r="B34" s="63"/>
      <c r="C34" s="63"/>
      <c r="D34" s="69"/>
      <c r="E34" s="23"/>
      <c r="F34" s="23"/>
      <c r="G34" s="24"/>
    </row>
    <row r="35">
      <c r="A35" s="21"/>
      <c r="B35" s="21"/>
      <c r="C35" s="21"/>
      <c r="D35" s="21"/>
      <c r="E35" s="21"/>
      <c r="F35" s="21"/>
      <c r="G35" s="18"/>
    </row>
    <row r="36">
      <c r="A36" s="4"/>
      <c r="B36" s="4"/>
      <c r="C36" s="4"/>
      <c r="D36" s="4"/>
      <c r="E36" s="4"/>
      <c r="F36" s="4"/>
      <c r="G36" s="6"/>
    </row>
  </sheetData>
  <mergeCells count="11">
    <mergeCell ref="B1:C1"/>
    <mergeCell ref="A6:G6"/>
    <mergeCell ref="A8:C8"/>
    <mergeCell ref="D10:E10"/>
    <mergeCell ref="D31:G31"/>
    <mergeCell ref="A26:F26"/>
    <mergeCell ref="A28:C28"/>
    <mergeCell ref="D30:G30"/>
    <mergeCell ref="D32:G32"/>
    <mergeCell ref="D33:G33"/>
    <mergeCell ref="D34:G34"/>
  </mergeCells>
  <drawing r:id="rId1"/>
</worksheet>
</file>