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2032014" sheetId="1" r:id="rId3"/>
    <sheet state="visible" name="2015413" sheetId="2" r:id="rId4"/>
    <sheet state="hidden" name="Estimate 11.18.2012" sheetId="3" r:id="rId5"/>
    <sheet state="hidden" name="Estimate" sheetId="4" r:id="rId6"/>
    <sheet state="hidden" name="Original Recipe" sheetId="5" r:id="rId7"/>
    <sheet state="hidden" name="Instructions - ToDos" sheetId="6" r:id="rId8"/>
    <sheet state="visible" name="Copy of Instructions - ToDos" sheetId="7" r:id="rId9"/>
  </sheets>
  <definedNames/>
  <calcPr/>
</workbook>
</file>

<file path=xl/sharedStrings.xml><?xml version="1.0" encoding="utf-8"?>
<sst xmlns="http://schemas.openxmlformats.org/spreadsheetml/2006/main" count="384" uniqueCount="149">
  <si>
    <t>Creole Chicken</t>
  </si>
  <si>
    <t>Montreal Chicken</t>
  </si>
  <si>
    <t xml:space="preserve">Budget:                                        </t>
  </si>
  <si>
    <t xml:space="preserve">Location:  FH       </t>
  </si>
  <si>
    <t>Occasion:  FNP</t>
  </si>
  <si>
    <t xml:space="preserve">            </t>
  </si>
  <si>
    <t>In Charge:</t>
  </si>
  <si>
    <t>Eric</t>
  </si>
  <si>
    <t>Occasion:  SWS</t>
  </si>
  <si>
    <t>ESTIMATION</t>
  </si>
  <si>
    <t>Original</t>
  </si>
  <si>
    <t>Estimated Number of People Eating</t>
  </si>
  <si>
    <t>Estimated</t>
  </si>
  <si>
    <t>people</t>
  </si>
  <si>
    <t>Store</t>
  </si>
  <si>
    <t>Part of Meal</t>
  </si>
  <si>
    <t>Items</t>
  </si>
  <si>
    <t>Estimation</t>
  </si>
  <si>
    <t>Notes</t>
  </si>
  <si>
    <t>Costco</t>
  </si>
  <si>
    <t>Entrée</t>
  </si>
  <si>
    <t>Chopped Drumsticks</t>
  </si>
  <si>
    <t>kg of meat</t>
  </si>
  <si>
    <t>90 g/ person</t>
  </si>
  <si>
    <t>180 g/ person (food wisdom suggests 230g/person for meat with bones)</t>
  </si>
  <si>
    <t>Vegetables</t>
  </si>
  <si>
    <t>Carrots</t>
  </si>
  <si>
    <t>kg</t>
  </si>
  <si>
    <t>Potatoes</t>
  </si>
  <si>
    <t>bags</t>
  </si>
  <si>
    <t>each bag is 4.5 kg, 12 potatoes = 1 bag</t>
  </si>
  <si>
    <t>RT</t>
  </si>
  <si>
    <t>Rice Wine</t>
  </si>
  <si>
    <t>120 g / person</t>
  </si>
  <si>
    <t>liter</t>
  </si>
  <si>
    <t>FH</t>
  </si>
  <si>
    <t>Montreal Steak Seasoning</t>
  </si>
  <si>
    <t>sprinkle</t>
  </si>
  <si>
    <t>cheapest kind</t>
  </si>
  <si>
    <t>cup</t>
  </si>
  <si>
    <t>Olive Oil</t>
  </si>
  <si>
    <t>fh</t>
  </si>
  <si>
    <t>creole Seasoning</t>
  </si>
  <si>
    <t>rice</t>
  </si>
  <si>
    <t>0.67 cup/ person</t>
  </si>
  <si>
    <t>POST-EVENT EVALUATION</t>
  </si>
  <si>
    <t>bottle</t>
  </si>
  <si>
    <t>sprinkle on all chicken! =)</t>
  </si>
  <si>
    <t>RICE</t>
  </si>
  <si>
    <t>ACTUAL Number of People Served</t>
  </si>
  <si>
    <t>50 (Tues) + 20 (Wed)</t>
  </si>
  <si>
    <t>Amount left over</t>
  </si>
  <si>
    <t>What we ran out</t>
  </si>
  <si>
    <t>Comments</t>
  </si>
  <si>
    <t>Salad</t>
  </si>
  <si>
    <t>Green Leaf Lettuce</t>
  </si>
  <si>
    <t>Heads</t>
  </si>
  <si>
    <t>Don't need to buy</t>
  </si>
  <si>
    <t>Cherry Tomatoes</t>
  </si>
  <si>
    <t>Box</t>
  </si>
  <si>
    <t>Side</t>
  </si>
  <si>
    <t xml:space="preserve">Potato </t>
  </si>
  <si>
    <t>potatoes</t>
  </si>
  <si>
    <t>Leftover fundraiser; make potato wedges</t>
  </si>
  <si>
    <t>Everything ran out on both Tue &amp; Wed life groups.  It would have been nice to have more chicken on Tue, because we served 5 trays of chicken on Tues &amp; 3 trays on Wed.  A better serving amount would have been to have 6-7 trays of chicken &amp; vegetables on Tues.  You would then have to up the chicken to about 17 kg (Kevin Ding, 10-01-2012)</t>
  </si>
  <si>
    <t>白菜滷</t>
  </si>
  <si>
    <t>包心白(大白菜)</t>
  </si>
  <si>
    <t>KG</t>
  </si>
  <si>
    <t>香菇</t>
  </si>
  <si>
    <t>豆腐皮</t>
  </si>
  <si>
    <t>胡蘿蔔</t>
  </si>
  <si>
    <t>木耳</t>
  </si>
  <si>
    <t>Garlic</t>
  </si>
  <si>
    <t>貢丸</t>
  </si>
  <si>
    <t>小蝦米</t>
  </si>
  <si>
    <t>Bag</t>
  </si>
  <si>
    <t>高湯</t>
  </si>
  <si>
    <t>can</t>
  </si>
  <si>
    <t>Kevin</t>
  </si>
  <si>
    <t>SALT</t>
  </si>
  <si>
    <t>Occasion:  LG</t>
  </si>
  <si>
    <t>To taste</t>
  </si>
  <si>
    <t>Post-tfn snacks</t>
  </si>
  <si>
    <t>Pineapples</t>
  </si>
  <si>
    <t>plates</t>
  </si>
  <si>
    <t>veggie &amp; dip</t>
  </si>
  <si>
    <t>trays</t>
  </si>
  <si>
    <t>Recipe:</t>
  </si>
  <si>
    <t>popcorn chips</t>
  </si>
  <si>
    <t>regular chips</t>
  </si>
  <si>
    <t xml:space="preserve">Budget:                                   </t>
  </si>
  <si>
    <t>Angel</t>
  </si>
  <si>
    <t>Occasion:  FNP</t>
  </si>
  <si>
    <t>Recipe</t>
  </si>
  <si>
    <t>Work Allocation</t>
  </si>
  <si>
    <t>180 g/ person</t>
  </si>
  <si>
    <t>Time</t>
  </si>
  <si>
    <t>Creal Steak Seasoning</t>
  </si>
  <si>
    <t>Person 1</t>
  </si>
  <si>
    <t>chicken</t>
  </si>
  <si>
    <t>Person 2</t>
  </si>
  <si>
    <t>Person 3</t>
  </si>
  <si>
    <t>Person 4</t>
  </si>
  <si>
    <t>Fruits</t>
  </si>
  <si>
    <t>Watermelon (seasonal)</t>
  </si>
  <si>
    <t>count</t>
  </si>
  <si>
    <t>1 Watermelon for SWS</t>
  </si>
  <si>
    <t>4:30-4:45pm</t>
  </si>
  <si>
    <t xml:space="preserve">Pre-heat the oven to highest (MAX)
Put chicken into 4 baking trays lined with foil; </t>
  </si>
  <si>
    <t xml:space="preserve">Pre-heat the oven to highest (MAX)
Put chicken and potato into 4 baking trays lined with foil; </t>
  </si>
  <si>
    <t>Peel/wash/chop potatoes &amp; carrots;</t>
  </si>
  <si>
    <t>Date</t>
  </si>
  <si>
    <t>add oil to large pot, stir fry garlic and dry shrimp小蝦米.
( use 2 pots for 70 ppl)
</t>
  </si>
  <si>
    <t>Name</t>
  </si>
  <si>
    <t>Make Rice</t>
  </si>
  <si>
    <t>4:45-5pm</t>
  </si>
  <si>
    <t>Pour in rice wine and season with Creole seasoning for chicken; Cover with Aluminum Foil and put into oven</t>
  </si>
  <si>
    <t>add cabbage, chicken broth, 木耳, mushroom, 貢丸meatball, shred carrot ( there is a leftover bag from frosh dinner)
(this dish should be a little watery and the vegetable will 出水 after cook.
add a little bit of water if needed)
bring to boil
</t>
  </si>
  <si>
    <t>5-5:30pm</t>
  </si>
  <si>
    <t>Put 4 trays into the oven and bake for 30min</t>
  </si>
  <si>
    <t>To cook 14kg of chopped drumsticks in 6 pans was too full in each tray; vegetables won’t fit. We ended up dividing the 2 trays into 4 trays (now 8 trays total), so we did two rounds of 2 trays in the oven, and 4 trays of meat on stove with 2 frying pan (also 2 rounds).
A suggestion to this problem would be to plan for 2 rounds of baking in 4 trays  hence 8 trays total
Use the real metal pan instead of aluminum pan: more space to lay the meat in single layer, faster to cook and more space for vegetables
Suggest 1.5kg/tray
We baked at ~180C at first but it didn’t cook fast enough; next time should just use highest heat with aluminum foil on top to prevent the meat from overcooked/burnt on top</t>
  </si>
  <si>
    <t>turn to low heat, cook until the cabbage turns very soft. 
add salt to taste</t>
  </si>
  <si>
    <t>5:30-6pm</t>
  </si>
  <si>
    <t>Prepare Utensils</t>
  </si>
  <si>
    <t>Pour in rice wine and season with Montreal seasoning for chicken; Cover with Aluminum Foil and put into oven</t>
  </si>
  <si>
    <t>Boil Potatoes and Carrots to soften</t>
  </si>
  <si>
    <t>Cooking Instruction</t>
  </si>
  <si>
    <t>Pan-Fry Potatoes and Carrots with Montreal seasoning and olive oil</t>
  </si>
  <si>
    <t>Cut Fruits</t>
  </si>
  <si>
    <t>Mix chicken and Veggies together in trays</t>
  </si>
  <si>
    <t>1. Place chicken and potato in a baking tray. Make sure the chicken don’t stack on top of each other.</t>
  </si>
  <si>
    <t>1. Place chicken thighs in a baking tray. Make sure they don’t stack on top of each other.</t>
  </si>
  <si>
    <t>Kevin Ding</t>
  </si>
  <si>
    <t>Everything ran out on both Tue &amp; Wed life groups.  It would have been nice to have more chicken on Tue, because we served 5 trays of chicken on Tues &amp; 3 trays on Wed.  A better serving amount would have been to have 6-7 trays of chicken &amp; vegetables on Tues.  You would then have to up the chicken to about 17 kg</t>
  </si>
  <si>
    <t>Jessie</t>
  </si>
  <si>
    <t>Reduced potatoes to 90g/person from 135g/person (ordered 9台斤）</t>
  </si>
  <si>
    <t>2. Pour Rice wine and sprinkle Creole seasoning into trays of chicken</t>
  </si>
  <si>
    <t>Lucy</t>
  </si>
  <si>
    <t>2. Pour Rice wine and sprinkle Montreal into trays of chicken</t>
  </si>
  <si>
    <t xml:space="preserve">Reduced drumsticks to 180g/person from 215g/person
Reduced potatoes to 90g/person from 120g/person </t>
  </si>
  <si>
    <t>3. After chicken cooks for 30min, take out to flip, season other side of chicken. Please make sure the chicken is fully cooked</t>
  </si>
  <si>
    <t>3. Peel/Cut carrots into bite-sized pieces (shape doesn’t matter; in America, just use baby carrots)</t>
  </si>
  <si>
    <t>4. Peel/Cut Potatoes (in US, preferably use yellow/white/red potatoes to avoid peeling)</t>
  </si>
  <si>
    <t>5. Boil Potatoes and Carrots to Soften</t>
  </si>
  <si>
    <t>6. Pan-Fry Potatoes and Carrots with Montreal seasoning and olive oil</t>
  </si>
  <si>
    <t>7. After chicken cooks for 30min, take out to flip, season other side of chicken. Please make sure the chicken is fully cooked</t>
  </si>
  <si>
    <t>8. Mix chicken and Veggies together in trays</t>
  </si>
  <si>
    <t>
shred carrot, chop mushroom, cabbage, 木耳, 切 豆腐皮, 
乾香菇洗淨後泡水,切片,
</t>
  </si>
  <si>
    <t>stir fry garlic, mushroom, dry shrimp, carrot. 
add cabbage, add chicken broth, add 木耳, 袖珍菇, 貢丸meatball, 
(this dish can be a little watery and the vegetable will 出水 after cook, but you can add a little bit of water if needed)
bring to boil
turn to low heat, cook until the cabbage turns very soft. 
add salt to taste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</si>
</sst>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 h:mm:ss"/>
  </numFmts>
  <fonts count="24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sz val="15.0"/>
      <color rgb="FF000000"/>
    </font>
    <font>
      <sz val="10.0"/>
      <color rgb="FFCCCCCC"/>
    </font>
    <font>
      <sz val="14.0"/>
      <color rgb="FF0000D4"/>
    </font>
    <font>
      <strike/>
      <sz val="10.0"/>
      <color rgb="FF0000D4"/>
    </font>
    <font>
      <strike/>
      <sz val="10.0"/>
      <color rgb="FF000000"/>
    </font>
    <font>
      <b/>
      <strike/>
      <sz val="10.0"/>
      <color rgb="FF000000"/>
    </font>
    <font>
      <strike/>
      <sz val="10.0"/>
      <color rgb="FFCCCCCC"/>
    </font>
    <font>
      <strike/>
      <sz val="14.0"/>
      <color rgb="FF0000D4"/>
    </font>
    <font>
      <b/>
      <sz val="12.0"/>
      <color rgb="FFFFFFFF"/>
    </font>
    <font>
      <b/>
      <sz val="18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wrapText="1"/>
    </xf>
    <xf borderId="0" fillId="0" fontId="5" numFmtId="0" xfId="0" applyAlignment="1" applyFont="1">
      <alignment vertical="center"/>
    </xf>
    <xf borderId="0" fillId="2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right" vertical="center"/>
    </xf>
    <xf borderId="0" fillId="0" fontId="9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2" fillId="3" fontId="10" numFmtId="0" xfId="0" applyAlignment="1" applyBorder="1" applyFill="1" applyFont="1">
      <alignment horizontal="center"/>
    </xf>
    <xf borderId="3" fillId="0" fontId="11" numFmtId="0" xfId="0" applyAlignment="1" applyBorder="1" applyFont="1">
      <alignment wrapText="1"/>
    </xf>
    <xf borderId="3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2" fillId="0" fontId="4" numFmtId="0" xfId="0" applyAlignment="1" applyBorder="1" applyFont="1">
      <alignment horizontal="left"/>
    </xf>
    <xf borderId="5" fillId="0" fontId="11" numFmtId="0" xfId="0" applyAlignment="1" applyBorder="1" applyFont="1">
      <alignment wrapText="1"/>
    </xf>
    <xf borderId="6" fillId="0" fontId="13" numFmtId="0" xfId="0" applyAlignment="1" applyBorder="1" applyFont="1">
      <alignment horizontal="center"/>
    </xf>
    <xf borderId="6" fillId="0" fontId="1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6" fillId="0" fontId="1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wrapText="1"/>
    </xf>
    <xf borderId="6" fillId="0" fontId="12" numFmtId="0" xfId="0" applyAlignment="1" applyBorder="1" applyFont="1">
      <alignment horizontal="left" wrapText="1"/>
    </xf>
    <xf borderId="6" fillId="0" fontId="12" numFmtId="0" xfId="0" applyAlignment="1" applyBorder="1" applyFont="1">
      <alignment horizontal="left" wrapText="1"/>
    </xf>
    <xf borderId="6" fillId="0" fontId="12" numFmtId="0" xfId="0" applyAlignment="1" applyBorder="1" applyFont="1">
      <alignment horizontal="center" wrapText="1"/>
    </xf>
    <xf borderId="6" fillId="0" fontId="12" numFmtId="0" xfId="0" applyAlignment="1" applyBorder="1" applyFont="1">
      <alignment horizontal="center"/>
    </xf>
    <xf borderId="2" fillId="3" fontId="12" numFmtId="0" xfId="0" applyAlignment="1" applyBorder="1" applyFont="1">
      <alignment horizontal="center" wrapText="1"/>
    </xf>
    <xf borderId="2" fillId="3" fontId="12" numFmtId="0" xfId="0" applyAlignment="1" applyBorder="1" applyFont="1">
      <alignment horizontal="center"/>
    </xf>
    <xf borderId="6" fillId="3" fontId="12" numFmtId="0" xfId="0" applyAlignment="1" applyBorder="1" applyFont="1">
      <alignment horizontal="center" wrapText="1"/>
    </xf>
    <xf borderId="6" fillId="3" fontId="12" numFmtId="0" xfId="0" applyAlignment="1" applyBorder="1" applyFont="1">
      <alignment horizontal="center"/>
    </xf>
    <xf borderId="6" fillId="0" fontId="4" numFmtId="0" xfId="0" applyAlignment="1" applyBorder="1" applyFont="1">
      <alignment horizontal="left" wrapText="1"/>
    </xf>
    <xf borderId="6" fillId="0" fontId="4" numFmtId="0" xfId="0" applyAlignment="1" applyBorder="1" applyFont="1">
      <alignment horizontal="left" wrapText="1"/>
    </xf>
    <xf borderId="6" fillId="0" fontId="15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left" wrapText="1"/>
    </xf>
    <xf borderId="6" fillId="3" fontId="13" numFmtId="0" xfId="0" applyAlignment="1" applyBorder="1" applyFont="1">
      <alignment horizontal="center"/>
    </xf>
    <xf borderId="6" fillId="3" fontId="16" numFmtId="164" xfId="0" applyAlignment="1" applyBorder="1" applyFont="1" applyNumberFormat="1">
      <alignment horizontal="center" wrapText="1"/>
    </xf>
    <xf borderId="6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 wrapText="1"/>
    </xf>
    <xf borderId="6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 wrapText="1"/>
    </xf>
    <xf borderId="6" fillId="3" fontId="13" numFmtId="0" xfId="0" applyAlignment="1" applyBorder="1" applyFont="1">
      <alignment horizontal="left" wrapText="1"/>
    </xf>
    <xf borderId="6" fillId="3" fontId="16" numFmtId="164" xfId="0" applyAlignment="1" applyBorder="1" applyFont="1" applyNumberFormat="1">
      <alignment horizontal="center" wrapText="1"/>
    </xf>
    <xf borderId="6" fillId="3" fontId="17" numFmtId="0" xfId="0" applyAlignment="1" applyBorder="1" applyFont="1">
      <alignment horizontal="left" wrapText="1"/>
    </xf>
    <xf borderId="6" fillId="0" fontId="4" numFmtId="0" xfId="0" applyAlignment="1" applyBorder="1" applyFont="1">
      <alignment horizontal="left" wrapText="1"/>
    </xf>
    <xf borderId="6" fillId="0" fontId="4" numFmtId="0" xfId="0" applyAlignment="1" applyBorder="1" applyFont="1">
      <alignment horizontal="left" wrapText="1"/>
    </xf>
    <xf borderId="6" fillId="3" fontId="13" numFmtId="0" xfId="0" applyAlignment="1" applyBorder="1" applyFont="1">
      <alignment horizontal="center"/>
    </xf>
    <xf borderId="6" fillId="0" fontId="12" numFmtId="0" xfId="0" applyAlignment="1" applyBorder="1" applyFont="1">
      <alignment horizontal="left" wrapText="1"/>
    </xf>
    <xf borderId="6" fillId="0" fontId="15" numFmtId="0" xfId="0" applyAlignment="1" applyBorder="1" applyFont="1">
      <alignment horizontal="center" wrapText="1"/>
    </xf>
    <xf borderId="2" fillId="4" fontId="10" numFmtId="0" xfId="0" applyAlignment="1" applyBorder="1" applyFill="1" applyFont="1">
      <alignment horizontal="center"/>
    </xf>
    <xf borderId="6" fillId="0" fontId="15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left"/>
    </xf>
    <xf borderId="6" fillId="0" fontId="18" numFmtId="0" xfId="0" applyAlignment="1" applyBorder="1" applyFont="1">
      <alignment wrapText="1"/>
    </xf>
    <xf borderId="3" fillId="0" fontId="4" numFmtId="0" xfId="0" applyAlignment="1" applyBorder="1" applyFont="1">
      <alignment horizontal="center"/>
    </xf>
    <xf borderId="6" fillId="0" fontId="19" numFmtId="0" xfId="0" applyAlignment="1" applyBorder="1" applyFont="1">
      <alignment wrapText="1"/>
    </xf>
    <xf borderId="4" fillId="0" fontId="4" numFmtId="0" xfId="0" applyAlignment="1" applyBorder="1" applyFont="1">
      <alignment horizontal="center"/>
    </xf>
    <xf borderId="6" fillId="0" fontId="19" numFmtId="0" xfId="0" applyAlignment="1" applyBorder="1" applyFont="1">
      <alignment horizontal="left" wrapText="1"/>
    </xf>
    <xf borderId="6" fillId="0" fontId="20" numFmtId="0" xfId="0" applyAlignment="1" applyBorder="1" applyFont="1">
      <alignment horizontal="center" wrapText="1"/>
    </xf>
    <xf borderId="7" fillId="0" fontId="4" numFmtId="0" xfId="0" applyAlignment="1" applyBorder="1" applyFont="1">
      <alignment wrapText="1"/>
    </xf>
    <xf borderId="6" fillId="3" fontId="21" numFmtId="164" xfId="0" applyAlignment="1" applyBorder="1" applyFont="1" applyNumberFormat="1">
      <alignment horizontal="center" wrapText="1"/>
    </xf>
    <xf borderId="6" fillId="4" fontId="12" numFmtId="0" xfId="0" applyAlignment="1" applyBorder="1" applyFont="1">
      <alignment horizontal="center"/>
    </xf>
    <xf borderId="6" fillId="3" fontId="17" numFmtId="0" xfId="0" applyAlignment="1" applyBorder="1" applyFont="1">
      <alignment horizontal="left" wrapText="1"/>
    </xf>
    <xf borderId="2" fillId="4" fontId="12" numFmtId="0" xfId="0" applyAlignment="1" applyBorder="1" applyFont="1">
      <alignment horizontal="center"/>
    </xf>
    <xf borderId="6" fillId="0" fontId="13" numFmtId="0" xfId="0" applyAlignment="1" applyBorder="1" applyFont="1">
      <alignment horizontal="left"/>
    </xf>
    <xf borderId="0" fillId="0" fontId="4" numFmtId="0" xfId="0" applyAlignment="1" applyFont="1">
      <alignment wrapText="1"/>
    </xf>
    <xf borderId="6" fillId="4" fontId="13" numFmtId="0" xfId="0" applyAlignment="1" applyBorder="1" applyFont="1">
      <alignment horizontal="center"/>
    </xf>
    <xf borderId="2" fillId="4" fontId="13" numFmtId="0" xfId="0" applyAlignment="1" applyBorder="1" applyFont="1">
      <alignment horizontal="left" wrapText="1"/>
    </xf>
    <xf borderId="6" fillId="0" fontId="13" numFmtId="0" xfId="0" applyAlignment="1" applyBorder="1" applyFont="1">
      <alignment horizontal="left" wrapText="1"/>
    </xf>
    <xf borderId="2" fillId="4" fontId="13" numFmtId="0" xfId="0" applyAlignment="1" applyBorder="1" applyFont="1">
      <alignment horizontal="left" wrapText="1"/>
    </xf>
    <xf borderId="2" fillId="4" fontId="13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2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left" wrapText="1"/>
    </xf>
    <xf borderId="10" fillId="0" fontId="4" numFmtId="0" xfId="0" applyAlignment="1" applyBorder="1" applyFont="1">
      <alignment wrapText="1"/>
    </xf>
    <xf borderId="2" fillId="5" fontId="22" numFmtId="0" xfId="0" applyAlignment="1" applyBorder="1" applyFill="1" applyFont="1">
      <alignment horizontal="center" vertical="center" wrapText="1"/>
    </xf>
    <xf borderId="6" fillId="0" fontId="4" numFmtId="164" xfId="0" applyAlignment="1" applyBorder="1" applyFont="1" applyNumberFormat="1">
      <alignment horizontal="left" wrapText="1"/>
    </xf>
    <xf borderId="0" fillId="0" fontId="3" numFmtId="0" xfId="0" applyAlignment="1" applyFont="1">
      <alignment wrapText="1"/>
    </xf>
    <xf borderId="6" fillId="0" fontId="4" numFmtId="164" xfId="0" applyAlignment="1" applyBorder="1" applyFont="1" applyNumberFormat="1">
      <alignment horizontal="left" wrapText="1"/>
    </xf>
    <xf borderId="6" fillId="6" fontId="10" numFmtId="165" xfId="0" applyAlignment="1" applyBorder="1" applyFill="1" applyFont="1" applyNumberFormat="1">
      <alignment vertical="top" wrapText="1"/>
    </xf>
    <xf borderId="6" fillId="6" fontId="10" numFmtId="0" xfId="0" applyAlignment="1" applyBorder="1" applyFont="1">
      <alignment horizontal="left" vertical="top" wrapText="1"/>
    </xf>
    <xf borderId="6" fillId="6" fontId="10" numFmtId="0" xfId="0" applyAlignment="1" applyBorder="1" applyFont="1">
      <alignment horizontal="left" vertical="top" wrapText="1"/>
    </xf>
    <xf borderId="6" fillId="0" fontId="4" numFmtId="0" xfId="0" applyAlignment="1" applyBorder="1" applyFont="1">
      <alignment wrapText="1"/>
    </xf>
    <xf borderId="6" fillId="6" fontId="10" numFmtId="0" xfId="0" applyAlignment="1" applyBorder="1" applyFont="1">
      <alignment vertical="top" wrapText="1"/>
    </xf>
    <xf borderId="6" fillId="0" fontId="4" numFmtId="164" xfId="0" applyAlignment="1" applyBorder="1" applyFont="1" applyNumberFormat="1">
      <alignment horizontal="center" wrapText="1"/>
    </xf>
    <xf borderId="7" fillId="0" fontId="10" numFmtId="0" xfId="0" applyAlignment="1" applyBorder="1" applyFont="1">
      <alignment wrapText="1"/>
    </xf>
    <xf borderId="2" fillId="0" fontId="4" numFmtId="0" xfId="0" applyAlignment="1" applyBorder="1" applyFont="1">
      <alignment horizontal="left" vertical="center"/>
    </xf>
    <xf borderId="0" fillId="0" fontId="10" numFmtId="0" xfId="0" applyAlignment="1" applyFont="1">
      <alignment wrapText="1"/>
    </xf>
    <xf borderId="5" fillId="0" fontId="4" numFmtId="0" xfId="0" applyAlignment="1" applyBorder="1" applyFont="1">
      <alignment wrapText="1"/>
    </xf>
    <xf borderId="6" fillId="0" fontId="10" numFmtId="165" xfId="0" applyAlignment="1" applyBorder="1" applyFont="1" applyNumberFormat="1">
      <alignment vertical="top" wrapText="1"/>
    </xf>
    <xf borderId="6" fillId="0" fontId="3" numFmtId="165" xfId="0" applyAlignment="1" applyBorder="1" applyFont="1" applyNumberFormat="1">
      <alignment vertical="top" wrapText="1"/>
    </xf>
    <xf borderId="11" fillId="0" fontId="4" numFmtId="0" xfId="0" applyAlignment="1" applyBorder="1" applyFont="1">
      <alignment wrapText="1"/>
    </xf>
    <xf borderId="6" fillId="0" fontId="3" numFmtId="0" xfId="0" applyAlignment="1" applyBorder="1" applyFont="1">
      <alignment vertical="top" wrapText="1"/>
    </xf>
    <xf borderId="6" fillId="0" fontId="12" numFmtId="0" xfId="0" applyAlignment="1" applyBorder="1" applyFont="1">
      <alignment horizontal="center" wrapText="1"/>
    </xf>
    <xf borderId="6" fillId="0" fontId="3" numFmtId="0" xfId="0" applyAlignment="1" applyBorder="1" applyFont="1">
      <alignment wrapText="1"/>
    </xf>
    <xf borderId="6" fillId="4" fontId="12" numFmtId="0" xfId="0" applyAlignment="1" applyBorder="1" applyFont="1">
      <alignment horizontal="center" wrapText="1"/>
    </xf>
    <xf borderId="6" fillId="0" fontId="3" numFmtId="0" xfId="0" applyAlignment="1" applyBorder="1" applyFont="1">
      <alignment wrapText="1"/>
    </xf>
    <xf borderId="2" fillId="4" fontId="12" numFmtId="0" xfId="0" applyAlignment="1" applyBorder="1" applyFont="1">
      <alignment horizontal="center" wrapText="1"/>
    </xf>
    <xf borderId="6" fillId="0" fontId="3" numFmtId="0" xfId="0" applyAlignment="1" applyBorder="1" applyFont="1">
      <alignment wrapText="1"/>
    </xf>
    <xf borderId="6" fillId="4" fontId="13" numFmtId="0" xfId="0" applyAlignment="1" applyBorder="1" applyFont="1">
      <alignment horizontal="center" wrapText="1"/>
    </xf>
    <xf borderId="6" fillId="0" fontId="3" numFmtId="0" xfId="0" applyAlignment="1" applyBorder="1" applyFont="1">
      <alignment horizontal="left" vertical="top" wrapText="1"/>
    </xf>
    <xf borderId="6" fillId="0" fontId="3" numFmtId="0" xfId="0" applyAlignment="1" applyBorder="1" applyFont="1">
      <alignment vertical="top" wrapText="1"/>
    </xf>
    <xf borderId="7" fillId="0" fontId="3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1" fillId="5" fontId="22" numFmtId="0" xfId="0" applyAlignment="1" applyBorder="1" applyFont="1">
      <alignment horizontal="center" vertical="center"/>
    </xf>
    <xf borderId="12" fillId="0" fontId="10" numFmtId="0" xfId="0" applyAlignment="1" applyBorder="1" applyFont="1">
      <alignment wrapText="1"/>
    </xf>
    <xf borderId="1" fillId="0" fontId="11" numFmtId="0" xfId="0" applyAlignment="1" applyBorder="1" applyFont="1">
      <alignment wrapText="1"/>
    </xf>
    <xf borderId="6" fillId="0" fontId="13" numFmtId="14" xfId="0" applyAlignment="1" applyBorder="1" applyFont="1" applyNumberFormat="1">
      <alignment horizontal="left" wrapText="1"/>
    </xf>
    <xf borderId="2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2" fillId="0" fontId="3" numFmtId="0" xfId="0" applyAlignment="1" applyBorder="1" applyFont="1">
      <alignment horizontal="left" vertical="center" wrapText="1"/>
    </xf>
    <xf borderId="2" fillId="0" fontId="3" numFmtId="0" xfId="0" applyAlignment="1" applyBorder="1" applyFont="1">
      <alignment horizontal="left" vertical="center" wrapText="1"/>
    </xf>
    <xf borderId="12" fillId="0" fontId="3" numFmtId="0" xfId="0" applyAlignment="1" applyBorder="1" applyFont="1">
      <alignment wrapText="1"/>
    </xf>
    <xf borderId="2" fillId="0" fontId="3" numFmtId="0" xfId="0" applyAlignment="1" applyBorder="1" applyFont="1">
      <alignment horizontal="left" vertical="center"/>
    </xf>
    <xf borderId="4" fillId="0" fontId="11" numFmtId="0" xfId="0" applyAlignment="1" applyBorder="1" applyFont="1">
      <alignment wrapText="1"/>
    </xf>
    <xf borderId="8" fillId="0" fontId="11" numFmtId="0" xfId="0" applyAlignment="1" applyBorder="1" applyFont="1">
      <alignment wrapText="1"/>
    </xf>
    <xf borderId="0" fillId="0" fontId="10" numFmtId="0" xfId="0" applyAlignment="1" applyFont="1">
      <alignment wrapText="1"/>
    </xf>
    <xf borderId="2" fillId="0" fontId="3" numFmtId="0" xfId="0" applyAlignment="1" applyBorder="1" applyFont="1">
      <alignment vertical="top" wrapText="1"/>
    </xf>
    <xf borderId="0" fillId="0" fontId="3" numFmtId="0" xfId="0" applyAlignment="1" applyFont="1">
      <alignment horizontal="right" vertical="center"/>
    </xf>
    <xf borderId="0" fillId="0" fontId="23" numFmtId="0" xfId="0" applyAlignment="1" applyFont="1">
      <alignment wrapText="1"/>
    </xf>
    <xf borderId="11" fillId="0" fontId="10" numFmtId="0" xfId="0" applyAlignment="1" applyBorder="1" applyFont="1">
      <alignment wrapText="1"/>
    </xf>
    <xf borderId="10" fillId="0" fontId="11" numFmtId="0" xfId="0" applyAlignment="1" applyBorder="1" applyFont="1">
      <alignment wrapText="1"/>
    </xf>
    <xf borderId="12" fillId="0" fontId="10" numFmtId="0" xfId="0" applyAlignment="1" applyBorder="1" applyFont="1">
      <alignment wrapText="1"/>
    </xf>
    <xf borderId="0" fillId="0" fontId="1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16.86"/>
    <col customWidth="1" min="4" max="4" width="9.29"/>
    <col customWidth="1" min="5" max="6" width="20.43"/>
    <col customWidth="1" min="7" max="7" width="26.29"/>
  </cols>
  <sheetData>
    <row r="1" ht="15.0" customHeight="1">
      <c r="A1" s="1"/>
      <c r="B1" s="2" t="s">
        <v>0</v>
      </c>
      <c r="C1" s="3"/>
      <c r="D1" s="4"/>
      <c r="E1" s="4"/>
      <c r="F1" s="4"/>
      <c r="G1" s="4"/>
    </row>
    <row r="2" ht="15.0" customHeight="1">
      <c r="A2" s="5" t="s">
        <v>2</v>
      </c>
      <c r="B2" s="7"/>
      <c r="C2" s="4"/>
      <c r="D2" s="4"/>
      <c r="E2" s="5"/>
      <c r="F2" s="5" t="s">
        <v>3</v>
      </c>
      <c r="G2" s="4"/>
    </row>
    <row r="3" ht="15.0" customHeight="1">
      <c r="A3" s="5"/>
      <c r="B3" s="8"/>
      <c r="C3" s="4"/>
      <c r="D3" s="4"/>
      <c r="E3" s="5"/>
      <c r="F3" s="5" t="s">
        <v>4</v>
      </c>
      <c r="G3" s="4"/>
    </row>
    <row r="4">
      <c r="A4" s="4"/>
      <c r="B4" s="4"/>
      <c r="C4" s="9" t="s">
        <v>5</v>
      </c>
      <c r="D4" s="9" t="s">
        <v>5</v>
      </c>
      <c r="E4" s="4"/>
      <c r="F4" s="4"/>
      <c r="G4" s="4"/>
    </row>
    <row r="5" ht="13.5" customHeight="1">
      <c r="A5" s="10"/>
      <c r="B5" s="10"/>
      <c r="C5" s="10"/>
      <c r="D5" s="10"/>
      <c r="E5" s="10"/>
      <c r="F5" s="10"/>
      <c r="G5" s="10"/>
    </row>
    <row r="6" ht="16.5" customHeight="1">
      <c r="A6" s="11" t="s">
        <v>9</v>
      </c>
      <c r="B6" s="12"/>
      <c r="C6" s="12"/>
      <c r="D6" s="12"/>
      <c r="E6" s="12"/>
      <c r="F6" s="12"/>
      <c r="G6" s="12"/>
    </row>
    <row r="7" ht="13.5" customHeight="1">
      <c r="A7" s="13"/>
      <c r="B7" s="13"/>
      <c r="C7" s="13"/>
      <c r="D7" s="15" t="s">
        <v>10</v>
      </c>
      <c r="E7" s="15" t="s">
        <v>12</v>
      </c>
      <c r="F7" s="13"/>
      <c r="G7" s="14"/>
    </row>
    <row r="8">
      <c r="A8" s="16" t="s">
        <v>11</v>
      </c>
      <c r="B8" s="12"/>
      <c r="C8" s="17"/>
      <c r="D8" s="19">
        <v>65.0</v>
      </c>
      <c r="E8" s="21">
        <v>13.0</v>
      </c>
      <c r="F8" s="20" t="s">
        <v>13</v>
      </c>
      <c r="G8" s="22"/>
    </row>
    <row r="9" ht="13.5" customHeight="1">
      <c r="A9" s="23"/>
      <c r="B9" s="23"/>
      <c r="C9" s="24"/>
      <c r="D9" s="24"/>
      <c r="E9" s="24"/>
      <c r="F9" s="24"/>
      <c r="G9" s="10"/>
    </row>
    <row r="10">
      <c r="A10" s="25" t="s">
        <v>14</v>
      </c>
      <c r="B10" s="25" t="s">
        <v>15</v>
      </c>
      <c r="C10" s="27" t="s">
        <v>16</v>
      </c>
      <c r="D10" s="29" t="s">
        <v>17</v>
      </c>
      <c r="E10" s="12"/>
      <c r="F10" s="12"/>
      <c r="G10" s="31" t="s">
        <v>18</v>
      </c>
    </row>
    <row r="11" ht="36.75" customHeight="1">
      <c r="A11" s="33" t="s">
        <v>19</v>
      </c>
      <c r="B11" s="33" t="s">
        <v>20</v>
      </c>
      <c r="C11" s="33" t="s">
        <v>21</v>
      </c>
      <c r="D11" s="35">
        <f>0.23*D8</f>
        <v>14.95</v>
      </c>
      <c r="E11" s="38">
        <f t="shared" ref="E11:E16" si="1">D11*$E$8/$D$8</f>
        <v>2.99</v>
      </c>
      <c r="F11" s="38" t="s">
        <v>22</v>
      </c>
      <c r="G11" s="40" t="s">
        <v>24</v>
      </c>
    </row>
    <row r="12">
      <c r="A12" s="33" t="s">
        <v>25</v>
      </c>
      <c r="B12" s="33" t="s">
        <v>20</v>
      </c>
      <c r="C12" s="33" t="s">
        <v>26</v>
      </c>
      <c r="D12" s="35">
        <v>6.0</v>
      </c>
      <c r="E12" s="38">
        <f t="shared" si="1"/>
        <v>1.2</v>
      </c>
      <c r="F12" s="38" t="s">
        <v>27</v>
      </c>
      <c r="G12" s="42"/>
    </row>
    <row r="13" ht="27.75" customHeight="1">
      <c r="A13" s="33" t="s">
        <v>25</v>
      </c>
      <c r="B13" s="33" t="s">
        <v>20</v>
      </c>
      <c r="C13" s="33" t="s">
        <v>28</v>
      </c>
      <c r="D13" s="35">
        <f>0.12*D8</f>
        <v>7.8</v>
      </c>
      <c r="E13" s="38">
        <f t="shared" si="1"/>
        <v>1.56</v>
      </c>
      <c r="F13" s="38" t="s">
        <v>27</v>
      </c>
      <c r="G13" s="40" t="s">
        <v>33</v>
      </c>
    </row>
    <row r="14">
      <c r="A14" s="33" t="s">
        <v>31</v>
      </c>
      <c r="B14" s="33" t="s">
        <v>20</v>
      </c>
      <c r="C14" s="25" t="s">
        <v>32</v>
      </c>
      <c r="D14" s="35">
        <v>1.5</v>
      </c>
      <c r="E14" s="38">
        <f t="shared" si="1"/>
        <v>0.3</v>
      </c>
      <c r="F14" s="44" t="s">
        <v>39</v>
      </c>
      <c r="G14" s="45"/>
    </row>
    <row r="15">
      <c r="A15" s="46" t="s">
        <v>41</v>
      </c>
      <c r="B15" s="33" t="s">
        <v>20</v>
      </c>
      <c r="C15" s="49" t="s">
        <v>42</v>
      </c>
      <c r="D15" s="50">
        <v>1.0</v>
      </c>
      <c r="E15" s="38">
        <f t="shared" si="1"/>
        <v>0.2</v>
      </c>
      <c r="F15" s="38" t="s">
        <v>46</v>
      </c>
      <c r="G15" s="42" t="s">
        <v>47</v>
      </c>
    </row>
    <row r="16">
      <c r="A16" s="46" t="s">
        <v>41</v>
      </c>
      <c r="B16" s="46" t="s">
        <v>48</v>
      </c>
      <c r="C16" s="46" t="s">
        <v>48</v>
      </c>
      <c r="D16" s="52">
        <f>0.5*D8</f>
        <v>32.5</v>
      </c>
      <c r="E16" s="38">
        <f t="shared" si="1"/>
        <v>6.5</v>
      </c>
      <c r="F16" s="38" t="s">
        <v>39</v>
      </c>
      <c r="G16" s="40"/>
    </row>
    <row r="17">
      <c r="A17" s="54"/>
      <c r="B17" s="56"/>
      <c r="C17" s="58"/>
      <c r="D17" s="59"/>
      <c r="E17" s="38"/>
      <c r="F17" s="61"/>
      <c r="G17" s="63"/>
    </row>
    <row r="18" ht="13.5" customHeight="1">
      <c r="A18" s="46" t="s">
        <v>25</v>
      </c>
      <c r="B18" s="46" t="s">
        <v>65</v>
      </c>
      <c r="C18" s="46" t="s">
        <v>66</v>
      </c>
      <c r="D18" s="35">
        <f>0.05*$D$8</f>
        <v>3.25</v>
      </c>
      <c r="E18" s="38">
        <f t="shared" ref="E18:E26" si="2">D18*$E$8/$D$8</f>
        <v>0.65</v>
      </c>
      <c r="F18" s="38" t="s">
        <v>67</v>
      </c>
      <c r="G18" s="40"/>
    </row>
    <row r="19" ht="13.5" customHeight="1">
      <c r="A19" s="46" t="s">
        <v>25</v>
      </c>
      <c r="B19" s="46" t="s">
        <v>65</v>
      </c>
      <c r="C19" s="46" t="s">
        <v>68</v>
      </c>
      <c r="D19" s="35">
        <v>1.4</v>
      </c>
      <c r="E19" s="38">
        <f t="shared" si="2"/>
        <v>0.28</v>
      </c>
      <c r="F19" s="38" t="s">
        <v>67</v>
      </c>
      <c r="G19" s="40"/>
    </row>
    <row r="20" ht="13.5" customHeight="1">
      <c r="A20" s="46" t="s">
        <v>25</v>
      </c>
      <c r="B20" s="46" t="s">
        <v>65</v>
      </c>
      <c r="C20" s="46" t="s">
        <v>69</v>
      </c>
      <c r="D20" s="35">
        <v>1.0</v>
      </c>
      <c r="E20" s="38">
        <f t="shared" si="2"/>
        <v>0.2</v>
      </c>
      <c r="F20" s="38" t="s">
        <v>67</v>
      </c>
      <c r="G20" s="40"/>
    </row>
    <row r="21" ht="13.5" customHeight="1">
      <c r="A21" s="46" t="s">
        <v>25</v>
      </c>
      <c r="B21" s="46" t="s">
        <v>65</v>
      </c>
      <c r="C21" s="46" t="s">
        <v>70</v>
      </c>
      <c r="D21" s="35">
        <v>1.0</v>
      </c>
      <c r="E21" s="38">
        <f t="shared" si="2"/>
        <v>0.2</v>
      </c>
      <c r="F21" s="38" t="s">
        <v>67</v>
      </c>
      <c r="G21" s="40"/>
    </row>
    <row r="22" ht="13.5" customHeight="1">
      <c r="A22" s="46" t="s">
        <v>25</v>
      </c>
      <c r="B22" s="46" t="s">
        <v>65</v>
      </c>
      <c r="C22" s="46" t="s">
        <v>71</v>
      </c>
      <c r="D22" s="35">
        <v>0.6</v>
      </c>
      <c r="E22" s="38">
        <f t="shared" si="2"/>
        <v>0.12</v>
      </c>
      <c r="F22" s="38" t="s">
        <v>67</v>
      </c>
      <c r="G22" s="40"/>
    </row>
    <row r="23" ht="13.5" customHeight="1">
      <c r="A23" s="46" t="s">
        <v>25</v>
      </c>
      <c r="B23" s="46" t="s">
        <v>65</v>
      </c>
      <c r="C23" s="46" t="s">
        <v>72</v>
      </c>
      <c r="D23" s="35">
        <v>0.1</v>
      </c>
      <c r="E23" s="38">
        <f t="shared" si="2"/>
        <v>0.02</v>
      </c>
      <c r="F23" s="38" t="s">
        <v>39</v>
      </c>
      <c r="G23" s="40"/>
    </row>
    <row r="24" ht="13.5" customHeight="1">
      <c r="A24" s="46" t="s">
        <v>31</v>
      </c>
      <c r="B24" s="46" t="s">
        <v>65</v>
      </c>
      <c r="C24" s="46" t="s">
        <v>73</v>
      </c>
      <c r="D24" s="35">
        <v>1.0</v>
      </c>
      <c r="E24" s="38">
        <f t="shared" si="2"/>
        <v>0.2</v>
      </c>
      <c r="F24" s="38" t="s">
        <v>67</v>
      </c>
      <c r="G24" s="40"/>
    </row>
    <row r="25" ht="13.5" customHeight="1">
      <c r="A25" s="46" t="s">
        <v>31</v>
      </c>
      <c r="B25" s="46" t="s">
        <v>65</v>
      </c>
      <c r="C25" s="46" t="s">
        <v>74</v>
      </c>
      <c r="D25" s="35">
        <v>1.0</v>
      </c>
      <c r="E25" s="38">
        <f t="shared" si="2"/>
        <v>0.2</v>
      </c>
      <c r="F25" s="38" t="s">
        <v>75</v>
      </c>
      <c r="G25" s="66"/>
    </row>
    <row r="26" ht="13.5" customHeight="1">
      <c r="A26" s="46" t="s">
        <v>31</v>
      </c>
      <c r="B26" s="46" t="s">
        <v>65</v>
      </c>
      <c r="C26" s="46" t="s">
        <v>76</v>
      </c>
      <c r="D26" s="35">
        <v>2.0</v>
      </c>
      <c r="E26" s="38">
        <f t="shared" si="2"/>
        <v>0.4</v>
      </c>
      <c r="F26" s="38" t="s">
        <v>77</v>
      </c>
      <c r="G26" s="66"/>
    </row>
    <row r="27" ht="13.5" customHeight="1">
      <c r="A27" s="46" t="s">
        <v>31</v>
      </c>
      <c r="B27" s="46" t="s">
        <v>65</v>
      </c>
      <c r="C27" s="46" t="s">
        <v>79</v>
      </c>
      <c r="D27" s="35"/>
      <c r="E27" s="38"/>
      <c r="F27" s="38" t="s">
        <v>81</v>
      </c>
      <c r="G27" s="66"/>
    </row>
    <row r="28" ht="13.5" customHeight="1">
      <c r="A28" s="4"/>
      <c r="B28" s="46"/>
      <c r="C28" s="46"/>
      <c r="D28" s="35"/>
      <c r="E28" s="38"/>
      <c r="F28" s="38"/>
      <c r="G28" s="66"/>
    </row>
    <row r="29" ht="13.5" customHeight="1">
      <c r="A29" s="4"/>
      <c r="B29" s="46" t="s">
        <v>82</v>
      </c>
      <c r="C29" s="46" t="s">
        <v>83</v>
      </c>
      <c r="D29" s="35"/>
      <c r="E29" s="38">
        <v>2.0</v>
      </c>
      <c r="F29" s="38" t="s">
        <v>84</v>
      </c>
      <c r="G29" s="66"/>
    </row>
    <row r="30" ht="13.5" customHeight="1">
      <c r="A30" s="4"/>
      <c r="B30" s="46" t="s">
        <v>82</v>
      </c>
      <c r="C30" s="46" t="s">
        <v>85</v>
      </c>
      <c r="D30" s="35"/>
      <c r="E30" s="38">
        <v>2.0</v>
      </c>
      <c r="F30" s="38" t="s">
        <v>86</v>
      </c>
      <c r="G30" s="66"/>
    </row>
    <row r="31" ht="13.5" customHeight="1">
      <c r="A31" s="4"/>
      <c r="B31" s="46" t="s">
        <v>82</v>
      </c>
      <c r="C31" s="46" t="s">
        <v>88</v>
      </c>
      <c r="D31" s="35"/>
      <c r="E31" s="38">
        <v>2.0</v>
      </c>
      <c r="F31" s="38" t="s">
        <v>29</v>
      </c>
      <c r="G31" s="66"/>
    </row>
    <row r="32" ht="13.5" customHeight="1">
      <c r="A32" s="4"/>
      <c r="B32" s="46" t="s">
        <v>82</v>
      </c>
      <c r="C32" s="46" t="s">
        <v>89</v>
      </c>
      <c r="D32" s="35"/>
      <c r="E32" s="38">
        <v>2.0</v>
      </c>
      <c r="F32" s="38" t="s">
        <v>29</v>
      </c>
      <c r="G32" s="66"/>
    </row>
    <row r="33" ht="13.5" customHeight="1">
      <c r="A33" s="4"/>
      <c r="B33" s="4"/>
      <c r="C33" s="4"/>
      <c r="D33" s="4"/>
      <c r="E33" s="4"/>
      <c r="F33" s="4"/>
      <c r="G33" s="66"/>
    </row>
  </sheetData>
  <mergeCells count="3">
    <mergeCell ref="A8:C8"/>
    <mergeCell ref="A6:G6"/>
    <mergeCell ref="D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16.86"/>
    <col customWidth="1" min="4" max="4" width="9.29"/>
    <col customWidth="1" min="5" max="6" width="20.43"/>
    <col customWidth="1" min="7" max="7" width="26.29"/>
  </cols>
  <sheetData>
    <row r="1" ht="15.0" customHeight="1">
      <c r="A1" s="1"/>
      <c r="B1" s="2" t="s">
        <v>0</v>
      </c>
      <c r="C1" s="3"/>
      <c r="D1" s="4"/>
      <c r="E1" s="4"/>
      <c r="F1" s="4"/>
      <c r="G1" s="4"/>
    </row>
    <row r="2" ht="15.0" customHeight="1">
      <c r="A2" s="5" t="s">
        <v>2</v>
      </c>
      <c r="B2" s="7"/>
      <c r="C2" s="4"/>
      <c r="D2" s="4"/>
      <c r="E2" s="5"/>
      <c r="F2" s="5" t="s">
        <v>3</v>
      </c>
      <c r="G2" s="4"/>
    </row>
    <row r="3" ht="15.0" customHeight="1">
      <c r="A3" s="5"/>
      <c r="B3" s="8"/>
      <c r="C3" s="4"/>
      <c r="D3" s="4"/>
      <c r="E3" s="5"/>
      <c r="F3" s="5" t="s">
        <v>4</v>
      </c>
      <c r="G3" s="4"/>
    </row>
    <row r="4">
      <c r="A4" s="4"/>
      <c r="B4" s="4"/>
      <c r="C4" s="9" t="s">
        <v>5</v>
      </c>
      <c r="D4" s="9" t="s">
        <v>5</v>
      </c>
      <c r="E4" s="4"/>
      <c r="F4" s="4"/>
      <c r="G4" s="4"/>
    </row>
    <row r="5" ht="13.5" customHeight="1">
      <c r="A5" s="10"/>
      <c r="B5" s="10"/>
      <c r="C5" s="10"/>
      <c r="D5" s="10"/>
      <c r="E5" s="10"/>
      <c r="F5" s="10"/>
      <c r="G5" s="10"/>
    </row>
    <row r="6" ht="16.5" customHeight="1">
      <c r="A6" s="11" t="s">
        <v>9</v>
      </c>
      <c r="B6" s="12"/>
      <c r="C6" s="12"/>
      <c r="D6" s="12"/>
      <c r="E6" s="12"/>
      <c r="F6" s="12"/>
      <c r="G6" s="12"/>
    </row>
    <row r="7" ht="13.5" customHeight="1">
      <c r="A7" s="13"/>
      <c r="B7" s="13"/>
      <c r="C7" s="13"/>
      <c r="D7" s="15" t="s">
        <v>10</v>
      </c>
      <c r="E7" s="15" t="s">
        <v>12</v>
      </c>
      <c r="F7" s="13"/>
      <c r="G7" s="14"/>
    </row>
    <row r="8">
      <c r="A8" s="16" t="s">
        <v>11</v>
      </c>
      <c r="B8" s="12"/>
      <c r="C8" s="17"/>
      <c r="D8" s="19">
        <v>65.0</v>
      </c>
      <c r="E8" s="21">
        <v>13.0</v>
      </c>
      <c r="F8" s="20" t="s">
        <v>13</v>
      </c>
      <c r="G8" s="22"/>
    </row>
    <row r="9" ht="13.5" customHeight="1">
      <c r="A9" s="23"/>
      <c r="B9" s="23"/>
      <c r="C9" s="24"/>
      <c r="D9" s="24"/>
      <c r="E9" s="24"/>
      <c r="F9" s="24"/>
      <c r="G9" s="10"/>
    </row>
    <row r="10">
      <c r="A10" s="25" t="s">
        <v>14</v>
      </c>
      <c r="B10" s="25" t="s">
        <v>15</v>
      </c>
      <c r="C10" s="27" t="s">
        <v>16</v>
      </c>
      <c r="D10" s="29" t="s">
        <v>17</v>
      </c>
      <c r="E10" s="12"/>
      <c r="F10" s="12"/>
      <c r="G10" s="31" t="s">
        <v>18</v>
      </c>
    </row>
    <row r="11" ht="36.75" customHeight="1">
      <c r="A11" s="33" t="s">
        <v>19</v>
      </c>
      <c r="B11" s="33" t="s">
        <v>20</v>
      </c>
      <c r="C11" s="33" t="s">
        <v>21</v>
      </c>
      <c r="D11" s="35">
        <f>0.23*D8</f>
        <v>14.95</v>
      </c>
      <c r="E11" s="38">
        <f t="shared" ref="E11:E16" si="1">D11*$E$8/$D$8</f>
        <v>2.99</v>
      </c>
      <c r="F11" s="38" t="s">
        <v>22</v>
      </c>
      <c r="G11" s="40" t="s">
        <v>24</v>
      </c>
    </row>
    <row r="12">
      <c r="A12" s="33" t="s">
        <v>25</v>
      </c>
      <c r="B12" s="33" t="s">
        <v>20</v>
      </c>
      <c r="C12" s="33" t="s">
        <v>26</v>
      </c>
      <c r="D12" s="35">
        <v>6.0</v>
      </c>
      <c r="E12" s="38">
        <f t="shared" si="1"/>
        <v>1.2</v>
      </c>
      <c r="F12" s="38" t="s">
        <v>27</v>
      </c>
      <c r="G12" s="42"/>
    </row>
    <row r="13" ht="27.75" customHeight="1">
      <c r="A13" s="33" t="s">
        <v>25</v>
      </c>
      <c r="B13" s="33" t="s">
        <v>20</v>
      </c>
      <c r="C13" s="33" t="s">
        <v>28</v>
      </c>
      <c r="D13" s="35">
        <f>0.12*D8</f>
        <v>7.8</v>
      </c>
      <c r="E13" s="38">
        <f t="shared" si="1"/>
        <v>1.56</v>
      </c>
      <c r="F13" s="38" t="s">
        <v>27</v>
      </c>
      <c r="G13" s="40" t="s">
        <v>33</v>
      </c>
    </row>
    <row r="14">
      <c r="A14" s="33" t="s">
        <v>31</v>
      </c>
      <c r="B14" s="33" t="s">
        <v>20</v>
      </c>
      <c r="C14" s="25" t="s">
        <v>32</v>
      </c>
      <c r="D14" s="35">
        <v>1.5</v>
      </c>
      <c r="E14" s="38">
        <f t="shared" si="1"/>
        <v>0.3</v>
      </c>
      <c r="F14" s="44" t="s">
        <v>39</v>
      </c>
      <c r="G14" s="45"/>
    </row>
    <row r="15">
      <c r="A15" s="46" t="s">
        <v>41</v>
      </c>
      <c r="B15" s="33" t="s">
        <v>20</v>
      </c>
      <c r="C15" s="49" t="s">
        <v>42</v>
      </c>
      <c r="D15" s="50">
        <v>1.0</v>
      </c>
      <c r="E15" s="38">
        <f t="shared" si="1"/>
        <v>0.2</v>
      </c>
      <c r="F15" s="38" t="s">
        <v>46</v>
      </c>
      <c r="G15" s="42" t="s">
        <v>47</v>
      </c>
    </row>
    <row r="16">
      <c r="A16" s="46" t="s">
        <v>41</v>
      </c>
      <c r="B16" s="46" t="s">
        <v>48</v>
      </c>
      <c r="C16" s="46" t="s">
        <v>48</v>
      </c>
      <c r="D16" s="52">
        <f>0.5*D8</f>
        <v>32.5</v>
      </c>
      <c r="E16" s="38">
        <f t="shared" si="1"/>
        <v>6.5</v>
      </c>
      <c r="F16" s="38" t="s">
        <v>39</v>
      </c>
      <c r="G16" s="40"/>
    </row>
    <row r="17">
      <c r="A17" s="54"/>
      <c r="B17" s="56"/>
      <c r="C17" s="58"/>
      <c r="D17" s="59"/>
      <c r="E17" s="38"/>
      <c r="F17" s="61"/>
      <c r="G17" s="63"/>
    </row>
    <row r="18" ht="13.5" customHeight="1">
      <c r="A18" s="46"/>
      <c r="B18" s="46" t="s">
        <v>54</v>
      </c>
      <c r="C18" s="46" t="s">
        <v>55</v>
      </c>
      <c r="D18" s="35"/>
      <c r="E18" s="38">
        <v>2.0</v>
      </c>
      <c r="F18" s="38" t="s">
        <v>56</v>
      </c>
      <c r="G18" s="42" t="s">
        <v>57</v>
      </c>
    </row>
    <row r="19" ht="13.5" customHeight="1">
      <c r="A19" s="46" t="s">
        <v>31</v>
      </c>
      <c r="B19" s="46" t="s">
        <v>54</v>
      </c>
      <c r="C19" s="46" t="s">
        <v>58</v>
      </c>
      <c r="D19" s="35"/>
      <c r="E19" s="38">
        <v>1.0</v>
      </c>
      <c r="F19" s="38" t="s">
        <v>59</v>
      </c>
      <c r="G19" s="40"/>
    </row>
    <row r="20" ht="13.5" customHeight="1">
      <c r="A20" s="46"/>
      <c r="B20" s="46"/>
      <c r="C20" s="46"/>
      <c r="D20" s="35"/>
      <c r="E20" s="38"/>
      <c r="F20" s="38"/>
      <c r="G20" s="40"/>
    </row>
    <row r="21" ht="13.5" customHeight="1">
      <c r="A21" s="46"/>
      <c r="B21" s="46" t="s">
        <v>60</v>
      </c>
      <c r="C21" s="46" t="s">
        <v>61</v>
      </c>
      <c r="D21" s="35"/>
      <c r="E21" s="38">
        <v>8.0</v>
      </c>
      <c r="F21" s="38" t="s">
        <v>62</v>
      </c>
      <c r="G21" s="42" t="s">
        <v>63</v>
      </c>
    </row>
    <row r="22" ht="13.5" customHeight="1">
      <c r="A22" s="46"/>
      <c r="B22" s="46"/>
      <c r="C22" s="46"/>
      <c r="D22" s="35"/>
      <c r="E22" s="38"/>
      <c r="F22" s="38"/>
      <c r="G22" s="40"/>
    </row>
    <row r="23" ht="13.5" customHeight="1">
      <c r="A23" s="46"/>
      <c r="B23" s="46"/>
      <c r="C23" s="46"/>
      <c r="D23" s="35"/>
      <c r="E23" s="38"/>
      <c r="F23" s="38"/>
      <c r="G23" s="40"/>
    </row>
    <row r="24" ht="13.5" customHeight="1">
      <c r="A24" s="46"/>
      <c r="B24" s="46"/>
      <c r="C24" s="46"/>
      <c r="D24" s="35"/>
      <c r="E24" s="38"/>
      <c r="F24" s="38"/>
      <c r="G24" s="40"/>
    </row>
    <row r="25" ht="13.5" customHeight="1">
      <c r="A25" s="46"/>
      <c r="B25" s="46"/>
      <c r="C25" s="46"/>
      <c r="D25" s="35"/>
      <c r="E25" s="38"/>
      <c r="F25" s="38"/>
      <c r="G25" s="66"/>
    </row>
    <row r="26" ht="13.5" customHeight="1">
      <c r="A26" s="46"/>
      <c r="B26" s="46"/>
      <c r="C26" s="46"/>
      <c r="D26" s="35"/>
      <c r="E26" s="38"/>
      <c r="F26" s="38"/>
      <c r="G26" s="66"/>
    </row>
    <row r="27" ht="13.5" customHeight="1">
      <c r="A27" s="46"/>
      <c r="B27" s="46"/>
      <c r="C27" s="46"/>
      <c r="D27" s="35"/>
      <c r="E27" s="38"/>
      <c r="F27" s="38"/>
      <c r="G27" s="66"/>
    </row>
  </sheetData>
  <mergeCells count="3">
    <mergeCell ref="A8:C8"/>
    <mergeCell ref="A6:G6"/>
    <mergeCell ref="D10:F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6" t="s">
        <v>1</v>
      </c>
      <c r="C1" s="3"/>
      <c r="D1" s="4"/>
      <c r="E1" s="4"/>
      <c r="F1" s="4"/>
    </row>
    <row r="2" ht="15.0" customHeight="1">
      <c r="A2" s="5" t="s">
        <v>2</v>
      </c>
      <c r="B2" s="7">
        <f>50*D8</f>
        <v>2250</v>
      </c>
      <c r="C2" s="4"/>
      <c r="D2" s="4"/>
      <c r="E2" s="5" t="s">
        <v>3</v>
      </c>
      <c r="F2" s="4"/>
    </row>
    <row r="3" ht="15.0" customHeight="1">
      <c r="A3" s="5" t="s">
        <v>6</v>
      </c>
      <c r="B3" s="5" t="s">
        <v>7</v>
      </c>
      <c r="C3" s="4"/>
      <c r="D3" s="4"/>
      <c r="E3" s="5" t="s">
        <v>8</v>
      </c>
      <c r="F3" s="4"/>
    </row>
    <row r="4">
      <c r="A4" s="4"/>
      <c r="B4" s="4"/>
      <c r="C4" s="9" t="s">
        <v>5</v>
      </c>
      <c r="D4" s="9" t="s">
        <v>5</v>
      </c>
      <c r="E4" s="4"/>
      <c r="F4" s="4"/>
    </row>
    <row r="5" ht="13.5" customHeight="1">
      <c r="A5" s="10"/>
      <c r="B5" s="10"/>
      <c r="C5" s="10"/>
      <c r="D5" s="10"/>
      <c r="E5" s="10"/>
      <c r="F5" s="10"/>
    </row>
    <row r="6" ht="16.5" customHeight="1">
      <c r="A6" s="11" t="s">
        <v>9</v>
      </c>
      <c r="B6" s="12"/>
      <c r="C6" s="12"/>
      <c r="D6" s="12"/>
      <c r="E6" s="12"/>
      <c r="F6" s="12"/>
    </row>
    <row r="7" ht="13.5" customHeight="1">
      <c r="A7" s="13"/>
      <c r="B7" s="13"/>
      <c r="C7" s="13"/>
      <c r="D7" s="13"/>
      <c r="E7" s="13"/>
      <c r="F7" s="14"/>
    </row>
    <row r="8">
      <c r="A8" s="16" t="s">
        <v>11</v>
      </c>
      <c r="B8" s="12"/>
      <c r="C8" s="17"/>
      <c r="D8" s="18">
        <v>45.0</v>
      </c>
      <c r="E8" s="20" t="s">
        <v>13</v>
      </c>
      <c r="F8" s="22"/>
    </row>
    <row r="9" ht="13.5" customHeight="1">
      <c r="A9" s="23"/>
      <c r="B9" s="23"/>
      <c r="C9" s="24"/>
      <c r="D9" s="24"/>
      <c r="E9" s="24"/>
      <c r="F9" s="10"/>
    </row>
    <row r="10">
      <c r="A10" s="26" t="s">
        <v>14</v>
      </c>
      <c r="B10" s="26" t="s">
        <v>15</v>
      </c>
      <c r="C10" s="28" t="s">
        <v>16</v>
      </c>
      <c r="D10" s="30" t="s">
        <v>17</v>
      </c>
      <c r="E10" s="12"/>
      <c r="F10" s="32" t="s">
        <v>18</v>
      </c>
    </row>
    <row r="11" ht="36.75" customHeight="1">
      <c r="A11" s="34" t="s">
        <v>19</v>
      </c>
      <c r="B11" s="34" t="s">
        <v>20</v>
      </c>
      <c r="C11" s="34" t="s">
        <v>21</v>
      </c>
      <c r="D11" s="36">
        <f>ROUND((('Original Recipe'!D11/'Original Recipe'!$D$8)*$D$8),1)</f>
        <v>8.1</v>
      </c>
      <c r="E11" s="37" t="s">
        <v>22</v>
      </c>
      <c r="F11" s="39" t="s">
        <v>23</v>
      </c>
    </row>
    <row r="12">
      <c r="A12" s="34" t="s">
        <v>25</v>
      </c>
      <c r="B12" s="34" t="s">
        <v>20</v>
      </c>
      <c r="C12" s="34" t="s">
        <v>26</v>
      </c>
      <c r="D12" s="36">
        <f>ROUND((('Original Recipe'!D12/'Original Recipe'!$D$8)*$D$8),1)</f>
        <v>4.2</v>
      </c>
      <c r="E12" s="37" t="s">
        <v>27</v>
      </c>
      <c r="F12" s="41"/>
    </row>
    <row r="13" ht="27.75" customHeight="1">
      <c r="A13" s="34" t="s">
        <v>19</v>
      </c>
      <c r="B13" s="34" t="s">
        <v>20</v>
      </c>
      <c r="C13" s="34" t="s">
        <v>28</v>
      </c>
      <c r="D13" s="36">
        <f>ROUND((('Original Recipe'!D13/'Original Recipe'!$D$8)*$D$8),1)</f>
        <v>5.4</v>
      </c>
      <c r="E13" s="37" t="s">
        <v>29</v>
      </c>
      <c r="F13" s="43" t="s">
        <v>30</v>
      </c>
    </row>
    <row r="14">
      <c r="A14" s="34" t="s">
        <v>31</v>
      </c>
      <c r="B14" s="34" t="s">
        <v>20</v>
      </c>
      <c r="C14" s="34" t="s">
        <v>32</v>
      </c>
      <c r="D14" s="36">
        <f>ROUND((('Original Recipe'!D14/'Original Recipe'!$D$8)*$D$8),1)</f>
        <v>0.7</v>
      </c>
      <c r="E14" s="37" t="s">
        <v>34</v>
      </c>
      <c r="F14" s="41"/>
    </row>
    <row r="15">
      <c r="A15" s="34" t="s">
        <v>35</v>
      </c>
      <c r="B15" s="34" t="s">
        <v>20</v>
      </c>
      <c r="C15" s="34" t="s">
        <v>36</v>
      </c>
      <c r="D15" s="34" t="s">
        <v>37</v>
      </c>
      <c r="E15" s="37" t="s">
        <v>37</v>
      </c>
      <c r="F15" s="39" t="s">
        <v>38</v>
      </c>
    </row>
    <row r="16">
      <c r="A16" s="34" t="s">
        <v>35</v>
      </c>
      <c r="B16" s="34" t="s">
        <v>20</v>
      </c>
      <c r="C16" s="34" t="s">
        <v>40</v>
      </c>
      <c r="D16" s="47"/>
      <c r="E16" s="48"/>
      <c r="F16" s="41"/>
    </row>
    <row r="17">
      <c r="A17" s="34" t="s">
        <v>35</v>
      </c>
      <c r="B17" s="34" t="s">
        <v>43</v>
      </c>
      <c r="C17" s="34" t="s">
        <v>43</v>
      </c>
      <c r="D17" s="36">
        <f>0.7*D8</f>
        <v>31.5</v>
      </c>
      <c r="E17" s="37" t="s">
        <v>39</v>
      </c>
      <c r="F17" s="39" t="s">
        <v>44</v>
      </c>
    </row>
    <row r="18" ht="13.5" customHeight="1">
      <c r="A18" s="24"/>
      <c r="B18" s="24"/>
      <c r="C18" s="24"/>
      <c r="D18" s="24"/>
      <c r="E18" s="24"/>
      <c r="F18" s="24"/>
    </row>
    <row r="19" ht="16.5" customHeight="1">
      <c r="A19" s="51" t="s">
        <v>45</v>
      </c>
      <c r="B19" s="12"/>
      <c r="C19" s="12"/>
      <c r="D19" s="12"/>
      <c r="E19" s="12"/>
      <c r="F19" s="12"/>
    </row>
    <row r="20" ht="13.5" customHeight="1">
      <c r="A20" s="53"/>
      <c r="B20" s="13"/>
      <c r="C20" s="55"/>
      <c r="D20" s="55"/>
      <c r="E20" s="57"/>
      <c r="F20" s="57"/>
    </row>
    <row r="21">
      <c r="A21" s="16" t="s">
        <v>49</v>
      </c>
      <c r="B21" s="12"/>
      <c r="C21" s="12"/>
      <c r="D21" s="18">
        <v>70.0</v>
      </c>
      <c r="E21" s="60" t="s">
        <v>50</v>
      </c>
      <c r="F21" s="4"/>
    </row>
    <row r="22" ht="13.5" customHeight="1">
      <c r="A22" s="24"/>
      <c r="B22" s="24"/>
      <c r="C22" s="24"/>
      <c r="D22" s="24"/>
      <c r="E22" s="10"/>
      <c r="F22" s="10"/>
    </row>
    <row r="23">
      <c r="A23" s="28" t="s">
        <v>16</v>
      </c>
      <c r="B23" s="62" t="s">
        <v>51</v>
      </c>
      <c r="C23" s="62" t="s">
        <v>52</v>
      </c>
      <c r="D23" s="64" t="s">
        <v>53</v>
      </c>
      <c r="E23" s="12"/>
      <c r="F23" s="12"/>
    </row>
    <row r="24" ht="28.5" customHeight="1">
      <c r="A24" s="65"/>
      <c r="B24" s="67"/>
      <c r="C24" s="67"/>
      <c r="D24" s="68" t="s">
        <v>64</v>
      </c>
      <c r="E24" s="12"/>
      <c r="F24" s="17"/>
    </row>
    <row r="25" ht="28.5" customHeight="1">
      <c r="A25" s="69"/>
      <c r="B25" s="67"/>
      <c r="C25" s="67"/>
      <c r="D25" s="70"/>
      <c r="E25" s="12"/>
      <c r="F25" s="12"/>
    </row>
    <row r="26" ht="27.0" customHeight="1">
      <c r="A26" s="65"/>
      <c r="B26" s="67"/>
      <c r="C26" s="67"/>
      <c r="D26" s="70"/>
      <c r="E26" s="12"/>
      <c r="F26" s="12"/>
    </row>
    <row r="27" ht="13.5" customHeight="1">
      <c r="A27" s="65"/>
      <c r="B27" s="67"/>
      <c r="C27" s="67"/>
      <c r="D27" s="71"/>
      <c r="E27" s="12"/>
      <c r="F27" s="17"/>
    </row>
    <row r="28" ht="13.5" customHeight="1">
      <c r="A28" s="72"/>
      <c r="B28" s="72"/>
      <c r="C28" s="72"/>
      <c r="D28" s="72"/>
      <c r="E28" s="72"/>
      <c r="F28" s="72"/>
    </row>
  </sheetData>
  <mergeCells count="10">
    <mergeCell ref="D25:F25"/>
    <mergeCell ref="D23:F23"/>
    <mergeCell ref="D24:F24"/>
    <mergeCell ref="A19:F19"/>
    <mergeCell ref="A21:C21"/>
    <mergeCell ref="D26:F26"/>
    <mergeCell ref="D27:F27"/>
    <mergeCell ref="A6:F6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6" t="s">
        <v>1</v>
      </c>
      <c r="C1" s="3"/>
      <c r="D1" s="4"/>
      <c r="E1" s="4"/>
      <c r="F1" s="4"/>
    </row>
    <row r="2" ht="15.0" customHeight="1">
      <c r="A2" s="5" t="s">
        <v>2</v>
      </c>
      <c r="B2" s="7">
        <f>50*D8</f>
        <v>1000</v>
      </c>
      <c r="C2" s="4"/>
      <c r="D2" s="4"/>
      <c r="E2" s="5" t="s">
        <v>3</v>
      </c>
      <c r="F2" s="4"/>
    </row>
    <row r="3" ht="15.0" customHeight="1">
      <c r="A3" s="5" t="s">
        <v>6</v>
      </c>
      <c r="B3" s="5" t="s">
        <v>78</v>
      </c>
      <c r="C3" s="4"/>
      <c r="D3" s="4"/>
      <c r="E3" s="5" t="s">
        <v>80</v>
      </c>
      <c r="F3" s="4"/>
    </row>
    <row r="4">
      <c r="A4" s="4"/>
      <c r="B4" s="4"/>
      <c r="C4" s="9" t="s">
        <v>5</v>
      </c>
      <c r="D4" s="9" t="s">
        <v>5</v>
      </c>
      <c r="E4" s="4"/>
      <c r="F4" s="4"/>
    </row>
    <row r="5" ht="13.5" customHeight="1">
      <c r="A5" s="10"/>
      <c r="B5" s="10"/>
      <c r="C5" s="10"/>
      <c r="D5" s="10"/>
      <c r="E5" s="10"/>
      <c r="F5" s="10"/>
    </row>
    <row r="6" ht="16.5" customHeight="1">
      <c r="A6" s="11" t="s">
        <v>9</v>
      </c>
      <c r="B6" s="12"/>
      <c r="C6" s="12"/>
      <c r="D6" s="12"/>
      <c r="E6" s="12"/>
      <c r="F6" s="12"/>
    </row>
    <row r="7" ht="13.5" customHeight="1">
      <c r="A7" s="13"/>
      <c r="B7" s="13"/>
      <c r="C7" s="13"/>
      <c r="D7" s="13"/>
      <c r="E7" s="13"/>
      <c r="F7" s="14"/>
    </row>
    <row r="8">
      <c r="A8" s="16" t="s">
        <v>11</v>
      </c>
      <c r="B8" s="12"/>
      <c r="C8" s="17"/>
      <c r="D8" s="18">
        <v>20.0</v>
      </c>
      <c r="E8" s="20" t="s">
        <v>13</v>
      </c>
      <c r="F8" s="22"/>
    </row>
    <row r="9" ht="13.5" customHeight="1">
      <c r="A9" s="23"/>
      <c r="B9" s="23"/>
      <c r="C9" s="24"/>
      <c r="D9" s="24"/>
      <c r="E9" s="24"/>
      <c r="F9" s="10"/>
    </row>
    <row r="10">
      <c r="A10" s="26" t="s">
        <v>14</v>
      </c>
      <c r="B10" s="26" t="s">
        <v>15</v>
      </c>
      <c r="C10" s="28" t="s">
        <v>16</v>
      </c>
      <c r="D10" s="30" t="s">
        <v>17</v>
      </c>
      <c r="E10" s="12"/>
      <c r="F10" s="32" t="s">
        <v>18</v>
      </c>
    </row>
    <row r="11" ht="36.75" customHeight="1">
      <c r="A11" s="34" t="s">
        <v>19</v>
      </c>
      <c r="B11" s="34" t="s">
        <v>20</v>
      </c>
      <c r="C11" s="34" t="s">
        <v>21</v>
      </c>
      <c r="D11" s="36">
        <f>ROUND((('Original Recipe'!D11/'Original Recipe'!$D$8)*$D$8),1)</f>
        <v>3.6</v>
      </c>
      <c r="E11" s="37" t="s">
        <v>22</v>
      </c>
      <c r="F11" s="39" t="s">
        <v>23</v>
      </c>
    </row>
    <row r="12">
      <c r="A12" s="34" t="s">
        <v>31</v>
      </c>
      <c r="B12" s="34" t="s">
        <v>20</v>
      </c>
      <c r="C12" s="34" t="s">
        <v>26</v>
      </c>
      <c r="D12" s="36">
        <f>ROUND((('Original Recipe'!D12/'Original Recipe'!$D$8)*$D$8),1)</f>
        <v>1.8</v>
      </c>
      <c r="E12" s="37" t="s">
        <v>27</v>
      </c>
      <c r="F12" s="41"/>
    </row>
    <row r="13">
      <c r="A13" s="34" t="s">
        <v>19</v>
      </c>
      <c r="B13" s="34" t="s">
        <v>20</v>
      </c>
      <c r="C13" s="34" t="s">
        <v>28</v>
      </c>
      <c r="D13" s="36">
        <f>ROUND((('Original Recipe'!D13/'Original Recipe'!$D$8)*$D$8),1)</f>
        <v>2.4</v>
      </c>
      <c r="E13" s="37" t="s">
        <v>29</v>
      </c>
      <c r="F13" s="41"/>
    </row>
    <row r="14">
      <c r="A14" s="34" t="s">
        <v>31</v>
      </c>
      <c r="B14" s="34" t="s">
        <v>20</v>
      </c>
      <c r="C14" s="34" t="s">
        <v>32</v>
      </c>
      <c r="D14" s="36">
        <f>ROUND((('Original Recipe'!D14/'Original Recipe'!$D$8)*$D$8),1)</f>
        <v>0.3</v>
      </c>
      <c r="E14" s="37" t="s">
        <v>34</v>
      </c>
      <c r="F14" s="41"/>
    </row>
    <row r="15">
      <c r="A15" s="34" t="s">
        <v>35</v>
      </c>
      <c r="B15" s="34" t="s">
        <v>20</v>
      </c>
      <c r="C15" s="34" t="s">
        <v>36</v>
      </c>
      <c r="D15" s="34" t="s">
        <v>37</v>
      </c>
      <c r="E15" s="37" t="s">
        <v>37</v>
      </c>
      <c r="F15" s="39" t="s">
        <v>38</v>
      </c>
    </row>
    <row r="16">
      <c r="A16" s="34" t="s">
        <v>35</v>
      </c>
      <c r="B16" s="34" t="s">
        <v>20</v>
      </c>
      <c r="C16" s="34" t="s">
        <v>40</v>
      </c>
      <c r="D16" s="47"/>
      <c r="E16" s="48"/>
      <c r="F16" s="41"/>
    </row>
    <row r="17">
      <c r="A17" s="34" t="s">
        <v>35</v>
      </c>
      <c r="B17" s="34" t="s">
        <v>43</v>
      </c>
      <c r="C17" s="34" t="s">
        <v>43</v>
      </c>
      <c r="D17" s="36">
        <f>0.7*D8</f>
        <v>14</v>
      </c>
      <c r="E17" s="37" t="s">
        <v>39</v>
      </c>
      <c r="F17" s="39" t="s">
        <v>44</v>
      </c>
    </row>
    <row r="18" ht="13.5" customHeight="1">
      <c r="A18" s="24"/>
      <c r="B18" s="24"/>
      <c r="C18" s="24"/>
      <c r="D18" s="24"/>
      <c r="E18" s="24"/>
      <c r="F18" s="24"/>
    </row>
    <row r="19" ht="16.5" customHeight="1">
      <c r="A19" s="51" t="s">
        <v>45</v>
      </c>
      <c r="B19" s="12"/>
      <c r="C19" s="12"/>
      <c r="D19" s="12"/>
      <c r="E19" s="12"/>
      <c r="F19" s="12"/>
    </row>
    <row r="20" ht="13.5" customHeight="1">
      <c r="A20" s="53"/>
      <c r="B20" s="13"/>
      <c r="C20" s="55"/>
      <c r="D20" s="55"/>
      <c r="E20" s="57"/>
      <c r="F20" s="57"/>
    </row>
    <row r="21">
      <c r="A21" s="16" t="s">
        <v>49</v>
      </c>
      <c r="B21" s="12"/>
      <c r="C21" s="12"/>
      <c r="D21" s="18">
        <v>70.0</v>
      </c>
      <c r="E21" s="60" t="s">
        <v>50</v>
      </c>
      <c r="F21" s="4"/>
    </row>
    <row r="22" ht="13.5" customHeight="1">
      <c r="A22" s="24"/>
      <c r="B22" s="24"/>
      <c r="C22" s="24"/>
      <c r="D22" s="24"/>
      <c r="E22" s="10"/>
      <c r="F22" s="10"/>
    </row>
    <row r="23">
      <c r="A23" s="28" t="s">
        <v>16</v>
      </c>
      <c r="B23" s="62" t="s">
        <v>51</v>
      </c>
      <c r="C23" s="62" t="s">
        <v>52</v>
      </c>
      <c r="D23" s="64" t="s">
        <v>53</v>
      </c>
      <c r="E23" s="12"/>
      <c r="F23" s="12"/>
    </row>
    <row r="24" ht="28.5" customHeight="1">
      <c r="A24" s="65"/>
      <c r="B24" s="67"/>
      <c r="C24" s="67"/>
      <c r="D24" s="68" t="s">
        <v>64</v>
      </c>
      <c r="E24" s="12"/>
      <c r="F24" s="17"/>
    </row>
    <row r="25" ht="28.5" customHeight="1">
      <c r="A25" s="69"/>
      <c r="B25" s="67"/>
      <c r="C25" s="67"/>
      <c r="D25" s="70"/>
      <c r="E25" s="12"/>
      <c r="F25" s="12"/>
    </row>
    <row r="26" ht="27.0" customHeight="1">
      <c r="A26" s="65"/>
      <c r="B26" s="67"/>
      <c r="C26" s="67"/>
      <c r="D26" s="70"/>
      <c r="E26" s="12"/>
      <c r="F26" s="12"/>
    </row>
    <row r="27" ht="13.5" customHeight="1">
      <c r="A27" s="65"/>
      <c r="B27" s="67"/>
      <c r="C27" s="67"/>
      <c r="D27" s="71"/>
      <c r="E27" s="12"/>
      <c r="F27" s="17"/>
    </row>
    <row r="28" ht="13.5" customHeight="1">
      <c r="A28" s="72"/>
      <c r="B28" s="72"/>
      <c r="C28" s="72"/>
      <c r="D28" s="72"/>
      <c r="E28" s="72"/>
      <c r="F28" s="72"/>
    </row>
  </sheetData>
  <mergeCells count="10">
    <mergeCell ref="D25:F25"/>
    <mergeCell ref="D23:F23"/>
    <mergeCell ref="D24:F24"/>
    <mergeCell ref="A19:F19"/>
    <mergeCell ref="A21:C21"/>
    <mergeCell ref="D26:F26"/>
    <mergeCell ref="D27:F27"/>
    <mergeCell ref="A6:F6"/>
    <mergeCell ref="A8:C8"/>
    <mergeCell ref="D10:E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71"/>
    <col customWidth="1" min="2" max="2" width="20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6" t="s">
        <v>87</v>
      </c>
      <c r="B1" s="6" t="s">
        <v>1</v>
      </c>
      <c r="C1" s="3"/>
      <c r="D1" s="4"/>
      <c r="E1" s="4"/>
      <c r="F1" s="4"/>
    </row>
    <row r="2" ht="15.0" customHeight="1">
      <c r="A2" s="5" t="s">
        <v>90</v>
      </c>
      <c r="B2" s="7">
        <f>D8*60</f>
        <v>3900</v>
      </c>
      <c r="C2" s="4"/>
      <c r="D2" s="4"/>
      <c r="E2" s="5" t="s">
        <v>3</v>
      </c>
      <c r="F2" s="4"/>
    </row>
    <row r="3" ht="15.0" customHeight="1">
      <c r="A3" s="5" t="s">
        <v>6</v>
      </c>
      <c r="B3" s="8" t="s">
        <v>91</v>
      </c>
      <c r="C3" s="4"/>
      <c r="D3" s="4"/>
      <c r="E3" s="5" t="s">
        <v>92</v>
      </c>
      <c r="F3" s="4"/>
    </row>
    <row r="4">
      <c r="A4" s="4"/>
      <c r="B4" s="4"/>
      <c r="C4" s="9" t="s">
        <v>5</v>
      </c>
      <c r="D4" s="9" t="s">
        <v>5</v>
      </c>
      <c r="E4" s="4"/>
      <c r="F4" s="4"/>
    </row>
    <row r="5" ht="13.5" customHeight="1">
      <c r="A5" s="10"/>
      <c r="B5" s="10"/>
      <c r="C5" s="10"/>
      <c r="D5" s="10"/>
      <c r="E5" s="10"/>
      <c r="F5" s="10"/>
    </row>
    <row r="6" ht="16.5" customHeight="1">
      <c r="A6" s="11" t="s">
        <v>9</v>
      </c>
      <c r="B6" s="12"/>
      <c r="C6" s="12"/>
      <c r="D6" s="12"/>
      <c r="E6" s="12"/>
      <c r="F6" s="12"/>
    </row>
    <row r="7" ht="13.5" customHeight="1">
      <c r="A7" s="73"/>
      <c r="B7" s="13"/>
      <c r="C7" s="13"/>
      <c r="D7" s="13"/>
      <c r="E7" s="13"/>
      <c r="F7" s="74"/>
    </row>
    <row r="8">
      <c r="A8" s="16" t="s">
        <v>11</v>
      </c>
      <c r="B8" s="12"/>
      <c r="C8" s="17"/>
      <c r="D8" s="18">
        <v>65.0</v>
      </c>
      <c r="E8" s="20" t="s">
        <v>13</v>
      </c>
      <c r="F8" s="75"/>
    </row>
    <row r="9" ht="13.5" customHeight="1">
      <c r="A9" s="76"/>
      <c r="B9" s="23"/>
      <c r="C9" s="24"/>
      <c r="D9" s="24"/>
      <c r="E9" s="24"/>
      <c r="F9" s="77">
        <f>65*210/1000</f>
        <v>13.65</v>
      </c>
    </row>
    <row r="10">
      <c r="A10" s="26" t="s">
        <v>14</v>
      </c>
      <c r="B10" s="26" t="s">
        <v>15</v>
      </c>
      <c r="C10" s="28" t="s">
        <v>16</v>
      </c>
      <c r="D10" s="30" t="s">
        <v>93</v>
      </c>
      <c r="E10" s="12"/>
      <c r="F10" s="32" t="s">
        <v>18</v>
      </c>
    </row>
    <row r="11" ht="36.75" customHeight="1">
      <c r="A11" s="34" t="s">
        <v>19</v>
      </c>
      <c r="B11" s="34" t="s">
        <v>20</v>
      </c>
      <c r="C11" s="34" t="s">
        <v>21</v>
      </c>
      <c r="D11" s="79">
        <f>180*D8/1000</f>
        <v>11.7</v>
      </c>
      <c r="E11" s="37" t="s">
        <v>22</v>
      </c>
      <c r="F11" s="39" t="s">
        <v>95</v>
      </c>
    </row>
    <row r="12">
      <c r="A12" s="34" t="s">
        <v>25</v>
      </c>
      <c r="B12" s="34" t="s">
        <v>20</v>
      </c>
      <c r="C12" s="34" t="s">
        <v>26</v>
      </c>
      <c r="D12" s="81">
        <v>6.0</v>
      </c>
      <c r="E12" s="37" t="s">
        <v>27</v>
      </c>
      <c r="F12" s="41"/>
    </row>
    <row r="13">
      <c r="A13" s="34" t="s">
        <v>25</v>
      </c>
      <c r="B13" s="34" t="s">
        <v>20</v>
      </c>
      <c r="C13" s="34" t="s">
        <v>28</v>
      </c>
      <c r="D13" s="79">
        <f>120*D8/1000</f>
        <v>7.8</v>
      </c>
      <c r="E13" s="37" t="s">
        <v>27</v>
      </c>
      <c r="F13" s="39" t="s">
        <v>33</v>
      </c>
    </row>
    <row r="14">
      <c r="A14" s="34" t="s">
        <v>31</v>
      </c>
      <c r="B14" s="34" t="s">
        <v>20</v>
      </c>
      <c r="C14" s="34" t="s">
        <v>32</v>
      </c>
      <c r="D14" s="81">
        <v>1.0</v>
      </c>
      <c r="E14" s="37" t="s">
        <v>34</v>
      </c>
      <c r="F14" s="41"/>
    </row>
    <row r="15">
      <c r="A15" s="34" t="s">
        <v>35</v>
      </c>
      <c r="B15" s="34" t="s">
        <v>20</v>
      </c>
      <c r="C15" s="34" t="s">
        <v>97</v>
      </c>
      <c r="D15" s="81" t="s">
        <v>37</v>
      </c>
      <c r="E15" s="37" t="s">
        <v>37</v>
      </c>
      <c r="F15" s="39" t="s">
        <v>38</v>
      </c>
    </row>
    <row r="16">
      <c r="A16" s="34" t="s">
        <v>35</v>
      </c>
      <c r="B16" s="34" t="s">
        <v>20</v>
      </c>
      <c r="C16" s="34" t="s">
        <v>40</v>
      </c>
      <c r="D16" s="79"/>
      <c r="E16" s="48"/>
      <c r="F16" s="41"/>
    </row>
    <row r="17">
      <c r="A17" s="34" t="s">
        <v>35</v>
      </c>
      <c r="B17" s="34" t="s">
        <v>43</v>
      </c>
      <c r="C17" s="34" t="s">
        <v>43</v>
      </c>
      <c r="D17" s="79">
        <f>0.67*D8</f>
        <v>43.55</v>
      </c>
      <c r="E17" s="37" t="s">
        <v>39</v>
      </c>
      <c r="F17" s="39" t="s">
        <v>44</v>
      </c>
    </row>
    <row r="18">
      <c r="A18" s="85" t="s">
        <v>31</v>
      </c>
      <c r="B18" s="85" t="s">
        <v>103</v>
      </c>
      <c r="C18" s="34" t="s">
        <v>104</v>
      </c>
      <c r="D18" s="87">
        <v>1.0</v>
      </c>
      <c r="E18" s="37" t="s">
        <v>105</v>
      </c>
      <c r="F18" s="39" t="s">
        <v>106</v>
      </c>
    </row>
    <row r="19" ht="13.5" customHeight="1">
      <c r="A19" s="89"/>
      <c r="B19" s="24"/>
      <c r="C19" s="24"/>
      <c r="D19" s="24"/>
      <c r="E19" s="24"/>
      <c r="F19" s="91"/>
    </row>
    <row r="20" ht="16.5" customHeight="1">
      <c r="A20" s="51" t="s">
        <v>45</v>
      </c>
      <c r="B20" s="12"/>
      <c r="C20" s="12"/>
      <c r="D20" s="12"/>
      <c r="E20" s="12"/>
      <c r="F20" s="12"/>
    </row>
    <row r="21" ht="13.5" customHeight="1">
      <c r="A21" s="53"/>
      <c r="B21" s="13"/>
      <c r="C21" s="55"/>
      <c r="D21" s="55"/>
      <c r="E21" s="57"/>
      <c r="F21" s="57"/>
    </row>
    <row r="22">
      <c r="A22" s="16" t="s">
        <v>49</v>
      </c>
      <c r="B22" s="12"/>
      <c r="C22" s="12"/>
      <c r="D22" s="18">
        <v>33.0</v>
      </c>
      <c r="E22" s="94"/>
      <c r="F22" s="10"/>
    </row>
    <row r="23" ht="13.5" customHeight="1">
      <c r="A23" s="96" t="s">
        <v>111</v>
      </c>
      <c r="B23" s="98" t="s">
        <v>113</v>
      </c>
      <c r="C23" s="100" t="s">
        <v>53</v>
      </c>
      <c r="D23" s="12"/>
      <c r="E23" s="12"/>
      <c r="F23" s="12"/>
    </row>
    <row r="24" ht="13.5" customHeight="1">
      <c r="A24" s="69"/>
      <c r="B24" s="102" t="s">
        <v>91</v>
      </c>
      <c r="C24" s="68" t="s">
        <v>120</v>
      </c>
      <c r="D24" s="12"/>
      <c r="E24" s="12"/>
      <c r="F24" s="12"/>
    </row>
    <row r="25" ht="13.5" customHeight="1">
      <c r="A25" s="111">
        <v>41183.0</v>
      </c>
      <c r="B25" s="102" t="s">
        <v>132</v>
      </c>
      <c r="C25" s="68" t="s">
        <v>133</v>
      </c>
      <c r="D25" s="12"/>
      <c r="E25" s="12"/>
      <c r="F25" s="12"/>
    </row>
    <row r="26" ht="13.5" customHeight="1">
      <c r="A26" s="111">
        <v>41347.0</v>
      </c>
      <c r="B26" s="102" t="s">
        <v>134</v>
      </c>
      <c r="C26" s="68" t="s">
        <v>135</v>
      </c>
      <c r="D26" s="12"/>
      <c r="E26" s="12"/>
      <c r="F26" s="12"/>
    </row>
    <row r="27">
      <c r="A27" s="111">
        <v>41976.0</v>
      </c>
      <c r="B27" s="102" t="s">
        <v>137</v>
      </c>
      <c r="C27" s="68" t="s">
        <v>139</v>
      </c>
      <c r="D27" s="12"/>
      <c r="E27" s="12"/>
      <c r="F27" s="12"/>
    </row>
    <row r="28" ht="13.5" customHeight="1">
      <c r="A28" s="72"/>
      <c r="B28" s="72"/>
      <c r="C28" s="72"/>
      <c r="D28" s="72"/>
      <c r="E28" s="72"/>
      <c r="F28" s="72"/>
    </row>
  </sheetData>
  <mergeCells count="10">
    <mergeCell ref="A22:C22"/>
    <mergeCell ref="A20:F20"/>
    <mergeCell ref="C23:F23"/>
    <mergeCell ref="C25:F25"/>
    <mergeCell ref="C26:F26"/>
    <mergeCell ref="C27:F27"/>
    <mergeCell ref="A6:F6"/>
    <mergeCell ref="A8:C8"/>
    <mergeCell ref="D10:E10"/>
    <mergeCell ref="C24:F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31.29"/>
    <col customWidth="1" min="3" max="3" width="30.57"/>
    <col customWidth="1" min="4" max="4" width="16.29"/>
    <col customWidth="1" min="5" max="5" width="16.14"/>
    <col customWidth="1" min="6" max="10" width="30.86"/>
  </cols>
  <sheetData>
    <row r="1" ht="15.0" customHeight="1">
      <c r="A1" s="78" t="s">
        <v>94</v>
      </c>
      <c r="B1" s="12"/>
      <c r="C1" s="12"/>
      <c r="D1" s="12"/>
      <c r="E1" s="12"/>
      <c r="F1" s="80"/>
      <c r="G1" s="80"/>
      <c r="H1" s="80"/>
      <c r="I1" s="80"/>
      <c r="J1" s="80"/>
    </row>
    <row r="2" ht="15.75" customHeight="1">
      <c r="A2" s="82" t="s">
        <v>96</v>
      </c>
      <c r="B2" s="83" t="s">
        <v>98</v>
      </c>
      <c r="C2" s="83" t="s">
        <v>100</v>
      </c>
      <c r="D2" s="83" t="s">
        <v>101</v>
      </c>
      <c r="E2" s="86" t="s">
        <v>102</v>
      </c>
      <c r="F2" s="88"/>
      <c r="G2" s="90"/>
      <c r="H2" s="90"/>
      <c r="I2" s="90"/>
      <c r="J2" s="90"/>
    </row>
    <row r="3" ht="60.75" customHeight="1">
      <c r="A3" s="92" t="s">
        <v>107</v>
      </c>
      <c r="B3" s="93" t="s">
        <v>108</v>
      </c>
      <c r="C3" s="99" t="s">
        <v>110</v>
      </c>
      <c r="D3" s="99"/>
      <c r="E3" s="99" t="s">
        <v>114</v>
      </c>
      <c r="F3" s="105"/>
      <c r="G3" s="80"/>
      <c r="H3" s="80"/>
      <c r="I3" s="80"/>
      <c r="J3" s="80"/>
    </row>
    <row r="4" ht="42.75" customHeight="1">
      <c r="A4" s="92" t="s">
        <v>115</v>
      </c>
      <c r="B4" s="93" t="s">
        <v>124</v>
      </c>
      <c r="C4" s="99" t="s">
        <v>125</v>
      </c>
      <c r="D4" s="99"/>
      <c r="E4" s="101"/>
      <c r="F4" s="107"/>
      <c r="G4" s="80"/>
      <c r="H4" s="80"/>
      <c r="I4" s="80"/>
      <c r="J4" s="80"/>
    </row>
    <row r="5" ht="35.25" customHeight="1">
      <c r="A5" s="92" t="s">
        <v>118</v>
      </c>
      <c r="B5" s="103" t="s">
        <v>119</v>
      </c>
      <c r="C5" s="104" t="s">
        <v>127</v>
      </c>
      <c r="D5" s="104"/>
      <c r="E5" s="104" t="s">
        <v>128</v>
      </c>
      <c r="F5" s="109"/>
      <c r="G5" s="90"/>
      <c r="H5" s="90"/>
      <c r="I5" s="90"/>
      <c r="J5" s="90"/>
    </row>
    <row r="6" ht="29.25" customHeight="1">
      <c r="A6" s="92" t="s">
        <v>122</v>
      </c>
      <c r="B6" s="104" t="s">
        <v>123</v>
      </c>
      <c r="C6" s="104" t="s">
        <v>129</v>
      </c>
      <c r="D6" s="104"/>
      <c r="E6" s="104" t="s">
        <v>123</v>
      </c>
      <c r="F6" s="105"/>
      <c r="G6" s="80"/>
      <c r="H6" s="80"/>
      <c r="I6" s="80"/>
      <c r="J6" s="80"/>
    </row>
    <row r="7" ht="14.25" customHeight="1">
      <c r="A7" s="106"/>
      <c r="B7" s="106"/>
      <c r="C7" s="106"/>
      <c r="D7" s="106"/>
      <c r="E7" s="106"/>
      <c r="F7" s="80"/>
      <c r="G7" s="80"/>
      <c r="H7" s="80"/>
      <c r="I7" s="80"/>
      <c r="J7" s="80"/>
    </row>
    <row r="8" ht="14.25" customHeight="1">
      <c r="A8" s="108" t="s">
        <v>126</v>
      </c>
      <c r="B8" s="110"/>
      <c r="C8" s="110"/>
      <c r="D8" s="110"/>
      <c r="E8" s="110"/>
      <c r="F8" s="80"/>
      <c r="G8" s="80"/>
      <c r="H8" s="80"/>
      <c r="I8" s="80"/>
      <c r="J8" s="80"/>
    </row>
    <row r="9" ht="14.25" customHeight="1">
      <c r="A9" s="113" t="s">
        <v>131</v>
      </c>
      <c r="B9" s="12"/>
      <c r="C9" s="12"/>
      <c r="D9" s="12"/>
      <c r="E9" s="17"/>
      <c r="F9" s="105"/>
      <c r="G9" s="80"/>
      <c r="H9" s="80"/>
      <c r="I9" s="80"/>
      <c r="J9" s="80"/>
    </row>
    <row r="10" ht="14.25" customHeight="1">
      <c r="A10" s="115" t="s">
        <v>138</v>
      </c>
      <c r="B10" s="12"/>
      <c r="C10" s="12"/>
      <c r="D10" s="12"/>
      <c r="E10" s="17"/>
      <c r="F10" s="105"/>
      <c r="G10" s="80"/>
      <c r="H10" s="80"/>
      <c r="I10" s="80"/>
      <c r="J10" s="80"/>
    </row>
    <row r="11" ht="14.25" customHeight="1">
      <c r="A11" s="117" t="s">
        <v>141</v>
      </c>
      <c r="B11" s="12"/>
      <c r="C11" s="12"/>
      <c r="D11" s="12"/>
      <c r="E11" s="17"/>
      <c r="F11" s="105"/>
      <c r="G11" s="80"/>
      <c r="H11" s="80"/>
      <c r="I11" s="80"/>
      <c r="J11" s="80"/>
    </row>
    <row r="12" ht="14.25" customHeight="1">
      <c r="A12" s="115" t="s">
        <v>142</v>
      </c>
      <c r="B12" s="12"/>
      <c r="C12" s="12"/>
      <c r="D12" s="12"/>
      <c r="E12" s="17"/>
      <c r="F12" s="105"/>
      <c r="G12" s="80"/>
      <c r="H12" s="80"/>
      <c r="I12" s="80"/>
      <c r="J12" s="80"/>
    </row>
    <row r="13" ht="14.25" customHeight="1">
      <c r="A13" s="117" t="s">
        <v>143</v>
      </c>
      <c r="B13" s="12"/>
      <c r="C13" s="12"/>
      <c r="D13" s="12"/>
      <c r="E13" s="17"/>
      <c r="F13" s="105"/>
      <c r="G13" s="80"/>
      <c r="H13" s="80"/>
      <c r="I13" s="80"/>
      <c r="J13" s="80"/>
    </row>
    <row r="14" ht="11.25" customHeight="1">
      <c r="A14" s="121" t="s">
        <v>144</v>
      </c>
      <c r="B14" s="12"/>
      <c r="C14" s="12"/>
      <c r="D14" s="12"/>
      <c r="E14" s="17"/>
      <c r="F14" s="105"/>
      <c r="G14" s="80"/>
      <c r="H14" s="80"/>
      <c r="I14" s="80"/>
      <c r="J14" s="80"/>
    </row>
    <row r="15" ht="11.25" customHeight="1">
      <c r="A15" s="113" t="s">
        <v>145</v>
      </c>
      <c r="B15" s="12"/>
      <c r="C15" s="12"/>
      <c r="D15" s="12"/>
      <c r="E15" s="17"/>
      <c r="F15" s="105"/>
      <c r="G15" s="80"/>
      <c r="H15" s="80"/>
      <c r="I15" s="80"/>
      <c r="J15" s="80"/>
    </row>
    <row r="16" ht="11.25" customHeight="1">
      <c r="A16" s="116" t="s">
        <v>146</v>
      </c>
      <c r="B16" s="118"/>
      <c r="C16" s="118"/>
      <c r="D16" s="118"/>
      <c r="E16" s="119"/>
      <c r="F16" s="105"/>
      <c r="G16" s="80"/>
      <c r="H16" s="80"/>
      <c r="I16" s="80"/>
      <c r="J16" s="80"/>
    </row>
    <row r="17" ht="11.25" customHeight="1">
      <c r="A17" s="122"/>
      <c r="B17" s="80"/>
      <c r="C17" s="80"/>
      <c r="D17" s="80"/>
      <c r="E17" s="80"/>
      <c r="F17" s="80"/>
      <c r="G17" s="80"/>
      <c r="H17" s="80"/>
      <c r="I17" s="80"/>
      <c r="J17" s="80"/>
    </row>
    <row r="18" ht="11.25" customHeight="1">
      <c r="A18" s="120"/>
      <c r="F18" s="80"/>
      <c r="G18" s="80"/>
      <c r="H18" s="80"/>
      <c r="I18" s="80"/>
      <c r="J18" s="80"/>
    </row>
    <row r="19" ht="11.25" customHeight="1">
      <c r="A19" s="120"/>
      <c r="F19" s="80"/>
      <c r="G19" s="80"/>
      <c r="H19" s="80"/>
      <c r="I19" s="80"/>
      <c r="J19" s="80"/>
    </row>
    <row r="20" ht="11.25" customHeight="1">
      <c r="A20" s="120"/>
      <c r="F20" s="80"/>
      <c r="G20" s="80"/>
      <c r="H20" s="80"/>
      <c r="I20" s="80"/>
      <c r="J20" s="80"/>
    </row>
    <row r="21" ht="11.25" customHeight="1">
      <c r="A21" s="120"/>
      <c r="F21" s="80"/>
      <c r="G21" s="80"/>
      <c r="H21" s="80"/>
      <c r="I21" s="80"/>
      <c r="J21" s="80"/>
    </row>
    <row r="22" ht="11.25" customHeight="1">
      <c r="A22" s="120"/>
      <c r="F22" s="80"/>
      <c r="G22" s="80"/>
      <c r="H22" s="80"/>
      <c r="I22" s="80"/>
      <c r="J22" s="80"/>
    </row>
    <row r="23" ht="11.25" customHeight="1">
      <c r="A23" s="120"/>
      <c r="F23" s="80"/>
      <c r="G23" s="80"/>
      <c r="H23" s="80"/>
      <c r="I23" s="80"/>
      <c r="J23" s="80"/>
    </row>
    <row r="24" ht="11.25" customHeight="1">
      <c r="A24" s="120"/>
      <c r="F24" s="80"/>
      <c r="G24" s="80"/>
      <c r="H24" s="80"/>
      <c r="I24" s="80"/>
      <c r="J24" s="80"/>
    </row>
    <row r="25" ht="11.25" customHeight="1">
      <c r="A25" s="123" t="s">
        <v>65</v>
      </c>
      <c r="F25" s="80"/>
      <c r="G25" s="80"/>
      <c r="H25" s="80"/>
      <c r="I25" s="80"/>
      <c r="J25" s="80"/>
    </row>
    <row r="26" ht="11.25" customHeight="1">
      <c r="A26" s="124" t="s">
        <v>147</v>
      </c>
      <c r="B26" s="110"/>
      <c r="C26" s="110"/>
      <c r="D26" s="110"/>
      <c r="E26" s="125"/>
      <c r="F26" s="80"/>
      <c r="G26" s="80"/>
      <c r="H26" s="80"/>
      <c r="I26" s="80"/>
      <c r="J26" s="80"/>
    </row>
    <row r="27" ht="11.25" customHeight="1">
      <c r="A27" s="126"/>
      <c r="B27" s="118"/>
      <c r="C27" s="118"/>
      <c r="D27" s="118"/>
      <c r="E27" s="119"/>
      <c r="F27" s="80"/>
      <c r="G27" s="80"/>
      <c r="H27" s="80"/>
      <c r="I27" s="80"/>
      <c r="J27" s="80"/>
    </row>
    <row r="28" ht="11.25" customHeight="1">
      <c r="A28" s="127" t="s">
        <v>148</v>
      </c>
      <c r="F28" s="120"/>
    </row>
    <row r="29" ht="11.25" customHeight="1">
      <c r="A29" s="120"/>
      <c r="F29" s="120"/>
    </row>
  </sheetData>
  <mergeCells count="24">
    <mergeCell ref="A28:E28"/>
    <mergeCell ref="F28:J28"/>
    <mergeCell ref="F29:J29"/>
    <mergeCell ref="A16:E16"/>
    <mergeCell ref="A18:E18"/>
    <mergeCell ref="A19:E19"/>
    <mergeCell ref="A20:E20"/>
    <mergeCell ref="A21:E21"/>
    <mergeCell ref="A22:E22"/>
    <mergeCell ref="A8:E8"/>
    <mergeCell ref="A14:E14"/>
    <mergeCell ref="A13:E13"/>
    <mergeCell ref="A9:E9"/>
    <mergeCell ref="A10:E10"/>
    <mergeCell ref="A11:E11"/>
    <mergeCell ref="A12:E12"/>
    <mergeCell ref="A1:E1"/>
    <mergeCell ref="A24:E24"/>
    <mergeCell ref="A25:E25"/>
    <mergeCell ref="A26:E26"/>
    <mergeCell ref="A27:E27"/>
    <mergeCell ref="A29:E29"/>
    <mergeCell ref="A23:E23"/>
    <mergeCell ref="A15:E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31.29"/>
    <col customWidth="1" min="3" max="3" width="76.57"/>
    <col customWidth="1" min="4" max="4" width="16.29"/>
    <col customWidth="1" min="5" max="5" width="16.14"/>
  </cols>
  <sheetData>
    <row r="1" ht="15.0" customHeight="1">
      <c r="A1" s="78" t="s">
        <v>94</v>
      </c>
      <c r="B1" s="12"/>
      <c r="C1" s="12"/>
      <c r="D1" s="12"/>
      <c r="E1" s="12"/>
    </row>
    <row r="2" ht="15.75" customHeight="1">
      <c r="A2" s="82" t="s">
        <v>96</v>
      </c>
      <c r="B2" s="84" t="s">
        <v>99</v>
      </c>
      <c r="C2" s="84" t="s">
        <v>65</v>
      </c>
      <c r="D2" s="83" t="s">
        <v>101</v>
      </c>
      <c r="E2" s="86" t="s">
        <v>102</v>
      </c>
    </row>
    <row r="3" ht="60.75" customHeight="1">
      <c r="A3" s="92" t="s">
        <v>107</v>
      </c>
      <c r="B3" s="95" t="s">
        <v>109</v>
      </c>
      <c r="C3" s="97" t="s">
        <v>112</v>
      </c>
      <c r="D3" s="99"/>
      <c r="E3" s="99" t="s">
        <v>114</v>
      </c>
    </row>
    <row r="4" ht="42.75" customHeight="1">
      <c r="A4" s="92" t="s">
        <v>115</v>
      </c>
      <c r="B4" s="95" t="s">
        <v>116</v>
      </c>
      <c r="C4" s="97" t="s">
        <v>117</v>
      </c>
      <c r="D4" s="99"/>
      <c r="E4" s="101"/>
    </row>
    <row r="5" ht="35.25" customHeight="1">
      <c r="A5" s="92" t="s">
        <v>118</v>
      </c>
      <c r="B5" s="103" t="s">
        <v>119</v>
      </c>
      <c r="C5" s="95" t="s">
        <v>121</v>
      </c>
      <c r="D5" s="104"/>
      <c r="E5" s="104"/>
    </row>
    <row r="6" ht="29.25" customHeight="1">
      <c r="A6" s="92" t="s">
        <v>122</v>
      </c>
      <c r="B6" s="104" t="s">
        <v>123</v>
      </c>
      <c r="C6" s="104"/>
      <c r="D6" s="104"/>
      <c r="E6" s="104" t="s">
        <v>123</v>
      </c>
    </row>
    <row r="7" ht="14.25" customHeight="1">
      <c r="A7" s="106"/>
      <c r="B7" s="106"/>
      <c r="C7" s="106"/>
      <c r="D7" s="106"/>
      <c r="E7" s="106"/>
    </row>
    <row r="8" ht="14.25" customHeight="1">
      <c r="A8" s="108" t="s">
        <v>126</v>
      </c>
      <c r="B8" s="110"/>
      <c r="C8" s="110"/>
      <c r="D8" s="110"/>
      <c r="E8" s="110"/>
    </row>
    <row r="9" ht="14.25" customHeight="1">
      <c r="A9" s="112" t="s">
        <v>130</v>
      </c>
      <c r="B9" s="12"/>
      <c r="C9" s="12"/>
      <c r="D9" s="12"/>
      <c r="E9" s="17"/>
    </row>
    <row r="10" ht="14.25" customHeight="1">
      <c r="A10" s="114" t="s">
        <v>136</v>
      </c>
      <c r="B10" s="12"/>
      <c r="C10" s="12"/>
      <c r="D10" s="12"/>
      <c r="E10" s="17"/>
    </row>
    <row r="11" ht="14.25" customHeight="1">
      <c r="A11" s="112" t="s">
        <v>140</v>
      </c>
      <c r="B11" s="12"/>
      <c r="C11" s="12"/>
      <c r="D11" s="12"/>
      <c r="E11" s="17"/>
    </row>
    <row r="12" ht="14.25" customHeight="1">
      <c r="A12" s="116"/>
      <c r="B12" s="118"/>
      <c r="C12" s="118"/>
      <c r="D12" s="118"/>
      <c r="E12" s="119"/>
    </row>
    <row r="13" ht="11.25" customHeight="1">
      <c r="A13" s="120"/>
    </row>
  </sheetData>
  <mergeCells count="7">
    <mergeCell ref="A8:E8"/>
    <mergeCell ref="A9:E9"/>
    <mergeCell ref="A10:E10"/>
    <mergeCell ref="A12:E12"/>
    <mergeCell ref="A11:E11"/>
    <mergeCell ref="A13:E13"/>
    <mergeCell ref="A1:E1"/>
  </mergeCells>
  <drawing r:id="rId1"/>
</worksheet>
</file>