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Estimate" sheetId="1" r:id="rId3"/>
    <sheet state="visible" name="Original Recipe" sheetId="2" r:id="rId4"/>
    <sheet state="visible" name="Instructions - ToDos" sheetId="3" r:id="rId5"/>
  </sheets>
  <definedNames/>
  <calcPr/>
</workbook>
</file>

<file path=xl/sharedStrings.xml><?xml version="1.0" encoding="utf-8"?>
<sst xmlns="http://schemas.openxmlformats.org/spreadsheetml/2006/main" count="272" uniqueCount="144">
  <si>
    <t>Recipe:  Fish Tacos</t>
  </si>
  <si>
    <t>INSTRUCTIONS</t>
  </si>
  <si>
    <t>Instructions</t>
  </si>
  <si>
    <t xml:space="preserve">Budget:  $2400                                           </t>
  </si>
  <si>
    <t xml:space="preserve">Location:  FH       </t>
  </si>
  <si>
    <t>In Charge:</t>
  </si>
  <si>
    <t>Lin/ Irene</t>
  </si>
  <si>
    <t>Occasion:  Staff dinner</t>
  </si>
  <si>
    <t xml:space="preserve">            </t>
  </si>
  <si>
    <t>ESTIMATION</t>
  </si>
  <si>
    <t>Step 1</t>
  </si>
  <si>
    <t>Will Wu</t>
  </si>
  <si>
    <t>Occasion:  StaffDinner</t>
  </si>
  <si>
    <t>Wash and dice tomatoes and onion for Salsa</t>
  </si>
  <si>
    <t>Step 2</t>
  </si>
  <si>
    <t>Wash and chop cilantro into fine pieces</t>
  </si>
  <si>
    <t>Step 3</t>
  </si>
  <si>
    <t>Wash and chop cabbage into thin slices</t>
  </si>
  <si>
    <t>Step 4</t>
  </si>
  <si>
    <t>Juice Limes</t>
  </si>
  <si>
    <t>Step 5</t>
  </si>
  <si>
    <t>Mix tomatoes, onions, and lime juice into two containers, adding salt to taste, add cilantro to one bowl</t>
  </si>
  <si>
    <t>Step 6</t>
  </si>
  <si>
    <t>Cook ground pork and season with taco seasoning</t>
  </si>
  <si>
    <t>Step 7</t>
  </si>
  <si>
    <t>Make Tartar Sauce</t>
  </si>
  <si>
    <t>Recipe found here http://allrecipes.com/recipe/tartar-sauce-i/</t>
  </si>
  <si>
    <t>Step 8</t>
  </si>
  <si>
    <t>Right before dinner, mix nachoes, ground pork, pour cheese on top, and spread out green onions</t>
  </si>
  <si>
    <t>Step 9</t>
  </si>
  <si>
    <t>Lay Out fish sticks on greased pan and cook @ 275 Degrees Celcius for about 15 minutes</t>
  </si>
  <si>
    <t>Step 10</t>
  </si>
  <si>
    <t>Heat up nacho cheese</t>
  </si>
  <si>
    <t>Estimated Number of People Eating</t>
  </si>
  <si>
    <t>Person 1</t>
  </si>
  <si>
    <t>Person 2</t>
  </si>
  <si>
    <t>Person 3</t>
  </si>
  <si>
    <t>Person 4</t>
  </si>
  <si>
    <t>5:00</t>
  </si>
  <si>
    <t>people</t>
  </si>
  <si>
    <t>Wash and chop tomatoes and onions into small pieces</t>
  </si>
  <si>
    <t>Wash and dice onion for Tartar sauce</t>
  </si>
  <si>
    <t>Heat Up tortillas in microwave and then leave in rice-cooker to keep warm</t>
  </si>
  <si>
    <t>Store</t>
  </si>
  <si>
    <t>Part of Meal</t>
  </si>
  <si>
    <t>Items</t>
  </si>
  <si>
    <t>Recipe for 60 people</t>
  </si>
  <si>
    <t>5:15</t>
  </si>
  <si>
    <t>Notes</t>
  </si>
  <si>
    <t>Price</t>
  </si>
  <si>
    <t>Costco</t>
  </si>
  <si>
    <t>Entrée</t>
  </si>
  <si>
    <t>Fish Sticks</t>
  </si>
  <si>
    <t>Juice 2 limes</t>
  </si>
  <si>
    <t>Wash and chop Green Onions</t>
  </si>
  <si>
    <t>5:30</t>
  </si>
  <si>
    <t>Mix limes, onions, mayo, and add salt to taste</t>
  </si>
  <si>
    <t>Wash and chop cilantro to small pieces</t>
  </si>
  <si>
    <t>5:45</t>
  </si>
  <si>
    <t>Turn on oven to 275 Degrees celcius and start laying out fish sticks on pans</t>
  </si>
  <si>
    <t>Wash and finely chop cabbage into thin slices</t>
  </si>
  <si>
    <t>6:00</t>
  </si>
  <si>
    <t>bag</t>
  </si>
  <si>
    <t>Juice Limes for Salsa</t>
  </si>
  <si>
    <t>Clean</t>
  </si>
  <si>
    <t>clean</t>
  </si>
  <si>
    <t>cook ground pork and season with taco sauce</t>
  </si>
  <si>
    <t>6:15</t>
  </si>
  <si>
    <t>Make two separate bowls for salsa (one w/ cilantro one w/out).  Add salt and lime juice to taste</t>
  </si>
  <si>
    <t>Lay out aluminum trays for nachoes</t>
  </si>
  <si>
    <t>Put fishsticks in oven/heat nacho cheese and stir constantly</t>
  </si>
  <si>
    <t>6:30</t>
  </si>
  <si>
    <t>Add ground pork + green onion to nachoes</t>
  </si>
  <si>
    <t>gather utensils, fill water</t>
  </si>
  <si>
    <t>4/person</t>
  </si>
  <si>
    <t>$519/Bag</t>
  </si>
  <si>
    <t>America</t>
  </si>
  <si>
    <t>Tortillas</t>
  </si>
  <si>
    <t>3 sticks/person， 60 sticks/bag,
</t>
  </si>
  <si>
    <t>Packages</t>
  </si>
  <si>
    <t>Packs come in 80's</t>
  </si>
  <si>
    <t>?</t>
  </si>
  <si>
    <t>RT</t>
  </si>
  <si>
    <t>Cabbage</t>
  </si>
  <si>
    <t>Head</t>
  </si>
  <si>
    <t>1 Head can feed 30 people</t>
  </si>
  <si>
    <t>$69/head</t>
  </si>
  <si>
    <t>Tartar Sauce</t>
  </si>
  <si>
    <t>Mayonaise</t>
  </si>
  <si>
    <t>$485/Bag   1.8kg</t>
  </si>
  <si>
    <t>Cups</t>
  </si>
  <si>
    <t>Relish</t>
  </si>
  <si>
    <t>Tablespoons</t>
  </si>
  <si>
    <t>Taken from Hotdog section….</t>
  </si>
  <si>
    <t>Minced Onion</t>
  </si>
  <si>
    <t>Onion</t>
  </si>
  <si>
    <t>1 onion is more than enough</t>
  </si>
  <si>
    <t>Lemon Juice</t>
  </si>
  <si>
    <t>Limes</t>
  </si>
  <si>
    <t>Juice the limes and put it in!</t>
  </si>
  <si>
    <t>FH</t>
  </si>
  <si>
    <t>Salt/Peper</t>
  </si>
  <si>
    <t>To Taste</t>
  </si>
  <si>
    <t>Salsa</t>
  </si>
  <si>
    <t>Tomatoes</t>
  </si>
  <si>
    <t>Onions</t>
  </si>
  <si>
    <t>Cilantro</t>
  </si>
  <si>
    <t>Packs</t>
  </si>
  <si>
    <t>Nachoes</t>
  </si>
  <si>
    <t>Green Onion</t>
  </si>
  <si>
    <t>Bundles</t>
  </si>
  <si>
    <t>$10Nt/each</t>
  </si>
  <si>
    <t>8" 36 pcs/pack</t>
  </si>
  <si>
    <t>Cabbage (高麗菜)</t>
  </si>
  <si>
    <t>Ground Pork</t>
  </si>
  <si>
    <t>kg</t>
  </si>
  <si>
    <t>Not sure how much pork, it was 1 package</t>
  </si>
  <si>
    <t>1 Head can feed 30 people. substitute with lettuce</t>
  </si>
  <si>
    <t>Price came out to $287 worth of ground pork</t>
  </si>
  <si>
    <t>Que Bueno Cheese</t>
  </si>
  <si>
    <t>Tub</t>
  </si>
  <si>
    <t>Sent from America</t>
  </si>
  <si>
    <t>Taco Seasoning</t>
  </si>
  <si>
    <t>To taste</t>
  </si>
  <si>
    <t>Chips</t>
  </si>
  <si>
    <t>Bag</t>
  </si>
  <si>
    <t>$189/Bag</t>
  </si>
  <si>
    <t>CORN</t>
  </si>
  <si>
    <t>Can</t>
  </si>
  <si>
    <t>340g/can</t>
  </si>
  <si>
    <t>Veggie</t>
  </si>
  <si>
    <t>POST-EVENT EVALUATION</t>
  </si>
  <si>
    <t>ACTUAL Number of People Served</t>
  </si>
  <si>
    <t>Date</t>
  </si>
  <si>
    <t>Name</t>
  </si>
  <si>
    <t>Comments</t>
  </si>
  <si>
    <t>side</t>
  </si>
  <si>
    <t>Shredded Mexican Cheese</t>
  </si>
  <si>
    <t>1.13KG  NT$249</t>
  </si>
  <si>
    <t>Ding</t>
  </si>
  <si>
    <t>We heated 2 huge packs of corn tortillas ~160 pieces.  We tried heating the tortillas in the rice cookers but since many were frozen solid there were parts that were shredding apart and other parts that were ice cold.  Make sure to defrost tortillas a day in advance</t>
  </si>
  <si>
    <t>tortilla chips</t>
  </si>
  <si>
    <t>Amount left over</t>
  </si>
  <si>
    <t>What we ran out</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</si>
</sst>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
    <numFmt numFmtId="165" formatCode="#,##0.0;(#,##0.0)"/>
    <numFmt numFmtId="166" formatCode="m/d/yyyy h:mm:ss"/>
    <numFmt numFmtId="167" formatCode="&quot;$&quot;#,##0"/>
  </numFmts>
  <fonts count="18">
    <font>
      <sz val="10.0"/>
      <color rgb="FF000000"/>
      <name val="Arial"/>
    </font>
    <font>
      <u/>
      <sz val="12.0"/>
      <color rgb="FF000000"/>
    </font>
    <font>
      <b/>
      <sz val="9.0"/>
      <color rgb="FF000000"/>
    </font>
    <font>
      <u/>
      <sz val="12.0"/>
      <color rgb="FF000000"/>
    </font>
    <font>
      <sz val="10.0"/>
      <color rgb="FF000000"/>
    </font>
    <font>
      <sz val="12.0"/>
      <color rgb="FF000000"/>
    </font>
    <font>
      <u/>
      <sz val="12.0"/>
      <color rgb="FF000000"/>
    </font>
    <font>
      <sz val="12.0"/>
      <color rgb="FF000000"/>
      <name val="Times New Roman"/>
    </font>
    <font>
      <b/>
      <sz val="12.0"/>
      <color rgb="FF000000"/>
    </font>
    <font>
      <sz val="9.0"/>
      <color rgb="FF000000"/>
    </font>
    <font/>
    <font>
      <b/>
      <sz val="10.0"/>
      <color rgb="FF000000"/>
    </font>
    <font>
      <sz val="11.0"/>
      <color rgb="FF000000"/>
    </font>
    <font>
      <sz val="10.0"/>
      <color rgb="FF0000D4"/>
    </font>
    <font>
      <b/>
      <sz val="15.0"/>
      <color rgb="FF000000"/>
    </font>
    <font>
      <strike/>
      <sz val="10.0"/>
      <color rgb="FF000000"/>
    </font>
    <font>
      <b/>
      <strike/>
      <sz val="15.0"/>
      <color rgb="FF000000"/>
    </font>
    <font>
      <strike/>
      <sz val="10.0"/>
      <color rgb="FF0000D4"/>
    </font>
  </fonts>
  <fills count="6">
    <fill>
      <patternFill patternType="none"/>
    </fill>
    <fill>
      <patternFill patternType="lightGray"/>
    </fill>
    <fill>
      <patternFill patternType="solid">
        <fgColor rgb="FF93CDDD"/>
        <bgColor rgb="FF93CDDD"/>
      </patternFill>
    </fill>
    <fill>
      <patternFill patternType="solid">
        <fgColor rgb="FFD9D9D9"/>
        <bgColor rgb="FFD9D9D9"/>
      </patternFill>
    </fill>
    <fill>
      <patternFill patternType="solid">
        <fgColor rgb="FFFFFF99"/>
        <bgColor rgb="FFFFFF99"/>
      </patternFill>
    </fill>
    <fill>
      <patternFill patternType="solid">
        <fgColor rgb="FFCCFFCC"/>
        <bgColor rgb="FFCCFFCC"/>
      </patternFill>
    </fill>
  </fills>
  <borders count="15">
    <border>
      <left/>
      <right/>
      <top/>
      <bottom/>
    </border>
    <border>
      <left/>
      <right/>
      <top/>
      <bottom style="thin">
        <color rgb="FF000000"/>
      </bottom>
    </border>
    <border>
      <left style="thin">
        <color rgb="FF000000"/>
      </left>
      <right style="thin">
        <color rgb="FF000000"/>
      </right>
      <top style="thin">
        <color rgb="FF000000"/>
      </top>
      <bottom style="thin">
        <color rgb="FF000000"/>
      </bottom>
    </border>
    <border>
      <left style="thin">
        <color rgb="FF000000"/>
      </left>
      <right/>
      <top/>
      <bottom/>
    </border>
    <border>
      <left style="thin">
        <color rgb="FF000000"/>
      </left>
      <right/>
      <top style="thin">
        <color rgb="FF000000"/>
      </top>
      <bottom style="thin">
        <color rgb="FF000000"/>
      </bottom>
    </border>
    <border>
      <left/>
      <right/>
      <top style="thin">
        <color rgb="FF000000"/>
      </top>
      <bottom style="thin">
        <color rgb="FF000000"/>
      </bottom>
    </border>
    <border>
      <left/>
      <right style="thin">
        <color rgb="FF000000"/>
      </right>
      <top style="thin">
        <color rgb="FF000000"/>
      </top>
      <bottom/>
    </border>
    <border>
      <left/>
      <right style="thin">
        <color rgb="FF000000"/>
      </right>
      <top style="thin">
        <color rgb="FF000000"/>
      </top>
      <bottom style="thin">
        <color rgb="FF000000"/>
      </bottom>
    </border>
    <border>
      <left style="thin">
        <color rgb="FF000000"/>
      </left>
      <right style="thin">
        <color rgb="FF000000"/>
      </right>
      <top/>
      <bottom/>
    </border>
    <border>
      <left style="thin">
        <color rgb="FF000000"/>
      </left>
      <right style="thin">
        <color rgb="FF000000"/>
      </right>
      <top style="thin">
        <color rgb="FF000000"/>
      </top>
      <bottom/>
    </border>
    <border>
      <left/>
      <right style="thin">
        <color rgb="FF000000"/>
      </right>
      <top/>
      <bottom style="thin">
        <color rgb="FF000000"/>
      </bottom>
    </border>
    <border>
      <left style="thin">
        <color rgb="FF000000"/>
      </left>
      <right/>
      <top/>
      <bottom style="thin">
        <color rgb="FF000000"/>
      </bottom>
    </border>
    <border>
      <left style="thin">
        <color rgb="FF000000"/>
      </left>
      <right style="thin">
        <color rgb="FF000000"/>
      </right>
      <top/>
      <bottom style="thin">
        <color rgb="FF000000"/>
      </bottom>
    </border>
    <border>
      <left style="thin">
        <color rgb="FF000000"/>
      </left>
      <right/>
      <top style="thin">
        <color rgb="FF000000"/>
      </top>
      <bottom/>
    </border>
    <border>
      <left/>
      <right/>
      <top style="thin">
        <color rgb="FF000000"/>
      </top>
      <bottom/>
    </border>
  </borders>
  <cellStyleXfs count="1">
    <xf borderId="0" fillId="0" fontId="0" numFmtId="0" applyAlignment="1" applyFont="1"/>
  </cellStyleXfs>
  <cellXfs count="105">
    <xf borderId="0" fillId="0" fontId="0" numFmtId="0" xfId="0" applyAlignment="1" applyFont="1">
      <alignment wrapText="1"/>
    </xf>
    <xf borderId="0" fillId="2" fontId="1" numFmtId="0" xfId="0" applyAlignment="1" applyFill="1" applyFont="1">
      <alignment vertical="center"/>
    </xf>
    <xf borderId="0" fillId="0" fontId="2" numFmtId="0" xfId="0" applyAlignment="1" applyFont="1">
      <alignment vertical="center"/>
    </xf>
    <xf borderId="0" fillId="2" fontId="3" numFmtId="0" xfId="0" applyAlignment="1" applyFont="1">
      <alignment vertical="center"/>
    </xf>
    <xf borderId="1" fillId="0" fontId="4" numFmtId="0" xfId="0" applyAlignment="1" applyBorder="1" applyFont="1">
      <alignment wrapText="1"/>
    </xf>
    <xf borderId="0" fillId="2" fontId="5" numFmtId="0" xfId="0" applyAlignment="1" applyFont="1">
      <alignment vertical="center"/>
    </xf>
    <xf borderId="2" fillId="3" fontId="2" numFmtId="0" xfId="0" applyAlignment="1" applyBorder="1" applyFill="1" applyFont="1">
      <alignment vertical="center"/>
    </xf>
    <xf borderId="2" fillId="3" fontId="2" numFmtId="0" xfId="0" applyAlignment="1" applyBorder="1" applyFont="1">
      <alignment vertical="center"/>
    </xf>
    <xf borderId="0" fillId="0" fontId="6" numFmtId="0" xfId="0" applyAlignment="1" applyFont="1">
      <alignment vertical="center"/>
    </xf>
    <xf borderId="2" fillId="3" fontId="2" numFmtId="0" xfId="0" applyAlignment="1" applyBorder="1" applyFont="1">
      <alignment vertical="center" wrapText="1"/>
    </xf>
    <xf borderId="0" fillId="0" fontId="7" numFmtId="0" xfId="0" applyAlignment="1" applyFont="1">
      <alignment vertical="center"/>
    </xf>
    <xf borderId="3" fillId="0" fontId="4" numFmtId="0" xfId="0" applyAlignment="1" applyBorder="1" applyFont="1">
      <alignment wrapText="1"/>
    </xf>
    <xf borderId="2" fillId="0" fontId="2" numFmtId="0" xfId="0" applyAlignment="1" applyBorder="1" applyFont="1">
      <alignment/>
    </xf>
    <xf borderId="4" fillId="4" fontId="8" numFmtId="0" xfId="0" applyAlignment="1" applyBorder="1" applyFill="1" applyFont="1">
      <alignment horizontal="center"/>
    </xf>
    <xf borderId="2" fillId="0" fontId="4" numFmtId="0" xfId="0" applyAlignment="1" applyBorder="1" applyFont="1">
      <alignment horizontal="left" vertical="center"/>
    </xf>
    <xf borderId="2" fillId="0" fontId="9" numFmtId="0" xfId="0" applyAlignment="1" applyBorder="1" applyFont="1">
      <alignment vertical="center" wrapText="1"/>
    </xf>
    <xf borderId="5" fillId="0" fontId="10" numFmtId="0" xfId="0" applyAlignment="1" applyBorder="1" applyFont="1">
      <alignment wrapText="1"/>
    </xf>
    <xf borderId="2" fillId="0" fontId="9" numFmtId="0" xfId="0" applyAlignment="1" applyBorder="1" applyFont="1">
      <alignment wrapText="1"/>
    </xf>
    <xf borderId="4" fillId="0" fontId="11" numFmtId="0" xfId="0" applyAlignment="1" applyBorder="1" applyFont="1">
      <alignment horizontal="center"/>
    </xf>
    <xf borderId="2" fillId="0" fontId="4" numFmtId="0" xfId="0" applyAlignment="1" applyBorder="1" applyFont="1">
      <alignment horizontal="left" vertical="center" wrapText="1"/>
    </xf>
    <xf borderId="5" fillId="0" fontId="11" numFmtId="0" xfId="0" applyAlignment="1" applyBorder="1" applyFont="1">
      <alignment horizontal="center"/>
    </xf>
    <xf borderId="2" fillId="0" fontId="9" numFmtId="0" xfId="0" applyAlignment="1" applyBorder="1" applyFont="1">
      <alignment wrapText="1"/>
    </xf>
    <xf borderId="6" fillId="0" fontId="11" numFmtId="0" xfId="0" applyAlignment="1" applyBorder="1" applyFont="1">
      <alignment horizontal="center"/>
    </xf>
    <xf borderId="2" fillId="0" fontId="4" numFmtId="0" xfId="0" applyAlignment="1" applyBorder="1" applyFont="1">
      <alignment wrapText="1"/>
    </xf>
    <xf borderId="4" fillId="0" fontId="4" numFmtId="0" xfId="0" applyAlignment="1" applyBorder="1" applyFont="1">
      <alignment horizontal="left"/>
    </xf>
    <xf borderId="5" fillId="0" fontId="4" numFmtId="0" xfId="0" applyAlignment="1" applyBorder="1" applyFont="1">
      <alignment wrapText="1"/>
    </xf>
    <xf borderId="7" fillId="0" fontId="10" numFmtId="0" xfId="0" applyAlignment="1" applyBorder="1" applyFont="1">
      <alignment wrapText="1"/>
    </xf>
    <xf borderId="2" fillId="0" fontId="12" numFmtId="0" xfId="0" applyAlignment="1" applyBorder="1" applyFont="1">
      <alignment vertical="top" wrapText="1"/>
    </xf>
    <xf borderId="2" fillId="0" fontId="11" numFmtId="0" xfId="0" applyAlignment="1" applyBorder="1" applyFont="1">
      <alignment vertical="top" wrapText="1"/>
    </xf>
    <xf borderId="2" fillId="0" fontId="13" numFmtId="0" xfId="0" applyAlignment="1" applyBorder="1" applyFont="1">
      <alignment horizontal="center"/>
    </xf>
    <xf borderId="2" fillId="0" fontId="13" numFmtId="0" xfId="0" applyAlignment="1" applyBorder="1" applyFont="1">
      <alignment horizontal="center"/>
    </xf>
    <xf borderId="2" fillId="0" fontId="4" numFmtId="0" xfId="0" applyAlignment="1" applyBorder="1" applyFont="1">
      <alignment horizontal="center"/>
    </xf>
    <xf borderId="8" fillId="0" fontId="4" numFmtId="0" xfId="0" applyAlignment="1" applyBorder="1" applyFont="1">
      <alignment horizontal="center"/>
    </xf>
    <xf borderId="9" fillId="0" fontId="4" numFmtId="164" xfId="0" applyAlignment="1" applyBorder="1" applyFont="1" applyNumberFormat="1">
      <alignment vertical="top" wrapText="1"/>
    </xf>
    <xf borderId="4" fillId="0" fontId="4" numFmtId="0" xfId="0" applyAlignment="1" applyBorder="1" applyFont="1">
      <alignment horizontal="left" wrapText="1"/>
    </xf>
    <xf borderId="9" fillId="0" fontId="4" numFmtId="0" xfId="0" applyAlignment="1" applyBorder="1" applyFont="1">
      <alignment vertical="top" wrapText="1"/>
    </xf>
    <xf borderId="5" fillId="0" fontId="4" numFmtId="0" xfId="0" applyAlignment="1" applyBorder="1" applyFont="1">
      <alignment horizontal="left" wrapText="1"/>
    </xf>
    <xf borderId="10" fillId="0" fontId="4" numFmtId="0" xfId="0" applyAlignment="1" applyBorder="1" applyFont="1">
      <alignment wrapText="1"/>
    </xf>
    <xf borderId="11" fillId="0" fontId="4" numFmtId="0" xfId="0" applyAlignment="1" applyBorder="1" applyFont="1">
      <alignment wrapText="1"/>
    </xf>
    <xf borderId="2" fillId="0" fontId="11" numFmtId="0" xfId="0" applyAlignment="1" applyBorder="1" applyFont="1">
      <alignment horizontal="left" wrapText="1"/>
    </xf>
    <xf borderId="12" fillId="0" fontId="10" numFmtId="0" xfId="0" applyAlignment="1" applyBorder="1" applyFont="1">
      <alignment wrapText="1"/>
    </xf>
    <xf borderId="2" fillId="0" fontId="11" numFmtId="0" xfId="0" applyAlignment="1" applyBorder="1" applyFont="1">
      <alignment horizontal="center"/>
    </xf>
    <xf borderId="3" fillId="0" fontId="10" numFmtId="0" xfId="0" applyAlignment="1" applyBorder="1" applyFont="1">
      <alignment wrapText="1"/>
    </xf>
    <xf borderId="4" fillId="4" fontId="11" numFmtId="0" xfId="0" applyAlignment="1" applyBorder="1" applyFont="1">
      <alignment horizontal="center"/>
    </xf>
    <xf borderId="2" fillId="0" fontId="4" numFmtId="164" xfId="0" applyAlignment="1" applyBorder="1" applyFont="1" applyNumberFormat="1">
      <alignment vertical="top" wrapText="1"/>
    </xf>
    <xf borderId="2" fillId="4" fontId="11" numFmtId="0" xfId="0" applyAlignment="1" applyBorder="1" applyFont="1">
      <alignment horizontal="center"/>
    </xf>
    <xf borderId="4" fillId="4" fontId="11" numFmtId="0" xfId="0" applyAlignment="1" applyBorder="1" applyFont="1">
      <alignment horizontal="center"/>
    </xf>
    <xf borderId="2" fillId="0" fontId="4" numFmtId="0" xfId="0" applyAlignment="1" applyBorder="1" applyFont="1">
      <alignment horizontal="left" wrapText="1"/>
    </xf>
    <xf borderId="2" fillId="0" fontId="4" numFmtId="0" xfId="0" applyAlignment="1" applyBorder="1" applyFont="1">
      <alignment vertical="top" wrapText="1"/>
    </xf>
    <xf borderId="2" fillId="0" fontId="4" numFmtId="0" xfId="0" applyAlignment="1" applyBorder="1" applyFont="1">
      <alignment vertical="top" wrapText="1"/>
    </xf>
    <xf borderId="2" fillId="0" fontId="4" numFmtId="0" xfId="0" applyAlignment="1" applyBorder="1" applyFont="1">
      <alignment horizontal="center" wrapText="1"/>
    </xf>
    <xf borderId="2" fillId="0" fontId="14" numFmtId="165" xfId="0" applyAlignment="1" applyBorder="1" applyFont="1" applyNumberFormat="1">
      <alignment horizontal="right" wrapText="1"/>
    </xf>
    <xf borderId="2" fillId="4" fontId="13" numFmtId="0" xfId="0" applyAlignment="1" applyBorder="1" applyFont="1">
      <alignment horizontal="center"/>
    </xf>
    <xf borderId="2" fillId="4" fontId="13" numFmtId="0" xfId="0" applyAlignment="1" applyBorder="1" applyFont="1">
      <alignment horizontal="left"/>
    </xf>
    <xf borderId="2" fillId="0" fontId="4" numFmtId="166" xfId="0" applyAlignment="1" applyBorder="1" applyFont="1" applyNumberFormat="1">
      <alignment vertical="top" wrapText="1"/>
    </xf>
    <xf borderId="2" fillId="4" fontId="13" numFmtId="0" xfId="0" applyAlignment="1" applyBorder="1" applyFont="1">
      <alignment horizontal="left"/>
    </xf>
    <xf borderId="2" fillId="0" fontId="4" numFmtId="0" xfId="0" applyAlignment="1" applyBorder="1" applyFont="1">
      <alignment horizontal="center" wrapText="1"/>
    </xf>
    <xf borderId="2" fillId="0" fontId="15" numFmtId="0" xfId="0" applyAlignment="1" applyBorder="1" applyFont="1">
      <alignment horizontal="left" wrapText="1"/>
    </xf>
    <xf borderId="2" fillId="4" fontId="13" numFmtId="0" xfId="0" applyAlignment="1" applyBorder="1" applyFont="1">
      <alignment horizontal="left"/>
    </xf>
    <xf borderId="2" fillId="0" fontId="4" numFmtId="0" xfId="0" applyAlignment="1" applyBorder="1" applyFont="1">
      <alignment horizontal="center" wrapText="1"/>
    </xf>
    <xf borderId="2" fillId="0" fontId="16" numFmtId="165" xfId="0" applyAlignment="1" applyBorder="1" applyFont="1" applyNumberFormat="1">
      <alignment horizontal="right" wrapText="1"/>
    </xf>
    <xf borderId="2" fillId="4" fontId="4" numFmtId="0" xfId="0" applyAlignment="1" applyBorder="1" applyFont="1">
      <alignment horizontal="center"/>
    </xf>
    <xf borderId="2" fillId="4" fontId="4" numFmtId="0" xfId="0" applyAlignment="1" applyBorder="1" applyFont="1">
      <alignment horizontal="left"/>
    </xf>
    <xf borderId="2" fillId="4" fontId="17" numFmtId="0" xfId="0" applyAlignment="1" applyBorder="1" applyFont="1">
      <alignment horizontal="center"/>
    </xf>
    <xf borderId="2" fillId="4" fontId="17" numFmtId="0" xfId="0" applyAlignment="1" applyBorder="1" applyFont="1">
      <alignment horizontal="left"/>
    </xf>
    <xf borderId="2" fillId="4" fontId="17" numFmtId="167" xfId="0" applyAlignment="1" applyBorder="1" applyFont="1" applyNumberFormat="1">
      <alignment horizontal="left"/>
    </xf>
    <xf borderId="2" fillId="4" fontId="4" numFmtId="0" xfId="0" applyAlignment="1" applyBorder="1" applyFont="1">
      <alignment horizontal="left"/>
    </xf>
    <xf borderId="2" fillId="4" fontId="4" numFmtId="0" xfId="0" applyAlignment="1" applyBorder="1" applyFont="1">
      <alignment horizontal="left" wrapText="1"/>
    </xf>
    <xf borderId="2" fillId="0" fontId="4" numFmtId="2" xfId="0" applyAlignment="1" applyBorder="1" applyFont="1" applyNumberFormat="1">
      <alignment horizontal="center" wrapText="1"/>
    </xf>
    <xf borderId="2" fillId="4" fontId="17" numFmtId="0" xfId="0" applyAlignment="1" applyBorder="1" applyFont="1">
      <alignment horizontal="left"/>
    </xf>
    <xf borderId="2" fillId="0" fontId="4" numFmtId="2" xfId="0" applyAlignment="1" applyBorder="1" applyFont="1" applyNumberFormat="1">
      <alignment horizontal="center" wrapText="1"/>
    </xf>
    <xf borderId="2" fillId="4" fontId="4" numFmtId="0" xfId="0" applyAlignment="1" applyBorder="1" applyFont="1">
      <alignment horizontal="center"/>
    </xf>
    <xf borderId="4" fillId="0" fontId="4" numFmtId="0" xfId="0" applyAlignment="1" applyBorder="1" applyFont="1">
      <alignment horizontal="left" vertical="center"/>
    </xf>
    <xf borderId="2" fillId="0" fontId="4" numFmtId="0" xfId="0" applyAlignment="1" applyBorder="1" applyFont="1">
      <alignment horizontal="left" wrapText="1"/>
    </xf>
    <xf borderId="7" fillId="0" fontId="4" numFmtId="0" xfId="0" applyAlignment="1" applyBorder="1" applyFont="1">
      <alignment wrapText="1"/>
    </xf>
    <xf borderId="2" fillId="4" fontId="13" numFmtId="0" xfId="0" applyAlignment="1" applyBorder="1" applyFont="1">
      <alignment horizontal="center"/>
    </xf>
    <xf borderId="13" fillId="0" fontId="4" numFmtId="0" xfId="0" applyAlignment="1" applyBorder="1" applyFont="1">
      <alignment wrapText="1"/>
    </xf>
    <xf borderId="4" fillId="5" fontId="8" numFmtId="0" xfId="0" applyAlignment="1" applyBorder="1" applyFill="1" applyFont="1">
      <alignment horizontal="center"/>
    </xf>
    <xf borderId="5" fillId="0" fontId="4" numFmtId="0" xfId="0" applyAlignment="1" applyBorder="1" applyFont="1">
      <alignment horizontal="left"/>
    </xf>
    <xf borderId="2" fillId="4" fontId="4" numFmtId="0" xfId="0" applyAlignment="1" applyBorder="1" applyFont="1">
      <alignment horizontal="left" wrapText="1"/>
    </xf>
    <xf borderId="5" fillId="0" fontId="4" numFmtId="0" xfId="0" applyAlignment="1" applyBorder="1" applyFont="1">
      <alignment horizontal="center"/>
    </xf>
    <xf borderId="14" fillId="0" fontId="4" numFmtId="0" xfId="0" applyAlignment="1" applyBorder="1" applyFont="1">
      <alignment horizontal="center"/>
    </xf>
    <xf borderId="2" fillId="0" fontId="4" numFmtId="0" xfId="0" applyAlignment="1" applyBorder="1" applyFont="1">
      <alignment horizontal="right" wrapText="1"/>
    </xf>
    <xf borderId="2" fillId="5" fontId="11" numFmtId="0" xfId="0" applyAlignment="1" applyBorder="1" applyFont="1">
      <alignment horizontal="center"/>
    </xf>
    <xf borderId="9" fillId="4" fontId="4" numFmtId="0" xfId="0" applyAlignment="1" applyBorder="1" applyFont="1">
      <alignment horizontal="left"/>
    </xf>
    <xf borderId="4" fillId="5" fontId="11" numFmtId="0" xfId="0" applyAlignment="1" applyBorder="1" applyFont="1">
      <alignment horizontal="center"/>
    </xf>
    <xf borderId="2" fillId="0" fontId="14" numFmtId="165" xfId="0" applyAlignment="1" applyBorder="1" applyFont="1" applyNumberFormat="1">
      <alignment horizontal="right" wrapText="1"/>
    </xf>
    <xf borderId="2" fillId="0" fontId="13" numFmtId="14" xfId="0" applyAlignment="1" applyBorder="1" applyFont="1" applyNumberFormat="1">
      <alignment horizontal="left"/>
    </xf>
    <xf borderId="8" fillId="0" fontId="4" numFmtId="0" xfId="0" applyAlignment="1" applyBorder="1" applyFont="1">
      <alignment wrapText="1"/>
    </xf>
    <xf borderId="2" fillId="5" fontId="13" numFmtId="0" xfId="0" applyAlignment="1" applyBorder="1" applyFont="1">
      <alignment horizontal="center"/>
    </xf>
    <xf borderId="2" fillId="0" fontId="15" numFmtId="0" xfId="0" applyAlignment="1" applyBorder="1" applyFont="1">
      <alignment wrapText="1"/>
    </xf>
    <xf borderId="4" fillId="5" fontId="13" numFmtId="0" xfId="0" applyAlignment="1" applyBorder="1" applyFont="1">
      <alignment horizontal="left" wrapText="1"/>
    </xf>
    <xf borderId="2" fillId="0" fontId="16" numFmtId="165" xfId="0" applyAlignment="1" applyBorder="1" applyFont="1" applyNumberFormat="1">
      <alignment horizontal="right" wrapText="1"/>
    </xf>
    <xf borderId="2" fillId="4" fontId="15" numFmtId="0" xfId="0" applyAlignment="1" applyBorder="1" applyFont="1">
      <alignment horizontal="center"/>
    </xf>
    <xf borderId="2" fillId="0" fontId="15" numFmtId="0" xfId="0" applyAlignment="1" applyBorder="1" applyFont="1">
      <alignment wrapText="1"/>
    </xf>
    <xf borderId="2" fillId="0" fontId="13" numFmtId="0" xfId="0" applyAlignment="1" applyBorder="1" applyFont="1">
      <alignment horizontal="left"/>
    </xf>
    <xf borderId="2" fillId="0" fontId="4" numFmtId="0" xfId="0" applyAlignment="1" applyBorder="1" applyFont="1">
      <alignment horizontal="left" wrapText="1"/>
    </xf>
    <xf borderId="2" fillId="5" fontId="13" numFmtId="0" xfId="0" applyAlignment="1" applyBorder="1" applyFont="1">
      <alignment horizontal="center"/>
    </xf>
    <xf borderId="2" fillId="0" fontId="4" numFmtId="0" xfId="0" applyAlignment="1" applyBorder="1" applyFont="1">
      <alignment wrapText="1"/>
    </xf>
    <xf borderId="4" fillId="5" fontId="13" numFmtId="0" xfId="0" applyAlignment="1" applyBorder="1" applyFont="1">
      <alignment horizontal="left" wrapText="1"/>
    </xf>
    <xf borderId="12" fillId="0" fontId="4" numFmtId="0" xfId="0" applyAlignment="1" applyBorder="1" applyFont="1">
      <alignment wrapText="1"/>
    </xf>
    <xf borderId="4" fillId="5" fontId="13" numFmtId="0" xfId="0" applyAlignment="1" applyBorder="1" applyFont="1">
      <alignment horizontal="left"/>
    </xf>
    <xf borderId="14" fillId="0" fontId="4" numFmtId="0" xfId="0" applyAlignment="1" applyBorder="1" applyFont="1">
      <alignment wrapText="1"/>
    </xf>
    <xf borderId="2" fillId="0" fontId="13" numFmtId="0" xfId="0" applyAlignment="1" applyBorder="1" applyFont="1">
      <alignment horizontal="center"/>
    </xf>
    <xf borderId="0" fillId="0" fontId="4" numFmtId="0" xfId="0" applyAlignment="1" applyFont="1">
      <alignment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23.14"/>
    <col customWidth="1" min="2" max="2" width="15.86"/>
    <col customWidth="1" min="3" max="3" width="21.86"/>
    <col customWidth="1" min="4" max="4" width="22.43"/>
    <col customWidth="1" min="5" max="5" width="22.14"/>
    <col customWidth="1" min="6" max="6" width="30.43"/>
    <col customWidth="1" min="7" max="7" width="17.71"/>
  </cols>
  <sheetData>
    <row r="1" ht="15.0" customHeight="1">
      <c r="A1" s="1" t="s">
        <v>0</v>
      </c>
      <c r="B1" s="3"/>
      <c r="C1" s="5"/>
    </row>
    <row r="2" ht="15.0" customHeight="1">
      <c r="A2" s="8" t="s">
        <v>3</v>
      </c>
      <c r="E2" s="8" t="s">
        <v>4</v>
      </c>
    </row>
    <row r="3" ht="15.0" customHeight="1">
      <c r="A3" s="8" t="s">
        <v>5</v>
      </c>
      <c r="B3" s="8" t="s">
        <v>6</v>
      </c>
      <c r="E3" s="8" t="s">
        <v>7</v>
      </c>
    </row>
    <row r="4" ht="15.75" customHeight="1">
      <c r="C4" s="10" t="s">
        <v>8</v>
      </c>
      <c r="D4" s="10" t="s">
        <v>8</v>
      </c>
    </row>
    <row r="5">
      <c r="A5" s="4"/>
      <c r="B5" s="4"/>
      <c r="C5" s="4"/>
      <c r="D5" s="4"/>
      <c r="E5" s="4"/>
      <c r="F5" s="4"/>
    </row>
    <row r="6" ht="15.75" customHeight="1">
      <c r="A6" s="13" t="s">
        <v>9</v>
      </c>
      <c r="B6" s="16"/>
      <c r="C6" s="16"/>
      <c r="D6" s="16"/>
      <c r="E6" s="16"/>
      <c r="F6" s="16"/>
    </row>
    <row r="7">
      <c r="A7" s="18"/>
      <c r="B7" s="20"/>
      <c r="C7" s="20"/>
      <c r="D7" s="20"/>
      <c r="E7" s="20"/>
      <c r="F7" s="22"/>
      <c r="G7" s="11"/>
    </row>
    <row r="8">
      <c r="A8" s="24" t="s">
        <v>33</v>
      </c>
      <c r="B8" s="16"/>
      <c r="C8" s="26"/>
      <c r="D8" s="30">
        <v>43.0</v>
      </c>
      <c r="E8" s="31" t="s">
        <v>39</v>
      </c>
      <c r="F8" s="32"/>
      <c r="G8" s="11"/>
    </row>
    <row r="9">
      <c r="A9" s="34"/>
      <c r="B9" s="36"/>
      <c r="C9" s="25"/>
      <c r="D9" s="25"/>
      <c r="E9" s="25"/>
      <c r="F9" s="37"/>
      <c r="G9" s="38"/>
    </row>
    <row r="10">
      <c r="A10" s="39" t="s">
        <v>43</v>
      </c>
      <c r="B10" s="39" t="s">
        <v>44</v>
      </c>
      <c r="C10" s="41" t="s">
        <v>45</v>
      </c>
      <c r="D10" s="46"/>
      <c r="E10" s="16"/>
      <c r="F10" s="45" t="s">
        <v>48</v>
      </c>
      <c r="G10" s="45" t="s">
        <v>49</v>
      </c>
    </row>
    <row r="11">
      <c r="A11" s="47" t="s">
        <v>50</v>
      </c>
      <c r="B11" s="47" t="s">
        <v>51</v>
      </c>
      <c r="C11" s="47" t="s">
        <v>52</v>
      </c>
      <c r="D11" s="51">
        <f>D8/20</f>
        <v>2.15</v>
      </c>
      <c r="E11" s="52" t="s">
        <v>62</v>
      </c>
      <c r="F11" s="55" t="s">
        <v>78</v>
      </c>
      <c r="G11" s="53" t="s">
        <v>89</v>
      </c>
    </row>
    <row r="12">
      <c r="A12" s="57" t="s">
        <v>50</v>
      </c>
      <c r="B12" s="57" t="s">
        <v>51</v>
      </c>
      <c r="C12" s="57" t="s">
        <v>77</v>
      </c>
      <c r="D12" s="60">
        <f>ROUNDUP(((3*D8)/80),1)</f>
        <v>1.7</v>
      </c>
      <c r="E12" s="63" t="s">
        <v>79</v>
      </c>
      <c r="F12" s="64" t="s">
        <v>112</v>
      </c>
      <c r="G12" s="65">
        <v>235.0</v>
      </c>
    </row>
    <row r="13">
      <c r="A13" s="57" t="s">
        <v>82</v>
      </c>
      <c r="B13" s="57" t="s">
        <v>51</v>
      </c>
      <c r="C13" s="57" t="s">
        <v>113</v>
      </c>
      <c r="D13" s="60">
        <f>ROUNDUP(((1*D8)/20),1)</f>
        <v>2.2</v>
      </c>
      <c r="E13" s="63" t="s">
        <v>84</v>
      </c>
      <c r="F13" s="64" t="s">
        <v>117</v>
      </c>
      <c r="G13" s="64" t="s">
        <v>86</v>
      </c>
    </row>
    <row r="14">
      <c r="A14" s="57" t="s">
        <v>50</v>
      </c>
      <c r="B14" s="57" t="s">
        <v>87</v>
      </c>
      <c r="C14" s="57" t="s">
        <v>88</v>
      </c>
      <c r="D14" s="60">
        <f>ROUNDUP(((3.3*D$8)/20),1)</f>
        <v>7.1</v>
      </c>
      <c r="E14" s="63" t="s">
        <v>90</v>
      </c>
      <c r="F14" s="69"/>
      <c r="G14" s="69"/>
    </row>
    <row r="15">
      <c r="A15" s="57" t="s">
        <v>50</v>
      </c>
      <c r="B15" s="57" t="s">
        <v>87</v>
      </c>
      <c r="C15" s="57" t="s">
        <v>91</v>
      </c>
      <c r="D15" s="60">
        <f>ROUNDUP(((5*D$8)/20),1)</f>
        <v>10.8</v>
      </c>
      <c r="E15" s="63" t="s">
        <v>92</v>
      </c>
      <c r="F15" s="64" t="s">
        <v>93</v>
      </c>
      <c r="G15" s="69"/>
    </row>
    <row r="16">
      <c r="A16" s="57" t="s">
        <v>50</v>
      </c>
      <c r="B16" s="57" t="s">
        <v>87</v>
      </c>
      <c r="C16" s="57" t="s">
        <v>94</v>
      </c>
      <c r="D16" s="60">
        <f>ROUNDUP(((1*D$8)/20),1)</f>
        <v>2.2</v>
      </c>
      <c r="E16" s="63" t="s">
        <v>95</v>
      </c>
      <c r="F16" s="64" t="s">
        <v>96</v>
      </c>
      <c r="G16" s="69"/>
    </row>
    <row r="17">
      <c r="A17" s="57" t="s">
        <v>82</v>
      </c>
      <c r="B17" s="57" t="s">
        <v>87</v>
      </c>
      <c r="C17" s="57" t="s">
        <v>97</v>
      </c>
      <c r="D17" s="60">
        <f>ROUNDUP(((2*D$8)/20),1)</f>
        <v>4.3</v>
      </c>
      <c r="E17" s="63" t="s">
        <v>98</v>
      </c>
      <c r="F17" s="64" t="s">
        <v>99</v>
      </c>
      <c r="G17" s="69"/>
    </row>
    <row r="18">
      <c r="A18" s="47" t="s">
        <v>100</v>
      </c>
      <c r="B18" s="47" t="s">
        <v>87</v>
      </c>
      <c r="C18" s="47" t="s">
        <v>101</v>
      </c>
      <c r="D18" s="51"/>
      <c r="E18" s="52" t="s">
        <v>102</v>
      </c>
      <c r="F18" s="53" t="s">
        <v>102</v>
      </c>
      <c r="G18" s="58"/>
    </row>
    <row r="19">
      <c r="A19" s="73" t="s">
        <v>82</v>
      </c>
      <c r="B19" s="47" t="s">
        <v>103</v>
      </c>
      <c r="C19" s="73" t="s">
        <v>127</v>
      </c>
      <c r="D19" s="51">
        <f>D8/7</f>
        <v>6.142857143</v>
      </c>
      <c r="E19" s="75" t="s">
        <v>128</v>
      </c>
      <c r="F19" s="55" t="s">
        <v>129</v>
      </c>
      <c r="G19" s="58"/>
    </row>
    <row r="20">
      <c r="A20" s="47" t="s">
        <v>130</v>
      </c>
      <c r="B20" s="47" t="s">
        <v>103</v>
      </c>
      <c r="C20" s="47" t="s">
        <v>104</v>
      </c>
      <c r="D20" s="51">
        <f>D8/3</f>
        <v>14.33333333</v>
      </c>
      <c r="E20" s="52" t="s">
        <v>104</v>
      </c>
      <c r="F20" s="58"/>
      <c r="G20" s="58"/>
    </row>
    <row r="21">
      <c r="A21" s="47" t="s">
        <v>130</v>
      </c>
      <c r="B21" s="47" t="s">
        <v>103</v>
      </c>
      <c r="C21" s="47" t="s">
        <v>105</v>
      </c>
      <c r="D21" s="51">
        <f>ROUNDUP(((1.5*D$8)/20),1)</f>
        <v>3.3</v>
      </c>
      <c r="E21" s="61" t="s">
        <v>105</v>
      </c>
      <c r="F21" s="62"/>
      <c r="G21" s="62"/>
    </row>
    <row r="22">
      <c r="A22" s="47" t="s">
        <v>130</v>
      </c>
      <c r="B22" s="47" t="s">
        <v>103</v>
      </c>
      <c r="C22" s="47" t="s">
        <v>106</v>
      </c>
      <c r="D22" s="51">
        <f t="shared" ref="D22:D23" si="1">ROUNDUP(((2*D$8)/20),1)</f>
        <v>4.3</v>
      </c>
      <c r="E22" s="61" t="s">
        <v>107</v>
      </c>
      <c r="F22" s="62"/>
      <c r="G22" s="62"/>
    </row>
    <row r="23" hidden="1">
      <c r="A23" s="47" t="s">
        <v>82</v>
      </c>
      <c r="B23" s="47" t="s">
        <v>108</v>
      </c>
      <c r="C23" s="47" t="s">
        <v>109</v>
      </c>
      <c r="D23" s="51">
        <f t="shared" si="1"/>
        <v>4.3</v>
      </c>
      <c r="E23" s="61" t="s">
        <v>110</v>
      </c>
      <c r="F23" s="62"/>
      <c r="G23" s="66" t="s">
        <v>111</v>
      </c>
    </row>
    <row r="24" hidden="1">
      <c r="A24" s="47" t="s">
        <v>50</v>
      </c>
      <c r="B24" s="47" t="s">
        <v>108</v>
      </c>
      <c r="C24" s="47" t="s">
        <v>114</v>
      </c>
      <c r="D24" s="51">
        <f>(D8*50)/1000</f>
        <v>2.15</v>
      </c>
      <c r="E24" s="61" t="s">
        <v>115</v>
      </c>
      <c r="F24" s="79"/>
      <c r="G24" s="79"/>
    </row>
    <row r="25" hidden="1">
      <c r="A25" s="47" t="s">
        <v>76</v>
      </c>
      <c r="B25" s="47" t="s">
        <v>108</v>
      </c>
      <c r="C25" s="47" t="s">
        <v>119</v>
      </c>
      <c r="D25" s="51">
        <f>ROUNDUP(((0.5*D$8)/20),1)</f>
        <v>1.1</v>
      </c>
      <c r="E25" s="61" t="s">
        <v>120</v>
      </c>
      <c r="F25" s="66" t="s">
        <v>121</v>
      </c>
      <c r="G25" s="62"/>
    </row>
    <row r="26" hidden="1">
      <c r="A26" s="82" t="s">
        <v>100</v>
      </c>
      <c r="B26" s="47" t="s">
        <v>108</v>
      </c>
      <c r="C26" s="47" t="s">
        <v>122</v>
      </c>
      <c r="D26" s="51"/>
      <c r="E26" s="71"/>
      <c r="F26" s="66" t="s">
        <v>123</v>
      </c>
      <c r="G26" s="62"/>
    </row>
    <row r="27" hidden="1">
      <c r="A27" s="47" t="s">
        <v>50</v>
      </c>
      <c r="B27" s="47" t="s">
        <v>108</v>
      </c>
      <c r="C27" s="47" t="s">
        <v>124</v>
      </c>
      <c r="D27" s="51">
        <f>ROUNDUP(((1.5*D$8)/30),1)</f>
        <v>2.2</v>
      </c>
      <c r="E27" s="61" t="s">
        <v>125</v>
      </c>
      <c r="F27" s="62"/>
      <c r="G27" s="84" t="s">
        <v>126</v>
      </c>
    </row>
    <row r="28">
      <c r="A28" s="47" t="s">
        <v>50</v>
      </c>
      <c r="B28" s="23" t="s">
        <v>136</v>
      </c>
      <c r="C28" s="23" t="s">
        <v>137</v>
      </c>
      <c r="D28" s="86">
        <v>1.0</v>
      </c>
      <c r="E28" s="61" t="s">
        <v>62</v>
      </c>
      <c r="F28" s="23" t="s">
        <v>138</v>
      </c>
      <c r="G28" s="88"/>
    </row>
    <row r="29">
      <c r="A29" s="57" t="s">
        <v>50</v>
      </c>
      <c r="B29" s="90" t="s">
        <v>136</v>
      </c>
      <c r="C29" s="90" t="s">
        <v>141</v>
      </c>
      <c r="D29" s="92">
        <v>1.0</v>
      </c>
      <c r="E29" s="93" t="s">
        <v>62</v>
      </c>
      <c r="F29" s="94"/>
      <c r="G29" s="88"/>
    </row>
    <row r="30">
      <c r="A30" s="96"/>
      <c r="B30" s="98"/>
      <c r="C30" s="98"/>
      <c r="D30" s="98"/>
      <c r="E30" s="98"/>
      <c r="F30" s="98"/>
      <c r="G30" s="100"/>
    </row>
    <row r="31">
      <c r="A31" s="72"/>
      <c r="B31" s="25"/>
      <c r="C31" s="25"/>
      <c r="D31" s="25"/>
      <c r="E31" s="25"/>
      <c r="F31" s="74"/>
      <c r="G31" s="76"/>
    </row>
    <row r="32" ht="15.75" customHeight="1">
      <c r="A32" s="77" t="s">
        <v>131</v>
      </c>
      <c r="B32" s="16"/>
      <c r="C32" s="16"/>
      <c r="D32" s="16"/>
      <c r="E32" s="16"/>
      <c r="F32" s="16"/>
    </row>
    <row r="33">
      <c r="A33" s="78"/>
      <c r="B33" s="20"/>
      <c r="C33" s="80"/>
      <c r="D33" s="80"/>
      <c r="E33" s="81"/>
      <c r="F33" s="81"/>
    </row>
    <row r="34">
      <c r="A34" s="24" t="s">
        <v>132</v>
      </c>
      <c r="B34" s="16"/>
      <c r="C34" s="16"/>
      <c r="D34" s="103"/>
      <c r="E34" s="11"/>
    </row>
    <row r="35">
      <c r="A35" s="25"/>
      <c r="B35" s="25"/>
      <c r="C35" s="25"/>
      <c r="D35" s="25"/>
      <c r="E35" s="4"/>
      <c r="F35" s="4"/>
    </row>
    <row r="36">
      <c r="A36" s="41" t="s">
        <v>45</v>
      </c>
      <c r="B36" s="83" t="s">
        <v>142</v>
      </c>
      <c r="C36" s="83" t="s">
        <v>143</v>
      </c>
      <c r="D36" s="85" t="s">
        <v>135</v>
      </c>
      <c r="E36" s="16"/>
      <c r="F36" s="16"/>
    </row>
    <row r="37" ht="28.5" customHeight="1">
      <c r="A37" s="95"/>
      <c r="B37" s="97"/>
      <c r="C37" s="97"/>
      <c r="D37" s="99"/>
      <c r="E37" s="16"/>
      <c r="F37" s="16"/>
    </row>
    <row r="38">
      <c r="A38" s="95"/>
      <c r="B38" s="97"/>
      <c r="C38" s="97"/>
      <c r="D38" s="99"/>
      <c r="E38" s="16"/>
      <c r="F38" s="16"/>
    </row>
    <row r="39">
      <c r="A39" s="95"/>
      <c r="B39" s="97"/>
      <c r="C39" s="97"/>
      <c r="D39" s="99"/>
      <c r="E39" s="16"/>
      <c r="F39" s="16"/>
    </row>
    <row r="40">
      <c r="A40" s="95"/>
      <c r="B40" s="97"/>
      <c r="C40" s="97"/>
      <c r="D40" s="99"/>
      <c r="E40" s="16"/>
      <c r="F40" s="16"/>
      <c r="G40" s="104"/>
    </row>
    <row r="41">
      <c r="A41" s="102"/>
      <c r="B41" s="102"/>
      <c r="C41" s="102"/>
      <c r="D41" s="102"/>
      <c r="E41" s="102"/>
      <c r="F41" s="102"/>
    </row>
  </sheetData>
  <mergeCells count="10">
    <mergeCell ref="D36:F36"/>
    <mergeCell ref="A32:F32"/>
    <mergeCell ref="A34:C34"/>
    <mergeCell ref="D38:F38"/>
    <mergeCell ref="D37:F37"/>
    <mergeCell ref="D39:F39"/>
    <mergeCell ref="D40:F40"/>
    <mergeCell ref="A6:F6"/>
    <mergeCell ref="A8:C8"/>
    <mergeCell ref="D10:E10"/>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23.14"/>
    <col customWidth="1" min="2" max="2" width="15.86"/>
    <col customWidth="1" min="3" max="3" width="21.86"/>
    <col customWidth="1" min="4" max="4" width="20.57"/>
    <col customWidth="1" min="5" max="5" width="22.14"/>
    <col customWidth="1" min="6" max="6" width="30.43"/>
    <col customWidth="1" min="7" max="7" width="21.14"/>
  </cols>
  <sheetData>
    <row r="1" ht="15.0" customHeight="1">
      <c r="A1" s="1" t="s">
        <v>0</v>
      </c>
      <c r="B1" s="3"/>
      <c r="C1" s="5"/>
    </row>
    <row r="2" ht="15.0" customHeight="1">
      <c r="A2" s="8" t="s">
        <v>3</v>
      </c>
      <c r="E2" s="8" t="s">
        <v>4</v>
      </c>
    </row>
    <row r="3" ht="15.0" customHeight="1">
      <c r="A3" s="8" t="s">
        <v>5</v>
      </c>
      <c r="B3" s="8" t="s">
        <v>11</v>
      </c>
      <c r="E3" s="8" t="s">
        <v>12</v>
      </c>
    </row>
    <row r="4" ht="15.75" customHeight="1">
      <c r="C4" s="10" t="s">
        <v>8</v>
      </c>
      <c r="D4" s="10" t="s">
        <v>8</v>
      </c>
    </row>
    <row r="5">
      <c r="A5" s="4"/>
      <c r="B5" s="4"/>
      <c r="C5" s="4"/>
      <c r="D5" s="4"/>
      <c r="E5" s="4"/>
      <c r="F5" s="4"/>
    </row>
    <row r="6" ht="15.75" customHeight="1">
      <c r="A6" s="13" t="s">
        <v>9</v>
      </c>
      <c r="B6" s="16"/>
      <c r="C6" s="16"/>
      <c r="D6" s="16"/>
      <c r="E6" s="16"/>
      <c r="F6" s="16"/>
    </row>
    <row r="7">
      <c r="A7" s="18"/>
      <c r="B7" s="20"/>
      <c r="C7" s="20"/>
      <c r="D7" s="20"/>
      <c r="E7" s="20"/>
      <c r="F7" s="22"/>
      <c r="G7" s="11"/>
    </row>
    <row r="8">
      <c r="A8" s="24" t="s">
        <v>33</v>
      </c>
      <c r="B8" s="16"/>
      <c r="C8" s="26"/>
      <c r="D8" s="29">
        <v>20.0</v>
      </c>
      <c r="E8" s="31" t="s">
        <v>39</v>
      </c>
      <c r="F8" s="32"/>
      <c r="G8" s="11"/>
    </row>
    <row r="9">
      <c r="A9" s="34"/>
      <c r="B9" s="36"/>
      <c r="C9" s="25"/>
      <c r="D9" s="25"/>
      <c r="E9" s="25"/>
      <c r="F9" s="37"/>
      <c r="G9" s="38"/>
    </row>
    <row r="10">
      <c r="A10" s="39" t="s">
        <v>43</v>
      </c>
      <c r="B10" s="39" t="s">
        <v>44</v>
      </c>
      <c r="C10" s="41" t="s">
        <v>45</v>
      </c>
      <c r="D10" s="43" t="s">
        <v>46</v>
      </c>
      <c r="E10" s="16"/>
      <c r="F10" s="45" t="s">
        <v>48</v>
      </c>
      <c r="G10" s="45" t="s">
        <v>49</v>
      </c>
    </row>
    <row r="11">
      <c r="A11" s="47" t="s">
        <v>50</v>
      </c>
      <c r="B11" s="47" t="s">
        <v>51</v>
      </c>
      <c r="C11" s="47" t="s">
        <v>52</v>
      </c>
      <c r="D11" s="50">
        <f>ROUNDUP(((6*D8)/60),1)</f>
        <v>2</v>
      </c>
      <c r="E11" s="52" t="s">
        <v>62</v>
      </c>
      <c r="F11" s="53" t="s">
        <v>74</v>
      </c>
      <c r="G11" s="53" t="s">
        <v>75</v>
      </c>
    </row>
    <row r="12">
      <c r="A12" s="47" t="s">
        <v>76</v>
      </c>
      <c r="B12" s="47" t="s">
        <v>51</v>
      </c>
      <c r="C12" s="47" t="s">
        <v>77</v>
      </c>
      <c r="D12" s="50">
        <f>ROUNDUP(((4*D8)/80),1)</f>
        <v>1</v>
      </c>
      <c r="E12" s="52" t="s">
        <v>79</v>
      </c>
      <c r="F12" s="53" t="s">
        <v>80</v>
      </c>
      <c r="G12" s="53" t="s">
        <v>81</v>
      </c>
    </row>
    <row r="13">
      <c r="A13" s="47" t="s">
        <v>82</v>
      </c>
      <c r="B13" s="47" t="s">
        <v>51</v>
      </c>
      <c r="C13" s="47" t="s">
        <v>83</v>
      </c>
      <c r="D13" s="50">
        <f>ROUNDUP(((3*D8)/20),1)</f>
        <v>3</v>
      </c>
      <c r="E13" s="52" t="s">
        <v>84</v>
      </c>
      <c r="F13" s="53" t="s">
        <v>85</v>
      </c>
      <c r="G13" s="53" t="s">
        <v>86</v>
      </c>
    </row>
    <row r="14">
      <c r="A14" s="47" t="s">
        <v>50</v>
      </c>
      <c r="B14" s="47" t="s">
        <v>87</v>
      </c>
      <c r="C14" s="47" t="s">
        <v>88</v>
      </c>
      <c r="D14" s="56">
        <v>3.3</v>
      </c>
      <c r="E14" s="52" t="s">
        <v>90</v>
      </c>
      <c r="F14" s="58"/>
      <c r="G14" s="58"/>
    </row>
    <row r="15">
      <c r="A15" s="47" t="s">
        <v>50</v>
      </c>
      <c r="B15" s="47" t="s">
        <v>87</v>
      </c>
      <c r="C15" s="47" t="s">
        <v>91</v>
      </c>
      <c r="D15" s="56">
        <v>5.0</v>
      </c>
      <c r="E15" s="52" t="s">
        <v>92</v>
      </c>
      <c r="F15" s="53" t="s">
        <v>93</v>
      </c>
      <c r="G15" s="58"/>
    </row>
    <row r="16">
      <c r="A16" s="47" t="s">
        <v>50</v>
      </c>
      <c r="B16" s="47" t="s">
        <v>87</v>
      </c>
      <c r="C16" s="47" t="s">
        <v>94</v>
      </c>
      <c r="D16" s="56">
        <v>1.0</v>
      </c>
      <c r="E16" s="52" t="s">
        <v>95</v>
      </c>
      <c r="F16" s="53" t="s">
        <v>96</v>
      </c>
      <c r="G16" s="58"/>
    </row>
    <row r="17">
      <c r="A17" s="47" t="s">
        <v>82</v>
      </c>
      <c r="B17" s="47" t="s">
        <v>87</v>
      </c>
      <c r="C17" s="47" t="s">
        <v>97</v>
      </c>
      <c r="D17" s="56">
        <v>2.0</v>
      </c>
      <c r="E17" s="52" t="s">
        <v>98</v>
      </c>
      <c r="F17" s="53" t="s">
        <v>99</v>
      </c>
      <c r="G17" s="58"/>
    </row>
    <row r="18">
      <c r="A18" s="47" t="s">
        <v>100</v>
      </c>
      <c r="B18" s="47" t="s">
        <v>87</v>
      </c>
      <c r="C18" s="47" t="s">
        <v>101</v>
      </c>
      <c r="D18" s="50"/>
      <c r="E18" s="52" t="s">
        <v>102</v>
      </c>
      <c r="F18" s="53" t="s">
        <v>102</v>
      </c>
      <c r="G18" s="58"/>
    </row>
    <row r="19">
      <c r="A19" s="47" t="s">
        <v>82</v>
      </c>
      <c r="B19" s="47" t="s">
        <v>103</v>
      </c>
      <c r="C19" s="47" t="s">
        <v>104</v>
      </c>
      <c r="D19" s="59">
        <v>10.0</v>
      </c>
      <c r="E19" s="52" t="s">
        <v>104</v>
      </c>
      <c r="F19" s="58"/>
      <c r="G19" s="58"/>
    </row>
    <row r="20">
      <c r="A20" s="47" t="s">
        <v>82</v>
      </c>
      <c r="B20" s="47" t="s">
        <v>103</v>
      </c>
      <c r="C20" s="47" t="s">
        <v>105</v>
      </c>
      <c r="D20" s="56">
        <v>3.0</v>
      </c>
      <c r="E20" s="61" t="s">
        <v>105</v>
      </c>
      <c r="F20" s="62"/>
      <c r="G20" s="62"/>
    </row>
    <row r="21">
      <c r="A21" s="47" t="s">
        <v>82</v>
      </c>
      <c r="B21" s="47" t="s">
        <v>103</v>
      </c>
      <c r="C21" s="47" t="s">
        <v>106</v>
      </c>
      <c r="D21" s="56">
        <v>3.0</v>
      </c>
      <c r="E21" s="61" t="s">
        <v>107</v>
      </c>
      <c r="F21" s="62"/>
      <c r="G21" s="62"/>
    </row>
    <row r="22">
      <c r="A22" s="47" t="s">
        <v>82</v>
      </c>
      <c r="B22" s="47" t="s">
        <v>108</v>
      </c>
      <c r="C22" s="47" t="s">
        <v>109</v>
      </c>
      <c r="D22" s="56">
        <v>3.0</v>
      </c>
      <c r="E22" s="61" t="s">
        <v>110</v>
      </c>
      <c r="F22" s="62"/>
      <c r="G22" s="66" t="s">
        <v>111</v>
      </c>
    </row>
    <row r="23" ht="25.5" customHeight="1">
      <c r="A23" s="47" t="s">
        <v>50</v>
      </c>
      <c r="B23" s="47" t="s">
        <v>108</v>
      </c>
      <c r="C23" s="47" t="s">
        <v>114</v>
      </c>
      <c r="D23" s="56">
        <v>1.8</v>
      </c>
      <c r="E23" s="61" t="s">
        <v>115</v>
      </c>
      <c r="F23" s="67" t="s">
        <v>116</v>
      </c>
      <c r="G23" s="67" t="s">
        <v>118</v>
      </c>
    </row>
    <row r="24">
      <c r="A24" s="47" t="s">
        <v>76</v>
      </c>
      <c r="B24" s="47" t="s">
        <v>108</v>
      </c>
      <c r="C24" s="47" t="s">
        <v>119</v>
      </c>
      <c r="D24" s="68">
        <v>0.5</v>
      </c>
      <c r="E24" s="61" t="s">
        <v>120</v>
      </c>
      <c r="F24" s="66" t="s">
        <v>121</v>
      </c>
      <c r="G24" s="62"/>
    </row>
    <row r="25">
      <c r="A25" s="47" t="s">
        <v>100</v>
      </c>
      <c r="B25" s="47" t="s">
        <v>108</v>
      </c>
      <c r="C25" s="47" t="s">
        <v>122</v>
      </c>
      <c r="D25" s="70"/>
      <c r="E25" s="71"/>
      <c r="F25" s="66" t="s">
        <v>123</v>
      </c>
      <c r="G25" s="62"/>
    </row>
    <row r="26">
      <c r="A26" s="47" t="s">
        <v>50</v>
      </c>
      <c r="B26" s="47" t="s">
        <v>108</v>
      </c>
      <c r="C26" s="47" t="s">
        <v>124</v>
      </c>
      <c r="D26" s="56">
        <v>1.0</v>
      </c>
      <c r="E26" s="61" t="s">
        <v>125</v>
      </c>
      <c r="F26" s="62"/>
      <c r="G26" s="66" t="s">
        <v>126</v>
      </c>
    </row>
    <row r="27">
      <c r="A27" s="72"/>
      <c r="B27" s="25"/>
      <c r="C27" s="25"/>
      <c r="D27" s="25"/>
      <c r="E27" s="25"/>
      <c r="F27" s="74"/>
      <c r="G27" s="76"/>
    </row>
    <row r="28" ht="15.75" customHeight="1">
      <c r="A28" s="77" t="s">
        <v>131</v>
      </c>
      <c r="B28" s="16"/>
      <c r="C28" s="16"/>
      <c r="D28" s="16"/>
      <c r="E28" s="16"/>
      <c r="F28" s="16"/>
    </row>
    <row r="29">
      <c r="A29" s="78"/>
      <c r="B29" s="20"/>
      <c r="C29" s="80"/>
      <c r="D29" s="80"/>
      <c r="E29" s="81"/>
      <c r="F29" s="81"/>
    </row>
    <row r="30">
      <c r="A30" s="24" t="s">
        <v>132</v>
      </c>
      <c r="B30" s="16"/>
      <c r="C30" s="16"/>
      <c r="D30" s="29">
        <v>20.0</v>
      </c>
      <c r="E30" s="11"/>
    </row>
    <row r="31">
      <c r="A31" s="25"/>
      <c r="B31" s="25"/>
      <c r="C31" s="25"/>
      <c r="D31" s="25"/>
      <c r="E31" s="4"/>
      <c r="F31" s="4"/>
    </row>
    <row r="32">
      <c r="A32" s="41" t="s">
        <v>133</v>
      </c>
      <c r="B32" s="83" t="s">
        <v>134</v>
      </c>
      <c r="C32" s="85" t="s">
        <v>135</v>
      </c>
      <c r="D32" s="16"/>
      <c r="E32" s="16"/>
      <c r="F32" s="16"/>
    </row>
    <row r="33" ht="28.5" customHeight="1">
      <c r="A33" s="87">
        <v>41197.0</v>
      </c>
      <c r="B33" s="89" t="s">
        <v>139</v>
      </c>
      <c r="C33" s="91" t="s">
        <v>140</v>
      </c>
      <c r="D33" s="16"/>
      <c r="E33" s="16"/>
      <c r="F33" s="16"/>
    </row>
    <row r="34">
      <c r="A34" s="95"/>
      <c r="B34" s="97"/>
      <c r="C34" s="99"/>
      <c r="D34" s="16"/>
      <c r="E34" s="16"/>
      <c r="F34" s="16"/>
    </row>
    <row r="35">
      <c r="A35" s="95"/>
      <c r="B35" s="97"/>
      <c r="C35" s="99"/>
      <c r="D35" s="16"/>
      <c r="E35" s="16"/>
      <c r="F35" s="16"/>
    </row>
    <row r="36">
      <c r="A36" s="95"/>
      <c r="B36" s="97"/>
      <c r="C36" s="101"/>
      <c r="D36" s="16"/>
      <c r="E36" s="16"/>
      <c r="F36" s="26"/>
      <c r="G36" s="42"/>
    </row>
    <row r="37">
      <c r="A37" s="102"/>
      <c r="B37" s="102"/>
      <c r="C37" s="102"/>
      <c r="D37" s="102"/>
      <c r="E37" s="102"/>
      <c r="F37" s="102"/>
    </row>
  </sheetData>
  <mergeCells count="10">
    <mergeCell ref="C32:F32"/>
    <mergeCell ref="A28:F28"/>
    <mergeCell ref="A30:C30"/>
    <mergeCell ref="C34:F34"/>
    <mergeCell ref="C33:F33"/>
    <mergeCell ref="C35:F35"/>
    <mergeCell ref="C36:F36"/>
    <mergeCell ref="A6:F6"/>
    <mergeCell ref="A8:C8"/>
    <mergeCell ref="D10:E10"/>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4.0"/>
    <col customWidth="1" min="2" max="2" width="43.0"/>
    <col customWidth="1" min="3" max="3" width="28.14"/>
    <col customWidth="1" min="4" max="4" width="27.29"/>
    <col customWidth="1" min="5" max="5" width="33.43"/>
    <col customWidth="1" min="6" max="6" width="17.29"/>
  </cols>
  <sheetData>
    <row r="1">
      <c r="A1" s="2" t="s">
        <v>1</v>
      </c>
    </row>
    <row r="2">
      <c r="A2" s="4"/>
      <c r="B2" s="4"/>
      <c r="C2" s="4"/>
    </row>
    <row r="3">
      <c r="A3" s="6" t="s">
        <v>2</v>
      </c>
      <c r="B3" s="7"/>
      <c r="C3" s="9"/>
      <c r="D3" s="11"/>
    </row>
    <row r="4">
      <c r="A4" s="12" t="s">
        <v>10</v>
      </c>
      <c r="B4" s="14" t="s">
        <v>13</v>
      </c>
      <c r="C4" s="15"/>
      <c r="D4" s="11"/>
    </row>
    <row r="5">
      <c r="A5" s="12" t="s">
        <v>14</v>
      </c>
      <c r="B5" s="14" t="s">
        <v>15</v>
      </c>
      <c r="C5" s="17"/>
      <c r="D5" s="11"/>
    </row>
    <row r="6">
      <c r="A6" s="12" t="s">
        <v>16</v>
      </c>
      <c r="B6" s="14" t="s">
        <v>17</v>
      </c>
      <c r="C6" s="17"/>
      <c r="D6" s="11"/>
    </row>
    <row r="7">
      <c r="A7" s="12" t="s">
        <v>18</v>
      </c>
      <c r="B7" s="14" t="s">
        <v>19</v>
      </c>
      <c r="C7" s="17"/>
      <c r="D7" s="11"/>
    </row>
    <row r="8" ht="38.25" customHeight="1">
      <c r="A8" s="12" t="s">
        <v>20</v>
      </c>
      <c r="B8" s="19" t="s">
        <v>21</v>
      </c>
      <c r="C8" s="17"/>
      <c r="D8" s="11"/>
    </row>
    <row r="9">
      <c r="A9" s="12" t="s">
        <v>22</v>
      </c>
      <c r="B9" s="14" t="s">
        <v>23</v>
      </c>
      <c r="C9" s="17"/>
      <c r="D9" s="11"/>
    </row>
    <row r="10" ht="36.0" customHeight="1">
      <c r="A10" s="12" t="s">
        <v>24</v>
      </c>
      <c r="B10" s="14" t="s">
        <v>25</v>
      </c>
      <c r="C10" s="21" t="s">
        <v>26</v>
      </c>
      <c r="D10" s="11"/>
    </row>
    <row r="11" ht="25.5" customHeight="1">
      <c r="A11" s="12" t="s">
        <v>27</v>
      </c>
      <c r="B11" s="19" t="s">
        <v>28</v>
      </c>
      <c r="C11" s="17"/>
      <c r="D11" s="11"/>
    </row>
    <row r="12" ht="25.5" customHeight="1">
      <c r="A12" s="12" t="s">
        <v>29</v>
      </c>
      <c r="B12" s="19" t="s">
        <v>30</v>
      </c>
      <c r="C12" s="17"/>
      <c r="D12" s="11"/>
    </row>
    <row r="13">
      <c r="A13" s="12" t="s">
        <v>31</v>
      </c>
      <c r="B13" s="23" t="s">
        <v>32</v>
      </c>
      <c r="C13" s="17"/>
      <c r="D13" s="11"/>
    </row>
    <row r="14">
      <c r="A14" s="25"/>
      <c r="B14" s="25"/>
      <c r="C14" s="25"/>
      <c r="D14" s="4"/>
      <c r="E14" s="4"/>
    </row>
    <row r="15" ht="14.25" customHeight="1">
      <c r="A15" s="27"/>
      <c r="B15" s="28" t="s">
        <v>34</v>
      </c>
      <c r="C15" s="28" t="s">
        <v>35</v>
      </c>
      <c r="D15" s="28" t="s">
        <v>36</v>
      </c>
      <c r="E15" s="28" t="s">
        <v>37</v>
      </c>
      <c r="F15" s="11"/>
    </row>
    <row r="16">
      <c r="A16" s="33" t="s">
        <v>38</v>
      </c>
      <c r="B16" s="35" t="s">
        <v>40</v>
      </c>
      <c r="C16" s="35" t="s">
        <v>40</v>
      </c>
      <c r="D16" s="35" t="s">
        <v>41</v>
      </c>
      <c r="E16" s="35" t="s">
        <v>42</v>
      </c>
      <c r="F16" s="11"/>
    </row>
    <row r="17" ht="30.0" customHeight="1">
      <c r="A17" s="40"/>
      <c r="B17" s="40"/>
      <c r="C17" s="40"/>
      <c r="D17" s="40"/>
      <c r="E17" s="40"/>
      <c r="F17" s="42"/>
    </row>
    <row r="18">
      <c r="A18" s="44" t="s">
        <v>47</v>
      </c>
      <c r="B18" s="48"/>
      <c r="C18" s="48"/>
      <c r="D18" s="49" t="s">
        <v>53</v>
      </c>
      <c r="E18" s="49" t="s">
        <v>54</v>
      </c>
      <c r="F18" s="11"/>
    </row>
    <row r="19" ht="38.25" customHeight="1">
      <c r="A19" s="44" t="s">
        <v>55</v>
      </c>
      <c r="B19" s="48"/>
      <c r="C19" s="48"/>
      <c r="D19" s="49" t="s">
        <v>56</v>
      </c>
      <c r="E19" s="49" t="s">
        <v>57</v>
      </c>
      <c r="F19" s="11"/>
    </row>
    <row r="20" ht="51.0" customHeight="1">
      <c r="A20" s="44" t="s">
        <v>58</v>
      </c>
      <c r="B20" s="48"/>
      <c r="C20" s="48"/>
      <c r="D20" s="49" t="s">
        <v>59</v>
      </c>
      <c r="E20" s="49" t="s">
        <v>60</v>
      </c>
      <c r="F20" s="11"/>
    </row>
    <row r="21" ht="25.5" customHeight="1">
      <c r="A21" s="44" t="s">
        <v>61</v>
      </c>
      <c r="B21" s="49" t="s">
        <v>63</v>
      </c>
      <c r="C21" s="49" t="s">
        <v>64</v>
      </c>
      <c r="D21" s="49" t="s">
        <v>65</v>
      </c>
      <c r="E21" s="49" t="s">
        <v>66</v>
      </c>
      <c r="F21" s="11"/>
    </row>
    <row r="22" ht="51.0" customHeight="1">
      <c r="A22" s="44" t="s">
        <v>67</v>
      </c>
      <c r="B22" s="49" t="s">
        <v>68</v>
      </c>
      <c r="C22" s="49" t="s">
        <v>69</v>
      </c>
      <c r="D22" s="49" t="s">
        <v>70</v>
      </c>
      <c r="E22" s="48"/>
      <c r="F22" s="11"/>
    </row>
    <row r="23" ht="38.25" customHeight="1">
      <c r="A23" s="44" t="s">
        <v>71</v>
      </c>
      <c r="B23" s="48"/>
      <c r="C23" s="49" t="s">
        <v>72</v>
      </c>
      <c r="D23" s="49" t="s">
        <v>64</v>
      </c>
      <c r="E23" s="49" t="s">
        <v>73</v>
      </c>
      <c r="F23" s="11"/>
    </row>
    <row r="24">
      <c r="A24" s="54"/>
      <c r="B24" s="48"/>
      <c r="C24" s="49" t="s">
        <v>65</v>
      </c>
      <c r="D24" s="49" t="s">
        <v>65</v>
      </c>
      <c r="E24" s="49" t="s">
        <v>65</v>
      </c>
      <c r="F24" s="11"/>
    </row>
  </sheetData>
  <mergeCells count="5">
    <mergeCell ref="A16:A17"/>
    <mergeCell ref="B16:B17"/>
    <mergeCell ref="C16:C17"/>
    <mergeCell ref="D16:D17"/>
    <mergeCell ref="E16:E17"/>
  </mergeCells>
  <drawing r:id="rId1"/>
</worksheet>
</file>