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20130530LG" sheetId="2" r:id="rId4"/>
    <sheet state="hidden" name="Original" sheetId="3" r:id="rId5"/>
    <sheet state="visible" name="Instructions - ToDos" sheetId="4" r:id="rId6"/>
    <sheet state="visible" name="Packing List" sheetId="5" r:id="rId7"/>
  </sheets>
  <definedNames/>
  <calcPr/>
</workbook>
</file>

<file path=xl/sharedStrings.xml><?xml version="1.0" encoding="utf-8"?>
<sst xmlns="http://schemas.openxmlformats.org/spreadsheetml/2006/main" count="430" uniqueCount="242">
  <si>
    <t>Recipe: Chicken Gumbo</t>
  </si>
  <si>
    <t>Budget:</t>
  </si>
  <si>
    <t>Location:  FH</t>
  </si>
  <si>
    <t>In Charge:</t>
  </si>
  <si>
    <t>Occasion: 6/27/2014 FNP</t>
  </si>
  <si>
    <t>In Charge: Lucy/Jessie</t>
  </si>
  <si>
    <t>In Charge: Kevin D</t>
  </si>
  <si>
    <t>Occasion: LG</t>
  </si>
  <si>
    <t>ESTIMATION</t>
  </si>
  <si>
    <t>Estimated Number of People Eating</t>
  </si>
  <si>
    <t>people</t>
  </si>
  <si>
    <t>Store</t>
  </si>
  <si>
    <t>Part of Meal</t>
  </si>
  <si>
    <t>Items</t>
  </si>
  <si>
    <t>Recipe for 40 people</t>
  </si>
  <si>
    <t>Notes</t>
  </si>
  <si>
    <t>Costco</t>
  </si>
  <si>
    <t>Entrée</t>
  </si>
  <si>
    <t>Diced  Tomatoes</t>
  </si>
  <si>
    <t xml:space="preserve">cans </t>
  </si>
  <si>
    <t>tues</t>
  </si>
  <si>
    <t xml:space="preserve"> (102 OZ). 2.89kg </t>
  </si>
  <si>
    <t>Stewed Tomatoes</t>
  </si>
  <si>
    <t>Recipe</t>
  </si>
  <si>
    <t>cans (small)</t>
  </si>
  <si>
    <t>1 can (small) = 14.5 oz, 1 can (large) = 28oz, Need 160oz</t>
  </si>
  <si>
    <t>frosh girls 0</t>
  </si>
  <si>
    <t>Bavarian Sausages</t>
  </si>
  <si>
    <t>pack</t>
  </si>
  <si>
    <t>1 pack = 2 packages</t>
  </si>
  <si>
    <t>sup girls 0</t>
  </si>
  <si>
    <t>Veggie
</t>
  </si>
  <si>
    <t>Onions</t>
  </si>
  <si>
    <t>onions</t>
  </si>
  <si>
    <t>senior bros 0</t>
  </si>
  <si>
    <t>Potatoes</t>
  </si>
  <si>
    <t>kg</t>
  </si>
  <si>
    <t>frosh bros 0</t>
  </si>
  <si>
    <t>Celery (西洋芹)</t>
  </si>
  <si>
    <t>bundles</t>
  </si>
  <si>
    <t>Rotisserie chicken</t>
  </si>
  <si>
    <t>chickens</t>
  </si>
  <si>
    <t>can also buy packs of chicken and bake</t>
  </si>
  <si>
    <t>wed</t>
  </si>
  <si>
    <t>Celery (Large)</t>
  </si>
  <si>
    <t>Carrots</t>
  </si>
  <si>
    <t>1 bundle = 1kg</t>
  </si>
  <si>
    <t>Bell Peppers</t>
  </si>
  <si>
    <t>sup bros 0</t>
  </si>
  <si>
    <t>each</t>
  </si>
  <si>
    <t>1 bag = 3-5 bell peppers</t>
  </si>
  <si>
    <t>FH</t>
  </si>
  <si>
    <t>Cornstarch</t>
  </si>
  <si>
    <t>cups</t>
  </si>
  <si>
    <t>0.75 cup per pot</t>
  </si>
  <si>
    <t>Taco Seasoning</t>
  </si>
  <si>
    <t xml:space="preserve">1 bag = 3-5 bell peppers, </t>
  </si>
  <si>
    <t>TBS</t>
  </si>
  <si>
    <t>2 TBS per pot</t>
  </si>
  <si>
    <t>Chili Powder</t>
  </si>
  <si>
    <t>SPICY POT ONLY</t>
  </si>
  <si>
    <t>Salt</t>
  </si>
  <si>
    <t>1.5 TBS per pot</t>
  </si>
  <si>
    <t>Ground Pepper</t>
  </si>
  <si>
    <t>1 TBS per pot</t>
  </si>
  <si>
    <t>Rice</t>
  </si>
  <si>
    <t>0.6 cups / person</t>
  </si>
  <si>
    <t>Thurs</t>
  </si>
  <si>
    <t>SUP sis DT 6</t>
  </si>
  <si>
    <t>POST-EVENT EVALUATION</t>
  </si>
  <si>
    <t>ACTUAL Number of People Served</t>
  </si>
  <si>
    <t>Date</t>
  </si>
  <si>
    <t>Amount left over</t>
  </si>
  <si>
    <t>RT</t>
  </si>
  <si>
    <t>Name</t>
  </si>
  <si>
    <t>Fruit</t>
  </si>
  <si>
    <t>Apples</t>
  </si>
  <si>
    <t>What we ran out</t>
  </si>
  <si>
    <t>Comments</t>
  </si>
  <si>
    <t>count</t>
  </si>
  <si>
    <t>For SWS only</t>
  </si>
  <si>
    <t>When Costco didn't have any Rotisserie Chicken available at the time, we substituted 2 rotisserie chicken with ~24 chicken drumsticks and 6 cans of chicken broth.</t>
  </si>
  <si>
    <t>Added 2 TBS of ground pepper per pot.  Was a bit too much, try 1 TBS next time</t>
  </si>
  <si>
    <t xml:space="preserve">Menu: </t>
  </si>
  <si>
    <t>INSTRUCTIONS</t>
  </si>
  <si>
    <t>ChickenGumbo 美國南部濃湯</t>
  </si>
  <si>
    <t>CHICKEN GUMBO</t>
  </si>
  <si>
    <t># of people:</t>
  </si>
  <si>
    <t>Instructions</t>
  </si>
  <si>
    <t>NCTU Science 2 - 203</t>
  </si>
  <si>
    <t>Step 1</t>
  </si>
  <si>
    <t>Packing List Item</t>
  </si>
  <si>
    <t>Quantity</t>
  </si>
  <si>
    <t>Paper Products</t>
  </si>
  <si>
    <t>Boil 3 large stock pots of water with chicken bones (or substitute with chicken broth)</t>
  </si>
  <si>
    <t>Table Items</t>
  </si>
  <si>
    <t xml:space="preserve">Bowls </t>
  </si>
  <si>
    <t>Step 2</t>
  </si>
  <si>
    <t>Peel/cut/wash carrots and chop onions</t>
  </si>
  <si>
    <t>Step 3</t>
  </si>
  <si>
    <t>Wash, chop celery &amp; bell peppers</t>
  </si>
  <si>
    <t>Step 4</t>
  </si>
  <si>
    <t>Sautee onions with sausages and split evenly into pots 1, 2, &amp; 3</t>
  </si>
  <si>
    <t>Step 5</t>
  </si>
  <si>
    <t>Add even amounts of stewed tomatoes, carrots and potatoes into pots 1, 2, &amp; 3</t>
  </si>
  <si>
    <t>Bring to boil and cook until carrots are tender</t>
  </si>
  <si>
    <t>Step 6</t>
  </si>
  <si>
    <t>Boil for 30 minutes</t>
  </si>
  <si>
    <t>Step 7</t>
  </si>
  <si>
    <t>Add even amounts of bell peppers, celery and shredded chicken to pots 1, 2, &amp; 3</t>
  </si>
  <si>
    <t>Step 8</t>
  </si>
  <si>
    <t>Baskets</t>
  </si>
  <si>
    <t>Add seasoning to taste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</si>
  <si>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</si>
  <si>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</si>
  <si>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</si>
  <si>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</si>
  <si>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</si>
  <si>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</si>
  <si>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</si>
  <si>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</si>
  <si>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</si>
  <si>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</si>
  <si>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</si>
  <si>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</si>
  <si>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Step 9</t>
  </si>
  <si>
    <t>Miscellaneous</t>
  </si>
  <si>
    <t>Add 1 cup of cornstarch mixed with 2 cups of water to each pot to thicken the soup</t>
  </si>
  <si>
    <t>If the soup is not thickened enough</t>
  </si>
  <si>
    <t xml:space="preserve">Spoons  </t>
  </si>
  <si>
    <t>Food handler gloves</t>
  </si>
  <si>
    <t>Step 10</t>
  </si>
  <si>
    <t>Turn down heat to simmer</t>
  </si>
  <si>
    <t>Forks</t>
  </si>
  <si>
    <t>Saran Wrap</t>
  </si>
  <si>
    <t>Fruit Picks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</si>
  <si>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</si>
  <si>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</si>
  <si>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</si>
  <si>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</si>
  <si>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</si>
  <si>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</si>
  <si>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</si>
  <si>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</si>
  <si>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Person 1</t>
  </si>
  <si>
    <t>Plates - dessert</t>
  </si>
  <si>
    <t>Large Aluminum Trays</t>
  </si>
  <si>
    <t>S&amp;F Bowls - Plastic</t>
  </si>
  <si>
    <t>Small Aluminum Trays</t>
  </si>
  <si>
    <t>water</t>
  </si>
  <si>
    <t>S&amp;F Bowls - Styrofoam</t>
  </si>
  <si>
    <t>Water pitchers</t>
  </si>
  <si>
    <t>Bowls - small</t>
  </si>
  <si>
    <t>Fancy water dispenser</t>
  </si>
  <si>
    <t>Plastic punch bowl (for ice)</t>
  </si>
  <si>
    <t>Person 2</t>
  </si>
  <si>
    <t>Drip Catcher</t>
  </si>
  <si>
    <t>Person 3</t>
  </si>
  <si>
    <t>Person 4</t>
  </si>
  <si>
    <t>Friday Afternoon (If able to buy rotisserie chicken)</t>
  </si>
  <si>
    <t>Trays - Square Styrofoam</t>
  </si>
  <si>
    <t>Clean Up Supplies</t>
  </si>
  <si>
    <t>Ziploc - Large (1-gallon size)</t>
  </si>
  <si>
    <t>Gallon size to store leftover food</t>
  </si>
  <si>
    <t>Serving Utensils</t>
  </si>
  <si>
    <t>Ziploc - Small (sandwich size)</t>
  </si>
  <si>
    <t>White plastic salad bowls</t>
  </si>
  <si>
    <t>Shred rotisserie chicken</t>
  </si>
  <si>
    <t>If can, should shred rotisserie chicken a few hours after buying it b/c it’s easier than shredding it when it has been refrigerated</t>
  </si>
  <si>
    <t>33-gallon black trash bags</t>
  </si>
  <si>
    <t>Tongs - Fruit</t>
  </si>
  <si>
    <t>13-gallon white trash bags</t>
  </si>
  <si>
    <t>Hold dirty utencils</t>
  </si>
  <si>
    <t>Tongs - Metal</t>
  </si>
  <si>
    <t>Veggie</t>
  </si>
  <si>
    <t>Clear recycling bag</t>
  </si>
  <si>
    <t>Tongs - small dessert tongs</t>
  </si>
  <si>
    <t>Hand towels</t>
  </si>
  <si>
    <t>Serving Spoons</t>
  </si>
  <si>
    <t>Pork</t>
  </si>
  <si>
    <t>Dish towels</t>
  </si>
  <si>
    <t>Ladels</t>
  </si>
  <si>
    <t>Anti-bacterial wipes</t>
  </si>
  <si>
    <t>Slotted spoon (for ice)</t>
  </si>
  <si>
    <t>Paper towels</t>
  </si>
  <si>
    <t>1 roll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</si>
  <si>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</si>
  <si>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</si>
  <si>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</si>
  <si>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</si>
  <si>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</si>
  <si>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</si>
  <si>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</si>
  <si>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</si>
  <si>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</si>
  <si>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Tuesday Afternoon (If using chicken drumsticks as substitute for rotisserie)
2:45 PM</t>
  </si>
  <si>
    <t>9:30 AM</t>
  </si>
  <si>
    <t>Cooler for cold (Fruit)</t>
  </si>
  <si>
    <t>Wet Swiffer Refill</t>
  </si>
  <si>
    <t>Cooler for hot food (gr beef)</t>
  </si>
  <si>
    <t>Use bones of rotisserie chicken to boil two pots of broth. If no bones, use chicken broth. (~3 liters of total liquid per pot, approx 3small cans of chicken broth and add water until liquid reaches 1/4 of the pot)</t>
  </si>
  <si>
    <t>409 Cleaner</t>
  </si>
  <si>
    <t>3:00 PM</t>
  </si>
  <si>
    <t>Place metal baking pans into oven. One per oven.</t>
  </si>
  <si>
    <t>3:30 PM</t>
  </si>
  <si>
    <t>10:15 AM</t>
  </si>
  <si>
    <t>Check chicken and rotate drumsticks</t>
  </si>
  <si>
    <t>Lower heat to simmer</t>
  </si>
  <si>
    <t>4:00 PM</t>
  </si>
  <si>
    <t>dry swiffer</t>
  </si>
  <si>
    <t>Pull chicken out of oven and shred using tongs and knife</t>
  </si>
  <si>
    <t>抹布</t>
  </si>
  <si>
    <t>3-4個</t>
  </si>
  <si>
    <t>放在一個ziploc</t>
  </si>
  <si>
    <t>4:30 PM</t>
  </si>
  <si>
    <t>Food Items to Pack</t>
  </si>
  <si>
    <t>Make rice</t>
  </si>
  <si>
    <t>Chop onions (1/2 inch pieces)</t>
  </si>
  <si>
    <t>peel/cut carrots (1/2 inch pieces)</t>
  </si>
  <si>
    <t>4:45 PM</t>
  </si>
  <si>
    <t>9:45 AM</t>
  </si>
  <si>
    <t>Wash, Chop celery into 1/3 inch pieces &amp; Bell peppers into 1/2 inch pieces</t>
  </si>
  <si>
    <t>Cut Sausages</t>
  </si>
  <si>
    <t>Water (fill 3/4 full)</t>
  </si>
  <si>
    <t>4:55 PM</t>
  </si>
  <si>
    <t>9:55 AM</t>
  </si>
  <si>
    <t>Sautee onions with sausages; then pour into three pots evenly</t>
  </si>
  <si>
    <t>Add stewed tomatoes, carrots and potatoes divide evenly into three pots of broth</t>
  </si>
  <si>
    <t>5:05 PM</t>
  </si>
  <si>
    <t>10:05 AM</t>
  </si>
  <si>
    <t>Add shredded chicken</t>
  </si>
  <si>
    <t>5:35 PM</t>
  </si>
  <si>
    <t>10:35 AM</t>
  </si>
  <si>
    <t>Add bell peppers and celery</t>
  </si>
  <si>
    <t>Add seasoning- When veggies tender, season w/salt, pepper, chili powder, other seasonings (taco seasoning is key!)- one spicy, one non-spicy</t>
  </si>
  <si>
    <t>5:40 PM</t>
  </si>
  <si>
    <t>5 gallons = 50 servings</t>
  </si>
  <si>
    <t>10:40 AM</t>
  </si>
  <si>
    <t>Add cornstarch mixed w/ water (1:2 ratio) for both pots (though look to see if the gumbo is being thickened or not first-don’t want to overthicken gumbo)</t>
  </si>
  <si>
    <t>3 gallons = 30 servings</t>
  </si>
  <si>
    <t>1 gallon =  10 servings</t>
  </si>
  <si>
    <t>Fruit Platters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</si>
</sst>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"/>
    <numFmt numFmtId="166" formatCode="m/d/yyyy h:mm:ss"/>
    <numFmt numFmtId="167" formatCode="h:mm am/pm"/>
  </numFmts>
  <fonts count="22">
    <font>
      <sz val="10.0"/>
      <color rgb="FF000000"/>
      <name val="Arial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15.0"/>
      <color rgb="FF000000"/>
    </font>
    <font>
      <sz val="14.0"/>
      <color rgb="FF000000"/>
    </font>
    <font>
      <strike/>
      <sz val="10.0"/>
      <color rgb="FF000000"/>
    </font>
    <font>
      <b/>
      <sz val="10.0"/>
      <color rgb="FF0000D4"/>
    </font>
    <font>
      <strike/>
      <sz val="10.0"/>
      <color rgb="FF0000D4"/>
    </font>
    <font>
      <b/>
      <strike/>
      <sz val="10.0"/>
      <color rgb="FF0000D4"/>
    </font>
    <font>
      <b/>
      <sz val="14.0"/>
      <color rgb="FF000000"/>
    </font>
    <font>
      <b/>
      <sz val="9.0"/>
      <color rgb="FF000000"/>
    </font>
    <font>
      <sz val="9.0"/>
      <color rgb="FF000000"/>
    </font>
    <font>
      <sz val="10.0"/>
      <color rgb="FF010000"/>
    </font>
    <font>
      <b/>
      <sz val="11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0" fontId="2" numFmtId="0" xfId="0" applyAlignment="1" applyBorder="1" applyFont="1">
      <alignment wrapText="1"/>
    </xf>
    <xf borderId="0" fillId="0" fontId="6" numFmtId="0" xfId="0" applyAlignment="1" applyFont="1">
      <alignment vertical="center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wrapText="1"/>
    </xf>
    <xf borderId="2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5" fillId="0" fontId="2" numFmtId="0" xfId="0" applyAlignment="1" applyBorder="1" applyFont="1">
      <alignment wrapText="1"/>
    </xf>
    <xf borderId="2" fillId="0" fontId="2" numFmtId="0" xfId="0" applyAlignment="1" applyBorder="1" applyFont="1">
      <alignment horizontal="left"/>
    </xf>
    <xf borderId="6" fillId="0" fontId="8" numFmtId="0" xfId="0" applyAlignment="1" applyBorder="1" applyFont="1">
      <alignment wrapText="1"/>
    </xf>
    <xf borderId="7" fillId="0" fontId="10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7" fillId="0" fontId="9" numFmtId="0" xfId="0" applyAlignment="1" applyBorder="1" applyFont="1">
      <alignment horizontal="left" wrapText="1"/>
    </xf>
    <xf borderId="7" fillId="0" fontId="9" numFmtId="0" xfId="0" applyAlignment="1" applyBorder="1" applyFont="1">
      <alignment horizontal="center"/>
    </xf>
    <xf borderId="2" fillId="3" fontId="9" numFmtId="0" xfId="0" applyAlignment="1" applyBorder="1" applyFont="1">
      <alignment horizontal="center"/>
    </xf>
    <xf borderId="7" fillId="0" fontId="10" numFmtId="0" xfId="0" applyAlignment="1" applyBorder="1" applyFont="1">
      <alignment horizontal="center"/>
    </xf>
    <xf borderId="7" fillId="0" fontId="11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7" fillId="0" fontId="2" numFmtId="0" xfId="0" applyAlignment="1" applyBorder="1" applyFont="1">
      <alignment horizontal="left" wrapText="1"/>
    </xf>
    <xf borderId="7" fillId="3" fontId="10" numFmtId="0" xfId="0" applyAlignment="1" applyBorder="1" applyFont="1">
      <alignment horizontal="center"/>
    </xf>
    <xf borderId="5" fillId="0" fontId="9" numFmtId="0" xfId="0" applyAlignment="1" applyBorder="1" applyFont="1">
      <alignment wrapText="1"/>
    </xf>
    <xf borderId="3" fillId="0" fontId="12" numFmtId="0" xfId="0" applyAlignment="1" applyBorder="1" applyFont="1">
      <alignment wrapText="1"/>
    </xf>
    <xf borderId="7" fillId="0" fontId="2" numFmtId="1" xfId="0" applyAlignment="1" applyBorder="1" applyFont="1" applyNumberFormat="1">
      <alignment horizontal="left" wrapText="1"/>
    </xf>
    <xf borderId="5" fillId="0" fontId="9" numFmtId="0" xfId="0" applyAlignment="1" applyBorder="1" applyFont="1">
      <alignment wrapText="1"/>
    </xf>
    <xf borderId="7" fillId="3" fontId="10" numFmtId="0" xfId="0" applyAlignment="1" applyBorder="1" applyFont="1">
      <alignment horizontal="left"/>
    </xf>
    <xf borderId="7" fillId="0" fontId="2" numFmtId="0" xfId="0" applyAlignment="1" applyBorder="1" applyFont="1">
      <alignment horizontal="left" wrapText="1"/>
    </xf>
    <xf borderId="7" fillId="0" fontId="2" numFmtId="164" xfId="0" applyAlignment="1" applyBorder="1" applyFont="1" applyNumberFormat="1">
      <alignment horizontal="right" wrapText="1"/>
    </xf>
    <xf borderId="5" fillId="0" fontId="2" numFmtId="0" xfId="0" applyAlignment="1" applyBorder="1" applyFont="1">
      <alignment wrapText="1"/>
    </xf>
    <xf borderId="7" fillId="0" fontId="11" numFmtId="164" xfId="0" applyAlignment="1" applyBorder="1" applyFont="1" applyNumberFormat="1">
      <alignment horizontal="right" wrapText="1"/>
    </xf>
    <xf borderId="7" fillId="0" fontId="2" numFmtId="3" xfId="0" applyAlignment="1" applyBorder="1" applyFont="1" applyNumberFormat="1">
      <alignment horizontal="left" wrapText="1"/>
    </xf>
    <xf borderId="7" fillId="0" fontId="2" numFmtId="164" xfId="0" applyAlignment="1" applyBorder="1" applyFont="1" applyNumberFormat="1">
      <alignment horizontal="right" wrapText="1"/>
    </xf>
    <xf borderId="2" fillId="3" fontId="10" numFmtId="0" xfId="0" applyAlignment="1" applyBorder="1" applyFont="1">
      <alignment horizontal="left"/>
    </xf>
    <xf borderId="0" fillId="0" fontId="8" numFmtId="0" xfId="0" applyAlignment="1" applyFont="1">
      <alignment wrapText="1"/>
    </xf>
    <xf borderId="7" fillId="3" fontId="10" numFmtId="0" xfId="0" applyAlignment="1" applyBorder="1" applyFont="1">
      <alignment horizontal="left"/>
    </xf>
    <xf borderId="7" fillId="0" fontId="2" numFmtId="4" xfId="0" applyAlignment="1" applyBorder="1" applyFont="1" applyNumberFormat="1">
      <alignment horizontal="left" wrapText="1"/>
    </xf>
    <xf borderId="5" fillId="0" fontId="8" numFmtId="0" xfId="0" applyAlignment="1" applyBorder="1" applyFont="1">
      <alignment wrapText="1"/>
    </xf>
    <xf borderId="5" fillId="0" fontId="8" numFmtId="1" xfId="0" applyAlignment="1" applyBorder="1" applyFont="1" applyNumberFormat="1">
      <alignment wrapText="1"/>
    </xf>
    <xf borderId="7" fillId="0" fontId="2" numFmtId="0" xfId="0" applyAlignment="1" applyBorder="1" applyFont="1">
      <alignment wrapText="1"/>
    </xf>
    <xf borderId="5" fillId="4" fontId="2" numFmtId="0" xfId="0" applyAlignment="1" applyBorder="1" applyFill="1" applyFont="1">
      <alignment vertical="center"/>
    </xf>
    <xf borderId="7" fillId="0" fontId="2" numFmtId="0" xfId="0" applyAlignment="1" applyBorder="1" applyFont="1">
      <alignment wrapText="1"/>
    </xf>
    <xf borderId="7" fillId="3" fontId="10" numFmtId="0" xfId="0" applyAlignment="1" applyBorder="1" applyFont="1">
      <alignment horizontal="center"/>
    </xf>
    <xf borderId="7" fillId="0" fontId="2" numFmtId="165" xfId="0" applyAlignment="1" applyBorder="1" applyFont="1" applyNumberFormat="1">
      <alignment horizontal="left" wrapText="1"/>
    </xf>
    <xf borderId="7" fillId="0" fontId="13" numFmtId="0" xfId="0" applyAlignment="1" applyBorder="1" applyFont="1">
      <alignment horizontal="left" wrapText="1"/>
    </xf>
    <xf borderId="7" fillId="3" fontId="10" numFmtId="0" xfId="0" applyAlignment="1" applyBorder="1" applyFont="1">
      <alignment horizontal="left" wrapText="1"/>
    </xf>
    <xf borderId="7" fillId="3" fontId="14" numFmtId="0" xfId="0" applyAlignment="1" applyBorder="1" applyFont="1">
      <alignment horizontal="left"/>
    </xf>
    <xf borderId="2" fillId="0" fontId="2" numFmtId="0" xfId="0" applyAlignment="1" applyBorder="1" applyFont="1">
      <alignment/>
    </xf>
    <xf borderId="6" fillId="0" fontId="2" numFmtId="0" xfId="0" applyAlignment="1" applyBorder="1" applyFont="1">
      <alignment wrapText="1"/>
    </xf>
    <xf borderId="7" fillId="0" fontId="13" numFmtId="0" xfId="0" applyAlignment="1" applyBorder="1" applyFont="1">
      <alignment wrapText="1"/>
    </xf>
    <xf borderId="2" fillId="5" fontId="7" numFmtId="0" xfId="0" applyAlignment="1" applyBorder="1" applyFill="1" applyFont="1">
      <alignment horizontal="center"/>
    </xf>
    <xf borderId="7" fillId="0" fontId="13" numFmtId="164" xfId="0" applyAlignment="1" applyBorder="1" applyFont="1" applyNumberFormat="1">
      <alignment horizontal="right" wrapText="1"/>
    </xf>
    <xf borderId="3" fillId="0" fontId="2" numFmtId="0" xfId="0" applyAlignment="1" applyBorder="1" applyFont="1">
      <alignment horizontal="left"/>
    </xf>
    <xf borderId="7" fillId="3" fontId="15" numFmtId="0" xfId="0" applyAlignment="1" applyBorder="1" applyFont="1">
      <alignment horizontal="center"/>
    </xf>
    <xf borderId="7" fillId="3" fontId="16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7" fillId="0" fontId="10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7" fillId="0" fontId="13" numFmtId="164" xfId="0" applyAlignment="1" applyBorder="1" applyFont="1" applyNumberFormat="1">
      <alignment horizontal="right" wrapText="1"/>
    </xf>
    <xf borderId="2" fillId="5" fontId="9" numFmtId="0" xfId="0" applyAlignment="1" applyBorder="1" applyFont="1">
      <alignment horizontal="center"/>
    </xf>
    <xf borderId="7" fillId="3" fontId="15" numFmtId="0" xfId="0" applyAlignment="1" applyBorder="1" applyFont="1">
      <alignment horizontal="left" wrapText="1"/>
    </xf>
    <xf borderId="7" fillId="0" fontId="10" numFmtId="0" xfId="0" applyAlignment="1" applyBorder="1" applyFont="1">
      <alignment horizontal="left" wrapText="1"/>
    </xf>
    <xf borderId="7" fillId="5" fontId="10" numFmtId="0" xfId="0" applyAlignment="1" applyBorder="1" applyFont="1">
      <alignment horizontal="center"/>
    </xf>
    <xf borderId="2" fillId="5" fontId="10" numFmtId="0" xfId="0" applyAlignment="1" applyBorder="1" applyFont="1">
      <alignment horizontal="left" wrapText="1"/>
    </xf>
    <xf borderId="2" fillId="5" fontId="10" numFmtId="0" xfId="0" applyAlignment="1" applyBorder="1" applyFont="1">
      <alignment horizontal="left" wrapText="1"/>
    </xf>
    <xf borderId="7" fillId="0" fontId="10" numFmtId="0" xfId="0" applyAlignment="1" applyBorder="1" applyFont="1">
      <alignment horizontal="left"/>
    </xf>
    <xf borderId="2" fillId="5" fontId="10" numFmtId="0" xfId="0" applyAlignment="1" applyBorder="1" applyFont="1">
      <alignment horizontal="left"/>
    </xf>
    <xf borderId="2" fillId="5" fontId="10" numFmtId="0" xfId="0" applyAlignment="1" applyBorder="1" applyFont="1">
      <alignment horizontal="left"/>
    </xf>
    <xf borderId="10" fillId="0" fontId="2" numFmtId="0" xfId="0" applyAlignment="1" applyBorder="1" applyFont="1">
      <alignment wrapText="1"/>
    </xf>
    <xf borderId="7" fillId="0" fontId="17" numFmtId="0" xfId="0" applyAlignment="1" applyBorder="1" applyFont="1">
      <alignment wrapText="1"/>
    </xf>
    <xf borderId="0" fillId="2" fontId="18" numFmtId="0" xfId="0" applyAlignment="1" applyFont="1">
      <alignment vertical="center"/>
    </xf>
    <xf borderId="2" fillId="0" fontId="17" numFmtId="0" xfId="0" applyAlignment="1" applyBorder="1" applyFont="1">
      <alignment wrapText="1"/>
    </xf>
    <xf borderId="0" fillId="2" fontId="2" numFmtId="0" xfId="0" applyAlignment="1" applyFont="1">
      <alignment wrapText="1"/>
    </xf>
    <xf borderId="8" fillId="0" fontId="8" numFmtId="0" xfId="0" applyAlignment="1" applyBorder="1" applyFont="1">
      <alignment wrapText="1"/>
    </xf>
    <xf borderId="11" fillId="0" fontId="8" numFmtId="0" xfId="0" applyAlignment="1" applyBorder="1" applyFont="1">
      <alignment wrapText="1"/>
    </xf>
    <xf borderId="7" fillId="0" fontId="17" numFmtId="0" xfId="0" applyAlignment="1" applyBorder="1" applyFont="1">
      <alignment horizontal="center" wrapText="1"/>
    </xf>
    <xf borderId="5" fillId="0" fontId="8" numFmtId="0" xfId="0" applyAlignment="1" applyBorder="1" applyFont="1">
      <alignment wrapText="1"/>
    </xf>
    <xf borderId="7" fillId="6" fontId="18" numFmtId="0" xfId="0" applyAlignment="1" applyBorder="1" applyFill="1" applyFont="1">
      <alignment vertical="center"/>
    </xf>
    <xf borderId="7" fillId="6" fontId="18" numFmtId="0" xfId="0" applyAlignment="1" applyBorder="1" applyFont="1">
      <alignment vertical="center"/>
    </xf>
    <xf borderId="7" fillId="6" fontId="18" numFmtId="0" xfId="0" applyAlignment="1" applyBorder="1" applyFont="1">
      <alignment vertical="center" wrapText="1"/>
    </xf>
    <xf borderId="3" fillId="0" fontId="8" numFmtId="0" xfId="0" applyAlignment="1" applyBorder="1" applyFont="1">
      <alignment horizontal="center" wrapText="1"/>
    </xf>
    <xf borderId="7" fillId="0" fontId="18" numFmtId="0" xfId="0" applyAlignment="1" applyBorder="1" applyFont="1">
      <alignment/>
    </xf>
    <xf borderId="7" fillId="0" fontId="7" numFmtId="0" xfId="0" applyAlignment="1" applyBorder="1" applyFont="1">
      <alignment wrapText="1"/>
    </xf>
    <xf borderId="7" fillId="0" fontId="2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horizontal="center" wrapText="1"/>
    </xf>
    <xf borderId="7" fillId="0" fontId="19" numFmtId="0" xfId="0" applyAlignment="1" applyBorder="1" applyFont="1">
      <alignment vertical="center" wrapText="1"/>
    </xf>
    <xf borderId="7" fillId="0" fontId="2" numFmtId="0" xfId="0" applyAlignment="1" applyBorder="1" applyFont="1">
      <alignment horizontal="center" wrapText="1"/>
    </xf>
    <xf borderId="7" fillId="0" fontId="19" numFmtId="0" xfId="0" applyAlignment="1" applyBorder="1" applyFont="1">
      <alignment wrapText="1"/>
    </xf>
    <xf borderId="7" fillId="0" fontId="20" numFmtId="0" xfId="0" applyAlignment="1" applyBorder="1" applyFont="1">
      <alignment vertical="top" wrapText="1"/>
    </xf>
    <xf borderId="7" fillId="0" fontId="2" numFmtId="0" xfId="0" applyAlignment="1" applyBorder="1" applyFont="1">
      <alignment horizontal="left" vertical="center"/>
    </xf>
    <xf borderId="7" fillId="0" fontId="20" numFmtId="0" xfId="0" applyAlignment="1" applyBorder="1" applyFont="1">
      <alignment vertical="top" wrapText="1"/>
    </xf>
    <xf borderId="12" fillId="0" fontId="2" numFmtId="0" xfId="0" applyAlignment="1" applyBorder="1" applyFont="1">
      <alignment wrapText="1"/>
    </xf>
    <xf borderId="7" fillId="0" fontId="8" numFmtId="0" xfId="0" applyAlignment="1" applyBorder="1" applyFont="1">
      <alignment wrapText="1"/>
    </xf>
    <xf borderId="7" fillId="0" fontId="21" numFmtId="0" xfId="0" applyAlignment="1" applyBorder="1" applyFont="1">
      <alignment vertical="top" wrapText="1"/>
    </xf>
    <xf borderId="7" fillId="0" fontId="9" numFmtId="0" xfId="0" applyAlignment="1" applyBorder="1" applyFont="1">
      <alignment wrapText="1"/>
    </xf>
    <xf borderId="7" fillId="0" fontId="20" numFmtId="0" xfId="0" applyAlignment="1" applyBorder="1" applyFont="1">
      <alignment horizontal="left" wrapText="1"/>
    </xf>
    <xf borderId="7" fillId="0" fontId="9" numFmtId="166" xfId="0" applyAlignment="1" applyBorder="1" applyFont="1" applyNumberFormat="1">
      <alignment vertical="top" wrapText="1"/>
    </xf>
    <xf borderId="2" fillId="0" fontId="8" numFmtId="0" xfId="0" applyAlignment="1" applyBorder="1" applyFont="1">
      <alignment wrapText="1"/>
    </xf>
    <xf borderId="9" fillId="0" fontId="8" numFmtId="0" xfId="0" applyAlignment="1" applyBorder="1" applyFont="1">
      <alignment wrapText="1"/>
    </xf>
    <xf borderId="7" fillId="7" fontId="2" numFmtId="0" xfId="0" applyAlignment="1" applyBorder="1" applyFill="1" applyFont="1">
      <alignment wrapText="1"/>
    </xf>
    <xf borderId="7" fillId="7" fontId="2" numFmtId="0" xfId="0" applyAlignment="1" applyBorder="1" applyFont="1">
      <alignment horizontal="left" wrapText="1"/>
    </xf>
    <xf borderId="5" fillId="7" fontId="2" numFmtId="0" xfId="0" applyAlignment="1" applyBorder="1" applyFont="1">
      <alignment wrapText="1"/>
    </xf>
    <xf borderId="7" fillId="0" fontId="8" numFmtId="0" xfId="0" applyAlignment="1" applyBorder="1" applyFont="1">
      <alignment horizontal="center" wrapText="1"/>
    </xf>
    <xf borderId="7" fillId="0" fontId="8" numFmtId="0" xfId="0" applyAlignment="1" applyBorder="1" applyFont="1">
      <alignment wrapText="1"/>
    </xf>
    <xf borderId="7" fillId="0" fontId="9" numFmtId="167" xfId="0" applyAlignment="1" applyBorder="1" applyFont="1" applyNumberFormat="1">
      <alignment horizontal="left" wrapText="1"/>
    </xf>
    <xf borderId="7" fillId="0" fontId="20" numFmtId="0" xfId="0" applyAlignment="1" applyBorder="1" applyFont="1">
      <alignment horizontal="center" vertical="top" wrapText="1"/>
    </xf>
    <xf borderId="7" fillId="0" fontId="20" numFmtId="0" xfId="0" applyAlignment="1" applyBorder="1" applyFont="1">
      <alignment wrapText="1"/>
    </xf>
    <xf borderId="7" fillId="0" fontId="2" numFmtId="0" xfId="0" applyAlignment="1" applyBorder="1" applyFont="1">
      <alignment horizontal="left" wrapText="1"/>
    </xf>
    <xf borderId="7" fillId="0" fontId="8" numFmtId="0" xfId="0" applyAlignment="1" applyBorder="1" applyFont="1">
      <alignment horizontal="center" wrapText="1"/>
    </xf>
    <xf borderId="7" fillId="0" fontId="9" numFmtId="166" xfId="0" applyAlignment="1" applyBorder="1" applyFont="1" applyNumberFormat="1">
      <alignment horizontal="left" wrapText="1"/>
    </xf>
    <xf borderId="10" fillId="0" fontId="8" numFmtId="0" xfId="0" applyAlignment="1" applyBorder="1" applyFont="1">
      <alignment wrapText="1"/>
    </xf>
    <xf borderId="11" fillId="0" fontId="2" numFmtId="0" xfId="0" applyAlignment="1" applyBorder="1" applyFont="1">
      <alignment horizontal="left" wrapText="1"/>
    </xf>
    <xf borderId="13" fillId="0" fontId="20" numFmtId="0" xfId="0" applyAlignment="1" applyBorder="1" applyFont="1">
      <alignment vertical="top" wrapText="1"/>
    </xf>
    <xf borderId="13" fillId="0" fontId="20" numFmtId="0" xfId="0" applyAlignment="1" applyBorder="1" applyFont="1">
      <alignment horizontal="center" wrapText="1"/>
    </xf>
    <xf borderId="8" fillId="0" fontId="20" numFmtId="0" xfId="0" applyAlignment="1" applyBorder="1" applyFont="1">
      <alignment vertical="top" wrapText="1"/>
    </xf>
    <xf borderId="8" fillId="0" fontId="20" numFmtId="0" xfId="0" applyAlignment="1" applyBorder="1" applyFont="1">
      <alignment horizontal="center" wrapText="1"/>
    </xf>
    <xf borderId="8" fillId="0" fontId="20" numFmtId="0" xfId="0" applyAlignment="1" applyBorder="1" applyFont="1">
      <alignment vertical="top" wrapText="1"/>
    </xf>
    <xf borderId="14" fillId="0" fontId="20" numFmtId="0" xfId="0" applyAlignment="1" applyBorder="1" applyFont="1">
      <alignment vertical="top" wrapText="1"/>
    </xf>
    <xf borderId="14" fillId="0" fontId="20" numFmtId="0" xfId="0" applyAlignment="1" applyBorder="1" applyFont="1">
      <alignment horizontal="center" wrapText="1"/>
    </xf>
    <xf borderId="14" fillId="0" fontId="20" numFmtId="0" xfId="0" applyAlignment="1" applyBorder="1" applyFont="1">
      <alignment vertical="top" wrapText="1"/>
    </xf>
    <xf borderId="7" fillId="0" fontId="20" numFmtId="0" xfId="0" applyAlignment="1" applyBorder="1" applyFont="1">
      <alignment wrapText="1"/>
    </xf>
    <xf borderId="7" fillId="0" fontId="20" numFmtId="0" xfId="0" applyAlignment="1" applyBorder="1" applyFont="1">
      <alignment horizontal="center" wrapText="1"/>
    </xf>
    <xf borderId="10" fillId="0" fontId="8" numFmtId="0" xfId="0" applyAlignment="1" applyBorder="1" applyFont="1">
      <alignment horizontal="center" wrapText="1"/>
    </xf>
    <xf borderId="0" fillId="0" fontId="8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5.57"/>
    <col customWidth="1" min="5" max="5" width="14.14"/>
    <col customWidth="1" min="6" max="6" width="29.86"/>
    <col customWidth="1" min="7" max="7" width="51.29"/>
    <col customWidth="1" min="8" max="8" width="4.43"/>
  </cols>
  <sheetData>
    <row r="1" ht="15.0" customHeight="1">
      <c r="A1" s="1"/>
      <c r="D1" s="2"/>
      <c r="E1" s="2"/>
      <c r="F1" s="2"/>
      <c r="G1" s="2"/>
      <c r="H1" s="2"/>
    </row>
    <row r="2" ht="15.0" customHeight="1">
      <c r="A2" s="3" t="s">
        <v>1</v>
      </c>
      <c r="B2" s="4"/>
      <c r="C2" s="2"/>
      <c r="D2" s="2"/>
      <c r="E2" s="3"/>
      <c r="F2" s="3" t="s">
        <v>2</v>
      </c>
      <c r="G2" s="2"/>
      <c r="H2" s="2"/>
    </row>
    <row r="3" ht="15.0" customHeight="1">
      <c r="A3" s="3" t="s">
        <v>3</v>
      </c>
      <c r="B3" s="3"/>
      <c r="C3" s="2"/>
      <c r="D3" s="2"/>
      <c r="E3" s="3"/>
      <c r="F3" s="3" t="s">
        <v>4</v>
      </c>
      <c r="G3" s="2"/>
      <c r="H3" s="2"/>
    </row>
    <row r="4" ht="15.75" customHeight="1">
      <c r="A4" s="2"/>
      <c r="B4" s="2"/>
      <c r="C4" s="5"/>
      <c r="D4" s="5"/>
      <c r="E4" s="2"/>
      <c r="F4" s="2"/>
      <c r="G4" s="2"/>
      <c r="H4" s="2"/>
    </row>
    <row r="5" ht="13.5" customHeight="1">
      <c r="A5" s="6"/>
      <c r="B5" s="6"/>
      <c r="C5" s="6"/>
      <c r="D5" s="6"/>
      <c r="E5" s="6"/>
      <c r="F5" s="6"/>
      <c r="G5" s="6"/>
      <c r="H5" s="2"/>
    </row>
    <row r="6" ht="20.25" customHeight="1">
      <c r="A6" s="8" t="s">
        <v>8</v>
      </c>
      <c r="B6" s="9"/>
      <c r="C6" s="9"/>
      <c r="D6" s="9"/>
      <c r="E6" s="9"/>
      <c r="F6" s="9"/>
      <c r="G6" s="9"/>
      <c r="H6" s="2"/>
    </row>
    <row r="7" ht="13.5" customHeight="1">
      <c r="A7" s="10"/>
      <c r="B7" s="11"/>
      <c r="C7" s="11"/>
      <c r="D7" s="11"/>
      <c r="E7" s="11"/>
      <c r="F7" s="11"/>
      <c r="G7" s="12"/>
      <c r="H7" s="13"/>
    </row>
    <row r="8">
      <c r="A8" s="14" t="s">
        <v>9</v>
      </c>
      <c r="B8" s="9"/>
      <c r="C8" s="15"/>
      <c r="D8" s="26">
        <v>32.0</v>
      </c>
      <c r="E8" s="27">
        <v>200.0</v>
      </c>
      <c r="F8" s="17" t="s">
        <v>10</v>
      </c>
      <c r="G8" s="18"/>
      <c r="H8" s="13"/>
    </row>
    <row r="9" ht="13.5" customHeight="1">
      <c r="A9" s="19"/>
      <c r="B9" s="20"/>
      <c r="C9" s="21"/>
      <c r="D9" s="21"/>
      <c r="E9" s="32"/>
      <c r="F9" s="21"/>
      <c r="G9" s="22"/>
      <c r="H9" s="13"/>
    </row>
    <row r="10">
      <c r="A10" s="23" t="s">
        <v>11</v>
      </c>
      <c r="B10" s="23" t="s">
        <v>12</v>
      </c>
      <c r="C10" s="24" t="s">
        <v>13</v>
      </c>
      <c r="D10" s="25" t="s">
        <v>23</v>
      </c>
      <c r="E10" s="9"/>
      <c r="F10" s="9"/>
      <c r="G10" s="28" t="s">
        <v>15</v>
      </c>
      <c r="H10" s="34"/>
    </row>
    <row r="11">
      <c r="A11" s="23" t="s">
        <v>16</v>
      </c>
      <c r="B11" s="29" t="s">
        <v>17</v>
      </c>
      <c r="C11" s="36" t="str">
        <f>Original!C11</f>
        <v>Diced  Tomatoes</v>
      </c>
      <c r="D11" s="37">
        <v>1.5</v>
      </c>
      <c r="E11" s="39">
        <f t="shared" ref="E11:E24" si="1">D11*$E$8/$D$8</f>
        <v>9.375</v>
      </c>
      <c r="F11" s="30" t="s">
        <v>19</v>
      </c>
      <c r="G11" s="35" t="s">
        <v>21</v>
      </c>
      <c r="H11" s="13"/>
    </row>
    <row r="12">
      <c r="A12" s="23" t="s">
        <v>16</v>
      </c>
      <c r="B12" s="29" t="s">
        <v>17</v>
      </c>
      <c r="C12" s="29" t="s">
        <v>27</v>
      </c>
      <c r="D12" s="41">
        <f>Original!D12/Original!D8*Estimate!D8</f>
        <v>1</v>
      </c>
      <c r="E12" s="39">
        <f t="shared" si="1"/>
        <v>6.25</v>
      </c>
      <c r="F12" s="30" t="s">
        <v>28</v>
      </c>
      <c r="G12" s="35" t="s">
        <v>29</v>
      </c>
      <c r="H12" s="13"/>
    </row>
    <row r="13">
      <c r="A13" s="29" t="s">
        <v>31</v>
      </c>
      <c r="B13" s="29" t="s">
        <v>17</v>
      </c>
      <c r="C13" s="29" t="s">
        <v>32</v>
      </c>
      <c r="D13" s="41">
        <f>Original!D13/Original!D8*Estimate!D8</f>
        <v>6</v>
      </c>
      <c r="E13" s="39">
        <f t="shared" si="1"/>
        <v>37.5</v>
      </c>
      <c r="F13" s="30" t="s">
        <v>33</v>
      </c>
      <c r="G13" s="44"/>
      <c r="H13" s="47"/>
    </row>
    <row r="14">
      <c r="A14" s="29" t="s">
        <v>31</v>
      </c>
      <c r="B14" s="29" t="s">
        <v>17</v>
      </c>
      <c r="C14" s="29" t="s">
        <v>38</v>
      </c>
      <c r="D14" s="41">
        <f>Original!D14/Original!D8*Estimate!D8</f>
        <v>2</v>
      </c>
      <c r="E14" s="39">
        <f t="shared" si="1"/>
        <v>12.5</v>
      </c>
      <c r="F14" s="30" t="s">
        <v>36</v>
      </c>
      <c r="G14" s="44"/>
      <c r="H14" s="47"/>
    </row>
    <row r="15">
      <c r="A15" s="23" t="s">
        <v>16</v>
      </c>
      <c r="B15" s="29" t="s">
        <v>17</v>
      </c>
      <c r="C15" s="29" t="s">
        <v>40</v>
      </c>
      <c r="D15" s="41">
        <f>Original!D15/Original!D8*Estimate!D8</f>
        <v>2</v>
      </c>
      <c r="E15" s="39">
        <f t="shared" si="1"/>
        <v>12.5</v>
      </c>
      <c r="F15" s="30" t="s">
        <v>41</v>
      </c>
      <c r="G15" s="35" t="s">
        <v>42</v>
      </c>
      <c r="H15" s="47"/>
    </row>
    <row r="16">
      <c r="A16" s="29" t="s">
        <v>31</v>
      </c>
      <c r="B16" s="29" t="s">
        <v>17</v>
      </c>
      <c r="C16" s="29" t="s">
        <v>45</v>
      </c>
      <c r="D16" s="41">
        <f>Original!D16/Original!D8*Estimate!D8</f>
        <v>2.4</v>
      </c>
      <c r="E16" s="39">
        <f t="shared" si="1"/>
        <v>15</v>
      </c>
      <c r="F16" s="30" t="s">
        <v>36</v>
      </c>
      <c r="G16" s="44"/>
      <c r="H16" s="47"/>
    </row>
    <row r="17">
      <c r="A17" s="29" t="s">
        <v>31</v>
      </c>
      <c r="B17" s="29" t="s">
        <v>17</v>
      </c>
      <c r="C17" s="29" t="s">
        <v>47</v>
      </c>
      <c r="D17" s="41">
        <f>Original!D17/Original!D8*Estimate!D8</f>
        <v>4</v>
      </c>
      <c r="E17" s="39">
        <f t="shared" si="1"/>
        <v>25</v>
      </c>
      <c r="F17" s="30" t="s">
        <v>49</v>
      </c>
      <c r="G17" s="35" t="s">
        <v>56</v>
      </c>
      <c r="H17" s="47"/>
    </row>
    <row r="18">
      <c r="A18" s="29" t="s">
        <v>51</v>
      </c>
      <c r="B18" s="29" t="s">
        <v>17</v>
      </c>
      <c r="C18" s="29" t="s">
        <v>52</v>
      </c>
      <c r="D18" s="41">
        <f>Original!D18/Original!D8*Estimate!D8</f>
        <v>1.5</v>
      </c>
      <c r="E18" s="39">
        <f t="shared" si="1"/>
        <v>9.375</v>
      </c>
      <c r="F18" s="30" t="s">
        <v>53</v>
      </c>
      <c r="G18" s="35" t="s">
        <v>54</v>
      </c>
      <c r="H18" s="13"/>
    </row>
    <row r="19" ht="13.5" customHeight="1">
      <c r="A19" s="29" t="s">
        <v>51</v>
      </c>
      <c r="B19" s="29" t="s">
        <v>17</v>
      </c>
      <c r="C19" s="48" t="s">
        <v>55</v>
      </c>
      <c r="D19" s="41">
        <f>Original!D19/Original!D8*Estimate!D8</f>
        <v>4</v>
      </c>
      <c r="E19" s="39">
        <f t="shared" si="1"/>
        <v>25</v>
      </c>
      <c r="F19" s="30" t="s">
        <v>57</v>
      </c>
      <c r="G19" s="35" t="s">
        <v>58</v>
      </c>
      <c r="H19" s="13"/>
    </row>
    <row r="20">
      <c r="A20" s="53" t="s">
        <v>51</v>
      </c>
      <c r="B20" s="53" t="s">
        <v>17</v>
      </c>
      <c r="C20" s="58" t="s">
        <v>59</v>
      </c>
      <c r="D20" s="60">
        <f>Original!D20/Original!D8*Estimate!D8</f>
        <v>1</v>
      </c>
      <c r="E20" s="39">
        <f t="shared" si="1"/>
        <v>6.25</v>
      </c>
      <c r="F20" s="62" t="s">
        <v>57</v>
      </c>
      <c r="G20" s="63" t="s">
        <v>60</v>
      </c>
      <c r="H20" s="13"/>
    </row>
    <row r="21" ht="13.5" customHeight="1">
      <c r="A21" s="29" t="s">
        <v>51</v>
      </c>
      <c r="B21" s="29" t="s">
        <v>17</v>
      </c>
      <c r="C21" s="48" t="s">
        <v>61</v>
      </c>
      <c r="D21" s="41">
        <f>Original!D21/Original!D8*Estimate!D8</f>
        <v>3</v>
      </c>
      <c r="E21" s="39">
        <f t="shared" si="1"/>
        <v>18.75</v>
      </c>
      <c r="F21" s="30" t="s">
        <v>57</v>
      </c>
      <c r="G21" s="35" t="s">
        <v>62</v>
      </c>
      <c r="H21" s="13"/>
    </row>
    <row r="22">
      <c r="A22" s="29" t="s">
        <v>51</v>
      </c>
      <c r="B22" s="29" t="s">
        <v>17</v>
      </c>
      <c r="C22" s="48" t="s">
        <v>63</v>
      </c>
      <c r="D22" s="41">
        <f>Original!D22/Original!D8*Estimate!D8</f>
        <v>2</v>
      </c>
      <c r="E22" s="39">
        <f t="shared" si="1"/>
        <v>12.5</v>
      </c>
      <c r="F22" s="30" t="s">
        <v>57</v>
      </c>
      <c r="G22" s="35" t="s">
        <v>64</v>
      </c>
      <c r="H22" s="13"/>
    </row>
    <row r="23" ht="13.5" customHeight="1">
      <c r="A23" s="29" t="s">
        <v>51</v>
      </c>
      <c r="B23" s="29" t="s">
        <v>17</v>
      </c>
      <c r="C23" s="48" t="s">
        <v>65</v>
      </c>
      <c r="D23" s="41">
        <f>0.55*D8</f>
        <v>17.6</v>
      </c>
      <c r="E23" s="39">
        <f t="shared" si="1"/>
        <v>110</v>
      </c>
      <c r="F23" s="30" t="s">
        <v>53</v>
      </c>
      <c r="G23" s="44"/>
      <c r="H23" s="13"/>
    </row>
    <row r="24">
      <c r="A24" s="53" t="s">
        <v>73</v>
      </c>
      <c r="B24" s="53" t="s">
        <v>75</v>
      </c>
      <c r="C24" s="58" t="s">
        <v>76</v>
      </c>
      <c r="D24" s="68">
        <v>10.0</v>
      </c>
      <c r="E24" s="39">
        <f t="shared" si="1"/>
        <v>62.5</v>
      </c>
      <c r="F24" s="62" t="s">
        <v>79</v>
      </c>
      <c r="G24" s="70" t="s">
        <v>80</v>
      </c>
      <c r="H24" s="13"/>
    </row>
    <row r="25">
      <c r="A25" s="56"/>
      <c r="B25" s="21"/>
      <c r="C25" s="21"/>
      <c r="D25" s="21"/>
      <c r="E25" s="21"/>
      <c r="F25" s="21"/>
      <c r="G25" s="57"/>
      <c r="H25" s="13"/>
    </row>
    <row r="26" ht="16.5" customHeight="1">
      <c r="A26" s="59" t="s">
        <v>69</v>
      </c>
      <c r="B26" s="9"/>
      <c r="C26" s="9"/>
      <c r="D26" s="9"/>
      <c r="E26" s="9"/>
      <c r="F26" s="9"/>
      <c r="G26" s="9"/>
      <c r="H26" s="2"/>
    </row>
    <row r="27" ht="15.0" customHeight="1">
      <c r="A27" s="61"/>
      <c r="B27" s="11"/>
      <c r="C27" s="64"/>
      <c r="D27" s="64"/>
      <c r="E27" s="65"/>
      <c r="F27" s="65"/>
      <c r="G27" s="65"/>
      <c r="H27" s="2"/>
    </row>
    <row r="28" ht="14.25" customHeight="1">
      <c r="A28" s="14" t="s">
        <v>70</v>
      </c>
      <c r="B28" s="9"/>
      <c r="C28" s="9"/>
      <c r="D28" s="66"/>
      <c r="E28" s="13"/>
      <c r="F28" s="13"/>
      <c r="G28" s="2"/>
      <c r="H28" s="2"/>
    </row>
    <row r="29" ht="13.5" customHeight="1">
      <c r="A29" s="21"/>
      <c r="B29" s="21"/>
      <c r="C29" s="21"/>
      <c r="D29" s="21"/>
      <c r="E29" s="6"/>
      <c r="F29" s="6"/>
      <c r="G29" s="6"/>
      <c r="H29" s="2"/>
    </row>
    <row r="30" ht="13.5" customHeight="1">
      <c r="A30" s="24" t="s">
        <v>13</v>
      </c>
      <c r="B30" s="67" t="s">
        <v>72</v>
      </c>
      <c r="C30" s="67" t="s">
        <v>77</v>
      </c>
      <c r="D30" s="69" t="s">
        <v>78</v>
      </c>
      <c r="E30" s="9"/>
      <c r="F30" s="9"/>
      <c r="G30" s="9"/>
      <c r="H30" s="2"/>
    </row>
    <row r="31" ht="13.5" customHeight="1">
      <c r="A31" s="71"/>
      <c r="B31" s="72"/>
      <c r="C31" s="72"/>
      <c r="D31" s="73"/>
      <c r="E31" s="9"/>
      <c r="F31" s="9"/>
      <c r="G31" s="9"/>
      <c r="H31" s="2"/>
    </row>
    <row r="32" ht="13.5" customHeight="1">
      <c r="A32" s="75"/>
      <c r="B32" s="72"/>
      <c r="C32" s="72"/>
      <c r="D32" s="73"/>
      <c r="E32" s="9"/>
      <c r="F32" s="9"/>
      <c r="G32" s="9"/>
      <c r="H32" s="2"/>
    </row>
    <row r="33" ht="13.5" customHeight="1">
      <c r="A33" s="75"/>
      <c r="B33" s="72"/>
      <c r="C33" s="72"/>
      <c r="D33" s="73"/>
      <c r="E33" s="9"/>
      <c r="F33" s="9"/>
      <c r="G33" s="9"/>
      <c r="H33" s="2"/>
    </row>
    <row r="34" ht="13.5" customHeight="1">
      <c r="A34" s="75"/>
      <c r="B34" s="72"/>
      <c r="C34" s="72"/>
      <c r="D34" s="77"/>
      <c r="E34" s="9"/>
      <c r="F34" s="9"/>
      <c r="G34" s="15"/>
      <c r="H34" s="13"/>
    </row>
    <row r="35" ht="13.5" customHeight="1">
      <c r="A35" s="78"/>
      <c r="B35" s="78"/>
      <c r="C35" s="78"/>
      <c r="D35" s="78"/>
      <c r="E35" s="78"/>
      <c r="F35" s="78"/>
      <c r="G35" s="78"/>
      <c r="H35" s="2"/>
    </row>
  </sheetData>
  <mergeCells count="11">
    <mergeCell ref="D31:G31"/>
    <mergeCell ref="A28:C28"/>
    <mergeCell ref="D30:G30"/>
    <mergeCell ref="A8:C8"/>
    <mergeCell ref="A1:C1"/>
    <mergeCell ref="D32:G32"/>
    <mergeCell ref="D33:G33"/>
    <mergeCell ref="D34:G34"/>
    <mergeCell ref="A6:G6"/>
    <mergeCell ref="D10:F10"/>
    <mergeCell ref="A26:G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13.71"/>
    <col customWidth="1" min="5" max="5" width="20.43"/>
    <col customWidth="1" min="6" max="6" width="51.29"/>
    <col customWidth="1" min="7" max="7" width="19.29"/>
  </cols>
  <sheetData>
    <row r="1" ht="15.0" customHeight="1">
      <c r="A1" s="1" t="s">
        <v>0</v>
      </c>
      <c r="D1" s="2"/>
      <c r="E1" s="2"/>
      <c r="F1" s="2"/>
      <c r="G1" s="2"/>
    </row>
    <row r="2" ht="15.0" customHeight="1">
      <c r="A2" s="3" t="s">
        <v>1</v>
      </c>
      <c r="B2" s="4">
        <f>60*D8</f>
        <v>1200</v>
      </c>
      <c r="C2" s="2"/>
      <c r="D2" s="2"/>
      <c r="E2" s="3" t="s">
        <v>2</v>
      </c>
      <c r="F2" s="2"/>
      <c r="G2" s="2"/>
    </row>
    <row r="3" ht="15.0" customHeight="1">
      <c r="A3" s="3" t="s">
        <v>5</v>
      </c>
      <c r="C3" s="2"/>
      <c r="D3" s="2"/>
      <c r="E3" s="3" t="s">
        <v>7</v>
      </c>
      <c r="F3" s="2"/>
      <c r="G3" s="2"/>
    </row>
    <row r="4" ht="15.75" customHeight="1">
      <c r="A4" s="2"/>
      <c r="B4" s="2"/>
      <c r="C4" s="7"/>
      <c r="D4" s="7"/>
      <c r="E4" s="2"/>
      <c r="F4" s="2"/>
      <c r="G4" s="2"/>
    </row>
    <row r="5" ht="13.5" customHeight="1">
      <c r="A5" s="6"/>
      <c r="B5" s="6"/>
      <c r="C5" s="6"/>
      <c r="D5" s="6"/>
      <c r="E5" s="6"/>
      <c r="F5" s="6"/>
      <c r="G5" s="2"/>
    </row>
    <row r="6" ht="16.5" customHeight="1">
      <c r="A6" s="8" t="s">
        <v>8</v>
      </c>
      <c r="B6" s="9"/>
      <c r="C6" s="9"/>
      <c r="D6" s="9"/>
      <c r="E6" s="9"/>
      <c r="F6" s="9"/>
      <c r="G6" s="2"/>
    </row>
    <row r="7" ht="13.5" customHeight="1">
      <c r="A7" s="10"/>
      <c r="B7" s="11"/>
      <c r="C7" s="11"/>
      <c r="D7" s="11"/>
      <c r="E7" s="11"/>
      <c r="F7" s="12"/>
      <c r="G7" s="13"/>
    </row>
    <row r="8">
      <c r="A8" s="14" t="s">
        <v>9</v>
      </c>
      <c r="B8" s="9"/>
      <c r="C8" s="15"/>
      <c r="D8" s="16">
        <v>20.0</v>
      </c>
      <c r="E8" s="17" t="s">
        <v>10</v>
      </c>
      <c r="F8" s="18"/>
      <c r="G8" s="13"/>
    </row>
    <row r="9" ht="13.5" customHeight="1">
      <c r="A9" s="19"/>
      <c r="B9" s="20"/>
      <c r="C9" s="21"/>
      <c r="D9" s="21"/>
      <c r="E9" s="21"/>
      <c r="F9" s="22"/>
      <c r="G9" s="13"/>
    </row>
    <row r="10">
      <c r="A10" s="23" t="s">
        <v>11</v>
      </c>
      <c r="B10" s="23" t="s">
        <v>12</v>
      </c>
      <c r="C10" s="24" t="s">
        <v>13</v>
      </c>
      <c r="D10" s="25" t="s">
        <v>14</v>
      </c>
      <c r="E10" s="9"/>
      <c r="F10" s="28" t="s">
        <v>15</v>
      </c>
      <c r="G10" s="31" t="s">
        <v>20</v>
      </c>
    </row>
    <row r="11">
      <c r="A11" s="29" t="s">
        <v>16</v>
      </c>
      <c r="B11" s="29" t="s">
        <v>17</v>
      </c>
      <c r="C11" s="29" t="s">
        <v>22</v>
      </c>
      <c r="D11" s="33">
        <f>D8/4</f>
        <v>5</v>
      </c>
      <c r="E11" s="30" t="s">
        <v>24</v>
      </c>
      <c r="F11" s="35" t="s">
        <v>25</v>
      </c>
      <c r="G11" s="38" t="s">
        <v>26</v>
      </c>
    </row>
    <row r="12">
      <c r="A12" s="29" t="s">
        <v>16</v>
      </c>
      <c r="B12" s="29" t="s">
        <v>17</v>
      </c>
      <c r="C12" s="29" t="s">
        <v>27</v>
      </c>
      <c r="D12" s="40">
        <f>Original!D12/Original!D8*Estimate!D8</f>
        <v>1</v>
      </c>
      <c r="E12" s="30" t="s">
        <v>28</v>
      </c>
      <c r="F12" s="35" t="s">
        <v>29</v>
      </c>
      <c r="G12" s="38" t="s">
        <v>30</v>
      </c>
    </row>
    <row r="13">
      <c r="A13" s="29" t="s">
        <v>31</v>
      </c>
      <c r="B13" s="29" t="s">
        <v>17</v>
      </c>
      <c r="C13" s="29" t="s">
        <v>32</v>
      </c>
      <c r="D13" s="33">
        <f>D8/5</f>
        <v>4</v>
      </c>
      <c r="E13" s="30" t="s">
        <v>33</v>
      </c>
      <c r="F13" s="42"/>
      <c r="G13" s="43" t="s">
        <v>34</v>
      </c>
    </row>
    <row r="14">
      <c r="A14" s="29" t="s">
        <v>31</v>
      </c>
      <c r="B14" s="29" t="s">
        <v>17</v>
      </c>
      <c r="C14" s="29" t="s">
        <v>35</v>
      </c>
      <c r="D14" s="45">
        <f>D8/23</f>
        <v>0.8695652174</v>
      </c>
      <c r="E14" s="30" t="s">
        <v>36</v>
      </c>
      <c r="F14" s="44"/>
      <c r="G14" s="46" t="s">
        <v>37</v>
      </c>
    </row>
    <row r="15">
      <c r="A15" s="29" t="s">
        <v>31</v>
      </c>
      <c r="B15" s="29" t="s">
        <v>17</v>
      </c>
      <c r="C15" s="29" t="s">
        <v>38</v>
      </c>
      <c r="D15" s="33">
        <f>D8/16</f>
        <v>1.25</v>
      </c>
      <c r="E15" s="30" t="s">
        <v>39</v>
      </c>
      <c r="F15" s="44"/>
      <c r="G15" s="34"/>
    </row>
    <row r="16">
      <c r="A16" s="29" t="s">
        <v>16</v>
      </c>
      <c r="B16" s="29" t="s">
        <v>17</v>
      </c>
      <c r="C16" s="29" t="s">
        <v>40</v>
      </c>
      <c r="D16" s="45">
        <f>D8/16</f>
        <v>1.25</v>
      </c>
      <c r="E16" s="30" t="s">
        <v>41</v>
      </c>
      <c r="F16" s="35" t="s">
        <v>42</v>
      </c>
      <c r="G16" s="38" t="s">
        <v>43</v>
      </c>
    </row>
    <row r="17">
      <c r="A17" s="29" t="s">
        <v>31</v>
      </c>
      <c r="B17" s="29" t="s">
        <v>17</v>
      </c>
      <c r="C17" s="29" t="s">
        <v>45</v>
      </c>
      <c r="D17" s="33">
        <f>D8/13</f>
        <v>1.538461538</v>
      </c>
      <c r="E17" s="30" t="s">
        <v>36</v>
      </c>
      <c r="F17" s="44"/>
      <c r="G17" s="38" t="s">
        <v>48</v>
      </c>
    </row>
    <row r="18">
      <c r="A18" s="29" t="s">
        <v>31</v>
      </c>
      <c r="B18" s="29" t="s">
        <v>17</v>
      </c>
      <c r="C18" s="29" t="s">
        <v>47</v>
      </c>
      <c r="D18" s="33">
        <f>D8/8</f>
        <v>2.5</v>
      </c>
      <c r="E18" s="30" t="s">
        <v>49</v>
      </c>
      <c r="F18" s="35" t="s">
        <v>56</v>
      </c>
      <c r="G18" s="49" t="s">
        <v>37</v>
      </c>
    </row>
    <row r="19">
      <c r="A19" s="29" t="s">
        <v>51</v>
      </c>
      <c r="B19" s="29" t="s">
        <v>17</v>
      </c>
      <c r="C19" s="29" t="s">
        <v>52</v>
      </c>
      <c r="D19" s="52">
        <f>D8/21</f>
        <v>0.9523809524</v>
      </c>
      <c r="E19" s="30" t="s">
        <v>53</v>
      </c>
      <c r="F19" s="35" t="s">
        <v>54</v>
      </c>
      <c r="G19" s="13"/>
    </row>
    <row r="20" ht="13.5" customHeight="1">
      <c r="A20" s="29" t="s">
        <v>51</v>
      </c>
      <c r="B20" s="29" t="s">
        <v>17</v>
      </c>
      <c r="C20" s="48" t="s">
        <v>55</v>
      </c>
      <c r="D20" s="33">
        <f>D8/8</f>
        <v>2.5</v>
      </c>
      <c r="E20" s="30" t="s">
        <v>57</v>
      </c>
      <c r="F20" s="35" t="s">
        <v>58</v>
      </c>
      <c r="G20" s="38" t="s">
        <v>67</v>
      </c>
    </row>
    <row r="21">
      <c r="A21" s="29" t="s">
        <v>51</v>
      </c>
      <c r="B21" s="29" t="s">
        <v>17</v>
      </c>
      <c r="C21" s="48" t="s">
        <v>59</v>
      </c>
      <c r="D21" s="33">
        <f>Original!D20/Original!D8*Estimate!D8</f>
        <v>1</v>
      </c>
      <c r="E21" s="30" t="s">
        <v>57</v>
      </c>
      <c r="F21" s="55" t="s">
        <v>60</v>
      </c>
      <c r="G21" s="38" t="s">
        <v>68</v>
      </c>
    </row>
    <row r="22" ht="13.5" customHeight="1">
      <c r="A22" s="29" t="s">
        <v>51</v>
      </c>
      <c r="B22" s="29" t="s">
        <v>17</v>
      </c>
      <c r="C22" s="48" t="s">
        <v>61</v>
      </c>
      <c r="D22" s="33">
        <f>D8/11</f>
        <v>1.818181818</v>
      </c>
      <c r="E22" s="30" t="s">
        <v>57</v>
      </c>
      <c r="F22" s="35" t="s">
        <v>62</v>
      </c>
      <c r="G22" s="13"/>
    </row>
    <row r="23">
      <c r="A23" s="29" t="s">
        <v>51</v>
      </c>
      <c r="B23" s="29" t="s">
        <v>17</v>
      </c>
      <c r="C23" s="48" t="s">
        <v>63</v>
      </c>
      <c r="D23" s="33">
        <f>D8/16</f>
        <v>1.25</v>
      </c>
      <c r="E23" s="30" t="s">
        <v>57</v>
      </c>
      <c r="F23" s="35" t="s">
        <v>64</v>
      </c>
      <c r="G23" s="13"/>
    </row>
    <row r="24" ht="13.5" customHeight="1">
      <c r="A24" s="29" t="s">
        <v>51</v>
      </c>
      <c r="B24" s="29" t="s">
        <v>17</v>
      </c>
      <c r="C24" s="48" t="s">
        <v>65</v>
      </c>
      <c r="D24" s="36">
        <f>D8*0.6</f>
        <v>12</v>
      </c>
      <c r="E24" s="30" t="s">
        <v>53</v>
      </c>
      <c r="F24" s="35" t="s">
        <v>66</v>
      </c>
      <c r="G24" s="13"/>
    </row>
    <row r="25">
      <c r="A25" s="36"/>
      <c r="B25" s="36"/>
      <c r="C25" s="50"/>
      <c r="D25" s="36"/>
      <c r="E25" s="51"/>
      <c r="F25" s="54"/>
      <c r="G25" s="13"/>
    </row>
    <row r="26">
      <c r="A26" s="56"/>
      <c r="B26" s="21"/>
      <c r="C26" s="21"/>
      <c r="D26" s="21"/>
      <c r="E26" s="21"/>
      <c r="F26" s="57"/>
      <c r="G26" s="13"/>
    </row>
    <row r="27" ht="17.25" customHeight="1">
      <c r="A27" s="59" t="s">
        <v>69</v>
      </c>
      <c r="B27" s="9"/>
      <c r="C27" s="9"/>
      <c r="D27" s="9"/>
      <c r="E27" s="9"/>
      <c r="F27" s="9"/>
      <c r="G27" s="2"/>
    </row>
    <row r="28" ht="15.75" customHeight="1">
      <c r="A28" s="61"/>
      <c r="B28" s="11"/>
      <c r="C28" s="64"/>
      <c r="D28" s="64"/>
      <c r="E28" s="65"/>
      <c r="F28" s="65"/>
      <c r="G28" s="2"/>
    </row>
    <row r="29" ht="14.25" customHeight="1">
      <c r="A29" s="14" t="s">
        <v>70</v>
      </c>
      <c r="B29" s="9"/>
      <c r="C29" s="9"/>
      <c r="D29" s="66"/>
      <c r="E29" s="13"/>
      <c r="F29" s="2"/>
      <c r="G29" s="2"/>
    </row>
    <row r="30" ht="13.5" customHeight="1">
      <c r="A30" s="21"/>
      <c r="B30" s="21"/>
      <c r="C30" s="21"/>
      <c r="D30" s="21"/>
      <c r="E30" s="6"/>
      <c r="F30" s="6"/>
      <c r="G30" s="2"/>
    </row>
    <row r="31" ht="13.5" customHeight="1">
      <c r="A31" s="24" t="s">
        <v>13</v>
      </c>
      <c r="B31" s="67" t="s">
        <v>72</v>
      </c>
      <c r="C31" s="67" t="s">
        <v>77</v>
      </c>
      <c r="D31" s="69" t="s">
        <v>78</v>
      </c>
      <c r="E31" s="9"/>
      <c r="F31" s="9"/>
      <c r="G31" s="2"/>
    </row>
    <row r="32" ht="13.5" customHeight="1">
      <c r="A32" s="71"/>
      <c r="B32" s="72"/>
      <c r="C32" s="72"/>
      <c r="D32" s="73"/>
      <c r="E32" s="9"/>
      <c r="F32" s="9"/>
      <c r="G32" s="2"/>
    </row>
    <row r="33" ht="13.5" customHeight="1">
      <c r="A33" s="75"/>
      <c r="B33" s="72"/>
      <c r="C33" s="72"/>
      <c r="D33" s="73"/>
      <c r="E33" s="9"/>
      <c r="F33" s="9"/>
      <c r="G33" s="2"/>
    </row>
    <row r="34" ht="13.5" customHeight="1">
      <c r="A34" s="75"/>
      <c r="B34" s="72"/>
      <c r="C34" s="72"/>
      <c r="D34" s="73"/>
      <c r="E34" s="9"/>
      <c r="F34" s="9"/>
      <c r="G34" s="2"/>
    </row>
    <row r="35" ht="13.5" customHeight="1">
      <c r="A35" s="75"/>
      <c r="B35" s="72"/>
      <c r="C35" s="72"/>
      <c r="D35" s="77"/>
      <c r="E35" s="9"/>
      <c r="F35" s="15"/>
      <c r="G35" s="13"/>
    </row>
    <row r="36" ht="13.5" customHeight="1">
      <c r="A36" s="78"/>
      <c r="B36" s="78"/>
      <c r="C36" s="78"/>
      <c r="D36" s="78"/>
      <c r="E36" s="78"/>
      <c r="F36" s="78"/>
      <c r="G36" s="2"/>
    </row>
  </sheetData>
  <mergeCells count="12">
    <mergeCell ref="A8:C8"/>
    <mergeCell ref="D10:E10"/>
    <mergeCell ref="D32:F32"/>
    <mergeCell ref="D33:F33"/>
    <mergeCell ref="D34:F34"/>
    <mergeCell ref="D35:F35"/>
    <mergeCell ref="A27:F27"/>
    <mergeCell ref="A29:C29"/>
    <mergeCell ref="A3:B3"/>
    <mergeCell ref="A1:C1"/>
    <mergeCell ref="A6:F6"/>
    <mergeCell ref="D31:F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13.71"/>
    <col customWidth="1" min="5" max="5" width="20.43"/>
    <col customWidth="1" min="6" max="6" width="38.86"/>
  </cols>
  <sheetData>
    <row r="1" ht="15.0" customHeight="1">
      <c r="A1" s="1" t="s">
        <v>0</v>
      </c>
      <c r="D1" s="2"/>
      <c r="E1" s="2"/>
      <c r="F1" s="2"/>
    </row>
    <row r="2" ht="15.0" customHeight="1">
      <c r="A2" s="3" t="s">
        <v>1</v>
      </c>
      <c r="B2" s="4">
        <f>60*D8</f>
        <v>1920</v>
      </c>
      <c r="C2" s="2"/>
      <c r="D2" s="2"/>
      <c r="E2" s="3" t="s">
        <v>2</v>
      </c>
      <c r="F2" s="2"/>
    </row>
    <row r="3" ht="15.0" customHeight="1">
      <c r="A3" s="3" t="s">
        <v>6</v>
      </c>
      <c r="C3" s="2"/>
      <c r="D3" s="2"/>
      <c r="E3" s="3" t="s">
        <v>7</v>
      </c>
      <c r="F3" s="2"/>
    </row>
    <row r="4" ht="15.75" customHeight="1">
      <c r="A4" s="2"/>
      <c r="B4" s="2"/>
      <c r="C4" s="7"/>
      <c r="D4" s="7"/>
      <c r="E4" s="2"/>
      <c r="F4" s="2"/>
    </row>
    <row r="5" ht="13.5" customHeight="1">
      <c r="A5" s="6"/>
      <c r="B5" s="6"/>
      <c r="C5" s="6"/>
      <c r="D5" s="6"/>
      <c r="E5" s="6"/>
      <c r="F5" s="6"/>
    </row>
    <row r="6" ht="16.5" customHeight="1">
      <c r="A6" s="8" t="s">
        <v>8</v>
      </c>
      <c r="B6" s="9"/>
      <c r="C6" s="9"/>
      <c r="D6" s="9"/>
      <c r="E6" s="9"/>
      <c r="F6" s="9"/>
    </row>
    <row r="7" ht="13.5" customHeight="1">
      <c r="A7" s="10"/>
      <c r="B7" s="11"/>
      <c r="C7" s="11"/>
      <c r="D7" s="11"/>
      <c r="E7" s="11"/>
      <c r="F7" s="12"/>
    </row>
    <row r="8">
      <c r="A8" s="14" t="s">
        <v>9</v>
      </c>
      <c r="B8" s="9"/>
      <c r="C8" s="15"/>
      <c r="D8" s="16">
        <v>32.0</v>
      </c>
      <c r="E8" s="17" t="s">
        <v>10</v>
      </c>
      <c r="F8" s="18"/>
    </row>
    <row r="9" ht="13.5" customHeight="1">
      <c r="A9" s="19"/>
      <c r="B9" s="20"/>
      <c r="C9" s="21"/>
      <c r="D9" s="21"/>
      <c r="E9" s="21"/>
      <c r="F9" s="22"/>
    </row>
    <row r="10">
      <c r="A10" s="23" t="s">
        <v>11</v>
      </c>
      <c r="B10" s="23" t="s">
        <v>12</v>
      </c>
      <c r="C10" s="24" t="s">
        <v>13</v>
      </c>
      <c r="D10" s="25" t="s">
        <v>14</v>
      </c>
      <c r="E10" s="9"/>
      <c r="F10" s="28" t="s">
        <v>15</v>
      </c>
    </row>
    <row r="11" ht="13.5" customHeight="1">
      <c r="A11" s="29" t="s">
        <v>16</v>
      </c>
      <c r="B11" s="29" t="s">
        <v>17</v>
      </c>
      <c r="C11" s="29" t="s">
        <v>18</v>
      </c>
      <c r="D11" s="29">
        <v>1.0</v>
      </c>
      <c r="E11" s="30" t="s">
        <v>19</v>
      </c>
      <c r="F11" s="35" t="s">
        <v>21</v>
      </c>
    </row>
    <row r="12">
      <c r="A12" s="29" t="s">
        <v>16</v>
      </c>
      <c r="B12" s="29" t="s">
        <v>17</v>
      </c>
      <c r="C12" s="29" t="s">
        <v>27</v>
      </c>
      <c r="D12" s="29">
        <v>1.0</v>
      </c>
      <c r="E12" s="30" t="s">
        <v>28</v>
      </c>
      <c r="F12" s="35" t="s">
        <v>29</v>
      </c>
    </row>
    <row r="13">
      <c r="A13" s="29" t="s">
        <v>31</v>
      </c>
      <c r="B13" s="29" t="s">
        <v>17</v>
      </c>
      <c r="C13" s="29" t="s">
        <v>32</v>
      </c>
      <c r="D13" s="29">
        <v>6.0</v>
      </c>
      <c r="E13" s="30" t="s">
        <v>33</v>
      </c>
      <c r="F13" s="44"/>
    </row>
    <row r="14">
      <c r="A14" s="29" t="s">
        <v>31</v>
      </c>
      <c r="B14" s="29" t="s">
        <v>17</v>
      </c>
      <c r="C14" s="29" t="s">
        <v>44</v>
      </c>
      <c r="D14" s="29">
        <v>2.0</v>
      </c>
      <c r="E14" s="30" t="s">
        <v>36</v>
      </c>
      <c r="F14" s="35" t="s">
        <v>46</v>
      </c>
    </row>
    <row r="15">
      <c r="A15" s="29" t="s">
        <v>16</v>
      </c>
      <c r="B15" s="29" t="s">
        <v>17</v>
      </c>
      <c r="C15" s="29" t="s">
        <v>40</v>
      </c>
      <c r="D15" s="29">
        <v>2.0</v>
      </c>
      <c r="E15" s="30" t="s">
        <v>41</v>
      </c>
      <c r="F15" s="35" t="s">
        <v>42</v>
      </c>
    </row>
    <row r="16">
      <c r="A16" s="29" t="s">
        <v>31</v>
      </c>
      <c r="B16" s="29" t="s">
        <v>17</v>
      </c>
      <c r="C16" s="29" t="s">
        <v>45</v>
      </c>
      <c r="D16" s="29">
        <v>2.4</v>
      </c>
      <c r="E16" s="30" t="s">
        <v>36</v>
      </c>
      <c r="F16" s="44"/>
    </row>
    <row r="17">
      <c r="A17" s="29" t="s">
        <v>31</v>
      </c>
      <c r="B17" s="29" t="s">
        <v>17</v>
      </c>
      <c r="C17" s="29" t="s">
        <v>47</v>
      </c>
      <c r="D17" s="29">
        <v>4.0</v>
      </c>
      <c r="E17" s="30" t="s">
        <v>49</v>
      </c>
      <c r="F17" s="35" t="s">
        <v>50</v>
      </c>
    </row>
    <row r="18">
      <c r="A18" s="29" t="s">
        <v>51</v>
      </c>
      <c r="B18" s="29" t="s">
        <v>17</v>
      </c>
      <c r="C18" s="29" t="s">
        <v>52</v>
      </c>
      <c r="D18" s="29">
        <v>1.5</v>
      </c>
      <c r="E18" s="30" t="s">
        <v>53</v>
      </c>
      <c r="F18" s="35" t="s">
        <v>54</v>
      </c>
    </row>
    <row r="19" ht="13.5" customHeight="1">
      <c r="A19" s="29" t="s">
        <v>51</v>
      </c>
      <c r="B19" s="29" t="s">
        <v>17</v>
      </c>
      <c r="C19" s="48" t="s">
        <v>55</v>
      </c>
      <c r="D19" s="29">
        <v>4.0</v>
      </c>
      <c r="E19" s="30" t="s">
        <v>57</v>
      </c>
      <c r="F19" s="35" t="s">
        <v>58</v>
      </c>
    </row>
    <row r="20" ht="14.25" customHeight="1">
      <c r="A20" s="29" t="s">
        <v>51</v>
      </c>
      <c r="B20" s="29" t="s">
        <v>17</v>
      </c>
      <c r="C20" s="48" t="s">
        <v>59</v>
      </c>
      <c r="D20" s="29">
        <v>1.0</v>
      </c>
      <c r="E20" s="30" t="s">
        <v>57</v>
      </c>
      <c r="F20" s="35" t="s">
        <v>60</v>
      </c>
    </row>
    <row r="21" ht="13.5" customHeight="1">
      <c r="A21" s="29" t="s">
        <v>51</v>
      </c>
      <c r="B21" s="29" t="s">
        <v>17</v>
      </c>
      <c r="C21" s="48" t="s">
        <v>61</v>
      </c>
      <c r="D21" s="29">
        <v>3.0</v>
      </c>
      <c r="E21" s="30" t="s">
        <v>57</v>
      </c>
      <c r="F21" s="35" t="s">
        <v>62</v>
      </c>
    </row>
    <row r="22">
      <c r="A22" s="29" t="s">
        <v>51</v>
      </c>
      <c r="B22" s="29" t="s">
        <v>17</v>
      </c>
      <c r="C22" s="48" t="s">
        <v>63</v>
      </c>
      <c r="D22" s="29">
        <v>2.0</v>
      </c>
      <c r="E22" s="30" t="s">
        <v>57</v>
      </c>
      <c r="F22" s="35" t="s">
        <v>64</v>
      </c>
    </row>
    <row r="23" ht="13.5" customHeight="1">
      <c r="A23" s="29" t="s">
        <v>51</v>
      </c>
      <c r="B23" s="29" t="s">
        <v>17</v>
      </c>
      <c r="C23" s="48" t="s">
        <v>65</v>
      </c>
      <c r="D23" s="29">
        <v>25.0</v>
      </c>
      <c r="E23" s="30" t="s">
        <v>53</v>
      </c>
      <c r="F23" s="35" t="s">
        <v>66</v>
      </c>
    </row>
    <row r="24">
      <c r="A24" s="36"/>
      <c r="B24" s="36"/>
      <c r="C24" s="50"/>
      <c r="D24" s="36"/>
      <c r="E24" s="51"/>
      <c r="F24" s="54"/>
    </row>
    <row r="25">
      <c r="A25" s="56"/>
      <c r="B25" s="21"/>
      <c r="C25" s="21"/>
      <c r="D25" s="21"/>
      <c r="E25" s="21"/>
      <c r="F25" s="57"/>
    </row>
    <row r="26" ht="18.75" customHeight="1">
      <c r="A26" s="59" t="s">
        <v>69</v>
      </c>
      <c r="B26" s="9"/>
      <c r="C26" s="9"/>
      <c r="D26" s="9"/>
      <c r="E26" s="9"/>
      <c r="F26" s="9"/>
    </row>
    <row r="27">
      <c r="A27" s="61"/>
      <c r="B27" s="11"/>
      <c r="C27" s="64"/>
      <c r="D27" s="64"/>
      <c r="E27" s="65"/>
      <c r="F27" s="65"/>
    </row>
    <row r="28" ht="14.25" customHeight="1">
      <c r="A28" s="14" t="s">
        <v>70</v>
      </c>
      <c r="B28" s="9"/>
      <c r="C28" s="9"/>
      <c r="D28" s="66"/>
      <c r="E28" s="13"/>
      <c r="F28" s="2"/>
    </row>
    <row r="29" ht="13.5" customHeight="1">
      <c r="A29" s="21"/>
      <c r="B29" s="21"/>
      <c r="C29" s="21"/>
      <c r="D29" s="21"/>
      <c r="E29" s="6"/>
      <c r="F29" s="6"/>
    </row>
    <row r="30" ht="13.5" customHeight="1">
      <c r="A30" s="24" t="s">
        <v>71</v>
      </c>
      <c r="B30" s="67" t="s">
        <v>74</v>
      </c>
      <c r="C30" s="69" t="s">
        <v>78</v>
      </c>
      <c r="D30" s="9"/>
      <c r="E30" s="9"/>
      <c r="F30" s="9"/>
    </row>
    <row r="31" ht="13.5" customHeight="1">
      <c r="A31" s="71"/>
      <c r="B31" s="72"/>
      <c r="C31" s="74" t="s">
        <v>81</v>
      </c>
      <c r="D31" s="9"/>
      <c r="E31" s="9"/>
      <c r="F31" s="9"/>
    </row>
    <row r="32" ht="13.5" customHeight="1">
      <c r="A32" s="75"/>
      <c r="B32" s="72"/>
      <c r="C32" s="76" t="s">
        <v>82</v>
      </c>
      <c r="D32" s="9"/>
      <c r="E32" s="9"/>
      <c r="F32" s="9"/>
    </row>
    <row r="33" ht="13.5" customHeight="1">
      <c r="A33" s="75"/>
      <c r="B33" s="72"/>
      <c r="C33" s="72"/>
      <c r="D33" s="73"/>
      <c r="E33" s="9"/>
      <c r="F33" s="9"/>
    </row>
    <row r="34" ht="13.5" customHeight="1">
      <c r="A34" s="75"/>
      <c r="B34" s="72"/>
      <c r="C34" s="72"/>
      <c r="D34" s="77"/>
      <c r="E34" s="9"/>
      <c r="F34" s="15"/>
    </row>
    <row r="35" ht="13.5" customHeight="1">
      <c r="A35" s="78"/>
      <c r="B35" s="78"/>
      <c r="C35" s="78"/>
      <c r="D35" s="78"/>
      <c r="E35" s="78"/>
      <c r="F35" s="78"/>
    </row>
  </sheetData>
  <mergeCells count="12">
    <mergeCell ref="A8:C8"/>
    <mergeCell ref="D10:E10"/>
    <mergeCell ref="C31:F31"/>
    <mergeCell ref="C32:F32"/>
    <mergeCell ref="D33:F33"/>
    <mergeCell ref="D34:F34"/>
    <mergeCell ref="A26:F26"/>
    <mergeCell ref="A28:C28"/>
    <mergeCell ref="A3:B3"/>
    <mergeCell ref="A1:C1"/>
    <mergeCell ref="A6:F6"/>
    <mergeCell ref="C30:F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17.29"/>
    <col customWidth="1" min="2" max="2" width="21.86"/>
    <col customWidth="1" min="3" max="3" width="29.29"/>
    <col customWidth="1" min="4" max="4" width="23.43"/>
    <col customWidth="1" min="5" max="5" width="21.86"/>
    <col customWidth="1" min="6" max="6" width="26.43"/>
    <col customWidth="1" min="7" max="7" width="20.14"/>
  </cols>
  <sheetData>
    <row r="1" ht="12.0" customHeight="1">
      <c r="B1" s="80" t="s">
        <v>84</v>
      </c>
      <c r="C1" s="82" t="s">
        <v>86</v>
      </c>
      <c r="D1" s="2"/>
      <c r="E1" s="2"/>
      <c r="F1" s="2"/>
      <c r="G1" s="2"/>
    </row>
    <row r="2" ht="12.0" customHeight="1">
      <c r="B2" s="6"/>
      <c r="C2" s="6"/>
      <c r="D2" s="6"/>
      <c r="E2" s="2"/>
      <c r="F2" s="2"/>
      <c r="G2" s="2"/>
    </row>
    <row r="3" ht="12.0" customHeight="1">
      <c r="A3" s="84"/>
      <c r="B3" s="87" t="s">
        <v>88</v>
      </c>
      <c r="C3" s="88"/>
      <c r="D3" s="89" t="s">
        <v>15</v>
      </c>
      <c r="E3" s="13"/>
      <c r="F3" s="2"/>
      <c r="G3" s="2"/>
    </row>
    <row r="4" ht="39.0" customHeight="1">
      <c r="A4" s="84"/>
      <c r="B4" s="91" t="s">
        <v>90</v>
      </c>
      <c r="C4" s="93" t="s">
        <v>94</v>
      </c>
      <c r="D4" s="95"/>
      <c r="E4" s="13"/>
      <c r="F4" s="2"/>
      <c r="G4" s="2"/>
    </row>
    <row r="5" ht="28.5" customHeight="1">
      <c r="A5" s="84"/>
      <c r="B5" s="91" t="s">
        <v>97</v>
      </c>
      <c r="C5" s="93" t="s">
        <v>98</v>
      </c>
      <c r="D5" s="97"/>
      <c r="E5" s="13"/>
      <c r="F5" s="2"/>
      <c r="G5" s="2"/>
    </row>
    <row r="6" ht="13.5" customHeight="1">
      <c r="A6" s="84"/>
      <c r="B6" s="91" t="s">
        <v>99</v>
      </c>
      <c r="C6" s="93" t="s">
        <v>100</v>
      </c>
      <c r="D6" s="97"/>
      <c r="E6" s="13"/>
      <c r="F6" s="2"/>
      <c r="G6" s="2"/>
    </row>
    <row r="7" ht="31.5" customHeight="1">
      <c r="A7" s="84"/>
      <c r="B7" s="91" t="s">
        <v>101</v>
      </c>
      <c r="C7" s="93" t="s">
        <v>102</v>
      </c>
      <c r="D7" s="97"/>
      <c r="E7" s="13"/>
      <c r="F7" s="2"/>
      <c r="G7" s="2"/>
    </row>
    <row r="8" ht="27.75" customHeight="1">
      <c r="A8" s="84"/>
      <c r="B8" s="91" t="s">
        <v>103</v>
      </c>
      <c r="C8" s="93" t="s">
        <v>104</v>
      </c>
      <c r="D8" s="93" t="s">
        <v>105</v>
      </c>
      <c r="E8" s="13"/>
      <c r="F8" s="2"/>
      <c r="G8" s="2"/>
    </row>
    <row r="9" ht="18.75" customHeight="1">
      <c r="A9" s="84"/>
      <c r="B9" s="91" t="s">
        <v>106</v>
      </c>
      <c r="C9" s="93" t="s">
        <v>107</v>
      </c>
      <c r="D9" s="97"/>
      <c r="E9" s="13"/>
      <c r="F9" s="2"/>
      <c r="G9" s="2"/>
    </row>
    <row r="10" ht="27.0" customHeight="1">
      <c r="A10" s="84"/>
      <c r="B10" s="91" t="s">
        <v>108</v>
      </c>
      <c r="C10" s="93" t="s">
        <v>109</v>
      </c>
      <c r="D10" s="97"/>
      <c r="E10" s="13"/>
      <c r="F10" s="2"/>
      <c r="G10" s="2"/>
    </row>
    <row r="11" ht="13.5" customHeight="1">
      <c r="A11" s="84"/>
      <c r="B11" s="91" t="s">
        <v>110</v>
      </c>
      <c r="C11" s="99" t="s">
        <v>112</v>
      </c>
      <c r="D11" s="97"/>
      <c r="E11" s="13"/>
      <c r="F11" s="2"/>
      <c r="G11" s="2"/>
    </row>
    <row r="12" ht="25.5" customHeight="1">
      <c r="A12" s="84"/>
      <c r="B12" s="91" t="s">
        <v>125</v>
      </c>
      <c r="C12" s="93" t="s">
        <v>127</v>
      </c>
      <c r="D12" s="48" t="s">
        <v>128</v>
      </c>
      <c r="E12" s="13"/>
      <c r="F12" s="2"/>
      <c r="G12" s="2"/>
    </row>
    <row r="13" ht="13.5" customHeight="1">
      <c r="A13" s="84"/>
      <c r="B13" s="91" t="s">
        <v>131</v>
      </c>
      <c r="C13" s="93" t="s">
        <v>132</v>
      </c>
      <c r="D13" s="50"/>
      <c r="E13" s="101"/>
      <c r="F13" s="2"/>
      <c r="G13" s="2"/>
    </row>
    <row r="14" ht="12.0" customHeight="1">
      <c r="B14" s="21"/>
      <c r="C14" s="21"/>
      <c r="D14" s="21"/>
      <c r="E14" s="21"/>
      <c r="F14" s="6"/>
      <c r="G14" s="2"/>
    </row>
    <row r="15" ht="14.25" customHeight="1">
      <c r="A15" s="84"/>
      <c r="B15" s="103"/>
      <c r="C15" s="104" t="s">
        <v>144</v>
      </c>
      <c r="D15" s="104" t="s">
        <v>155</v>
      </c>
      <c r="E15" s="104" t="s">
        <v>157</v>
      </c>
      <c r="F15" s="104" t="s">
        <v>158</v>
      </c>
      <c r="G15" s="31" t="s">
        <v>15</v>
      </c>
    </row>
    <row r="16" ht="27.0" hidden="1" customHeight="1">
      <c r="A16" s="84"/>
      <c r="B16" s="106" t="s">
        <v>159</v>
      </c>
      <c r="C16" s="29" t="s">
        <v>167</v>
      </c>
      <c r="D16" s="29" t="s">
        <v>167</v>
      </c>
      <c r="E16" s="36"/>
      <c r="F16" s="36"/>
      <c r="G16" s="38" t="s">
        <v>168</v>
      </c>
    </row>
    <row r="17" ht="21.75" hidden="1" customHeight="1">
      <c r="A17" s="108"/>
      <c r="B17" s="109"/>
      <c r="C17" s="110"/>
      <c r="D17" s="110"/>
      <c r="E17" s="110"/>
      <c r="F17" s="110"/>
      <c r="G17" s="111"/>
    </row>
    <row r="18" ht="92.25" customHeight="1">
      <c r="A18" s="104" t="s">
        <v>195</v>
      </c>
      <c r="B18" s="114" t="s">
        <v>196</v>
      </c>
      <c r="C18" s="58"/>
      <c r="D18" s="58"/>
      <c r="E18" s="50"/>
      <c r="F18" s="117" t="s">
        <v>200</v>
      </c>
      <c r="G18" s="13"/>
    </row>
    <row r="19" ht="12.0" hidden="1" customHeight="1">
      <c r="A19" s="114" t="s">
        <v>202</v>
      </c>
      <c r="B19" s="119"/>
      <c r="C19" s="58" t="s">
        <v>203</v>
      </c>
      <c r="D19" s="50"/>
      <c r="E19" s="50"/>
      <c r="F19" s="36"/>
      <c r="G19" s="13"/>
    </row>
    <row r="20" ht="12.0" hidden="1" customHeight="1">
      <c r="A20" s="114" t="s">
        <v>204</v>
      </c>
      <c r="B20" s="114" t="s">
        <v>205</v>
      </c>
      <c r="C20" s="58" t="s">
        <v>206</v>
      </c>
      <c r="D20" s="50"/>
      <c r="E20" s="50"/>
      <c r="F20" s="29" t="s">
        <v>207</v>
      </c>
      <c r="G20" s="13"/>
    </row>
    <row r="21" ht="12.0" hidden="1" customHeight="1">
      <c r="A21" s="114" t="s">
        <v>208</v>
      </c>
      <c r="B21" s="119"/>
      <c r="C21" s="58" t="s">
        <v>210</v>
      </c>
      <c r="D21" s="58" t="s">
        <v>210</v>
      </c>
      <c r="E21" s="50"/>
      <c r="F21" s="36"/>
      <c r="G21" s="13"/>
    </row>
    <row r="22" ht="12.0" customHeight="1">
      <c r="A22" s="114" t="s">
        <v>214</v>
      </c>
      <c r="B22" s="114" t="s">
        <v>196</v>
      </c>
      <c r="C22" s="29" t="s">
        <v>216</v>
      </c>
      <c r="D22" s="36"/>
      <c r="E22" s="29" t="s">
        <v>217</v>
      </c>
      <c r="F22" s="29" t="s">
        <v>218</v>
      </c>
      <c r="G22" s="13"/>
    </row>
    <row r="23" ht="12.0" customHeight="1">
      <c r="A23" s="114" t="s">
        <v>219</v>
      </c>
      <c r="B23" s="114" t="s">
        <v>220</v>
      </c>
      <c r="C23" s="29" t="s">
        <v>221</v>
      </c>
      <c r="D23" s="36"/>
      <c r="E23" s="29" t="s">
        <v>222</v>
      </c>
      <c r="F23" s="36"/>
      <c r="G23" s="13"/>
    </row>
    <row r="24" ht="39.75" customHeight="1">
      <c r="A24" s="114" t="s">
        <v>224</v>
      </c>
      <c r="B24" s="114" t="s">
        <v>225</v>
      </c>
      <c r="C24" s="36"/>
      <c r="D24" s="29" t="s">
        <v>226</v>
      </c>
      <c r="E24" s="36"/>
      <c r="F24" s="29" t="s">
        <v>227</v>
      </c>
      <c r="G24" s="13"/>
    </row>
    <row r="25" ht="14.25" customHeight="1">
      <c r="A25" s="114" t="s">
        <v>228</v>
      </c>
      <c r="B25" s="114" t="s">
        <v>229</v>
      </c>
      <c r="C25" s="50"/>
      <c r="D25" s="36"/>
      <c r="E25" s="36"/>
      <c r="F25" s="29" t="s">
        <v>230</v>
      </c>
      <c r="G25" s="13"/>
    </row>
    <row r="26" ht="57.0" customHeight="1">
      <c r="A26" s="114" t="s">
        <v>231</v>
      </c>
      <c r="B26" s="114" t="s">
        <v>232</v>
      </c>
      <c r="C26" s="29" t="s">
        <v>233</v>
      </c>
      <c r="D26" s="29" t="s">
        <v>234</v>
      </c>
      <c r="E26" s="36"/>
      <c r="F26" s="36"/>
      <c r="G26" s="13"/>
    </row>
    <row r="27" ht="68.25" customHeight="1">
      <c r="A27" s="114" t="s">
        <v>235</v>
      </c>
      <c r="B27" s="114" t="s">
        <v>237</v>
      </c>
      <c r="C27" s="36"/>
      <c r="D27" s="29" t="s">
        <v>238</v>
      </c>
      <c r="E27" s="36"/>
      <c r="F27" s="36"/>
      <c r="G2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71"/>
    <col customWidth="1" min="2" max="2" width="13.43"/>
    <col customWidth="1" min="3" max="3" width="18.0"/>
    <col customWidth="1" min="4" max="4" width="3.43"/>
    <col customWidth="1" min="5" max="5" width="28.57"/>
    <col customWidth="1" min="6" max="6" width="11.86"/>
    <col customWidth="1" min="7" max="7" width="32.57"/>
    <col customWidth="1" min="8" max="20" width="17.29"/>
  </cols>
  <sheetData>
    <row r="1">
      <c r="A1" s="79" t="s">
        <v>83</v>
      </c>
      <c r="B1" s="81" t="s">
        <v>85</v>
      </c>
      <c r="C1" s="15"/>
      <c r="D1" s="83"/>
      <c r="E1" s="79" t="s">
        <v>87</v>
      </c>
      <c r="F1" s="85">
        <v>15.0</v>
      </c>
      <c r="G1" s="79" t="s">
        <v>89</v>
      </c>
      <c r="H1" s="86"/>
    </row>
    <row r="2">
      <c r="A2" s="9"/>
      <c r="B2" s="9"/>
      <c r="C2" s="9"/>
      <c r="E2" s="9"/>
      <c r="F2" s="90"/>
      <c r="G2" s="9"/>
    </row>
    <row r="3">
      <c r="A3" s="79" t="s">
        <v>91</v>
      </c>
      <c r="B3" s="85" t="s">
        <v>92</v>
      </c>
      <c r="C3" s="79" t="s">
        <v>15</v>
      </c>
      <c r="D3" s="83"/>
      <c r="E3" s="79" t="s">
        <v>91</v>
      </c>
      <c r="F3" s="85" t="s">
        <v>92</v>
      </c>
      <c r="G3" s="79" t="s">
        <v>15</v>
      </c>
      <c r="H3" s="86"/>
    </row>
    <row r="4">
      <c r="A4" s="9"/>
      <c r="B4" s="9"/>
      <c r="C4" s="9"/>
      <c r="E4" s="9"/>
      <c r="F4" s="90"/>
      <c r="G4" s="9"/>
    </row>
    <row r="5">
      <c r="A5" s="92" t="s">
        <v>93</v>
      </c>
      <c r="B5" s="94"/>
      <c r="C5" s="94"/>
      <c r="D5" s="83"/>
      <c r="E5" s="92" t="s">
        <v>95</v>
      </c>
      <c r="F5" s="94"/>
      <c r="G5" s="94"/>
      <c r="H5" s="86"/>
    </row>
    <row r="6">
      <c r="A6" s="48" t="s">
        <v>96</v>
      </c>
      <c r="B6" s="96">
        <v>20.0</v>
      </c>
      <c r="C6" s="98"/>
      <c r="D6" s="83"/>
      <c r="E6" s="48" t="s">
        <v>111</v>
      </c>
      <c r="F6" s="96">
        <v>1.0</v>
      </c>
      <c r="G6" s="29" t="s">
        <v>113</v>
      </c>
      <c r="H6" s="86"/>
    </row>
    <row r="7">
      <c r="A7" s="48" t="s">
        <v>114</v>
      </c>
      <c r="B7" s="94"/>
      <c r="C7" s="98"/>
      <c r="D7" s="83"/>
      <c r="E7" s="48" t="s">
        <v>115</v>
      </c>
      <c r="F7" s="96">
        <v>1.0</v>
      </c>
      <c r="G7" s="29" t="s">
        <v>116</v>
      </c>
      <c r="H7" s="86"/>
    </row>
    <row r="8">
      <c r="A8" s="48" t="s">
        <v>117</v>
      </c>
      <c r="B8" s="94"/>
      <c r="C8" s="98"/>
      <c r="D8" s="83"/>
      <c r="E8" s="48" t="s">
        <v>118</v>
      </c>
      <c r="F8" s="96">
        <v>1.0</v>
      </c>
      <c r="G8" s="29" t="s">
        <v>119</v>
      </c>
      <c r="H8" s="86"/>
    </row>
    <row r="9">
      <c r="A9" s="48" t="s">
        <v>120</v>
      </c>
      <c r="B9" s="96" t="s">
        <v>121</v>
      </c>
      <c r="C9" s="98"/>
      <c r="D9" s="83"/>
      <c r="E9" s="48" t="s">
        <v>122</v>
      </c>
      <c r="F9" s="94"/>
      <c r="G9" s="48" t="s">
        <v>123</v>
      </c>
      <c r="H9" s="86"/>
    </row>
    <row r="10">
      <c r="A10" s="48" t="s">
        <v>124</v>
      </c>
      <c r="B10" s="96">
        <v>20.0</v>
      </c>
      <c r="C10" s="98"/>
      <c r="D10" s="83"/>
      <c r="E10" s="92" t="s">
        <v>126</v>
      </c>
      <c r="F10" s="94"/>
      <c r="G10" s="94"/>
      <c r="H10" s="86"/>
    </row>
    <row r="11">
      <c r="A11" s="48" t="s">
        <v>129</v>
      </c>
      <c r="B11" s="94"/>
      <c r="C11" s="50"/>
      <c r="D11" s="83"/>
      <c r="E11" s="100" t="s">
        <v>130</v>
      </c>
      <c r="F11" s="94"/>
      <c r="G11" s="94"/>
      <c r="H11" s="86"/>
    </row>
    <row r="12">
      <c r="A12" s="48" t="s">
        <v>133</v>
      </c>
      <c r="B12" s="96">
        <v>20.0</v>
      </c>
      <c r="C12" s="98"/>
      <c r="D12" s="83"/>
      <c r="E12" s="48" t="s">
        <v>134</v>
      </c>
      <c r="F12" s="94"/>
      <c r="G12" s="94"/>
      <c r="H12" s="86"/>
    </row>
    <row r="13">
      <c r="A13" s="102" t="s">
        <v>135</v>
      </c>
      <c r="B13" s="94"/>
      <c r="C13" s="98"/>
      <c r="D13" s="83"/>
      <c r="E13" s="50"/>
      <c r="F13" s="94"/>
      <c r="G13" s="94"/>
      <c r="H13" s="86"/>
    </row>
    <row r="14">
      <c r="A14" s="100" t="s">
        <v>136</v>
      </c>
      <c r="B14" s="94"/>
      <c r="C14" s="98"/>
      <c r="D14" s="83"/>
      <c r="E14" s="48" t="s">
        <v>137</v>
      </c>
      <c r="F14" s="94"/>
      <c r="G14" s="94"/>
      <c r="H14" s="86"/>
    </row>
    <row r="15">
      <c r="A15" s="48" t="s">
        <v>138</v>
      </c>
      <c r="B15" s="96">
        <v>20.0</v>
      </c>
      <c r="C15" s="98"/>
      <c r="D15" s="83"/>
      <c r="E15" s="48" t="s">
        <v>139</v>
      </c>
      <c r="F15" s="94"/>
      <c r="G15" s="94"/>
      <c r="H15" s="86"/>
    </row>
    <row r="16">
      <c r="A16" s="48" t="s">
        <v>140</v>
      </c>
      <c r="B16" s="94"/>
      <c r="C16" s="98"/>
      <c r="D16" s="83"/>
      <c r="E16" s="48" t="s">
        <v>141</v>
      </c>
      <c r="F16" s="94"/>
      <c r="G16" s="94"/>
      <c r="H16" s="86"/>
    </row>
    <row r="17">
      <c r="A17" s="102" t="s">
        <v>142</v>
      </c>
      <c r="B17" s="94"/>
      <c r="C17" s="94"/>
      <c r="D17" s="83"/>
      <c r="E17" s="48" t="s">
        <v>143</v>
      </c>
      <c r="F17" s="94"/>
      <c r="G17" s="94"/>
      <c r="H17" s="86"/>
    </row>
    <row r="18">
      <c r="A18" s="48" t="s">
        <v>145</v>
      </c>
      <c r="B18" s="94"/>
      <c r="C18" s="94"/>
      <c r="D18" s="83"/>
      <c r="E18" s="48" t="s">
        <v>146</v>
      </c>
      <c r="F18" s="94"/>
      <c r="G18" s="36"/>
      <c r="H18" s="86"/>
    </row>
    <row r="19">
      <c r="A19" s="48" t="s">
        <v>147</v>
      </c>
      <c r="B19" s="94"/>
      <c r="C19" s="94"/>
      <c r="D19" s="83"/>
      <c r="E19" s="48" t="s">
        <v>148</v>
      </c>
      <c r="F19" s="94"/>
      <c r="G19" s="96" t="s">
        <v>149</v>
      </c>
      <c r="H19" s="86"/>
    </row>
    <row r="20">
      <c r="A20" s="48" t="s">
        <v>150</v>
      </c>
      <c r="B20" s="94"/>
      <c r="C20" s="94"/>
      <c r="D20" s="83"/>
      <c r="E20" s="48" t="s">
        <v>151</v>
      </c>
      <c r="F20" s="96">
        <v>2.0</v>
      </c>
      <c r="G20" s="50"/>
      <c r="H20" s="86"/>
    </row>
    <row r="21">
      <c r="A21" s="48" t="s">
        <v>152</v>
      </c>
      <c r="B21" s="94"/>
      <c r="C21" s="36"/>
      <c r="D21" s="83"/>
      <c r="E21" s="48" t="s">
        <v>153</v>
      </c>
      <c r="F21" s="94"/>
      <c r="G21" s="50"/>
      <c r="H21" s="86"/>
    </row>
    <row r="22">
      <c r="A22" s="48" t="s">
        <v>154</v>
      </c>
      <c r="B22" s="94"/>
      <c r="C22" s="94"/>
      <c r="D22" s="83"/>
      <c r="E22" s="48" t="s">
        <v>156</v>
      </c>
      <c r="F22" s="96">
        <v>1.0</v>
      </c>
      <c r="G22" s="105"/>
      <c r="H22" s="86"/>
    </row>
    <row r="23">
      <c r="A23" s="48" t="s">
        <v>160</v>
      </c>
      <c r="B23" s="94"/>
      <c r="C23" s="94"/>
      <c r="D23" s="83"/>
      <c r="E23" s="92" t="s">
        <v>161</v>
      </c>
      <c r="F23" s="94"/>
      <c r="G23" s="94"/>
      <c r="H23" s="86"/>
    </row>
    <row r="24">
      <c r="A24" s="9"/>
      <c r="B24" s="9"/>
      <c r="C24" s="9"/>
      <c r="D24" s="84"/>
      <c r="E24" s="48" t="s">
        <v>162</v>
      </c>
      <c r="F24" s="94"/>
      <c r="G24" s="100" t="s">
        <v>163</v>
      </c>
      <c r="H24" s="86"/>
    </row>
    <row r="25">
      <c r="A25" s="92" t="s">
        <v>164</v>
      </c>
      <c r="B25" s="50"/>
      <c r="C25" s="94"/>
      <c r="D25" s="83"/>
      <c r="E25" s="48" t="s">
        <v>165</v>
      </c>
      <c r="F25" s="94"/>
      <c r="G25" s="94"/>
      <c r="H25" s="86"/>
    </row>
    <row r="26">
      <c r="A26" s="100" t="s">
        <v>166</v>
      </c>
      <c r="B26" s="94"/>
      <c r="C26" s="107"/>
      <c r="D26" s="84"/>
      <c r="E26" s="100" t="s">
        <v>169</v>
      </c>
      <c r="F26" s="96">
        <v>1.0</v>
      </c>
      <c r="G26" s="94"/>
      <c r="H26" s="86"/>
    </row>
    <row r="27">
      <c r="A27" s="48" t="s">
        <v>170</v>
      </c>
      <c r="B27" s="94"/>
      <c r="C27" s="98"/>
      <c r="D27" s="83"/>
      <c r="E27" s="100" t="s">
        <v>171</v>
      </c>
      <c r="F27" s="96">
        <v>1.0</v>
      </c>
      <c r="G27" s="96" t="s">
        <v>172</v>
      </c>
      <c r="H27" s="86"/>
    </row>
    <row r="28">
      <c r="A28" s="48" t="s">
        <v>173</v>
      </c>
      <c r="B28" s="94"/>
      <c r="C28" s="100" t="s">
        <v>174</v>
      </c>
      <c r="D28" s="83"/>
      <c r="E28" s="100" t="s">
        <v>175</v>
      </c>
      <c r="F28" s="94"/>
      <c r="G28" s="50"/>
      <c r="H28" s="86"/>
    </row>
    <row r="29">
      <c r="A29" s="48" t="s">
        <v>176</v>
      </c>
      <c r="B29" s="94"/>
      <c r="C29" s="98"/>
      <c r="D29" s="83"/>
      <c r="E29" s="48" t="s">
        <v>177</v>
      </c>
      <c r="F29" s="94"/>
      <c r="G29" s="36"/>
      <c r="H29" s="86"/>
    </row>
    <row r="30">
      <c r="A30" s="48" t="s">
        <v>178</v>
      </c>
      <c r="B30" s="94"/>
      <c r="C30" s="100" t="s">
        <v>179</v>
      </c>
      <c r="D30" s="83"/>
      <c r="E30" s="100" t="s">
        <v>180</v>
      </c>
      <c r="F30" s="94"/>
      <c r="G30" s="50"/>
      <c r="H30" s="86"/>
    </row>
    <row r="31">
      <c r="A31" s="48" t="s">
        <v>181</v>
      </c>
      <c r="B31" s="96">
        <v>2.0</v>
      </c>
      <c r="C31" s="36"/>
      <c r="D31" s="83"/>
      <c r="E31" s="100" t="s">
        <v>182</v>
      </c>
      <c r="F31" s="96">
        <v>1.0</v>
      </c>
      <c r="G31" s="94"/>
      <c r="H31" s="86"/>
    </row>
    <row r="32">
      <c r="A32" s="48" t="s">
        <v>183</v>
      </c>
      <c r="B32" s="94"/>
      <c r="C32" s="94"/>
      <c r="D32" s="83"/>
      <c r="E32" s="100" t="s">
        <v>184</v>
      </c>
      <c r="F32" s="96" t="s">
        <v>185</v>
      </c>
      <c r="G32" s="50"/>
      <c r="H32" s="86"/>
    </row>
    <row r="33">
      <c r="A33" s="48" t="s">
        <v>186</v>
      </c>
      <c r="B33" s="96">
        <v>2.0</v>
      </c>
      <c r="C33" s="36"/>
      <c r="D33" s="83"/>
      <c r="E33" s="48" t="s">
        <v>187</v>
      </c>
      <c r="F33" s="94"/>
      <c r="G33" s="48" t="s">
        <v>188</v>
      </c>
      <c r="H33" s="86"/>
    </row>
    <row r="34">
      <c r="A34" s="48" t="s">
        <v>189</v>
      </c>
      <c r="B34" s="94"/>
      <c r="C34" s="48" t="s">
        <v>190</v>
      </c>
      <c r="D34" s="83"/>
      <c r="E34" s="48" t="s">
        <v>191</v>
      </c>
      <c r="F34" s="94"/>
      <c r="G34" s="48" t="s">
        <v>192</v>
      </c>
      <c r="H34" s="86"/>
    </row>
    <row r="35">
      <c r="A35" s="100" t="s">
        <v>193</v>
      </c>
      <c r="B35" s="94"/>
      <c r="C35" s="48" t="s">
        <v>190</v>
      </c>
      <c r="D35" s="83"/>
      <c r="E35" s="102" t="s">
        <v>194</v>
      </c>
      <c r="F35" s="112"/>
      <c r="G35" s="113"/>
      <c r="H35" s="86"/>
    </row>
    <row r="36">
      <c r="A36" s="100" t="s">
        <v>197</v>
      </c>
      <c r="B36" s="94"/>
      <c r="C36" s="50"/>
      <c r="D36" s="83"/>
      <c r="E36" s="102" t="s">
        <v>198</v>
      </c>
      <c r="F36" s="112"/>
      <c r="G36" s="113"/>
      <c r="H36" s="86"/>
    </row>
    <row r="37">
      <c r="A37" s="100" t="s">
        <v>199</v>
      </c>
      <c r="B37" s="115"/>
      <c r="C37" s="116"/>
      <c r="D37" s="83"/>
      <c r="E37" s="102" t="s">
        <v>201</v>
      </c>
      <c r="F37" s="118">
        <v>1.0</v>
      </c>
      <c r="G37" s="113"/>
      <c r="H37" s="86"/>
    </row>
    <row r="38">
      <c r="A38" s="120"/>
      <c r="B38" s="120"/>
      <c r="C38" s="120"/>
      <c r="D38" s="84"/>
      <c r="E38" s="102" t="s">
        <v>209</v>
      </c>
      <c r="F38" s="112"/>
      <c r="G38" s="113"/>
      <c r="H38" s="86"/>
    </row>
    <row r="39">
      <c r="D39" s="84"/>
      <c r="E39" s="102" t="s">
        <v>211</v>
      </c>
      <c r="F39" s="118" t="s">
        <v>212</v>
      </c>
      <c r="G39" s="102" t="s">
        <v>213</v>
      </c>
      <c r="H39" s="86"/>
    </row>
    <row r="40">
      <c r="D40" s="84"/>
      <c r="E40" s="92" t="s">
        <v>215</v>
      </c>
      <c r="F40" s="94"/>
      <c r="G40" s="94"/>
      <c r="H40" s="86"/>
    </row>
    <row r="41">
      <c r="D41" s="121"/>
      <c r="E41" s="98"/>
      <c r="F41" s="115"/>
      <c r="G41" s="116"/>
      <c r="H41" s="13"/>
      <c r="I41" s="2"/>
    </row>
    <row r="42">
      <c r="D42" s="121"/>
      <c r="E42" s="122" t="s">
        <v>223</v>
      </c>
      <c r="F42" s="123"/>
      <c r="G42" s="122" t="s">
        <v>236</v>
      </c>
      <c r="H42" s="13"/>
      <c r="I42" s="2"/>
    </row>
    <row r="43">
      <c r="D43" s="121"/>
      <c r="E43" s="124"/>
      <c r="F43" s="125"/>
      <c r="G43" s="126" t="s">
        <v>239</v>
      </c>
      <c r="H43" s="13"/>
      <c r="I43" s="2"/>
    </row>
    <row r="44">
      <c r="D44" s="84"/>
      <c r="E44" s="127"/>
      <c r="F44" s="128"/>
      <c r="G44" s="129" t="s">
        <v>240</v>
      </c>
      <c r="H44" s="86"/>
    </row>
    <row r="45">
      <c r="D45" s="84"/>
      <c r="E45" s="50"/>
      <c r="F45" s="94"/>
      <c r="G45" s="116"/>
      <c r="H45" s="86"/>
    </row>
    <row r="46">
      <c r="D46" s="84"/>
      <c r="E46" s="130" t="s">
        <v>241</v>
      </c>
      <c r="F46" s="131"/>
      <c r="G46" s="116"/>
      <c r="H46" s="86"/>
    </row>
    <row r="47">
      <c r="E47" s="120"/>
      <c r="F47" s="132"/>
      <c r="G47" s="120"/>
    </row>
    <row r="48">
      <c r="F48" s="133"/>
    </row>
    <row r="49">
      <c r="F49" s="133"/>
    </row>
    <row r="50">
      <c r="F50" s="133"/>
    </row>
    <row r="51">
      <c r="F51" s="133"/>
    </row>
    <row r="52">
      <c r="F52" s="133"/>
    </row>
    <row r="53">
      <c r="F53" s="133"/>
    </row>
    <row r="54">
      <c r="F54" s="133"/>
    </row>
    <row r="55">
      <c r="F55" s="133"/>
    </row>
    <row r="56">
      <c r="F56" s="133"/>
    </row>
    <row r="57">
      <c r="F57" s="133"/>
    </row>
    <row r="58">
      <c r="F58" s="133"/>
    </row>
    <row r="59">
      <c r="F59" s="133"/>
    </row>
    <row r="60">
      <c r="F60" s="133"/>
    </row>
    <row r="61">
      <c r="F61" s="133"/>
    </row>
    <row r="62">
      <c r="F62" s="133"/>
    </row>
    <row r="63">
      <c r="F63" s="133"/>
    </row>
    <row r="64">
      <c r="F64" s="133"/>
    </row>
    <row r="65">
      <c r="F65" s="133"/>
    </row>
    <row r="66">
      <c r="F66" s="133"/>
    </row>
    <row r="67">
      <c r="F67" s="133"/>
    </row>
    <row r="68">
      <c r="F68" s="133"/>
    </row>
    <row r="69">
      <c r="F69" s="133"/>
    </row>
    <row r="70">
      <c r="F70" s="133"/>
    </row>
    <row r="71">
      <c r="F71" s="133"/>
    </row>
    <row r="72">
      <c r="F72" s="133"/>
    </row>
    <row r="73">
      <c r="F73" s="133"/>
    </row>
    <row r="74">
      <c r="F74" s="133"/>
    </row>
    <row r="75">
      <c r="F75" s="133"/>
    </row>
    <row r="76">
      <c r="F76" s="133"/>
    </row>
    <row r="77">
      <c r="F77" s="133"/>
    </row>
    <row r="78">
      <c r="F78" s="133"/>
    </row>
    <row r="79">
      <c r="F79" s="133"/>
    </row>
    <row r="80">
      <c r="F80" s="133"/>
    </row>
    <row r="81">
      <c r="F81" s="133"/>
    </row>
    <row r="82">
      <c r="F82" s="133"/>
    </row>
    <row r="83">
      <c r="F83" s="133"/>
    </row>
    <row r="84">
      <c r="F84" s="133"/>
    </row>
    <row r="85">
      <c r="F85" s="133"/>
    </row>
    <row r="86">
      <c r="F86" s="133"/>
    </row>
    <row r="87">
      <c r="F87" s="133"/>
    </row>
    <row r="88">
      <c r="F88" s="133"/>
    </row>
    <row r="89">
      <c r="F89" s="133"/>
    </row>
    <row r="90">
      <c r="F90" s="133"/>
    </row>
    <row r="91">
      <c r="F91" s="133"/>
    </row>
    <row r="92">
      <c r="F92" s="133"/>
    </row>
    <row r="93">
      <c r="F93" s="133"/>
    </row>
    <row r="94">
      <c r="F94" s="133"/>
    </row>
    <row r="95">
      <c r="F95" s="133"/>
    </row>
    <row r="96">
      <c r="F96" s="133"/>
    </row>
    <row r="97">
      <c r="F97" s="133"/>
    </row>
    <row r="98">
      <c r="F98" s="133"/>
    </row>
    <row r="99">
      <c r="F99" s="133"/>
    </row>
    <row r="100">
      <c r="F100" s="133"/>
    </row>
  </sheetData>
  <mergeCells count="1">
    <mergeCell ref="B1:C1"/>
  </mergeCells>
  <drawing r:id="rId1"/>
</worksheet>
</file>