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stimate" sheetId="1" r:id="rId3"/>
    <sheet state="hidden" name="XianGetaway20130828" sheetId="2" r:id="rId4"/>
    <sheet state="hidden" name="StudyHall20130607" sheetId="3" r:id="rId5"/>
    <sheet state="hidden" name="Original Recipe" sheetId="4" r:id="rId6"/>
    <sheet state="hidden" name="Instructions - ToDos" sheetId="5" r:id="rId7"/>
    <sheet state="visible" name="Instruction 20160304" sheetId="6" r:id="rId8"/>
    <sheet state="hidden" name="Thurs-FNP Packing List" sheetId="7" r:id="rId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">
      <text>
        <t xml:space="preserve">Aaron Hong:
Need to c heck</t>
      </text>
    </comment>
  </commentList>
</comments>
</file>

<file path=xl/sharedStrings.xml><?xml version="1.0" encoding="utf-8"?>
<sst xmlns="http://schemas.openxmlformats.org/spreadsheetml/2006/main" count="520" uniqueCount="250">
  <si>
    <t xml:space="preserve">Recipe: </t>
  </si>
  <si>
    <t>Japanese Chicken Curry</t>
  </si>
  <si>
    <t xml:space="preserve">Budget:                                        </t>
  </si>
  <si>
    <t>(estimate 50 NT per person)</t>
  </si>
  <si>
    <t>Location:  FH</t>
  </si>
  <si>
    <t xml:space="preserve">Location:  FH       </t>
  </si>
  <si>
    <t>In Charge:</t>
  </si>
  <si>
    <t>Andrew &amp; Yang</t>
  </si>
  <si>
    <t>Occasion:  SWS</t>
  </si>
  <si>
    <t xml:space="preserve">            </t>
  </si>
  <si>
    <t>Location:  溪頭</t>
  </si>
  <si>
    <t>Irene/Jessie</t>
  </si>
  <si>
    <t>Occasion:  FNP</t>
  </si>
  <si>
    <t>Occasion:  Xian Getaway</t>
  </si>
  <si>
    <t>ESTIMATION</t>
  </si>
  <si>
    <t>Estimated Number of People Eating</t>
  </si>
  <si>
    <t>people</t>
  </si>
  <si>
    <t>extra sauce</t>
  </si>
  <si>
    <t>Store</t>
  </si>
  <si>
    <t>Part of Meal</t>
  </si>
  <si>
    <t>Items</t>
  </si>
  <si>
    <t>Estimation</t>
  </si>
  <si>
    <t>Notes</t>
  </si>
  <si>
    <t>Costco/ RT</t>
  </si>
  <si>
    <t>Entrée</t>
  </si>
  <si>
    <t>Chicken Breast</t>
  </si>
  <si>
    <t>kg of meat</t>
  </si>
  <si>
    <t>Meat</t>
  </si>
  <si>
    <t>120 g/person</t>
  </si>
  <si>
    <t>Vegetable</t>
  </si>
  <si>
    <t>Potatoes</t>
  </si>
  <si>
    <t>pieces</t>
  </si>
  <si>
    <t>Onions</t>
  </si>
  <si>
    <t>Carrots</t>
  </si>
  <si>
    <t>each</t>
  </si>
  <si>
    <t>Costco</t>
  </si>
  <si>
    <t>Non-Spicy sauce</t>
  </si>
  <si>
    <t>Japanese curry paste (non-spicy)</t>
  </si>
  <si>
    <t>g</t>
  </si>
  <si>
    <t>spicy:non-spicy ratio = 3:1</t>
  </si>
  <si>
    <t>Spicy sauce</t>
  </si>
  <si>
    <t>Java curry paste (spicy)</t>
  </si>
  <si>
    <t>1 kg/Costco box; 30g/person</t>
  </si>
  <si>
    <t>Pork 咖哩丁</t>
  </si>
  <si>
    <t>RT</t>
  </si>
  <si>
    <t>Sauce</t>
  </si>
  <si>
    <t>Cheese</t>
  </si>
  <si>
    <t>If there is any</t>
  </si>
  <si>
    <t>Usually american cheese, but any kind of sliced cheese is ok</t>
  </si>
  <si>
    <t>Water</t>
  </si>
  <si>
    <t>L</t>
  </si>
  <si>
    <t>Enough to cover food</t>
  </si>
  <si>
    <t>FH</t>
  </si>
  <si>
    <t>Side</t>
  </si>
  <si>
    <t>Rice</t>
  </si>
  <si>
    <t>cups</t>
  </si>
  <si>
    <t>0.6 cups per person, 2 rounds to make</t>
  </si>
  <si>
    <t>Fruit</t>
  </si>
  <si>
    <t>2 pineapples &amp; 8 apples</t>
  </si>
  <si>
    <t>POST-EVENT EVALUATION</t>
  </si>
  <si>
    <t>ACTUAL Number of People Served</t>
  </si>
  <si>
    <t>Amount left over</t>
  </si>
  <si>
    <t>What we ran out</t>
  </si>
  <si>
    <t>Comments</t>
  </si>
  <si>
    <t>Add to non-spicy when cooking 1 pot</t>
  </si>
  <si>
    <t>slices</t>
  </si>
  <si>
    <t>Kim chi</t>
  </si>
  <si>
    <t>jar</t>
  </si>
  <si>
    <t>Cabbage</t>
  </si>
  <si>
    <t>pcs</t>
  </si>
  <si>
    <t>Post FNP snacks</t>
  </si>
  <si>
    <t>愛玉</t>
  </si>
  <si>
    <t>box</t>
  </si>
  <si>
    <t>Lemon juice</t>
  </si>
  <si>
    <t>topperware</t>
  </si>
  <si>
    <t>water pitcher in fridge</t>
  </si>
  <si>
    <t>1 pitcher already has 4 cups of sugar in it
make 1 pot is enough, 
add 愛玉first, fill water to the top</t>
  </si>
  <si>
    <t>Sugar</t>
  </si>
  <si>
    <t>~</t>
  </si>
  <si>
    <t>&lt;3000</t>
  </si>
  <si>
    <t>Aaron</t>
  </si>
  <si>
    <t>Sam</t>
  </si>
  <si>
    <t>Person 1</t>
  </si>
  <si>
    <t>Person 2</t>
  </si>
  <si>
    <t>Person 3</t>
  </si>
  <si>
    <t>Person 4</t>
  </si>
  <si>
    <t>5:00PM</t>
  </si>
  <si>
    <t>Wash and cut ONIONS, CARROTS, and POTATOES (CARROTS first)</t>
  </si>
  <si>
    <t>Cut CHICKEN into small pieces (1 inch. cube)</t>
  </si>
  <si>
    <t>Boil 1 pot of WATER;
</t>
  </si>
  <si>
    <t>Make Rice</t>
  </si>
  <si>
    <t>Instructions</t>
  </si>
  <si>
    <t>5:20PM</t>
  </si>
  <si>
    <t>Pan-fry CHICKEN with OIL until chicken is 3/4 cooked;
Drain out water</t>
  </si>
  <si>
    <t>Prepare 2 STOCK POTS</t>
  </si>
  <si>
    <t>Recipe for 60 people</t>
  </si>
  <si>
    <t>5:35PM</t>
  </si>
  <si>
    <t>Put 3/4 cooked CHICKEN into stock pot;
Add boiled WATER to just cover chicken and CARROTS;
</t>
  </si>
  <si>
    <t>Microwave the CURRY BLOCKS
(NEED MICROWAVE DETAILS)</t>
  </si>
  <si>
    <t>NOTE</t>
  </si>
  <si>
    <t>Step 1</t>
  </si>
  <si>
    <t>Check cabinets to see if there's any already open curry blocks</t>
  </si>
  <si>
    <t>Make RICE</t>
  </si>
  <si>
    <t>Wash and make RICE (SECOND ROUND);</t>
  </si>
  <si>
    <t>Wash and Cut FRUIT</t>
  </si>
  <si>
    <t>5:45PM</t>
  </si>
  <si>
    <t>Add POTATOES 
</t>
  </si>
  <si>
    <t>Clean Up</t>
  </si>
  <si>
    <t>5:50 PM</t>
  </si>
  <si>
    <t>Step 2</t>
  </si>
  <si>
    <t>Boil one pot of werat</t>
  </si>
  <si>
    <t>Step 3</t>
  </si>
  <si>
    <t xml:space="preserve">Wash and cut ONIONS, CARROTS, and POTATOES into bite size pieces (~1 inch/2.5cm cubes). </t>
  </si>
  <si>
    <t>Turn off fire so that potatoes don't disintergrate;
Mix in CURRY and ONIONS</t>
  </si>
  <si>
    <t>Blanch cabbage</t>
  </si>
  <si>
    <t>Step 4</t>
  </si>
  <si>
    <t>Rinse and cut CHICKEN into bite size (~1 inch/2.5cm cube)</t>
  </si>
  <si>
    <t>heat up minced garlic with oil. 
Season cabbage with garlic, salt, and pepper</t>
  </si>
  <si>
    <t>Step 5</t>
  </si>
  <si>
    <t>Boil 1 STOCK POT of WATER (for later use)</t>
  </si>
  <si>
    <t xml:space="preserve">Boil 2L for 10 people;  ~ 1 small stock pot of boiled water was enough to cover all the meat &amp; vegetables                        </t>
  </si>
  <si>
    <t>Step 6</t>
  </si>
  <si>
    <t>Panfry CHICKEN/PORK until 3/4 done (will continue to cook in the curry pot later);
or Bake @ 175 degrees C for 50 mins</t>
  </si>
  <si>
    <t>Step 7</t>
  </si>
  <si>
    <t>serve with Kimchi</t>
  </si>
  <si>
    <t>Step 8</t>
  </si>
  <si>
    <t>Add CHICKEN/PORK to pots</t>
  </si>
  <si>
    <t>Step 9</t>
  </si>
  <si>
    <t xml:space="preserve">Add WATER just enough to cover CHICKEN and CARROTS, bring to boil </t>
  </si>
  <si>
    <t>Step 10</t>
  </si>
  <si>
    <t>Add in POTATOES and ONION and boil until POTATOES soft</t>
  </si>
  <si>
    <t>Step 11</t>
  </si>
  <si>
    <t>Microwave CURRY BLOCKS until soft, mix into pot</t>
  </si>
  <si>
    <t>1-2 minutes in microwave</t>
  </si>
  <si>
    <t>Step 12</t>
  </si>
  <si>
    <t xml:space="preserve">Turn of fire and add CURRY </t>
  </si>
  <si>
    <t>Cover with cheese on top</t>
  </si>
  <si>
    <t>Add more WATER if curry gets too thick; if the curry gets to watery, mix some CORN STARCH with water and mix into curry</t>
  </si>
  <si>
    <t>Step 13</t>
  </si>
  <si>
    <t>Curry Blocks</t>
  </si>
  <si>
    <t>Japanese curry paste</t>
  </si>
  <si>
    <t>1 kg/box; 30g/person</t>
  </si>
  <si>
    <t>For the spicy curry sauce, you need 3:1 spicy to non-spicy curry blocks mixture</t>
  </si>
  <si>
    <t xml:space="preserve">Menu: </t>
  </si>
  <si>
    <t>Japanese Chicken Curry 日式咖哩</t>
  </si>
  <si>
    <t>sauce</t>
  </si>
  <si>
    <t>Add just enough water to cover food first</t>
  </si>
  <si>
    <t>takquan (pickled radish/ yellow)</t>
  </si>
  <si>
    <t>packs</t>
  </si>
  <si>
    <t># of people:</t>
  </si>
  <si>
    <t>Check cabinets to see if there's any already open curry blocks, defrost meat</t>
  </si>
  <si>
    <t>Name</t>
  </si>
  <si>
    <t>Date</t>
  </si>
  <si>
    <t>NCTU Science 2 - 203</t>
  </si>
  <si>
    <t>Packing List Item</t>
  </si>
  <si>
    <t>Quantity</t>
  </si>
  <si>
    <t>Put in Onion and Curry powder when reheating second day because we cooked the night before</t>
  </si>
  <si>
    <t>Panfry CHICKEN until 3/4 done (will continue to cook in the curry pot later);</t>
  </si>
  <si>
    <t>Drain out the water/juice produced by the CHICKEN and divide into pot</t>
  </si>
  <si>
    <t>Add in POTATOES and boil until POTATOES soft</t>
  </si>
  <si>
    <t>Be sure that potatoes are cooked for no longer than 15 minutes depending on potatoe size</t>
  </si>
  <si>
    <t>Turn of fire and add CURRY and ONIONS</t>
  </si>
  <si>
    <t>Paper Products</t>
  </si>
  <si>
    <t>Table Items</t>
  </si>
  <si>
    <t xml:space="preserve">Bowls </t>
  </si>
  <si>
    <t>Baskets</t>
  </si>
  <si>
    <t>to hold utensils &amp; napkins</t>
  </si>
  <si>
    <t>Plates - Undivided</t>
  </si>
  <si>
    <t>Plastic tablecloths/Aisle Runner</t>
  </si>
  <si>
    <t>Precut</t>
  </si>
  <si>
    <t>Paper plates</t>
  </si>
  <si>
    <t xml:space="preserve">tape </t>
  </si>
  <si>
    <t>masking tape rolls, scissors</t>
  </si>
  <si>
    <t>Napkins</t>
  </si>
  <si>
    <t>1 bag</t>
  </si>
  <si>
    <t>fabric tablecloths</t>
  </si>
  <si>
    <t>for buffet table and dinner tables</t>
  </si>
  <si>
    <t>Soup Spoons</t>
  </si>
  <si>
    <t>Miscellaneous</t>
  </si>
  <si>
    <t xml:space="preserve">Spoons  </t>
  </si>
  <si>
    <t>Food handler gloves</t>
  </si>
  <si>
    <t>Forks</t>
  </si>
  <si>
    <t>Saran Wrap</t>
  </si>
  <si>
    <t>Fruit Picks</t>
  </si>
  <si>
    <t>Chopsticks</t>
  </si>
  <si>
    <t>Aluminum Foil</t>
  </si>
  <si>
    <t xml:space="preserve">Cups </t>
  </si>
  <si>
    <t>Nice clear platters</t>
  </si>
  <si>
    <t>Knives (plastic)</t>
  </si>
  <si>
    <t>Knife - Real</t>
  </si>
  <si>
    <t>Dessert Bowls</t>
  </si>
  <si>
    <t>Can Opener</t>
  </si>
  <si>
    <t>Plates - dessert</t>
  </si>
  <si>
    <t>Large Aluminum Trays</t>
  </si>
  <si>
    <t>S&amp;F Bowls - Plastic</t>
  </si>
  <si>
    <t>Small Aluminum Trays</t>
  </si>
  <si>
    <t>water</t>
  </si>
  <si>
    <t>S&amp;F Bowls - Styrofoam</t>
  </si>
  <si>
    <t>Bin of water pitchers</t>
  </si>
  <si>
    <t>Bowls - small</t>
  </si>
  <si>
    <t>Fancy water dispenser</t>
  </si>
  <si>
    <t>Plastic punch bowl (for ice)</t>
  </si>
  <si>
    <t>Drip Catcher</t>
  </si>
  <si>
    <t>Trays - Square Styrofoam</t>
  </si>
  <si>
    <t>Clean Up Supplies</t>
  </si>
  <si>
    <t>Ziploc - Large (1-gallon size)</t>
  </si>
  <si>
    <t>Serving Utensils</t>
  </si>
  <si>
    <t>Ziploc - Small (sandwich size)</t>
  </si>
  <si>
    <t>White plastic salad bowls</t>
  </si>
  <si>
    <t>33-gallon black trash bags</t>
  </si>
  <si>
    <t>Tongs - Fruit</t>
  </si>
  <si>
    <t>13-gallon white trash bags</t>
  </si>
  <si>
    <t>Hold dirty utencils</t>
  </si>
  <si>
    <t>Tongs - Metal</t>
  </si>
  <si>
    <t>Veggie</t>
  </si>
  <si>
    <t>Clear recycling bag</t>
  </si>
  <si>
    <t>Tongs - small dessert tongs</t>
  </si>
  <si>
    <t>Hand towels</t>
  </si>
  <si>
    <t>Serving Spoons</t>
  </si>
  <si>
    <t>Pork</t>
  </si>
  <si>
    <t>Dish towels</t>
  </si>
  <si>
    <t>Ladels</t>
  </si>
  <si>
    <t>Anti-bacterial wipes</t>
  </si>
  <si>
    <t>Slotted spoon (for ice)</t>
  </si>
  <si>
    <t>Paper towels</t>
  </si>
  <si>
    <t>1 roll</t>
  </si>
  <si>
    <t>Rice Scooper</t>
  </si>
  <si>
    <t>Dishwashing detergent</t>
  </si>
  <si>
    <t>for washing</t>
  </si>
  <si>
    <t>Large baskets</t>
  </si>
  <si>
    <t>to serve chips or bread</t>
  </si>
  <si>
    <t>Hand soap</t>
  </si>
  <si>
    <t>for kitchen sink at church</t>
  </si>
  <si>
    <t>cloth to line large baskets</t>
  </si>
  <si>
    <t>Swiffer</t>
  </si>
  <si>
    <t>Cooler for cold (Fruit)</t>
  </si>
  <si>
    <t>Wet Swiffer Refill</t>
  </si>
  <si>
    <t>Cooler for hot food (gr beef)</t>
  </si>
  <si>
    <t>409 Cleaner</t>
  </si>
  <si>
    <t>dry swiffer</t>
  </si>
  <si>
    <t>抹布</t>
  </si>
  <si>
    <t>3-4個</t>
  </si>
  <si>
    <t>放在一個ziploc</t>
  </si>
  <si>
    <t>Food Items to Pack</t>
  </si>
  <si>
    <t>Water (fill 3/4 full)</t>
  </si>
  <si>
    <t>1 water cooler</t>
  </si>
  <si>
    <t>5 gallons = 50 servings</t>
  </si>
  <si>
    <t>3 gallons = 30 servings</t>
  </si>
  <si>
    <t>1 gallon =  10 servings</t>
  </si>
  <si>
    <t>Fruit Platters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</si>
</sst>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25">
    <font>
      <sz val="10.0"/>
      <color rgb="FF000000"/>
      <name val="Arial"/>
    </font>
    <font>
      <u/>
      <sz val="12.0"/>
      <color rgb="FF000000"/>
    </font>
    <font>
      <u/>
      <sz val="12.0"/>
      <color rgb="FF000000"/>
    </font>
    <font/>
    <font>
      <sz val="12.0"/>
      <color rgb="FF000000"/>
    </font>
    <font>
      <u/>
      <sz val="12.0"/>
      <color rgb="FF000000"/>
    </font>
    <font>
      <u/>
      <sz val="12.0"/>
      <color rgb="FF000000"/>
    </font>
    <font>
      <u/>
      <sz val="12.0"/>
      <color rgb="FF000000"/>
    </font>
    <font>
      <u/>
      <sz val="12.0"/>
      <color rgb="FF000000"/>
    </font>
    <font>
      <sz val="10.0"/>
      <color rgb="FF000000"/>
    </font>
    <font>
      <u/>
      <sz val="12.0"/>
      <color rgb="FF000000"/>
    </font>
    <font>
      <sz val="12.0"/>
      <color rgb="FF000000"/>
      <name val="Times New Roman"/>
    </font>
    <font>
      <b/>
      <sz val="12.0"/>
      <color rgb="FF000000"/>
    </font>
    <font>
      <b/>
      <sz val="10.0"/>
      <color rgb="FF000000"/>
    </font>
    <font>
      <b/>
      <sz val="10.0"/>
      <color rgb="FF0000D4"/>
    </font>
    <font>
      <strike/>
      <sz val="10.0"/>
      <color rgb="FF000000"/>
    </font>
    <font>
      <sz val="10.0"/>
      <color rgb="FF0000D4"/>
    </font>
    <font>
      <u/>
      <sz val="12.0"/>
      <color rgb="FF000000"/>
    </font>
    <font>
      <u/>
      <sz val="12.0"/>
      <color rgb="FF000000"/>
    </font>
    <font>
      <sz val="11.0"/>
      <color rgb="FF000000"/>
    </font>
    <font>
      <u/>
      <sz val="12.0"/>
      <color rgb="FF000000"/>
    </font>
    <font>
      <u/>
      <sz val="12.0"/>
      <color rgb="FF000000"/>
    </font>
    <font>
      <b/>
      <sz val="14.0"/>
      <color rgb="FF000000"/>
    </font>
    <font>
      <b/>
      <sz val="10.0"/>
    </font>
    <font>
      <sz val="10.0"/>
      <color rgb="FF010000"/>
    </font>
  </fonts>
  <fills count="8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  <fill>
      <patternFill patternType="solid">
        <fgColor rgb="FFCCFFCC"/>
        <bgColor rgb="FFCCFFCC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center"/>
    </xf>
    <xf borderId="0" fillId="0" fontId="3" numFmtId="0" xfId="0" applyAlignment="1" applyFont="1">
      <alignment vertical="top" wrapText="1"/>
    </xf>
    <xf borderId="0" fillId="2" fontId="4" numFmtId="0" xfId="0" applyAlignment="1" applyFont="1">
      <alignment vertical="center"/>
    </xf>
    <xf borderId="0" fillId="0" fontId="3" numFmtId="0" xfId="0" applyAlignment="1" applyFont="1">
      <alignment vertical="top" wrapText="1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top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top" wrapText="1"/>
    </xf>
    <xf borderId="0" fillId="0" fontId="11" numFmtId="0" xfId="0" applyAlignment="1" applyFont="1">
      <alignment vertical="center"/>
    </xf>
    <xf borderId="0" fillId="0" fontId="11" numFmtId="0" xfId="0" applyAlignment="1" applyFont="1">
      <alignment vertical="top"/>
    </xf>
    <xf borderId="1" fillId="0" fontId="9" numFmtId="0" xfId="0" applyAlignment="1" applyBorder="1" applyFont="1">
      <alignment wrapText="1"/>
    </xf>
    <xf borderId="1" fillId="0" fontId="9" numFmtId="0" xfId="0" applyAlignment="1" applyBorder="1" applyFont="1">
      <alignment vertical="top" wrapText="1"/>
    </xf>
    <xf borderId="2" fillId="3" fontId="12" numFmtId="0" xfId="0" applyAlignment="1" applyBorder="1" applyFill="1" applyFont="1">
      <alignment horizontal="center"/>
    </xf>
    <xf borderId="1" fillId="0" fontId="9" numFmtId="0" xfId="0" applyAlignment="1" applyBorder="1" applyFont="1">
      <alignment vertical="top" wrapText="1"/>
    </xf>
    <xf borderId="3" fillId="0" fontId="3" numFmtId="0" xfId="0" applyAlignment="1" applyBorder="1" applyFont="1">
      <alignment wrapText="1"/>
    </xf>
    <xf borderId="2" fillId="3" fontId="12" numFmtId="0" xfId="0" applyAlignment="1" applyBorder="1" applyFont="1">
      <alignment horizontal="center" vertical="top"/>
    </xf>
    <xf borderId="3" fillId="0" fontId="13" numFmtId="0" xfId="0" applyAlignment="1" applyBorder="1" applyFont="1">
      <alignment horizontal="center"/>
    </xf>
    <xf borderId="3" fillId="0" fontId="13" numFmtId="0" xfId="0" applyAlignment="1" applyBorder="1" applyFont="1">
      <alignment horizontal="center" vertical="top"/>
    </xf>
    <xf borderId="4" fillId="0" fontId="13" numFmtId="0" xfId="0" applyAlignment="1" applyBorder="1" applyFont="1">
      <alignment horizontal="center"/>
    </xf>
    <xf borderId="3" fillId="0" fontId="13" numFmtId="0" xfId="0" applyAlignment="1" applyBorder="1" applyFont="1">
      <alignment horizontal="center" vertical="top" wrapText="1"/>
    </xf>
    <xf borderId="2" fillId="0" fontId="9" numFmtId="0" xfId="0" applyAlignment="1" applyBorder="1" applyFont="1">
      <alignment horizontal="left"/>
    </xf>
    <xf borderId="4" fillId="0" fontId="13" numFmtId="0" xfId="0" applyAlignment="1" applyBorder="1" applyFont="1">
      <alignment horizontal="center" vertical="top"/>
    </xf>
    <xf borderId="5" fillId="0" fontId="3" numFmtId="0" xfId="0" applyAlignment="1" applyBorder="1" applyFont="1">
      <alignment wrapText="1"/>
    </xf>
    <xf borderId="2" fillId="0" fontId="9" numFmtId="0" xfId="0" applyAlignment="1" applyBorder="1" applyFont="1">
      <alignment horizontal="left" vertical="top"/>
    </xf>
    <xf borderId="6" fillId="0" fontId="14" numFmtId="0" xfId="0" applyAlignment="1" applyBorder="1" applyFont="1">
      <alignment horizontal="center"/>
    </xf>
    <xf borderId="6" fillId="0" fontId="14" numFmtId="0" xfId="0" applyAlignment="1" applyBorder="1" applyFont="1">
      <alignment horizontal="center" vertical="top"/>
    </xf>
    <xf borderId="6" fillId="0" fontId="9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3" fillId="0" fontId="9" numFmtId="0" xfId="0" applyAlignment="1" applyBorder="1" applyFont="1">
      <alignment horizontal="left" wrapText="1"/>
    </xf>
    <xf borderId="6" fillId="0" fontId="9" numFmtId="0" xfId="0" applyAlignment="1" applyBorder="1" applyFont="1">
      <alignment horizontal="center" vertical="top" wrapText="1"/>
    </xf>
    <xf borderId="7" fillId="0" fontId="9" numFmtId="0" xfId="0" applyAlignment="1" applyBorder="1" applyFont="1">
      <alignment horizontal="center" vertical="top"/>
    </xf>
    <xf borderId="3" fillId="0" fontId="9" numFmtId="0" xfId="0" applyAlignment="1" applyBorder="1" applyFont="1">
      <alignment horizontal="left" vertical="top" wrapText="1"/>
    </xf>
    <xf borderId="3" fillId="4" fontId="9" numFmtId="0" xfId="0" applyAlignment="1" applyBorder="1" applyFill="1" applyFont="1">
      <alignment wrapText="1"/>
    </xf>
    <xf borderId="3" fillId="4" fontId="9" numFmtId="0" xfId="0" applyAlignment="1" applyBorder="1" applyFont="1">
      <alignment vertical="top" wrapText="1"/>
    </xf>
    <xf borderId="3" fillId="4" fontId="9" numFmtId="0" xfId="0" applyAlignment="1" applyBorder="1" applyFont="1">
      <alignment wrapText="1"/>
    </xf>
    <xf borderId="3" fillId="4" fontId="9" numFmtId="0" xfId="0" applyAlignment="1" applyBorder="1" applyFont="1">
      <alignment vertical="top" wrapText="1"/>
    </xf>
    <xf borderId="3" fillId="0" fontId="9" numFmtId="0" xfId="0" applyAlignment="1" applyBorder="1" applyFont="1">
      <alignment wrapText="1"/>
    </xf>
    <xf borderId="6" fillId="0" fontId="13" numFmtId="0" xfId="0" applyAlignment="1" applyBorder="1" applyFont="1">
      <alignment horizontal="left" wrapText="1"/>
    </xf>
    <xf borderId="6" fillId="0" fontId="13" numFmtId="0" xfId="0" applyAlignment="1" applyBorder="1" applyFont="1">
      <alignment horizontal="center"/>
    </xf>
    <xf borderId="3" fillId="0" fontId="9" numFmtId="0" xfId="0" applyAlignment="1" applyBorder="1" applyFont="1">
      <alignment vertical="top" wrapText="1"/>
    </xf>
    <xf borderId="2" fillId="3" fontId="13" numFmtId="0" xfId="0" applyAlignment="1" applyBorder="1" applyFont="1">
      <alignment horizontal="center"/>
    </xf>
    <xf borderId="6" fillId="0" fontId="13" numFmtId="0" xfId="0" applyAlignment="1" applyBorder="1" applyFont="1">
      <alignment horizontal="left" vertical="top" wrapText="1"/>
    </xf>
    <xf borderId="6" fillId="3" fontId="13" numFmtId="0" xfId="0" applyAlignment="1" applyBorder="1" applyFont="1">
      <alignment horizontal="center"/>
    </xf>
    <xf borderId="6" fillId="0" fontId="13" numFmtId="0" xfId="0" applyAlignment="1" applyBorder="1" applyFont="1">
      <alignment horizontal="center" vertical="top"/>
    </xf>
    <xf borderId="7" fillId="0" fontId="9" numFmtId="0" xfId="0" applyAlignment="1" applyBorder="1" applyFont="1">
      <alignment wrapText="1"/>
    </xf>
    <xf borderId="2" fillId="3" fontId="13" numFmtId="0" xfId="0" applyAlignment="1" applyBorder="1" applyFont="1">
      <alignment horizontal="center" vertical="top"/>
    </xf>
    <xf borderId="6" fillId="0" fontId="9" numFmtId="0" xfId="0" applyAlignment="1" applyBorder="1" applyFont="1">
      <alignment horizontal="left" wrapText="1"/>
    </xf>
    <xf borderId="6" fillId="3" fontId="13" numFmtId="0" xfId="0" applyAlignment="1" applyBorder="1" applyFont="1">
      <alignment horizontal="center" vertical="top"/>
    </xf>
    <xf borderId="6" fillId="3" fontId="9" numFmtId="164" xfId="0" applyAlignment="1" applyBorder="1" applyFont="1" applyNumberFormat="1">
      <alignment horizontal="left"/>
    </xf>
    <xf borderId="7" fillId="0" fontId="9" numFmtId="0" xfId="0" applyAlignment="1" applyBorder="1" applyFont="1">
      <alignment vertical="top" wrapText="1"/>
    </xf>
    <xf borderId="6" fillId="3" fontId="9" numFmtId="0" xfId="0" applyAlignment="1" applyBorder="1" applyFont="1">
      <alignment horizontal="center"/>
    </xf>
    <xf borderId="6" fillId="3" fontId="9" numFmtId="0" xfId="0" applyAlignment="1" applyBorder="1" applyFont="1">
      <alignment horizontal="left"/>
    </xf>
    <xf borderId="6" fillId="0" fontId="15" numFmtId="0" xfId="0" applyAlignment="1" applyBorder="1" applyFont="1">
      <alignment horizontal="left" vertical="top" wrapText="1"/>
    </xf>
    <xf borderId="6" fillId="3" fontId="9" numFmtId="1" xfId="0" applyAlignment="1" applyBorder="1" applyFont="1" applyNumberFormat="1">
      <alignment horizontal="left"/>
    </xf>
    <xf borderId="6" fillId="0" fontId="15" numFmtId="0" xfId="0" applyAlignment="1" applyBorder="1" applyFont="1">
      <alignment horizontal="left" vertical="top" wrapText="1"/>
    </xf>
    <xf borderId="6" fillId="3" fontId="9" numFmtId="0" xfId="0" applyAlignment="1" applyBorder="1" applyFont="1">
      <alignment horizontal="left"/>
    </xf>
    <xf borderId="6" fillId="3" fontId="15" numFmtId="165" xfId="0" applyAlignment="1" applyBorder="1" applyFont="1" applyNumberFormat="1">
      <alignment horizontal="right" vertical="top"/>
    </xf>
    <xf borderId="6" fillId="3" fontId="15" numFmtId="0" xfId="0" applyAlignment="1" applyBorder="1" applyFont="1">
      <alignment horizontal="center" vertical="top" wrapText="1"/>
    </xf>
    <xf borderId="6" fillId="4" fontId="9" numFmtId="0" xfId="0" applyAlignment="1" applyBorder="1" applyFont="1">
      <alignment horizontal="left" wrapText="1"/>
    </xf>
    <xf borderId="6" fillId="3" fontId="15" numFmtId="0" xfId="0" applyAlignment="1" applyBorder="1" applyFont="1">
      <alignment horizontal="left" vertical="top"/>
    </xf>
    <xf borderId="6" fillId="4" fontId="9" numFmtId="0" xfId="0" applyAlignment="1" applyBorder="1" applyFont="1">
      <alignment horizontal="left" wrapText="1"/>
    </xf>
    <xf borderId="6" fillId="0" fontId="9" numFmtId="0" xfId="0" applyAlignment="1" applyBorder="1" applyFont="1">
      <alignment horizontal="left" vertical="top" wrapText="1"/>
    </xf>
    <xf borderId="6" fillId="3" fontId="9" numFmtId="0" xfId="0" applyAlignment="1" applyBorder="1" applyFont="1">
      <alignment horizontal="left" wrapText="1"/>
    </xf>
    <xf borderId="6" fillId="0" fontId="9" numFmtId="0" xfId="0" applyAlignment="1" applyBorder="1" applyFont="1">
      <alignment horizontal="left" vertical="top" wrapText="1"/>
    </xf>
    <xf borderId="6" fillId="3" fontId="16" numFmtId="0" xfId="0" applyAlignment="1" applyBorder="1" applyFont="1">
      <alignment horizontal="center"/>
    </xf>
    <xf borderId="6" fillId="3" fontId="9" numFmtId="165" xfId="0" applyAlignment="1" applyBorder="1" applyFont="1" applyNumberFormat="1">
      <alignment horizontal="right" vertical="top"/>
    </xf>
    <xf borderId="6" fillId="3" fontId="9" numFmtId="0" xfId="0" applyAlignment="1" applyBorder="1" applyFont="1">
      <alignment horizontal="left" wrapText="1"/>
    </xf>
    <xf borderId="6" fillId="3" fontId="9" numFmtId="0" xfId="0" applyAlignment="1" applyBorder="1" applyFont="1">
      <alignment horizontal="center" vertical="top" wrapText="1"/>
    </xf>
    <xf borderId="6" fillId="3" fontId="9" numFmtId="0" xfId="0" applyAlignment="1" applyBorder="1" applyFont="1">
      <alignment horizontal="left" vertical="top"/>
    </xf>
    <xf borderId="6" fillId="3" fontId="9" numFmtId="164" xfId="0" applyAlignment="1" applyBorder="1" applyFont="1" applyNumberFormat="1">
      <alignment horizontal="left"/>
    </xf>
    <xf borderId="6" fillId="3" fontId="9" numFmtId="0" xfId="0" applyAlignment="1" applyBorder="1" applyFont="1">
      <alignment horizontal="center"/>
    </xf>
    <xf borderId="6" fillId="4" fontId="9" numFmtId="164" xfId="0" applyAlignment="1" applyBorder="1" applyFont="1" applyNumberFormat="1">
      <alignment horizontal="left"/>
    </xf>
    <xf borderId="6" fillId="4" fontId="9" numFmtId="0" xfId="0" applyAlignment="1" applyBorder="1" applyFont="1">
      <alignment horizontal="left" vertical="top" wrapText="1"/>
    </xf>
    <xf borderId="6" fillId="0" fontId="15" numFmtId="0" xfId="0" applyAlignment="1" applyBorder="1" applyFont="1">
      <alignment horizontal="left" wrapText="1"/>
    </xf>
    <xf borderId="6" fillId="4" fontId="9" numFmtId="165" xfId="0" applyAlignment="1" applyBorder="1" applyFont="1" applyNumberFormat="1">
      <alignment horizontal="right" vertical="top" wrapText="1"/>
    </xf>
    <xf borderId="2" fillId="5" fontId="12" numFmtId="0" xfId="0" applyAlignment="1" applyBorder="1" applyFill="1" applyFont="1">
      <alignment horizontal="center"/>
    </xf>
    <xf borderId="6" fillId="3" fontId="15" numFmtId="0" xfId="0" applyAlignment="1" applyBorder="1" applyFont="1">
      <alignment horizontal="left"/>
    </xf>
    <xf borderId="3" fillId="0" fontId="9" numFmtId="0" xfId="0" applyAlignment="1" applyBorder="1" applyFont="1">
      <alignment horizontal="left"/>
    </xf>
    <xf borderId="6" fillId="3" fontId="15" numFmtId="0" xfId="0" applyAlignment="1" applyBorder="1" applyFont="1">
      <alignment horizontal="center"/>
    </xf>
    <xf borderId="3" fillId="0" fontId="9" numFmtId="0" xfId="0" applyAlignment="1" applyBorder="1" applyFont="1">
      <alignment horizontal="center"/>
    </xf>
    <xf borderId="6" fillId="3" fontId="15" numFmtId="0" xfId="0" applyAlignment="1" applyBorder="1" applyFont="1">
      <alignment horizontal="left"/>
    </xf>
    <xf borderId="7" fillId="0" fontId="15" numFmtId="0" xfId="0" applyAlignment="1" applyBorder="1" applyFont="1">
      <alignment wrapText="1"/>
    </xf>
    <xf borderId="4" fillId="0" fontId="9" numFmtId="0" xfId="0" applyAlignment="1" applyBorder="1" applyFont="1">
      <alignment horizontal="center"/>
    </xf>
    <xf borderId="4" fillId="0" fontId="9" numFmtId="0" xfId="0" applyAlignment="1" applyBorder="1" applyFont="1">
      <alignment wrapText="1"/>
    </xf>
    <xf borderId="6" fillId="3" fontId="9" numFmtId="0" xfId="0" applyAlignment="1" applyBorder="1" applyFont="1">
      <alignment horizontal="left" vertical="top" wrapText="1"/>
    </xf>
    <xf borderId="6" fillId="0" fontId="16" numFmtId="0" xfId="0" applyAlignment="1" applyBorder="1" applyFont="1">
      <alignment horizontal="center"/>
    </xf>
    <xf borderId="6" fillId="3" fontId="16" numFmtId="0" xfId="0" applyAlignment="1" applyBorder="1" applyFont="1">
      <alignment horizontal="center" vertical="top"/>
    </xf>
    <xf borderId="6" fillId="5" fontId="13" numFmtId="0" xfId="0" applyAlignment="1" applyBorder="1" applyFont="1">
      <alignment horizontal="center"/>
    </xf>
    <xf borderId="2" fillId="5" fontId="13" numFmtId="0" xfId="0" applyAlignment="1" applyBorder="1" applyFont="1">
      <alignment horizontal="center"/>
    </xf>
    <xf borderId="6" fillId="3" fontId="9" numFmtId="165" xfId="0" applyAlignment="1" applyBorder="1" applyFont="1" applyNumberFormat="1">
      <alignment horizontal="right" vertical="top"/>
    </xf>
    <xf borderId="6" fillId="0" fontId="16" numFmtId="0" xfId="0" applyAlignment="1" applyBorder="1" applyFont="1">
      <alignment horizontal="left"/>
    </xf>
    <xf borderId="6" fillId="3" fontId="9" numFmtId="0" xfId="0" applyAlignment="1" applyBorder="1" applyFont="1">
      <alignment horizontal="center" vertical="top" wrapText="1"/>
    </xf>
    <xf borderId="6" fillId="5" fontId="16" numFmtId="0" xfId="0" applyAlignment="1" applyBorder="1" applyFont="1">
      <alignment horizontal="center"/>
    </xf>
    <xf borderId="6" fillId="4" fontId="9" numFmtId="165" xfId="0" applyAlignment="1" applyBorder="1" applyFont="1" applyNumberFormat="1">
      <alignment horizontal="right" vertical="top"/>
    </xf>
    <xf borderId="2" fillId="5" fontId="16" numFmtId="0" xfId="0" applyAlignment="1" applyBorder="1" applyFont="1">
      <alignment horizontal="left" wrapText="1"/>
    </xf>
    <xf borderId="6" fillId="3" fontId="9" numFmtId="164" xfId="0" applyAlignment="1" applyBorder="1" applyFont="1" applyNumberFormat="1">
      <alignment horizontal="left" vertical="top"/>
    </xf>
    <xf borderId="6" fillId="3" fontId="9" numFmtId="0" xfId="0" applyAlignment="1" applyBorder="1" applyFont="1">
      <alignment horizontal="center" vertical="top" wrapText="1"/>
    </xf>
    <xf borderId="2" fillId="5" fontId="16" numFmtId="0" xfId="0" applyAlignment="1" applyBorder="1" applyFont="1">
      <alignment horizontal="left"/>
    </xf>
    <xf borderId="6" fillId="0" fontId="13" numFmtId="0" xfId="0" applyAlignment="1" applyBorder="1" applyFont="1">
      <alignment horizontal="left" vertical="top" wrapText="1"/>
    </xf>
    <xf borderId="0" fillId="0" fontId="9" numFmtId="0" xfId="0" applyAlignment="1" applyFont="1">
      <alignment vertical="top" wrapText="1"/>
    </xf>
    <xf borderId="6" fillId="3" fontId="9" numFmtId="0" xfId="0" applyAlignment="1" applyBorder="1" applyFont="1">
      <alignment horizontal="left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left" vertical="top" wrapText="1"/>
    </xf>
    <xf borderId="0" fillId="3" fontId="9" numFmtId="0" xfId="0" applyAlignment="1" applyFont="1">
      <alignment horizontal="left" vertical="top"/>
    </xf>
    <xf borderId="0" fillId="3" fontId="9" numFmtId="0" xfId="0" applyAlignment="1" applyFont="1">
      <alignment horizontal="center" vertical="top" wrapText="1"/>
    </xf>
    <xf borderId="0" fillId="3" fontId="9" numFmtId="0" xfId="0" applyAlignment="1" applyFont="1">
      <alignment horizontal="left" vertical="top"/>
    </xf>
    <xf borderId="0" fillId="2" fontId="17" numFmtId="0" xfId="0" applyAlignment="1" applyFont="1">
      <alignment vertical="center"/>
    </xf>
    <xf borderId="1" fillId="0" fontId="18" numFmtId="0" xfId="0" applyAlignment="1" applyBorder="1" applyFont="1">
      <alignment vertical="center"/>
    </xf>
    <xf borderId="1" fillId="0" fontId="3" numFmtId="0" xfId="0" applyAlignment="1" applyBorder="1" applyFont="1">
      <alignment wrapText="1"/>
    </xf>
    <xf borderId="6" fillId="6" fontId="19" numFmtId="0" xfId="0" applyAlignment="1" applyBorder="1" applyFill="1" applyFont="1">
      <alignment vertical="top" wrapText="1"/>
    </xf>
    <xf borderId="2" fillId="0" fontId="13" numFmtId="0" xfId="0" applyAlignment="1" applyBorder="1" applyFont="1">
      <alignment horizontal="center"/>
    </xf>
    <xf borderId="0" fillId="2" fontId="20" numFmtId="0" xfId="0" applyAlignment="1" applyFont="1">
      <alignment vertical="top"/>
    </xf>
    <xf borderId="8" fillId="0" fontId="13" numFmtId="0" xfId="0" applyAlignment="1" applyBorder="1" applyFont="1">
      <alignment horizontal="center"/>
    </xf>
    <xf borderId="1" fillId="0" fontId="21" numFmtId="0" xfId="0" applyAlignment="1" applyBorder="1" applyFont="1">
      <alignment vertical="top"/>
    </xf>
    <xf borderId="6" fillId="0" fontId="16" numFmtId="0" xfId="0" applyAlignment="1" applyBorder="1" applyFont="1">
      <alignment horizontal="center"/>
    </xf>
    <xf borderId="6" fillId="6" fontId="13" numFmtId="0" xfId="0" applyAlignment="1" applyBorder="1" applyFont="1">
      <alignment vertical="top" wrapText="1"/>
    </xf>
    <xf borderId="9" fillId="0" fontId="9" numFmtId="0" xfId="0" applyAlignment="1" applyBorder="1" applyFont="1">
      <alignment horizontal="center"/>
    </xf>
    <xf borderId="6" fillId="0" fontId="9" numFmtId="0" xfId="0" applyAlignment="1" applyBorder="1" applyFont="1">
      <alignment vertical="top" wrapText="1"/>
    </xf>
    <xf borderId="6" fillId="0" fontId="9" numFmtId="0" xfId="0" applyAlignment="1" applyBorder="1" applyFont="1">
      <alignment vertical="top" wrapText="1"/>
    </xf>
    <xf borderId="1" fillId="0" fontId="3" numFmtId="0" xfId="0" applyAlignment="1" applyBorder="1" applyFont="1">
      <alignment vertical="top" wrapText="1"/>
    </xf>
    <xf borderId="3" fillId="0" fontId="9" numFmtId="0" xfId="0" applyAlignment="1" applyBorder="1" applyFont="1">
      <alignment vertical="top" wrapText="1"/>
    </xf>
    <xf borderId="3" fillId="0" fontId="9" numFmtId="0" xfId="0" applyAlignment="1" applyBorder="1" applyFont="1">
      <alignment vertical="top"/>
    </xf>
    <xf borderId="4" fillId="0" fontId="9" numFmtId="0" xfId="0" applyAlignment="1" applyBorder="1" applyFont="1">
      <alignment vertical="top"/>
    </xf>
    <xf borderId="7" fillId="0" fontId="3" numFmtId="0" xfId="0" applyAlignment="1" applyBorder="1" applyFont="1">
      <alignment wrapText="1"/>
    </xf>
    <xf borderId="2" fillId="0" fontId="9" numFmtId="0" xfId="0" applyAlignment="1" applyBorder="1" applyFont="1">
      <alignment horizontal="left" wrapText="1"/>
    </xf>
    <xf borderId="10" fillId="0" fontId="9" numFmtId="0" xfId="0" applyAlignment="1" applyBorder="1" applyFont="1">
      <alignment wrapText="1"/>
    </xf>
    <xf borderId="6" fillId="0" fontId="9" numFmtId="0" xfId="0" applyAlignment="1" applyBorder="1" applyFont="1">
      <alignment horizontal="left" vertical="center" wrapText="1"/>
    </xf>
    <xf borderId="6" fillId="7" fontId="13" numFmtId="0" xfId="0" applyAlignment="1" applyBorder="1" applyFill="1" applyFont="1">
      <alignment vertical="top" wrapText="1"/>
    </xf>
    <xf borderId="6" fillId="7" fontId="13" numFmtId="0" xfId="0" applyAlignment="1" applyBorder="1" applyFont="1">
      <alignment vertical="top" wrapText="1"/>
    </xf>
    <xf borderId="6" fillId="7" fontId="13" numFmtId="0" xfId="0" applyAlignment="1" applyBorder="1" applyFont="1">
      <alignment vertical="top"/>
    </xf>
    <xf borderId="7" fillId="0" fontId="13" numFmtId="0" xfId="0" applyAlignment="1" applyBorder="1" applyFont="1">
      <alignment vertical="top"/>
    </xf>
    <xf borderId="6" fillId="0" fontId="3" numFmtId="0" xfId="0" applyAlignment="1" applyBorder="1" applyFont="1">
      <alignment wrapText="1"/>
    </xf>
    <xf borderId="6" fillId="0" fontId="9" numFmtId="0" xfId="0" applyAlignment="1" applyBorder="1" applyFont="1">
      <alignment vertical="top" wrapText="1"/>
    </xf>
    <xf borderId="6" fillId="0" fontId="9" numFmtId="0" xfId="0" applyAlignment="1" applyBorder="1" applyFont="1">
      <alignment vertical="top" wrapText="1"/>
    </xf>
    <xf borderId="6" fillId="0" fontId="15" numFmtId="0" xfId="0" applyAlignment="1" applyBorder="1" applyFont="1">
      <alignment vertical="top" wrapText="1"/>
    </xf>
    <xf borderId="6" fillId="0" fontId="9" numFmtId="0" xfId="0" applyAlignment="1" applyBorder="1" applyFont="1">
      <alignment vertical="center"/>
    </xf>
    <xf borderId="3" fillId="0" fontId="9" numFmtId="0" xfId="0" applyAlignment="1" applyBorder="1" applyFont="1">
      <alignment vertical="center"/>
    </xf>
    <xf borderId="6" fillId="0" fontId="9" numFmtId="0" xfId="0" applyAlignment="1" applyBorder="1" applyFont="1">
      <alignment horizontal="left" wrapText="1"/>
    </xf>
    <xf borderId="4" fillId="0" fontId="9" numFmtId="0" xfId="0" applyAlignment="1" applyBorder="1" applyFont="1">
      <alignment vertical="top" wrapText="1"/>
    </xf>
    <xf borderId="6" fillId="3" fontId="16" numFmtId="0" xfId="0" applyAlignment="1" applyBorder="1" applyFont="1">
      <alignment horizontal="left"/>
    </xf>
    <xf borderId="0" fillId="0" fontId="9" numFmtId="0" xfId="0" applyAlignment="1" applyFont="1">
      <alignment vertical="top"/>
    </xf>
    <xf borderId="7" fillId="0" fontId="9" numFmtId="0" xfId="0" applyAlignment="1" applyBorder="1" applyFont="1">
      <alignment vertical="center"/>
    </xf>
    <xf borderId="0" fillId="0" fontId="13" numFmtId="0" xfId="0" applyAlignment="1" applyFont="1">
      <alignment vertical="top" wrapText="1"/>
    </xf>
    <xf borderId="6" fillId="3" fontId="16" numFmtId="0" xfId="0" applyAlignment="1" applyBorder="1" applyFont="1">
      <alignment horizontal="left"/>
    </xf>
    <xf borderId="4" fillId="0" fontId="9" numFmtId="0" xfId="0" applyAlignment="1" applyBorder="1" applyFont="1">
      <alignment vertical="center"/>
    </xf>
    <xf borderId="0" fillId="0" fontId="9" numFmtId="0" xfId="0" applyAlignment="1" applyFont="1">
      <alignment vertical="top" wrapText="1"/>
    </xf>
    <xf borderId="6" fillId="7" fontId="13" numFmtId="0" xfId="0" applyAlignment="1" applyBorder="1" applyFont="1">
      <alignment wrapText="1"/>
    </xf>
    <xf borderId="6" fillId="3" fontId="16" numFmtId="0" xfId="0" applyAlignment="1" applyBorder="1" applyFont="1">
      <alignment horizontal="center"/>
    </xf>
    <xf borderId="6" fillId="0" fontId="22" numFmtId="0" xfId="0" applyAlignment="1" applyBorder="1" applyFont="1">
      <alignment wrapText="1"/>
    </xf>
    <xf borderId="6" fillId="3" fontId="16" numFmtId="0" xfId="0" applyAlignment="1" applyBorder="1" applyFont="1">
      <alignment/>
    </xf>
    <xf borderId="2" fillId="0" fontId="22" numFmtId="0" xfId="0" applyAlignment="1" applyBorder="1" applyFont="1">
      <alignment wrapText="1"/>
    </xf>
    <xf borderId="6" fillId="7" fontId="13" numFmtId="0" xfId="0" applyAlignment="1" applyBorder="1" applyFont="1">
      <alignment vertical="center"/>
    </xf>
    <xf borderId="2" fillId="0" fontId="9" numFmtId="0" xfId="0" applyAlignment="1" applyBorder="1" applyFont="1">
      <alignment horizontal="left" vertical="center"/>
    </xf>
    <xf borderId="7" fillId="0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0" fillId="0" fontId="23" numFmtId="0" xfId="0" applyAlignment="1" applyFont="1">
      <alignment wrapText="1"/>
    </xf>
    <xf borderId="5" fillId="0" fontId="9" numFmtId="0" xfId="0" applyAlignment="1" applyBorder="1" applyFont="1">
      <alignment wrapText="1"/>
    </xf>
    <xf borderId="6" fillId="0" fontId="9" numFmtId="0" xfId="0" applyAlignment="1" applyBorder="1" applyFont="1">
      <alignment wrapText="1"/>
    </xf>
    <xf borderId="6" fillId="0" fontId="9" numFmtId="0" xfId="0" applyAlignment="1" applyBorder="1" applyFont="1">
      <alignment vertical="center" wrapText="1"/>
    </xf>
    <xf borderId="6" fillId="0" fontId="22" numFmtId="0" xfId="0" applyAlignment="1" applyBorder="1" applyFont="1">
      <alignment horizontal="center" wrapText="1"/>
    </xf>
    <xf borderId="4" fillId="0" fontId="3" numFmtId="0" xfId="0" applyAlignment="1" applyBorder="1" applyFont="1">
      <alignment wrapText="1"/>
    </xf>
    <xf borderId="6" fillId="0" fontId="16" numFmtId="0" xfId="0" applyAlignment="1" applyBorder="1" applyFont="1">
      <alignment horizontal="left"/>
    </xf>
    <xf borderId="6" fillId="5" fontId="16" numFmtId="14" xfId="0" applyAlignment="1" applyBorder="1" applyFont="1" applyNumberFormat="1">
      <alignment horizontal="center"/>
    </xf>
    <xf borderId="0" fillId="0" fontId="9" numFmtId="0" xfId="0" applyAlignment="1" applyFont="1">
      <alignment vertical="center"/>
    </xf>
    <xf borderId="2" fillId="5" fontId="13" numFmtId="0" xfId="0" applyAlignment="1" applyBorder="1" applyFont="1">
      <alignment horizontal="center" wrapText="1"/>
    </xf>
    <xf borderId="6" fillId="0" fontId="9" numFmtId="0" xfId="0" applyAlignment="1" applyBorder="1" applyFont="1">
      <alignment vertical="center" wrapText="1"/>
    </xf>
    <xf borderId="2" fillId="5" fontId="13" numFmtId="0" xfId="0" applyAlignment="1" applyBorder="1" applyFont="1">
      <alignment horizontal="center"/>
    </xf>
    <xf borderId="9" fillId="0" fontId="3" numFmtId="0" xfId="0" applyAlignment="1" applyBorder="1" applyFont="1">
      <alignment wrapText="1"/>
    </xf>
    <xf borderId="0" fillId="0" fontId="9" numFmtId="0" xfId="0" applyAlignment="1" applyFont="1">
      <alignment vertical="center" wrapText="1"/>
    </xf>
    <xf borderId="6" fillId="0" fontId="12" numFmtId="0" xfId="0" applyAlignment="1" applyBorder="1" applyFont="1">
      <alignment wrapText="1"/>
    </xf>
    <xf borderId="6" fillId="0" fontId="9" numFmtId="0" xfId="0" applyAlignment="1" applyBorder="1" applyFont="1">
      <alignment horizontal="center" wrapText="1"/>
    </xf>
    <xf borderId="6" fillId="0" fontId="9" numFmtId="0" xfId="0" applyAlignment="1" applyBorder="1" applyFont="1">
      <alignment horizontal="center" wrapText="1"/>
    </xf>
    <xf borderId="6" fillId="0" fontId="24" numFmtId="0" xfId="0" applyAlignment="1" applyBorder="1" applyFont="1">
      <alignment vertical="top" wrapText="1"/>
    </xf>
    <xf borderId="6" fillId="0" fontId="9" numFmtId="0" xfId="0" applyAlignment="1" applyBorder="1" applyFont="1">
      <alignment wrapText="1"/>
    </xf>
    <xf borderId="6" fillId="0" fontId="24" numFmtId="0" xfId="0" applyAlignment="1" applyBorder="1" applyFont="1">
      <alignment vertical="top" wrapText="1"/>
    </xf>
    <xf borderId="6" fillId="0" fontId="24" numFmtId="0" xfId="0" applyAlignment="1" applyBorder="1" applyFont="1">
      <alignment horizontal="left" wrapText="1"/>
    </xf>
    <xf borderId="11" fillId="0" fontId="3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6" fillId="0" fontId="3" numFmtId="0" xfId="0" applyAlignment="1" applyBorder="1" applyFont="1">
      <alignment wrapText="1"/>
    </xf>
    <xf borderId="6" fillId="0" fontId="24" numFmtId="0" xfId="0" applyAlignment="1" applyBorder="1" applyFont="1">
      <alignment horizontal="center" vertical="top" wrapText="1"/>
    </xf>
    <xf borderId="6" fillId="0" fontId="24" numFmtId="0" xfId="0" applyAlignment="1" applyBorder="1" applyFont="1">
      <alignment wrapText="1"/>
    </xf>
    <xf borderId="0" fillId="0" fontId="9" numFmtId="0" xfId="0" applyAlignment="1" applyFont="1">
      <alignment wrapText="1"/>
    </xf>
    <xf borderId="11" fillId="0" fontId="9" numFmtId="0" xfId="0" applyAlignment="1" applyBorder="1" applyFont="1">
      <alignment horizontal="left" wrapText="1"/>
    </xf>
    <xf borderId="12" fillId="0" fontId="24" numFmtId="0" xfId="0" applyAlignment="1" applyBorder="1" applyFont="1">
      <alignment vertical="top" wrapText="1"/>
    </xf>
    <xf borderId="12" fillId="0" fontId="24" numFmtId="0" xfId="0" applyAlignment="1" applyBorder="1" applyFont="1">
      <alignment horizontal="center" wrapText="1"/>
    </xf>
    <xf borderId="9" fillId="0" fontId="24" numFmtId="0" xfId="0" applyAlignment="1" applyBorder="1" applyFont="1">
      <alignment vertical="top" wrapText="1"/>
    </xf>
    <xf borderId="9" fillId="0" fontId="24" numFmtId="0" xfId="0" applyAlignment="1" applyBorder="1" applyFont="1">
      <alignment horizontal="center" wrapText="1"/>
    </xf>
    <xf borderId="9" fillId="0" fontId="24" numFmtId="0" xfId="0" applyAlignment="1" applyBorder="1" applyFont="1">
      <alignment vertical="top" wrapText="1"/>
    </xf>
    <xf borderId="13" fillId="0" fontId="24" numFmtId="0" xfId="0" applyAlignment="1" applyBorder="1" applyFont="1">
      <alignment vertical="top" wrapText="1"/>
    </xf>
    <xf borderId="13" fillId="0" fontId="24" numFmtId="0" xfId="0" applyAlignment="1" applyBorder="1" applyFont="1">
      <alignment horizontal="center" wrapText="1"/>
    </xf>
    <xf borderId="13" fillId="0" fontId="24" numFmtId="0" xfId="0" applyAlignment="1" applyBorder="1" applyFont="1">
      <alignment vertical="top" wrapText="1"/>
    </xf>
    <xf borderId="6" fillId="0" fontId="24" numFmtId="0" xfId="0" applyAlignment="1" applyBorder="1" applyFont="1">
      <alignment wrapText="1"/>
    </xf>
    <xf borderId="6" fillId="0" fontId="24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29"/>
    <col customWidth="1" min="2" max="2" width="15.29"/>
    <col customWidth="1" min="3" max="3" width="21.57"/>
    <col customWidth="1" min="4" max="4" width="17.14"/>
    <col customWidth="1" min="5" max="5" width="14.71"/>
    <col customWidth="1" min="6" max="6" width="31.29"/>
    <col customWidth="1" min="7" max="7" width="15.86"/>
  </cols>
  <sheetData>
    <row r="1" ht="15.0" customHeight="1">
      <c r="A1" s="1" t="s">
        <v>0</v>
      </c>
      <c r="B1" s="1" t="s">
        <v>1</v>
      </c>
      <c r="D1" s="3"/>
      <c r="E1" s="5"/>
      <c r="F1" s="3"/>
      <c r="G1" s="3"/>
    </row>
    <row r="2" ht="15.0" customHeight="1">
      <c r="A2" s="7" t="s">
        <v>2</v>
      </c>
      <c r="B2" s="8">
        <f>50*D8</f>
        <v>1000</v>
      </c>
      <c r="C2" s="10" t="s">
        <v>3</v>
      </c>
      <c r="D2" s="3"/>
      <c r="E2" s="12" t="s">
        <v>4</v>
      </c>
      <c r="G2" s="3"/>
    </row>
    <row r="3" ht="15.0" customHeight="1">
      <c r="A3" s="7" t="s">
        <v>6</v>
      </c>
      <c r="B3" s="7"/>
      <c r="C3" s="3"/>
      <c r="D3" s="3"/>
      <c r="E3" s="12" t="s">
        <v>12</v>
      </c>
      <c r="G3" s="3"/>
    </row>
    <row r="4" ht="15.0" customHeight="1">
      <c r="A4" s="3"/>
      <c r="B4" s="3"/>
      <c r="C4" s="14" t="s">
        <v>9</v>
      </c>
      <c r="D4" s="14" t="s">
        <v>9</v>
      </c>
      <c r="E4" s="5"/>
      <c r="F4" s="3"/>
      <c r="G4" s="3"/>
    </row>
    <row r="5" ht="12.0" customHeight="1">
      <c r="A5" s="16"/>
      <c r="B5" s="16"/>
      <c r="C5" s="16"/>
      <c r="D5" s="16"/>
      <c r="E5" s="18"/>
      <c r="F5" s="16"/>
      <c r="G5" s="16"/>
    </row>
    <row r="6" ht="15.0" customHeight="1">
      <c r="A6" s="20" t="s">
        <v>14</v>
      </c>
      <c r="B6" s="19"/>
      <c r="C6" s="19"/>
      <c r="D6" s="19"/>
      <c r="E6" s="19"/>
      <c r="F6" s="19"/>
      <c r="G6" s="19"/>
    </row>
    <row r="7" ht="12.0" customHeight="1">
      <c r="A7" s="22"/>
      <c r="B7" s="22"/>
      <c r="C7" s="22"/>
      <c r="D7" s="22"/>
      <c r="E7" s="24"/>
      <c r="F7" s="26"/>
      <c r="G7" s="26"/>
    </row>
    <row r="8" ht="12.0" customHeight="1">
      <c r="A8" s="28" t="s">
        <v>15</v>
      </c>
      <c r="B8" s="19"/>
      <c r="C8" s="27"/>
      <c r="D8" s="30">
        <v>20.0</v>
      </c>
      <c r="E8" s="34" t="s">
        <v>16</v>
      </c>
      <c r="F8" s="35"/>
      <c r="G8" s="3"/>
    </row>
    <row r="9" ht="12.0" customHeight="1">
      <c r="A9" s="36"/>
      <c r="B9" s="36"/>
      <c r="C9" s="38" t="s">
        <v>17</v>
      </c>
      <c r="D9" s="40">
        <f>D8+10</f>
        <v>30</v>
      </c>
      <c r="E9" s="44"/>
      <c r="F9" s="16"/>
      <c r="G9" s="3"/>
    </row>
    <row r="10" ht="12.0" customHeight="1">
      <c r="A10" s="46" t="s">
        <v>18</v>
      </c>
      <c r="B10" s="46" t="s">
        <v>19</v>
      </c>
      <c r="C10" s="48" t="s">
        <v>20</v>
      </c>
      <c r="D10" s="50" t="s">
        <v>21</v>
      </c>
      <c r="E10" s="19"/>
      <c r="F10" s="52" t="s">
        <v>22</v>
      </c>
      <c r="G10" s="54"/>
    </row>
    <row r="11" ht="12.0" customHeight="1">
      <c r="A11" s="57" t="s">
        <v>27</v>
      </c>
      <c r="B11" s="59" t="s">
        <v>24</v>
      </c>
      <c r="C11" s="59" t="s">
        <v>25</v>
      </c>
      <c r="D11" s="61">
        <f>ROUNDUP((('Original Recipe'!D11/'Original Recipe'!$D$8)*Estimate!$D$8),1)</f>
        <v>2.4</v>
      </c>
      <c r="E11" s="62" t="s">
        <v>26</v>
      </c>
      <c r="F11" s="64" t="s">
        <v>28</v>
      </c>
      <c r="G11" s="54"/>
    </row>
    <row r="12" ht="12.0" customHeight="1">
      <c r="A12" s="66" t="s">
        <v>27</v>
      </c>
      <c r="B12" s="68" t="s">
        <v>24</v>
      </c>
      <c r="C12" s="66" t="s">
        <v>43</v>
      </c>
      <c r="D12" s="70">
        <f>D11</f>
        <v>2.4</v>
      </c>
      <c r="E12" s="72" t="s">
        <v>26</v>
      </c>
      <c r="F12" s="73"/>
      <c r="G12" s="54"/>
    </row>
    <row r="13" ht="12.0" customHeight="1">
      <c r="A13" s="68" t="s">
        <v>29</v>
      </c>
      <c r="B13" s="68" t="s">
        <v>24</v>
      </c>
      <c r="C13" s="68" t="s">
        <v>30</v>
      </c>
      <c r="D13" s="70">
        <f>ROUNDUP((('Original Recipe'!D12/'Original Recipe'!$D$8)*Estimate!$D$8),0)</f>
        <v>5</v>
      </c>
      <c r="E13" s="72" t="s">
        <v>31</v>
      </c>
      <c r="F13" s="73"/>
      <c r="G13" s="54"/>
    </row>
    <row r="14" ht="12.0" customHeight="1">
      <c r="A14" s="68" t="s">
        <v>29</v>
      </c>
      <c r="B14" s="68" t="s">
        <v>24</v>
      </c>
      <c r="C14" s="68" t="s">
        <v>32</v>
      </c>
      <c r="D14" s="70">
        <f>ROUNDUP((('Original Recipe'!D13/'Original Recipe'!$D$8)*Estimate!$D$8),0)</f>
        <v>3</v>
      </c>
      <c r="E14" s="72" t="s">
        <v>31</v>
      </c>
      <c r="F14" s="73"/>
      <c r="G14" s="54"/>
    </row>
    <row r="15" ht="12.0" customHeight="1">
      <c r="A15" s="68" t="s">
        <v>29</v>
      </c>
      <c r="B15" s="68" t="s">
        <v>24</v>
      </c>
      <c r="C15" s="68" t="s">
        <v>33</v>
      </c>
      <c r="D15" s="70">
        <f>ROUNDUP((('Original Recipe'!D14/'Original Recipe'!$D$8)*Estimate!$D$8),0)</f>
        <v>4</v>
      </c>
      <c r="E15" s="72" t="s">
        <v>34</v>
      </c>
      <c r="F15" s="73"/>
      <c r="G15" s="54"/>
    </row>
    <row r="16" ht="12.0" customHeight="1">
      <c r="A16" s="68" t="s">
        <v>35</v>
      </c>
      <c r="B16" s="68" t="s">
        <v>36</v>
      </c>
      <c r="C16" s="77" t="s">
        <v>37</v>
      </c>
      <c r="D16" s="79">
        <f>D9/2*30</f>
        <v>450</v>
      </c>
      <c r="E16" s="72" t="s">
        <v>38</v>
      </c>
      <c r="F16" s="89" t="s">
        <v>39</v>
      </c>
      <c r="G16" s="54"/>
    </row>
    <row r="17" ht="12.0" customHeight="1">
      <c r="A17" s="68" t="s">
        <v>35</v>
      </c>
      <c r="B17" s="68" t="s">
        <v>40</v>
      </c>
      <c r="C17" s="77" t="s">
        <v>41</v>
      </c>
      <c r="D17" s="79">
        <f>D9/2*30*3/4</f>
        <v>337.5</v>
      </c>
      <c r="E17" s="72" t="s">
        <v>38</v>
      </c>
      <c r="F17" s="91" t="s">
        <v>42</v>
      </c>
      <c r="G17" s="54"/>
    </row>
    <row r="18" ht="12.0" customHeight="1">
      <c r="A18" s="68" t="s">
        <v>35</v>
      </c>
      <c r="B18" s="68" t="s">
        <v>40</v>
      </c>
      <c r="C18" s="77" t="s">
        <v>37</v>
      </c>
      <c r="D18" s="79">
        <f>D9/2*30*1/4</f>
        <v>112.5</v>
      </c>
      <c r="E18" s="72" t="s">
        <v>38</v>
      </c>
      <c r="F18" s="89" t="s">
        <v>64</v>
      </c>
      <c r="G18" s="54"/>
    </row>
    <row r="19" ht="12.0" customHeight="1">
      <c r="A19" s="68" t="s">
        <v>35</v>
      </c>
      <c r="B19" s="68" t="s">
        <v>45</v>
      </c>
      <c r="C19" s="68" t="s">
        <v>46</v>
      </c>
      <c r="D19" s="94">
        <v>30.0</v>
      </c>
      <c r="E19" s="96" t="s">
        <v>65</v>
      </c>
      <c r="F19" s="89" t="s">
        <v>48</v>
      </c>
      <c r="G19" s="54"/>
    </row>
    <row r="20" ht="12.0" customHeight="1">
      <c r="A20" s="68" t="s">
        <v>52</v>
      </c>
      <c r="B20" s="68" t="s">
        <v>45</v>
      </c>
      <c r="C20" s="77" t="s">
        <v>49</v>
      </c>
      <c r="D20" s="98">
        <f>2*D9/14</f>
        <v>4.285714286</v>
      </c>
      <c r="E20" s="72" t="s">
        <v>50</v>
      </c>
      <c r="F20" s="100" t="s">
        <v>51</v>
      </c>
      <c r="G20" s="54"/>
    </row>
    <row r="21" ht="34.5" customHeight="1">
      <c r="A21" s="68" t="s">
        <v>44</v>
      </c>
      <c r="B21" s="68" t="s">
        <v>53</v>
      </c>
      <c r="C21" s="68" t="s">
        <v>66</v>
      </c>
      <c r="D21" s="94">
        <f>D8/20</f>
        <v>1</v>
      </c>
      <c r="E21" s="101" t="s">
        <v>67</v>
      </c>
      <c r="F21" s="89"/>
      <c r="G21" s="54"/>
    </row>
    <row r="22" ht="12.0" customHeight="1">
      <c r="A22" s="68" t="s">
        <v>29</v>
      </c>
      <c r="B22" s="68" t="s">
        <v>53</v>
      </c>
      <c r="C22" s="68" t="s">
        <v>68</v>
      </c>
      <c r="D22" s="94">
        <v>3.0</v>
      </c>
      <c r="E22" s="101" t="s">
        <v>69</v>
      </c>
      <c r="F22" s="89"/>
      <c r="G22" s="54"/>
    </row>
    <row r="23" ht="12.0" customHeight="1">
      <c r="A23" s="68" t="s">
        <v>52</v>
      </c>
      <c r="B23" s="68" t="s">
        <v>53</v>
      </c>
      <c r="C23" s="68" t="s">
        <v>54</v>
      </c>
      <c r="D23" s="94">
        <f>D8*0.6</f>
        <v>12</v>
      </c>
      <c r="E23" s="101" t="s">
        <v>55</v>
      </c>
      <c r="F23" s="89" t="s">
        <v>56</v>
      </c>
      <c r="G23" s="54"/>
    </row>
    <row r="24" ht="12.0" customHeight="1">
      <c r="A24" s="68"/>
      <c r="B24" s="68"/>
      <c r="C24" s="68"/>
      <c r="D24" s="94"/>
      <c r="E24" s="101"/>
      <c r="F24" s="89"/>
      <c r="G24" s="54"/>
    </row>
    <row r="25" ht="12.0" customHeight="1">
      <c r="A25" s="68"/>
      <c r="B25" s="103" t="s">
        <v>70</v>
      </c>
      <c r="C25" s="66" t="s">
        <v>71</v>
      </c>
      <c r="D25" s="94">
        <v>1.0</v>
      </c>
      <c r="E25" s="96" t="s">
        <v>72</v>
      </c>
      <c r="F25" s="89"/>
      <c r="G25" s="104"/>
    </row>
    <row r="26" ht="12.0" customHeight="1">
      <c r="A26" s="68"/>
      <c r="B26" s="103" t="s">
        <v>70</v>
      </c>
      <c r="C26" s="66" t="s">
        <v>73</v>
      </c>
      <c r="D26" s="94">
        <v>1.0</v>
      </c>
      <c r="E26" s="96" t="s">
        <v>74</v>
      </c>
      <c r="F26" s="89"/>
      <c r="G26" s="104"/>
    </row>
    <row r="27" ht="12.0" customHeight="1">
      <c r="A27" s="68"/>
      <c r="B27" s="103" t="s">
        <v>70</v>
      </c>
      <c r="C27" s="66" t="s">
        <v>49</v>
      </c>
      <c r="D27" s="94">
        <v>2.0</v>
      </c>
      <c r="E27" s="96" t="s">
        <v>75</v>
      </c>
      <c r="F27" s="105" t="s">
        <v>76</v>
      </c>
      <c r="G27" s="104"/>
    </row>
    <row r="28" ht="12.0" customHeight="1">
      <c r="A28" s="68"/>
      <c r="B28" s="103" t="s">
        <v>70</v>
      </c>
      <c r="C28" s="66" t="s">
        <v>77</v>
      </c>
      <c r="D28" s="94" t="s">
        <v>78</v>
      </c>
      <c r="E28" s="96"/>
      <c r="F28" s="105"/>
      <c r="G28" s="104"/>
    </row>
    <row r="29" ht="12.0" customHeight="1">
      <c r="A29" s="106"/>
      <c r="B29" s="106"/>
      <c r="C29" s="107"/>
      <c r="D29" s="108"/>
      <c r="E29" s="109"/>
      <c r="F29" s="110"/>
      <c r="G29" s="104"/>
    </row>
  </sheetData>
  <mergeCells count="6">
    <mergeCell ref="E2:F2"/>
    <mergeCell ref="B1:C1"/>
    <mergeCell ref="A8:C8"/>
    <mergeCell ref="D10:E10"/>
    <mergeCell ref="E3:F3"/>
    <mergeCell ref="A6:G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14"/>
    <col customWidth="1" min="2" max="2" width="15.29"/>
    <col customWidth="1" min="3" max="3" width="21.57"/>
    <col customWidth="1" min="4" max="4" width="17.14"/>
    <col customWidth="1" min="5" max="5" width="14.71"/>
    <col customWidth="1" min="6" max="6" width="31.29"/>
    <col customWidth="1" min="7" max="7" width="11.14"/>
  </cols>
  <sheetData>
    <row r="1" ht="15.0" customHeight="1">
      <c r="A1" s="2" t="s">
        <v>0</v>
      </c>
      <c r="B1" s="2" t="s">
        <v>1</v>
      </c>
      <c r="C1" s="4"/>
    </row>
    <row r="2" ht="15.0" customHeight="1">
      <c r="A2" s="6" t="s">
        <v>2</v>
      </c>
      <c r="B2" s="9">
        <f>50*D8</f>
        <v>1750</v>
      </c>
      <c r="C2" s="11" t="s">
        <v>3</v>
      </c>
      <c r="E2" s="6" t="s">
        <v>10</v>
      </c>
    </row>
    <row r="3" ht="15.0" customHeight="1">
      <c r="A3" s="6" t="s">
        <v>6</v>
      </c>
      <c r="B3" s="6" t="s">
        <v>11</v>
      </c>
      <c r="E3" s="6" t="s">
        <v>13</v>
      </c>
    </row>
    <row r="4" ht="15.0" customHeight="1">
      <c r="C4" s="13" t="s">
        <v>9</v>
      </c>
      <c r="D4" s="13" t="s">
        <v>9</v>
      </c>
    </row>
    <row r="5" ht="12.0" customHeight="1">
      <c r="A5" s="15"/>
      <c r="B5" s="15"/>
      <c r="C5" s="15"/>
      <c r="D5" s="15"/>
      <c r="E5" s="15"/>
      <c r="F5" s="15"/>
      <c r="G5" s="15"/>
    </row>
    <row r="6" ht="15.0" customHeight="1">
      <c r="A6" s="17" t="s">
        <v>14</v>
      </c>
      <c r="B6" s="19"/>
      <c r="C6" s="19"/>
      <c r="D6" s="19"/>
      <c r="E6" s="19"/>
      <c r="F6" s="19"/>
      <c r="G6" s="19"/>
    </row>
    <row r="7" ht="12.0" customHeight="1">
      <c r="A7" s="21"/>
      <c r="B7" s="21"/>
      <c r="C7" s="21"/>
      <c r="D7" s="21"/>
      <c r="E7" s="21"/>
      <c r="F7" s="23"/>
      <c r="G7" s="23"/>
    </row>
    <row r="8" ht="12.0" customHeight="1">
      <c r="A8" s="25" t="s">
        <v>15</v>
      </c>
      <c r="B8" s="19"/>
      <c r="C8" s="27"/>
      <c r="D8" s="29">
        <v>35.0</v>
      </c>
      <c r="E8" s="31" t="s">
        <v>16</v>
      </c>
      <c r="F8" s="32"/>
    </row>
    <row r="9" ht="12.0" customHeight="1">
      <c r="A9" s="33"/>
      <c r="B9" s="33"/>
      <c r="C9" s="37" t="s">
        <v>17</v>
      </c>
      <c r="D9" s="39">
        <f>D8+10</f>
        <v>45</v>
      </c>
      <c r="E9" s="41"/>
      <c r="F9" s="15"/>
    </row>
    <row r="10" ht="12.0" customHeight="1">
      <c r="A10" s="42" t="s">
        <v>18</v>
      </c>
      <c r="B10" s="42" t="s">
        <v>19</v>
      </c>
      <c r="C10" s="43" t="s">
        <v>20</v>
      </c>
      <c r="D10" s="45" t="s">
        <v>21</v>
      </c>
      <c r="E10" s="19"/>
      <c r="F10" s="47" t="s">
        <v>22</v>
      </c>
      <c r="G10" s="49"/>
    </row>
    <row r="11" ht="12.0" customHeight="1">
      <c r="A11" s="51" t="s">
        <v>23</v>
      </c>
      <c r="B11" s="51" t="s">
        <v>24</v>
      </c>
      <c r="C11" s="51" t="s">
        <v>25</v>
      </c>
      <c r="D11" s="53">
        <f>ROUNDUP((('Original Recipe'!D11/'Original Recipe'!$D$8)*Estimate!$D$8),1)</f>
        <v>2.4</v>
      </c>
      <c r="E11" s="55" t="s">
        <v>26</v>
      </c>
      <c r="F11" s="56" t="s">
        <v>28</v>
      </c>
      <c r="G11" s="49"/>
    </row>
    <row r="12" ht="12.0" customHeight="1">
      <c r="A12" s="51" t="s">
        <v>29</v>
      </c>
      <c r="B12" s="51" t="s">
        <v>24</v>
      </c>
      <c r="C12" s="51" t="s">
        <v>30</v>
      </c>
      <c r="D12" s="58">
        <f>ROUNDUP((('Original Recipe'!D12/'Original Recipe'!$D$8)*Estimate!$D$8),0)</f>
        <v>5</v>
      </c>
      <c r="E12" s="55" t="s">
        <v>31</v>
      </c>
      <c r="F12" s="60"/>
      <c r="G12" s="49"/>
    </row>
    <row r="13" ht="12.0" customHeight="1">
      <c r="A13" s="51" t="s">
        <v>29</v>
      </c>
      <c r="B13" s="51" t="s">
        <v>24</v>
      </c>
      <c r="C13" s="51" t="s">
        <v>32</v>
      </c>
      <c r="D13" s="58">
        <f>ROUNDUP((('Original Recipe'!D13/'Original Recipe'!$D$8)*Estimate!$D$8),0)</f>
        <v>3</v>
      </c>
      <c r="E13" s="55" t="s">
        <v>31</v>
      </c>
      <c r="F13" s="60"/>
      <c r="G13" s="49"/>
    </row>
    <row r="14" ht="12.0" customHeight="1">
      <c r="A14" s="51" t="s">
        <v>29</v>
      </c>
      <c r="B14" s="51" t="s">
        <v>24</v>
      </c>
      <c r="C14" s="51" t="s">
        <v>33</v>
      </c>
      <c r="D14" s="58">
        <f>ROUNDUP((('Original Recipe'!D14/'Original Recipe'!$D$8)*Estimate!$D$8),0)</f>
        <v>4</v>
      </c>
      <c r="E14" s="55" t="s">
        <v>34</v>
      </c>
      <c r="F14" s="60"/>
      <c r="G14" s="49"/>
    </row>
    <row r="15" ht="12.0" customHeight="1">
      <c r="A15" s="51" t="s">
        <v>35</v>
      </c>
      <c r="B15" s="51" t="s">
        <v>36</v>
      </c>
      <c r="C15" s="63" t="s">
        <v>37</v>
      </c>
      <c r="D15" s="65">
        <f>D9/2*30</f>
        <v>675</v>
      </c>
      <c r="E15" s="55" t="s">
        <v>38</v>
      </c>
      <c r="F15" s="67" t="s">
        <v>39</v>
      </c>
      <c r="G15" s="49"/>
    </row>
    <row r="16" ht="12.0" customHeight="1">
      <c r="A16" s="51" t="s">
        <v>35</v>
      </c>
      <c r="B16" s="51" t="s">
        <v>40</v>
      </c>
      <c r="C16" s="63" t="s">
        <v>41</v>
      </c>
      <c r="D16" s="65">
        <f>D9/2*30*3/4</f>
        <v>506.25</v>
      </c>
      <c r="E16" s="55" t="s">
        <v>38</v>
      </c>
      <c r="F16" s="69" t="s">
        <v>42</v>
      </c>
      <c r="G16" s="49"/>
    </row>
    <row r="17" ht="12.0" customHeight="1">
      <c r="A17" s="51" t="s">
        <v>35</v>
      </c>
      <c r="B17" s="51" t="s">
        <v>40</v>
      </c>
      <c r="C17" s="63" t="s">
        <v>37</v>
      </c>
      <c r="D17" s="65">
        <f>D9/2*30*1/4</f>
        <v>168.75</v>
      </c>
      <c r="E17" s="55" t="s">
        <v>38</v>
      </c>
      <c r="F17" s="71"/>
      <c r="G17" s="49"/>
    </row>
    <row r="18" ht="12.0" customHeight="1">
      <c r="A18" s="51" t="s">
        <v>44</v>
      </c>
      <c r="B18" s="51" t="s">
        <v>45</v>
      </c>
      <c r="C18" s="51" t="s">
        <v>46</v>
      </c>
      <c r="D18" s="74" t="s">
        <v>47</v>
      </c>
      <c r="E18" s="75"/>
      <c r="F18" s="67" t="s">
        <v>48</v>
      </c>
      <c r="G18" s="49"/>
    </row>
    <row r="19" ht="12.0" customHeight="1">
      <c r="A19" s="51" t="s">
        <v>44</v>
      </c>
      <c r="B19" s="51" t="s">
        <v>45</v>
      </c>
      <c r="C19" s="63" t="s">
        <v>49</v>
      </c>
      <c r="D19" s="76">
        <f>2*D9/10</f>
        <v>9</v>
      </c>
      <c r="E19" s="55" t="s">
        <v>50</v>
      </c>
      <c r="F19" s="74" t="s">
        <v>51</v>
      </c>
      <c r="G19" s="49"/>
    </row>
    <row r="20" ht="12.0" customHeight="1">
      <c r="A20" s="51" t="s">
        <v>52</v>
      </c>
      <c r="B20" s="51" t="s">
        <v>53</v>
      </c>
      <c r="C20" s="51" t="s">
        <v>54</v>
      </c>
      <c r="D20" s="58">
        <f>ROUNDUP((('Original Recipe'!D21/'Original Recipe'!$D$8)*Estimate!$D$8),0)</f>
        <v>12</v>
      </c>
      <c r="E20" s="55" t="s">
        <v>55</v>
      </c>
      <c r="F20" s="56" t="s">
        <v>56</v>
      </c>
      <c r="G20" s="49"/>
    </row>
    <row r="21" ht="12.0" customHeight="1">
      <c r="A21" s="78" t="s">
        <v>44</v>
      </c>
      <c r="B21" s="78" t="s">
        <v>57</v>
      </c>
      <c r="C21" s="78" t="s">
        <v>57</v>
      </c>
      <c r="D21" s="81"/>
      <c r="E21" s="83"/>
      <c r="F21" s="85" t="s">
        <v>58</v>
      </c>
      <c r="G21" s="86"/>
    </row>
    <row r="22" ht="12.0" customHeight="1">
      <c r="A22" s="41"/>
      <c r="B22" s="41"/>
      <c r="C22" s="41"/>
      <c r="D22" s="41"/>
      <c r="E22" s="41"/>
      <c r="F22" s="41"/>
      <c r="G22" s="15"/>
    </row>
    <row r="23" ht="15.0" customHeight="1">
      <c r="A23" s="80" t="s">
        <v>59</v>
      </c>
      <c r="B23" s="19"/>
      <c r="C23" s="19"/>
      <c r="D23" s="19"/>
      <c r="E23" s="19"/>
      <c r="F23" s="19"/>
      <c r="G23" s="19"/>
    </row>
    <row r="24" ht="12.0" customHeight="1">
      <c r="A24" s="82"/>
      <c r="B24" s="21"/>
      <c r="C24" s="84"/>
      <c r="D24" s="84"/>
      <c r="E24" s="87"/>
      <c r="F24" s="87"/>
      <c r="G24" s="88"/>
    </row>
    <row r="25" ht="12.0" customHeight="1">
      <c r="A25" s="25" t="s">
        <v>60</v>
      </c>
      <c r="B25" s="19"/>
      <c r="C25" s="19"/>
      <c r="D25" s="90"/>
      <c r="E25" s="49"/>
    </row>
    <row r="26" ht="12.0" customHeight="1">
      <c r="A26" s="41"/>
      <c r="B26" s="41"/>
      <c r="C26" s="41"/>
      <c r="D26" s="41"/>
      <c r="E26" s="15"/>
      <c r="F26" s="15"/>
      <c r="G26" s="15"/>
    </row>
    <row r="27" ht="12.0" customHeight="1">
      <c r="A27" s="43" t="s">
        <v>20</v>
      </c>
      <c r="B27" s="92" t="s">
        <v>61</v>
      </c>
      <c r="C27" s="92" t="s">
        <v>62</v>
      </c>
      <c r="D27" s="93" t="s">
        <v>63</v>
      </c>
      <c r="E27" s="19"/>
      <c r="F27" s="19"/>
      <c r="G27" s="19"/>
    </row>
    <row r="28" ht="12.0" customHeight="1">
      <c r="A28" s="95"/>
      <c r="B28" s="97"/>
      <c r="C28" s="97"/>
      <c r="D28" s="99"/>
      <c r="E28" s="19"/>
      <c r="F28" s="19"/>
      <c r="G28" s="27"/>
    </row>
    <row r="29" ht="12.0" customHeight="1">
      <c r="A29" s="95"/>
      <c r="B29" s="97"/>
      <c r="C29" s="97"/>
      <c r="D29" s="99"/>
      <c r="E29" s="19"/>
      <c r="F29" s="19"/>
      <c r="G29" s="19"/>
    </row>
    <row r="30" ht="12.0" customHeight="1">
      <c r="A30" s="95"/>
      <c r="B30" s="97"/>
      <c r="C30" s="97"/>
      <c r="D30" s="99"/>
      <c r="E30" s="19"/>
      <c r="F30" s="19"/>
      <c r="G30" s="19"/>
    </row>
    <row r="31" ht="12.0" customHeight="1">
      <c r="A31" s="95"/>
      <c r="B31" s="97"/>
      <c r="C31" s="97"/>
      <c r="D31" s="99"/>
      <c r="E31" s="19"/>
      <c r="F31" s="19"/>
      <c r="G31" s="19"/>
    </row>
    <row r="32" ht="12.0" customHeight="1">
      <c r="A32" s="95"/>
      <c r="B32" s="97"/>
      <c r="C32" s="97"/>
      <c r="D32" s="102"/>
      <c r="E32" s="19"/>
      <c r="F32" s="19"/>
      <c r="G32" s="27"/>
    </row>
    <row r="33" ht="12.0" customHeight="1">
      <c r="A33" s="88"/>
      <c r="B33" s="88"/>
      <c r="C33" s="88"/>
      <c r="D33" s="88"/>
      <c r="E33" s="88"/>
      <c r="F33" s="88"/>
      <c r="G33" s="88"/>
    </row>
  </sheetData>
  <mergeCells count="12">
    <mergeCell ref="D28:G28"/>
    <mergeCell ref="D27:G27"/>
    <mergeCell ref="A8:C8"/>
    <mergeCell ref="D10:E10"/>
    <mergeCell ref="A23:G23"/>
    <mergeCell ref="A25:C25"/>
    <mergeCell ref="A6:G6"/>
    <mergeCell ref="E3:F3"/>
    <mergeCell ref="D30:G30"/>
    <mergeCell ref="D29:G29"/>
    <mergeCell ref="D31:G31"/>
    <mergeCell ref="D32:G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14"/>
    <col customWidth="1" min="2" max="2" width="15.29"/>
    <col customWidth="1" min="3" max="3" width="14.29"/>
    <col customWidth="1" min="4" max="4" width="17.14"/>
    <col customWidth="1" min="5" max="5" width="14.71"/>
    <col customWidth="1" min="6" max="6" width="31.29"/>
    <col customWidth="1" min="7" max="7" width="11.14"/>
  </cols>
  <sheetData>
    <row r="1" ht="15.0" customHeight="1">
      <c r="A1" s="2" t="s">
        <v>0</v>
      </c>
      <c r="B1" s="2" t="s">
        <v>1</v>
      </c>
      <c r="C1" s="4"/>
    </row>
    <row r="2" ht="15.0" customHeight="1">
      <c r="A2" s="6" t="s">
        <v>2</v>
      </c>
      <c r="B2" s="9">
        <f>50*D8</f>
        <v>1250</v>
      </c>
      <c r="C2" s="11" t="s">
        <v>3</v>
      </c>
      <c r="E2" s="6" t="s">
        <v>5</v>
      </c>
    </row>
    <row r="3" ht="15.0" customHeight="1">
      <c r="A3" s="6" t="s">
        <v>6</v>
      </c>
      <c r="B3" s="6" t="s">
        <v>7</v>
      </c>
      <c r="E3" s="6" t="s">
        <v>8</v>
      </c>
    </row>
    <row r="4" ht="15.0" customHeight="1">
      <c r="C4" s="13" t="s">
        <v>9</v>
      </c>
      <c r="D4" s="13" t="s">
        <v>9</v>
      </c>
    </row>
    <row r="5" ht="12.0" customHeight="1">
      <c r="A5" s="15"/>
      <c r="B5" s="15"/>
      <c r="C5" s="15"/>
      <c r="D5" s="15"/>
      <c r="E5" s="15"/>
      <c r="F5" s="15"/>
      <c r="G5" s="15"/>
    </row>
    <row r="6" ht="15.0" customHeight="1">
      <c r="A6" s="17" t="s">
        <v>14</v>
      </c>
      <c r="B6" s="19"/>
      <c r="C6" s="19"/>
      <c r="D6" s="19"/>
      <c r="E6" s="19"/>
      <c r="F6" s="19"/>
      <c r="G6" s="19"/>
    </row>
    <row r="7" ht="12.0" customHeight="1">
      <c r="A7" s="21"/>
      <c r="B7" s="21"/>
      <c r="C7" s="21"/>
      <c r="D7" s="21"/>
      <c r="E7" s="21"/>
      <c r="F7" s="23"/>
      <c r="G7" s="23"/>
    </row>
    <row r="8" ht="12.0" customHeight="1">
      <c r="A8" s="25" t="s">
        <v>15</v>
      </c>
      <c r="B8" s="19"/>
      <c r="C8" s="27"/>
      <c r="D8" s="29">
        <v>25.0</v>
      </c>
      <c r="E8" s="31" t="s">
        <v>16</v>
      </c>
      <c r="F8" s="32"/>
    </row>
    <row r="9" ht="12.0" customHeight="1">
      <c r="A9" s="33"/>
      <c r="B9" s="33"/>
      <c r="C9" s="37" t="s">
        <v>17</v>
      </c>
      <c r="D9" s="39">
        <f>D8+10</f>
        <v>35</v>
      </c>
      <c r="E9" s="41"/>
      <c r="F9" s="15"/>
    </row>
    <row r="10" ht="12.0" customHeight="1">
      <c r="A10" s="42" t="s">
        <v>18</v>
      </c>
      <c r="B10" s="42" t="s">
        <v>19</v>
      </c>
      <c r="C10" s="43" t="s">
        <v>20</v>
      </c>
      <c r="D10" s="45" t="s">
        <v>21</v>
      </c>
      <c r="E10" s="19"/>
      <c r="F10" s="47" t="s">
        <v>22</v>
      </c>
      <c r="G10" s="49"/>
    </row>
    <row r="11" ht="12.0" customHeight="1">
      <c r="A11" s="51" t="s">
        <v>23</v>
      </c>
      <c r="B11" s="51" t="s">
        <v>24</v>
      </c>
      <c r="C11" s="51" t="s">
        <v>25</v>
      </c>
      <c r="D11" s="53">
        <f>ROUNDUP((('Original Recipe'!D11/'Original Recipe'!$D$8)*Estimate!$D$8),1)</f>
        <v>2.4</v>
      </c>
      <c r="E11" s="55" t="s">
        <v>26</v>
      </c>
      <c r="F11" s="56" t="s">
        <v>28</v>
      </c>
      <c r="G11" s="49"/>
    </row>
    <row r="12" ht="12.0" customHeight="1">
      <c r="A12" s="51" t="s">
        <v>29</v>
      </c>
      <c r="B12" s="51" t="s">
        <v>24</v>
      </c>
      <c r="C12" s="51" t="s">
        <v>30</v>
      </c>
      <c r="D12" s="58">
        <f>ROUNDUP((('Original Recipe'!D12/'Original Recipe'!$D$8)*Estimate!$D$8),0)</f>
        <v>5</v>
      </c>
      <c r="E12" s="55" t="s">
        <v>31</v>
      </c>
      <c r="F12" s="60"/>
      <c r="G12" s="49"/>
    </row>
    <row r="13" ht="12.0" customHeight="1">
      <c r="A13" s="51" t="s">
        <v>29</v>
      </c>
      <c r="B13" s="51" t="s">
        <v>24</v>
      </c>
      <c r="C13" s="51" t="s">
        <v>32</v>
      </c>
      <c r="D13" s="58">
        <f>ROUNDUP((('Original Recipe'!D13/'Original Recipe'!$D$8)*Estimate!$D$8),0)</f>
        <v>3</v>
      </c>
      <c r="E13" s="55" t="s">
        <v>31</v>
      </c>
      <c r="F13" s="60"/>
      <c r="G13" s="49"/>
    </row>
    <row r="14" ht="12.0" customHeight="1">
      <c r="A14" s="51" t="s">
        <v>29</v>
      </c>
      <c r="B14" s="51" t="s">
        <v>24</v>
      </c>
      <c r="C14" s="51" t="s">
        <v>33</v>
      </c>
      <c r="D14" s="58">
        <f>ROUNDUP((('Original Recipe'!D14/'Original Recipe'!$D$8)*Estimate!$D$8),0)</f>
        <v>4</v>
      </c>
      <c r="E14" s="55" t="s">
        <v>34</v>
      </c>
      <c r="F14" s="60"/>
      <c r="G14" s="49"/>
    </row>
    <row r="15" ht="12.0" customHeight="1">
      <c r="A15" s="51" t="s">
        <v>35</v>
      </c>
      <c r="B15" s="51" t="s">
        <v>36</v>
      </c>
      <c r="C15" s="63" t="s">
        <v>37</v>
      </c>
      <c r="D15" s="65">
        <f>D9/2*30</f>
        <v>525</v>
      </c>
      <c r="E15" s="55" t="s">
        <v>38</v>
      </c>
      <c r="F15" s="67" t="s">
        <v>39</v>
      </c>
      <c r="G15" s="49"/>
    </row>
    <row r="16" ht="12.0" customHeight="1">
      <c r="A16" s="51" t="s">
        <v>35</v>
      </c>
      <c r="B16" s="51" t="s">
        <v>40</v>
      </c>
      <c r="C16" s="63" t="s">
        <v>41</v>
      </c>
      <c r="D16" s="65">
        <f>D9/2*30*3/4</f>
        <v>393.75</v>
      </c>
      <c r="E16" s="55" t="s">
        <v>38</v>
      </c>
      <c r="F16" s="69" t="s">
        <v>42</v>
      </c>
      <c r="G16" s="49"/>
    </row>
    <row r="17" ht="12.0" customHeight="1">
      <c r="A17" s="51" t="s">
        <v>35</v>
      </c>
      <c r="B17" s="51" t="s">
        <v>40</v>
      </c>
      <c r="C17" s="63" t="s">
        <v>37</v>
      </c>
      <c r="D17" s="65">
        <f>D9/2*30*1/4</f>
        <v>131.25</v>
      </c>
      <c r="E17" s="55" t="s">
        <v>38</v>
      </c>
      <c r="F17" s="71"/>
      <c r="G17" s="49"/>
    </row>
    <row r="18" ht="12.0" customHeight="1">
      <c r="A18" s="51" t="s">
        <v>44</v>
      </c>
      <c r="B18" s="51" t="s">
        <v>45</v>
      </c>
      <c r="C18" s="51" t="s">
        <v>46</v>
      </c>
      <c r="D18" s="74" t="s">
        <v>47</v>
      </c>
      <c r="E18" s="75"/>
      <c r="F18" s="67" t="s">
        <v>48</v>
      </c>
      <c r="G18" s="49"/>
    </row>
    <row r="19" ht="12.0" customHeight="1">
      <c r="A19" s="51" t="s">
        <v>44</v>
      </c>
      <c r="B19" s="51" t="s">
        <v>45</v>
      </c>
      <c r="C19" s="63" t="s">
        <v>49</v>
      </c>
      <c r="D19" s="76">
        <f>2*D9/10</f>
        <v>7</v>
      </c>
      <c r="E19" s="55" t="s">
        <v>50</v>
      </c>
      <c r="F19" s="74" t="s">
        <v>51</v>
      </c>
      <c r="G19" s="49"/>
    </row>
    <row r="20" ht="12.0" customHeight="1">
      <c r="A20" s="51" t="s">
        <v>52</v>
      </c>
      <c r="B20" s="51" t="s">
        <v>53</v>
      </c>
      <c r="C20" s="51" t="s">
        <v>54</v>
      </c>
      <c r="D20" s="58">
        <f>ROUNDUP((('Original Recipe'!D21/'Original Recipe'!$D$8)*Estimate!$D$8),0)</f>
        <v>12</v>
      </c>
      <c r="E20" s="55" t="s">
        <v>55</v>
      </c>
      <c r="F20" s="56" t="s">
        <v>56</v>
      </c>
      <c r="G20" s="49"/>
    </row>
    <row r="21" ht="12.0" customHeight="1">
      <c r="A21" s="51" t="s">
        <v>44</v>
      </c>
      <c r="B21" s="51" t="s">
        <v>57</v>
      </c>
      <c r="C21" s="51" t="s">
        <v>57</v>
      </c>
      <c r="D21" s="60"/>
      <c r="E21" s="75"/>
      <c r="F21" s="56" t="s">
        <v>58</v>
      </c>
      <c r="G21" s="49"/>
    </row>
    <row r="22" ht="12.0" customHeight="1">
      <c r="A22" s="41"/>
      <c r="B22" s="41"/>
      <c r="C22" s="41"/>
      <c r="D22" s="41"/>
      <c r="E22" s="41"/>
      <c r="F22" s="41"/>
      <c r="G22" s="15"/>
    </row>
    <row r="23" ht="15.0" customHeight="1">
      <c r="A23" s="80" t="s">
        <v>59</v>
      </c>
      <c r="B23" s="19"/>
      <c r="C23" s="19"/>
      <c r="D23" s="19"/>
      <c r="E23" s="19"/>
      <c r="F23" s="19"/>
      <c r="G23" s="19"/>
    </row>
    <row r="24" ht="12.0" customHeight="1">
      <c r="A24" s="82"/>
      <c r="B24" s="21"/>
      <c r="C24" s="84"/>
      <c r="D24" s="84"/>
      <c r="E24" s="87"/>
      <c r="F24" s="87"/>
      <c r="G24" s="88"/>
    </row>
    <row r="25" ht="12.0" customHeight="1">
      <c r="A25" s="25" t="s">
        <v>60</v>
      </c>
      <c r="B25" s="19"/>
      <c r="C25" s="19"/>
      <c r="D25" s="90"/>
      <c r="E25" s="49"/>
    </row>
    <row r="26" ht="12.0" customHeight="1">
      <c r="A26" s="41"/>
      <c r="B26" s="41"/>
      <c r="C26" s="41"/>
      <c r="D26" s="41"/>
      <c r="E26" s="15"/>
      <c r="F26" s="15"/>
      <c r="G26" s="15"/>
    </row>
    <row r="27" ht="12.0" customHeight="1">
      <c r="A27" s="43" t="s">
        <v>20</v>
      </c>
      <c r="B27" s="92" t="s">
        <v>61</v>
      </c>
      <c r="C27" s="92" t="s">
        <v>62</v>
      </c>
      <c r="D27" s="93" t="s">
        <v>63</v>
      </c>
      <c r="E27" s="19"/>
      <c r="F27" s="19"/>
      <c r="G27" s="19"/>
    </row>
    <row r="28" ht="12.0" customHeight="1">
      <c r="A28" s="95"/>
      <c r="B28" s="97"/>
      <c r="C28" s="97"/>
      <c r="D28" s="99"/>
      <c r="E28" s="19"/>
      <c r="F28" s="19"/>
      <c r="G28" s="27"/>
    </row>
    <row r="29" ht="12.0" customHeight="1">
      <c r="A29" s="95"/>
      <c r="B29" s="97"/>
      <c r="C29" s="97"/>
      <c r="D29" s="99"/>
      <c r="E29" s="19"/>
      <c r="F29" s="19"/>
      <c r="G29" s="19"/>
    </row>
    <row r="30" ht="12.0" customHeight="1">
      <c r="A30" s="95"/>
      <c r="B30" s="97"/>
      <c r="C30" s="97"/>
      <c r="D30" s="99"/>
      <c r="E30" s="19"/>
      <c r="F30" s="19"/>
      <c r="G30" s="19"/>
    </row>
    <row r="31" ht="12.0" customHeight="1">
      <c r="A31" s="95"/>
      <c r="B31" s="97"/>
      <c r="C31" s="97"/>
      <c r="D31" s="99"/>
      <c r="E31" s="19"/>
      <c r="F31" s="19"/>
      <c r="G31" s="19"/>
    </row>
    <row r="32" ht="12.0" customHeight="1">
      <c r="A32" s="95"/>
      <c r="B32" s="97"/>
      <c r="C32" s="97"/>
      <c r="D32" s="102"/>
      <c r="E32" s="19"/>
      <c r="F32" s="19"/>
      <c r="G32" s="27"/>
    </row>
    <row r="33" ht="12.0" customHeight="1">
      <c r="A33" s="88"/>
      <c r="B33" s="88"/>
      <c r="C33" s="88"/>
      <c r="D33" s="88"/>
      <c r="E33" s="88"/>
      <c r="F33" s="88"/>
      <c r="G33" s="88"/>
    </row>
  </sheetData>
  <mergeCells count="11">
    <mergeCell ref="A23:G23"/>
    <mergeCell ref="A25:C25"/>
    <mergeCell ref="D27:G27"/>
    <mergeCell ref="D28:G28"/>
    <mergeCell ref="D29:G29"/>
    <mergeCell ref="D30:G30"/>
    <mergeCell ref="D31:G31"/>
    <mergeCell ref="D32:G32"/>
    <mergeCell ref="A6:G6"/>
    <mergeCell ref="A8:C8"/>
    <mergeCell ref="D10:E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86"/>
    <col customWidth="1" min="2" max="2" width="15.86"/>
    <col customWidth="1" min="3" max="3" width="21.86"/>
    <col customWidth="1" min="4" max="4" width="20.71"/>
    <col customWidth="1" min="5" max="5" width="20.43"/>
    <col customWidth="1" min="6" max="6" width="18.29"/>
    <col customWidth="1" min="7" max="7" width="7.0"/>
  </cols>
  <sheetData>
    <row r="1" ht="15.0" customHeight="1">
      <c r="A1" s="2" t="s">
        <v>0</v>
      </c>
      <c r="B1" s="2" t="s">
        <v>1</v>
      </c>
      <c r="C1" s="4"/>
    </row>
    <row r="2" ht="15.0" customHeight="1">
      <c r="A2" s="6" t="s">
        <v>2</v>
      </c>
      <c r="B2" s="6" t="s">
        <v>79</v>
      </c>
      <c r="E2" s="6" t="s">
        <v>5</v>
      </c>
    </row>
    <row r="3" ht="15.0" customHeight="1">
      <c r="A3" s="6" t="s">
        <v>6</v>
      </c>
      <c r="B3" s="6" t="s">
        <v>80</v>
      </c>
      <c r="E3" s="6" t="s">
        <v>12</v>
      </c>
    </row>
    <row r="4" ht="15.0" customHeight="1">
      <c r="C4" s="13" t="s">
        <v>9</v>
      </c>
      <c r="D4" s="13" t="s">
        <v>9</v>
      </c>
    </row>
    <row r="5" ht="12.0" customHeight="1">
      <c r="A5" s="15"/>
      <c r="B5" s="15"/>
      <c r="C5" s="15"/>
      <c r="D5" s="15"/>
      <c r="E5" s="15"/>
      <c r="F5" s="15"/>
    </row>
    <row r="6" ht="15.0" customHeight="1">
      <c r="A6" s="17" t="s">
        <v>14</v>
      </c>
      <c r="B6" s="19"/>
      <c r="C6" s="19"/>
      <c r="D6" s="19"/>
      <c r="E6" s="19"/>
      <c r="F6" s="19"/>
    </row>
    <row r="7" ht="12.0" customHeight="1">
      <c r="A7" s="115"/>
      <c r="B7" s="21"/>
      <c r="C7" s="21"/>
      <c r="D7" s="21"/>
      <c r="E7" s="21"/>
      <c r="F7" s="117"/>
      <c r="G7" s="49"/>
    </row>
    <row r="8" ht="12.0" customHeight="1">
      <c r="A8" s="25" t="s">
        <v>15</v>
      </c>
      <c r="B8" s="19"/>
      <c r="C8" s="27"/>
      <c r="D8" s="119">
        <v>60.0</v>
      </c>
      <c r="E8" s="31" t="s">
        <v>16</v>
      </c>
      <c r="F8" s="121"/>
      <c r="G8" s="49"/>
    </row>
    <row r="9" ht="12.0" customHeight="1">
      <c r="A9" s="129"/>
      <c r="B9" s="33"/>
      <c r="C9" s="41"/>
      <c r="D9" s="41"/>
      <c r="E9" s="41"/>
      <c r="F9" s="130"/>
      <c r="G9" s="49"/>
    </row>
    <row r="10" ht="12.0" customHeight="1">
      <c r="A10" s="42" t="s">
        <v>18</v>
      </c>
      <c r="B10" s="42" t="s">
        <v>19</v>
      </c>
      <c r="C10" s="43" t="s">
        <v>20</v>
      </c>
      <c r="D10" s="45" t="s">
        <v>95</v>
      </c>
      <c r="E10" s="19"/>
      <c r="F10" s="47" t="s">
        <v>22</v>
      </c>
      <c r="G10" s="49"/>
    </row>
    <row r="11" ht="12.0" customHeight="1">
      <c r="A11" s="51" t="s">
        <v>23</v>
      </c>
      <c r="B11" s="51" t="s">
        <v>24</v>
      </c>
      <c r="C11" s="51" t="s">
        <v>25</v>
      </c>
      <c r="D11" s="142">
        <f>ROUNDUP(((120*D8)/1000),1)</f>
        <v>7.2</v>
      </c>
      <c r="E11" s="69" t="s">
        <v>26</v>
      </c>
      <c r="F11" s="144" t="s">
        <v>28</v>
      </c>
      <c r="G11" s="146"/>
    </row>
    <row r="12" ht="12.0" customHeight="1">
      <c r="A12" s="51" t="s">
        <v>29</v>
      </c>
      <c r="B12" s="51" t="s">
        <v>24</v>
      </c>
      <c r="C12" s="51" t="s">
        <v>30</v>
      </c>
      <c r="D12" s="51">
        <v>15.0</v>
      </c>
      <c r="E12" s="69" t="s">
        <v>31</v>
      </c>
      <c r="F12" s="148"/>
      <c r="G12" s="49"/>
    </row>
    <row r="13" ht="12.0" customHeight="1">
      <c r="A13" s="51" t="s">
        <v>29</v>
      </c>
      <c r="B13" s="51" t="s">
        <v>24</v>
      </c>
      <c r="C13" s="51" t="s">
        <v>32</v>
      </c>
      <c r="D13" s="51">
        <v>9.0</v>
      </c>
      <c r="E13" s="69" t="s">
        <v>31</v>
      </c>
      <c r="F13" s="148"/>
      <c r="G13" s="49"/>
    </row>
    <row r="14" ht="12.0" customHeight="1">
      <c r="A14" s="51" t="s">
        <v>29</v>
      </c>
      <c r="B14" s="51" t="s">
        <v>24</v>
      </c>
      <c r="C14" s="51" t="s">
        <v>33</v>
      </c>
      <c r="D14" s="51">
        <v>12.0</v>
      </c>
      <c r="E14" s="69" t="s">
        <v>34</v>
      </c>
      <c r="F14" s="148"/>
      <c r="G14" s="49"/>
    </row>
    <row r="15" ht="12.0" customHeight="1">
      <c r="A15" s="51" t="s">
        <v>35</v>
      </c>
      <c r="B15" s="51" t="s">
        <v>36</v>
      </c>
      <c r="C15" s="51" t="s">
        <v>140</v>
      </c>
      <c r="D15" s="142">
        <f>D8/2*30</f>
        <v>900</v>
      </c>
      <c r="E15" s="69" t="s">
        <v>38</v>
      </c>
      <c r="F15" s="69" t="s">
        <v>141</v>
      </c>
      <c r="G15" s="49"/>
    </row>
    <row r="16" ht="12.0" customHeight="1">
      <c r="A16" s="51" t="s">
        <v>35</v>
      </c>
      <c r="B16" s="51" t="s">
        <v>40</v>
      </c>
      <c r="C16" s="51" t="s">
        <v>41</v>
      </c>
      <c r="D16" s="142">
        <f>D8/2*30*3/4</f>
        <v>675</v>
      </c>
      <c r="E16" s="69" t="s">
        <v>38</v>
      </c>
      <c r="F16" s="152"/>
      <c r="G16" s="49"/>
    </row>
    <row r="17" ht="12.0" customHeight="1">
      <c r="A17" s="51" t="s">
        <v>35</v>
      </c>
      <c r="B17" s="51" t="s">
        <v>40</v>
      </c>
      <c r="C17" s="51" t="s">
        <v>140</v>
      </c>
      <c r="D17" s="142">
        <f>D8/2*30*1/4</f>
        <v>225</v>
      </c>
      <c r="E17" s="69" t="s">
        <v>38</v>
      </c>
      <c r="F17" s="154"/>
      <c r="G17" s="49"/>
    </row>
    <row r="18" ht="12.0" customHeight="1">
      <c r="A18" s="51" t="s">
        <v>44</v>
      </c>
      <c r="B18" s="51" t="s">
        <v>145</v>
      </c>
      <c r="C18" s="51" t="s">
        <v>46</v>
      </c>
      <c r="D18" s="51" t="s">
        <v>47</v>
      </c>
      <c r="E18" s="152"/>
      <c r="F18" s="148"/>
      <c r="G18" s="49"/>
    </row>
    <row r="19" ht="12.0" customHeight="1">
      <c r="A19" s="51" t="s">
        <v>44</v>
      </c>
      <c r="B19" s="51" t="s">
        <v>45</v>
      </c>
      <c r="C19" s="51" t="s">
        <v>49</v>
      </c>
      <c r="D19" s="142">
        <f>2*D8/10</f>
        <v>12</v>
      </c>
      <c r="E19" s="69" t="s">
        <v>50</v>
      </c>
      <c r="F19" s="144" t="s">
        <v>146</v>
      </c>
      <c r="G19" s="49"/>
    </row>
    <row r="20" ht="12.0" customHeight="1">
      <c r="A20" s="51" t="s">
        <v>44</v>
      </c>
      <c r="B20" s="51" t="s">
        <v>53</v>
      </c>
      <c r="C20" s="51" t="s">
        <v>147</v>
      </c>
      <c r="D20" s="51">
        <v>5.0</v>
      </c>
      <c r="E20" s="69" t="s">
        <v>148</v>
      </c>
      <c r="F20" s="148"/>
      <c r="G20" s="49"/>
    </row>
    <row r="21" ht="12.0" customHeight="1">
      <c r="A21" s="51" t="s">
        <v>52</v>
      </c>
      <c r="B21" s="51" t="s">
        <v>53</v>
      </c>
      <c r="C21" s="51" t="s">
        <v>54</v>
      </c>
      <c r="D21" s="142">
        <f>0.6*D8</f>
        <v>36</v>
      </c>
      <c r="E21" s="69" t="s">
        <v>55</v>
      </c>
      <c r="F21" s="148"/>
      <c r="G21" s="49"/>
    </row>
    <row r="22" ht="12.0" customHeight="1">
      <c r="A22" s="51" t="s">
        <v>44</v>
      </c>
      <c r="B22" s="51" t="s">
        <v>57</v>
      </c>
      <c r="C22" s="51" t="s">
        <v>57</v>
      </c>
      <c r="D22" s="142"/>
      <c r="E22" s="152"/>
      <c r="F22" s="148"/>
      <c r="G22" s="49"/>
    </row>
    <row r="23" ht="12.0" customHeight="1">
      <c r="A23" s="157"/>
      <c r="B23" s="41"/>
      <c r="C23" s="41"/>
      <c r="D23" s="41"/>
      <c r="E23" s="41"/>
      <c r="F23" s="161"/>
      <c r="G23" s="49"/>
    </row>
    <row r="24" ht="15.0" customHeight="1">
      <c r="A24" s="80" t="s">
        <v>59</v>
      </c>
      <c r="B24" s="19"/>
      <c r="C24" s="19"/>
      <c r="D24" s="19"/>
      <c r="E24" s="19"/>
      <c r="F24" s="19"/>
    </row>
    <row r="25" ht="12.0" customHeight="1">
      <c r="A25" s="82"/>
      <c r="B25" s="21"/>
      <c r="C25" s="84"/>
      <c r="D25" s="84"/>
      <c r="E25" s="87"/>
      <c r="F25" s="87"/>
    </row>
    <row r="26" ht="12.0" customHeight="1">
      <c r="A26" s="25" t="s">
        <v>60</v>
      </c>
      <c r="B26" s="19"/>
      <c r="C26" s="19"/>
      <c r="D26" s="90"/>
      <c r="E26" s="49"/>
    </row>
    <row r="27" ht="12.0" customHeight="1">
      <c r="A27" s="41"/>
      <c r="B27" s="41"/>
      <c r="C27" s="41"/>
      <c r="D27" s="41"/>
      <c r="E27" s="15"/>
      <c r="F27" s="15"/>
    </row>
    <row r="28" ht="12.0" customHeight="1">
      <c r="A28" s="43" t="s">
        <v>151</v>
      </c>
      <c r="B28" s="92" t="s">
        <v>152</v>
      </c>
      <c r="C28" s="93" t="s">
        <v>63</v>
      </c>
      <c r="D28" s="19"/>
      <c r="E28" s="19"/>
      <c r="F28" s="19"/>
    </row>
    <row r="29" ht="12.0" customHeight="1">
      <c r="A29" s="166" t="s">
        <v>81</v>
      </c>
      <c r="B29" s="167">
        <v>41589.0</v>
      </c>
      <c r="C29" s="169" t="s">
        <v>156</v>
      </c>
      <c r="D29" s="19"/>
      <c r="E29" s="19"/>
      <c r="F29" s="19"/>
    </row>
    <row r="30" ht="12.0" customHeight="1">
      <c r="A30" s="95"/>
      <c r="B30" s="97"/>
      <c r="C30" s="171"/>
      <c r="D30" s="19"/>
      <c r="E30" s="19"/>
      <c r="F30" s="19"/>
    </row>
    <row r="31" ht="12.0" customHeight="1">
      <c r="A31" s="95"/>
      <c r="B31" s="97"/>
      <c r="C31" s="171"/>
      <c r="D31" s="19"/>
      <c r="E31" s="19"/>
      <c r="F31" s="19"/>
    </row>
    <row r="32" ht="12.0" customHeight="1">
      <c r="A32" s="95"/>
      <c r="B32" s="97"/>
      <c r="C32" s="171"/>
      <c r="D32" s="19"/>
      <c r="E32" s="19"/>
      <c r="F32" s="19"/>
    </row>
    <row r="33" ht="12.0" customHeight="1">
      <c r="A33" s="88"/>
      <c r="B33" s="88"/>
      <c r="C33" s="88"/>
      <c r="D33" s="88"/>
      <c r="E33" s="88"/>
      <c r="F33" s="88"/>
    </row>
  </sheetData>
  <mergeCells count="10">
    <mergeCell ref="C31:F31"/>
    <mergeCell ref="C30:F30"/>
    <mergeCell ref="C32:F32"/>
    <mergeCell ref="A8:C8"/>
    <mergeCell ref="A6:F6"/>
    <mergeCell ref="D10:E10"/>
    <mergeCell ref="C28:F28"/>
    <mergeCell ref="A24:F24"/>
    <mergeCell ref="A26:C26"/>
    <mergeCell ref="C29:F29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0"/>
    <col customWidth="1" min="2" max="2" width="40.43"/>
    <col customWidth="1" min="3" max="3" width="31.43"/>
    <col customWidth="1" min="4" max="4" width="27.43"/>
    <col customWidth="1" min="5" max="5" width="20.86"/>
    <col customWidth="1" min="6" max="6" width="5.29"/>
  </cols>
  <sheetData>
    <row r="1" ht="11.25" customHeight="1">
      <c r="A1" s="2" t="s">
        <v>0</v>
      </c>
      <c r="B1" s="2" t="s">
        <v>1</v>
      </c>
      <c r="C1" s="111"/>
    </row>
    <row r="2" ht="15.0" customHeight="1">
      <c r="A2" s="112" t="s">
        <v>6</v>
      </c>
      <c r="B2" s="112" t="s">
        <v>81</v>
      </c>
      <c r="C2" s="113"/>
    </row>
    <row r="3" ht="12.0" customHeight="1">
      <c r="A3" s="41"/>
      <c r="B3" s="41"/>
      <c r="C3" s="41"/>
      <c r="D3" s="15"/>
      <c r="E3" s="15"/>
    </row>
    <row r="4" ht="14.25" customHeight="1">
      <c r="A4" s="114"/>
      <c r="B4" s="120" t="s">
        <v>82</v>
      </c>
      <c r="C4" s="120" t="s">
        <v>83</v>
      </c>
      <c r="D4" s="120" t="s">
        <v>84</v>
      </c>
      <c r="E4" s="120" t="s">
        <v>85</v>
      </c>
      <c r="F4" s="49"/>
    </row>
    <row r="5" ht="42.0" customHeight="1">
      <c r="A5" s="122" t="s">
        <v>86</v>
      </c>
      <c r="B5" s="122" t="s">
        <v>87</v>
      </c>
      <c r="C5" s="122" t="s">
        <v>88</v>
      </c>
      <c r="D5" s="123" t="s">
        <v>89</v>
      </c>
      <c r="E5" s="123" t="s">
        <v>90</v>
      </c>
      <c r="F5" s="128"/>
    </row>
    <row r="6" ht="56.25" customHeight="1">
      <c r="A6" s="122" t="s">
        <v>92</v>
      </c>
      <c r="B6" s="122"/>
      <c r="C6" s="122" t="s">
        <v>93</v>
      </c>
      <c r="D6" s="131" t="s">
        <v>94</v>
      </c>
      <c r="E6" s="122"/>
      <c r="F6" s="128"/>
    </row>
    <row r="7" ht="56.25" customHeight="1">
      <c r="A7" s="122" t="s">
        <v>96</v>
      </c>
      <c r="B7" s="122" t="s">
        <v>97</v>
      </c>
      <c r="C7" s="136" t="s">
        <v>98</v>
      </c>
      <c r="D7" s="122" t="s">
        <v>103</v>
      </c>
      <c r="E7" s="122" t="s">
        <v>104</v>
      </c>
      <c r="F7" s="128"/>
    </row>
    <row r="8" ht="42.0" customHeight="1">
      <c r="A8" s="122" t="s">
        <v>105</v>
      </c>
      <c r="B8" s="122" t="s">
        <v>106</v>
      </c>
      <c r="C8" s="122" t="s">
        <v>107</v>
      </c>
      <c r="D8" s="122" t="s">
        <v>107</v>
      </c>
      <c r="E8" s="122" t="s">
        <v>104</v>
      </c>
      <c r="F8" s="128"/>
    </row>
    <row r="9" ht="11.25" customHeight="1">
      <c r="A9" s="138" t="s">
        <v>108</v>
      </c>
      <c r="B9" s="140" t="s">
        <v>113</v>
      </c>
      <c r="C9" s="140" t="s">
        <v>107</v>
      </c>
      <c r="D9" s="140" t="s">
        <v>107</v>
      </c>
      <c r="E9" s="140" t="s">
        <v>107</v>
      </c>
      <c r="F9" s="128"/>
    </row>
    <row r="10" ht="11.25" customHeight="1">
      <c r="A10" s="125"/>
      <c r="B10" s="41"/>
      <c r="C10" s="141"/>
      <c r="D10" s="149"/>
      <c r="E10" s="149"/>
    </row>
    <row r="11" ht="11.25" customHeight="1">
      <c r="A11" s="132" t="s">
        <v>91</v>
      </c>
      <c r="B11" s="151"/>
      <c r="C11" s="156" t="s">
        <v>22</v>
      </c>
      <c r="D11" s="158"/>
      <c r="E11" s="159"/>
      <c r="F11" s="160"/>
    </row>
    <row r="12" ht="11.25" customHeight="1">
      <c r="A12" s="122" t="s">
        <v>100</v>
      </c>
      <c r="B12" s="162" t="s">
        <v>150</v>
      </c>
      <c r="C12" s="163"/>
      <c r="D12" s="146"/>
      <c r="E12" s="168"/>
    </row>
    <row r="13" ht="11.25" customHeight="1">
      <c r="A13" s="122" t="s">
        <v>109</v>
      </c>
      <c r="B13" s="162" t="s">
        <v>102</v>
      </c>
      <c r="C13" s="163"/>
      <c r="D13" s="146"/>
      <c r="E13" s="168"/>
    </row>
    <row r="14" ht="11.25" customHeight="1">
      <c r="A14" s="122" t="s">
        <v>111</v>
      </c>
      <c r="B14" s="162" t="s">
        <v>112</v>
      </c>
      <c r="C14" s="163"/>
      <c r="D14" s="146"/>
      <c r="E14" s="168"/>
    </row>
    <row r="15" ht="11.25" customHeight="1">
      <c r="A15" s="122" t="s">
        <v>115</v>
      </c>
      <c r="B15" s="162" t="s">
        <v>116</v>
      </c>
      <c r="C15" s="163"/>
      <c r="D15" s="146"/>
      <c r="E15" s="168"/>
    </row>
    <row r="16" ht="11.25" customHeight="1">
      <c r="A16" s="122" t="s">
        <v>118</v>
      </c>
      <c r="B16" s="162" t="s">
        <v>119</v>
      </c>
      <c r="C16" s="170" t="s">
        <v>120</v>
      </c>
      <c r="D16" s="146"/>
      <c r="E16" s="168"/>
    </row>
    <row r="17" ht="11.25" customHeight="1">
      <c r="A17" s="122" t="s">
        <v>121</v>
      </c>
      <c r="B17" s="162" t="s">
        <v>157</v>
      </c>
      <c r="C17" s="163"/>
      <c r="D17" s="146"/>
      <c r="E17" s="168"/>
    </row>
    <row r="18" ht="11.25" customHeight="1">
      <c r="A18" s="122" t="s">
        <v>123</v>
      </c>
      <c r="B18" s="162" t="s">
        <v>94</v>
      </c>
      <c r="C18" s="163"/>
      <c r="D18" s="146"/>
      <c r="E18" s="168"/>
    </row>
    <row r="19" ht="11.25" customHeight="1">
      <c r="A19" s="122" t="s">
        <v>125</v>
      </c>
      <c r="B19" s="162" t="s">
        <v>158</v>
      </c>
      <c r="C19" s="163"/>
      <c r="D19" s="146"/>
      <c r="E19" s="168"/>
    </row>
    <row r="20" ht="11.25" customHeight="1">
      <c r="A20" s="122" t="s">
        <v>127</v>
      </c>
      <c r="B20" s="162" t="s">
        <v>128</v>
      </c>
      <c r="C20" s="163"/>
      <c r="D20" s="146"/>
      <c r="E20" s="168"/>
    </row>
    <row r="21" ht="11.25" customHeight="1">
      <c r="A21" s="122" t="s">
        <v>129</v>
      </c>
      <c r="B21" s="162" t="s">
        <v>159</v>
      </c>
      <c r="C21" s="170" t="s">
        <v>160</v>
      </c>
      <c r="D21" s="146"/>
      <c r="E21" s="168"/>
    </row>
    <row r="22" ht="11.25" customHeight="1">
      <c r="A22" s="122" t="s">
        <v>131</v>
      </c>
      <c r="B22" s="170" t="s">
        <v>132</v>
      </c>
      <c r="C22" s="170" t="s">
        <v>133</v>
      </c>
      <c r="D22" s="146"/>
      <c r="E22" s="168"/>
    </row>
    <row r="23" ht="11.25" customHeight="1">
      <c r="A23" s="122" t="s">
        <v>134</v>
      </c>
      <c r="B23" s="170" t="s">
        <v>161</v>
      </c>
      <c r="C23" s="163"/>
      <c r="D23" s="146"/>
      <c r="E23" s="168"/>
    </row>
    <row r="24" ht="11.25" customHeight="1">
      <c r="A24" s="122" t="s">
        <v>138</v>
      </c>
      <c r="B24" s="170" t="s">
        <v>137</v>
      </c>
      <c r="C24" s="163"/>
      <c r="D24" s="146"/>
      <c r="E24" s="168"/>
    </row>
    <row r="25" ht="11.25" customHeight="1">
      <c r="A25" s="143"/>
      <c r="B25" s="149"/>
      <c r="C25" s="149"/>
      <c r="D25" s="168"/>
      <c r="E25" s="168"/>
    </row>
    <row r="26" ht="11.25" customHeight="1">
      <c r="A26" s="104"/>
      <c r="B26" s="168"/>
      <c r="C26" s="168"/>
      <c r="D26" s="168"/>
      <c r="E26" s="168"/>
    </row>
    <row r="27" ht="11.25" customHeight="1">
      <c r="A27" s="104"/>
      <c r="B27" s="168"/>
      <c r="C27" s="168"/>
      <c r="D27" s="168"/>
      <c r="E27" s="168"/>
    </row>
    <row r="28" ht="11.25" customHeight="1">
      <c r="A28" s="104"/>
      <c r="B28" s="168"/>
      <c r="C28" s="168"/>
      <c r="D28" s="168"/>
      <c r="E28" s="168"/>
    </row>
    <row r="29" ht="11.25" customHeight="1">
      <c r="A29" s="104"/>
      <c r="B29" s="168"/>
      <c r="C29" s="168"/>
      <c r="D29" s="168"/>
      <c r="E29" s="168"/>
    </row>
    <row r="30" ht="11.25" customHeight="1">
      <c r="A30" s="104"/>
      <c r="B30" s="168"/>
      <c r="C30" s="168"/>
      <c r="D30" s="168"/>
      <c r="E30" s="168"/>
    </row>
    <row r="31" ht="11.25" customHeight="1">
      <c r="A31" s="104"/>
      <c r="B31" s="168"/>
      <c r="C31" s="168"/>
      <c r="D31" s="168"/>
      <c r="E31" s="168"/>
    </row>
    <row r="32" ht="11.25" customHeight="1">
      <c r="A32" s="104"/>
      <c r="B32" s="168"/>
      <c r="C32" s="168"/>
      <c r="D32" s="168"/>
      <c r="E32" s="168"/>
    </row>
    <row r="33" ht="11.25" customHeight="1">
      <c r="A33" s="104"/>
      <c r="B33" s="168"/>
      <c r="C33" s="168"/>
      <c r="D33" s="168"/>
      <c r="E33" s="168"/>
    </row>
    <row r="34" ht="11.25" customHeight="1">
      <c r="A34" s="104"/>
      <c r="B34" s="168"/>
      <c r="C34" s="168"/>
      <c r="D34" s="168"/>
      <c r="E34" s="168"/>
    </row>
    <row r="35" ht="11.25" customHeight="1">
      <c r="A35" s="147" t="s">
        <v>22</v>
      </c>
      <c r="B35" s="168"/>
      <c r="C35" s="168"/>
      <c r="D35" s="168"/>
      <c r="E35" s="168"/>
    </row>
    <row r="36" ht="11.25" customHeight="1">
      <c r="A36" s="150" t="s">
        <v>139</v>
      </c>
      <c r="B36" s="173" t="s">
        <v>142</v>
      </c>
      <c r="C36" s="168"/>
      <c r="D36" s="168"/>
      <c r="E36" s="16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.0"/>
    <col customWidth="1" min="2" max="2" width="40.43"/>
    <col customWidth="1" min="3" max="3" width="31.43"/>
    <col customWidth="1" min="4" max="4" width="27.43"/>
  </cols>
  <sheetData>
    <row r="1" ht="11.25" customHeight="1">
      <c r="A1" s="1" t="s">
        <v>0</v>
      </c>
      <c r="B1" s="1" t="s">
        <v>1</v>
      </c>
      <c r="C1" s="116"/>
      <c r="D1" s="3"/>
    </row>
    <row r="2" ht="15.0" customHeight="1">
      <c r="A2" s="118" t="s">
        <v>6</v>
      </c>
      <c r="B2" s="118"/>
      <c r="C2" s="124"/>
      <c r="D2" s="3"/>
    </row>
    <row r="3" ht="12.0" customHeight="1">
      <c r="A3" s="125"/>
      <c r="B3" s="125"/>
      <c r="C3" s="125"/>
      <c r="D3" s="16"/>
    </row>
    <row r="4" ht="11.25" customHeight="1">
      <c r="A4" s="125"/>
      <c r="B4" s="125"/>
      <c r="C4" s="126"/>
      <c r="D4" s="127"/>
    </row>
    <row r="5" ht="21.0" customHeight="1">
      <c r="A5" s="132" t="s">
        <v>91</v>
      </c>
      <c r="B5" s="133"/>
      <c r="C5" s="134" t="s">
        <v>99</v>
      </c>
      <c r="D5" s="135"/>
    </row>
    <row r="6" ht="21.0" customHeight="1">
      <c r="A6" s="122" t="s">
        <v>100</v>
      </c>
      <c r="B6" s="123" t="s">
        <v>101</v>
      </c>
      <c r="C6" s="137" t="s">
        <v>102</v>
      </c>
      <c r="D6" s="137"/>
    </row>
    <row r="7" ht="21.0" customHeight="1">
      <c r="A7" s="122" t="s">
        <v>109</v>
      </c>
      <c r="B7" s="3"/>
      <c r="C7" s="137"/>
      <c r="D7" s="123" t="s">
        <v>110</v>
      </c>
    </row>
    <row r="8" ht="21.0" customHeight="1">
      <c r="A8" s="122" t="s">
        <v>111</v>
      </c>
      <c r="B8" s="139" t="s">
        <v>112</v>
      </c>
      <c r="C8" s="137"/>
      <c r="D8" s="123" t="s">
        <v>114</v>
      </c>
    </row>
    <row r="9" ht="21.0" customHeight="1">
      <c r="A9" s="122" t="s">
        <v>115</v>
      </c>
      <c r="B9" s="139" t="s">
        <v>116</v>
      </c>
      <c r="C9" s="137"/>
      <c r="D9" s="123" t="s">
        <v>117</v>
      </c>
    </row>
    <row r="10" ht="21.0" customHeight="1">
      <c r="A10" s="122" t="s">
        <v>118</v>
      </c>
      <c r="B10" s="122" t="s">
        <v>119</v>
      </c>
      <c r="C10" s="122" t="s">
        <v>120</v>
      </c>
      <c r="D10" s="137"/>
    </row>
    <row r="11" ht="21.0" customHeight="1">
      <c r="A11" s="122" t="s">
        <v>121</v>
      </c>
      <c r="B11" s="123" t="s">
        <v>122</v>
      </c>
      <c r="C11" s="137"/>
      <c r="D11" s="137"/>
    </row>
    <row r="12" ht="21.0" customHeight="1">
      <c r="A12" s="122" t="s">
        <v>123</v>
      </c>
      <c r="B12" s="122" t="s">
        <v>94</v>
      </c>
      <c r="C12" s="137"/>
      <c r="D12" s="123" t="s">
        <v>124</v>
      </c>
    </row>
    <row r="13" ht="21.0" customHeight="1">
      <c r="A13" s="122" t="s">
        <v>125</v>
      </c>
      <c r="B13" s="123" t="s">
        <v>126</v>
      </c>
      <c r="C13" s="137"/>
      <c r="D13" s="137"/>
    </row>
    <row r="14" ht="21.0" customHeight="1">
      <c r="A14" s="122" t="s">
        <v>127</v>
      </c>
      <c r="B14" s="122" t="s">
        <v>128</v>
      </c>
      <c r="C14" s="137"/>
      <c r="D14" s="137"/>
    </row>
    <row r="15" ht="21.0" customHeight="1">
      <c r="A15" s="122" t="s">
        <v>129</v>
      </c>
      <c r="B15" s="123" t="s">
        <v>130</v>
      </c>
      <c r="C15" s="122"/>
      <c r="D15" s="137"/>
    </row>
    <row r="16" ht="21.0" customHeight="1">
      <c r="A16" s="122" t="s">
        <v>131</v>
      </c>
      <c r="B16" s="122" t="s">
        <v>132</v>
      </c>
      <c r="C16" s="122" t="s">
        <v>133</v>
      </c>
      <c r="D16" s="137"/>
    </row>
    <row r="17" ht="21.0" customHeight="1">
      <c r="A17" s="122" t="s">
        <v>134</v>
      </c>
      <c r="B17" s="123" t="s">
        <v>135</v>
      </c>
      <c r="C17" s="137"/>
      <c r="D17" s="137"/>
    </row>
    <row r="18" ht="21.0" customHeight="1">
      <c r="A18" s="122"/>
      <c r="B18" s="123" t="s">
        <v>136</v>
      </c>
      <c r="C18" s="122" t="s">
        <v>137</v>
      </c>
      <c r="D18" s="137"/>
    </row>
    <row r="19" ht="21.0" customHeight="1">
      <c r="A19" s="122" t="s">
        <v>138</v>
      </c>
      <c r="B19" s="3"/>
      <c r="C19" s="137"/>
      <c r="D19" s="137"/>
    </row>
    <row r="20" ht="11.25" customHeight="1">
      <c r="A20" s="143"/>
      <c r="B20" s="127"/>
      <c r="C20" s="127"/>
      <c r="D20" s="145"/>
    </row>
    <row r="21" ht="11.25" customHeight="1">
      <c r="A21" s="104"/>
      <c r="B21" s="145"/>
      <c r="C21" s="145"/>
      <c r="D21" s="145"/>
    </row>
    <row r="22" ht="11.25" customHeight="1">
      <c r="A22" s="147" t="s">
        <v>22</v>
      </c>
      <c r="B22" s="145"/>
      <c r="C22" s="145"/>
      <c r="D22" s="145"/>
    </row>
    <row r="23" ht="11.25" customHeight="1">
      <c r="A23" s="150" t="s">
        <v>139</v>
      </c>
      <c r="B23" s="150" t="s">
        <v>142</v>
      </c>
      <c r="C23" s="145"/>
      <c r="D23" s="14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6.71"/>
    <col customWidth="1" min="2" max="2" width="13.71"/>
    <col customWidth="1" min="3" max="3" width="10.0"/>
    <col customWidth="1" min="4" max="4" width="4.29"/>
    <col customWidth="1" min="5" max="5" width="28.57"/>
    <col customWidth="1" min="6" max="6" width="11.86"/>
    <col customWidth="1" min="7" max="7" width="29.14"/>
    <col customWidth="1" min="8" max="20" width="17.29"/>
  </cols>
  <sheetData>
    <row r="1" ht="1.5" customHeight="1">
      <c r="A1" s="153" t="s">
        <v>143</v>
      </c>
      <c r="B1" s="155" t="s">
        <v>144</v>
      </c>
      <c r="C1" s="19"/>
      <c r="D1" s="27"/>
      <c r="E1" s="153" t="s">
        <v>149</v>
      </c>
      <c r="F1" s="164">
        <v>20.0</v>
      </c>
      <c r="G1" s="153" t="s">
        <v>153</v>
      </c>
      <c r="H1" s="128"/>
    </row>
    <row r="2">
      <c r="A2" s="19"/>
      <c r="B2" s="19"/>
      <c r="C2" s="19"/>
      <c r="D2" s="165"/>
      <c r="E2" s="19"/>
      <c r="F2" s="19"/>
      <c r="G2" s="19"/>
    </row>
    <row r="3">
      <c r="A3" s="153" t="s">
        <v>154</v>
      </c>
      <c r="B3" s="164" t="s">
        <v>155</v>
      </c>
      <c r="C3" s="153" t="s">
        <v>22</v>
      </c>
      <c r="D3" s="172"/>
      <c r="E3" s="153" t="s">
        <v>154</v>
      </c>
      <c r="F3" s="164" t="s">
        <v>155</v>
      </c>
      <c r="G3" s="153" t="s">
        <v>22</v>
      </c>
      <c r="H3" s="128"/>
    </row>
    <row r="4">
      <c r="A4" s="19"/>
      <c r="B4" s="19"/>
      <c r="C4" s="19"/>
      <c r="E4" s="19"/>
      <c r="F4" s="19"/>
      <c r="G4" s="19"/>
    </row>
    <row r="5">
      <c r="A5" s="174" t="s">
        <v>162</v>
      </c>
      <c r="B5" s="175"/>
      <c r="C5" s="175"/>
      <c r="D5" s="172"/>
      <c r="E5" s="174" t="s">
        <v>163</v>
      </c>
      <c r="F5" s="175"/>
      <c r="G5" s="175"/>
      <c r="H5" s="128"/>
    </row>
    <row r="6">
      <c r="A6" s="162" t="s">
        <v>164</v>
      </c>
      <c r="B6" s="176">
        <v>20.0</v>
      </c>
      <c r="C6" s="177"/>
      <c r="D6" s="172"/>
      <c r="E6" s="162" t="s">
        <v>165</v>
      </c>
      <c r="F6" s="176">
        <v>1.0</v>
      </c>
      <c r="G6" s="51" t="s">
        <v>166</v>
      </c>
      <c r="H6" s="128"/>
    </row>
    <row r="7">
      <c r="A7" s="162" t="s">
        <v>167</v>
      </c>
      <c r="B7" s="175"/>
      <c r="C7" s="177"/>
      <c r="D7" s="172"/>
      <c r="E7" s="162" t="s">
        <v>168</v>
      </c>
      <c r="F7" s="176">
        <v>1.0</v>
      </c>
      <c r="G7" s="51" t="s">
        <v>169</v>
      </c>
      <c r="H7" s="128"/>
    </row>
    <row r="8">
      <c r="A8" s="162" t="s">
        <v>170</v>
      </c>
      <c r="B8" s="175"/>
      <c r="C8" s="177"/>
      <c r="D8" s="172"/>
      <c r="E8" s="162" t="s">
        <v>171</v>
      </c>
      <c r="F8" s="176">
        <v>1.0</v>
      </c>
      <c r="G8" s="51" t="s">
        <v>172</v>
      </c>
      <c r="H8" s="128"/>
    </row>
    <row r="9">
      <c r="A9" s="162" t="s">
        <v>173</v>
      </c>
      <c r="B9" s="176" t="s">
        <v>174</v>
      </c>
      <c r="C9" s="177"/>
      <c r="D9" s="172"/>
      <c r="E9" s="162" t="s">
        <v>175</v>
      </c>
      <c r="F9" s="175"/>
      <c r="G9" s="162" t="s">
        <v>176</v>
      </c>
      <c r="H9" s="128"/>
    </row>
    <row r="10">
      <c r="A10" s="162" t="s">
        <v>177</v>
      </c>
      <c r="B10" s="176">
        <v>20.0</v>
      </c>
      <c r="C10" s="177"/>
      <c r="D10" s="172"/>
      <c r="E10" s="174" t="s">
        <v>178</v>
      </c>
      <c r="F10" s="175"/>
      <c r="G10" s="175"/>
      <c r="H10" s="128"/>
    </row>
    <row r="11">
      <c r="A11" s="162" t="s">
        <v>179</v>
      </c>
      <c r="B11" s="175"/>
      <c r="C11" s="178"/>
      <c r="D11" s="172"/>
      <c r="E11" s="179" t="s">
        <v>180</v>
      </c>
      <c r="F11" s="175"/>
      <c r="G11" s="175"/>
      <c r="H11" s="128"/>
    </row>
    <row r="12">
      <c r="A12" s="162" t="s">
        <v>181</v>
      </c>
      <c r="B12" s="176">
        <v>20.0</v>
      </c>
      <c r="C12" s="177"/>
      <c r="D12" s="172"/>
      <c r="E12" s="162" t="s">
        <v>182</v>
      </c>
      <c r="F12" s="175"/>
      <c r="G12" s="175"/>
      <c r="H12" s="128"/>
    </row>
    <row r="13">
      <c r="A13" s="136" t="s">
        <v>183</v>
      </c>
      <c r="B13" s="175"/>
      <c r="C13" s="177"/>
      <c r="D13" s="172"/>
      <c r="E13" s="178"/>
      <c r="F13" s="175"/>
      <c r="G13" s="175"/>
      <c r="H13" s="128"/>
    </row>
    <row r="14">
      <c r="A14" s="179" t="s">
        <v>184</v>
      </c>
      <c r="B14" s="175"/>
      <c r="C14" s="177"/>
      <c r="D14" s="172"/>
      <c r="E14" s="162" t="s">
        <v>185</v>
      </c>
      <c r="F14" s="175"/>
      <c r="G14" s="175"/>
      <c r="H14" s="128"/>
    </row>
    <row r="15">
      <c r="A15" s="162" t="s">
        <v>186</v>
      </c>
      <c r="B15" s="176">
        <v>20.0</v>
      </c>
      <c r="C15" s="177"/>
      <c r="D15" s="172"/>
      <c r="E15" s="162" t="s">
        <v>187</v>
      </c>
      <c r="F15" s="175"/>
      <c r="G15" s="175"/>
      <c r="H15" s="128"/>
    </row>
    <row r="16">
      <c r="A16" s="162" t="s">
        <v>188</v>
      </c>
      <c r="B16" s="175"/>
      <c r="C16" s="177"/>
      <c r="D16" s="172"/>
      <c r="E16" s="162" t="s">
        <v>189</v>
      </c>
      <c r="F16" s="175"/>
      <c r="G16" s="175"/>
      <c r="H16" s="128"/>
    </row>
    <row r="17">
      <c r="A17" s="136" t="s">
        <v>190</v>
      </c>
      <c r="B17" s="175"/>
      <c r="C17" s="175"/>
      <c r="D17" s="172"/>
      <c r="E17" s="162" t="s">
        <v>191</v>
      </c>
      <c r="F17" s="175"/>
      <c r="G17" s="175"/>
      <c r="H17" s="128"/>
    </row>
    <row r="18">
      <c r="A18" s="162" t="s">
        <v>192</v>
      </c>
      <c r="B18" s="175"/>
      <c r="C18" s="175"/>
      <c r="D18" s="172"/>
      <c r="E18" s="162" t="s">
        <v>193</v>
      </c>
      <c r="F18" s="175"/>
      <c r="G18" s="142"/>
      <c r="H18" s="128"/>
    </row>
    <row r="19">
      <c r="A19" s="162" t="s">
        <v>194</v>
      </c>
      <c r="B19" s="175"/>
      <c r="C19" s="175"/>
      <c r="D19" s="172"/>
      <c r="E19" s="162" t="s">
        <v>195</v>
      </c>
      <c r="F19" s="175"/>
      <c r="G19" s="176" t="s">
        <v>196</v>
      </c>
      <c r="H19" s="128"/>
    </row>
    <row r="20">
      <c r="A20" s="162" t="s">
        <v>197</v>
      </c>
      <c r="B20" s="175"/>
      <c r="C20" s="175"/>
      <c r="D20" s="172"/>
      <c r="E20" s="162" t="s">
        <v>198</v>
      </c>
      <c r="F20" s="178"/>
      <c r="G20" s="178"/>
      <c r="H20" s="128"/>
    </row>
    <row r="21">
      <c r="A21" s="162" t="s">
        <v>199</v>
      </c>
      <c r="B21" s="175"/>
      <c r="C21" s="142"/>
      <c r="D21" s="172"/>
      <c r="E21" s="162" t="s">
        <v>200</v>
      </c>
      <c r="F21" s="175"/>
      <c r="G21" s="178"/>
      <c r="H21" s="128"/>
    </row>
    <row r="22">
      <c r="A22" s="162" t="s">
        <v>201</v>
      </c>
      <c r="B22" s="175"/>
      <c r="C22" s="175"/>
      <c r="D22" s="172"/>
      <c r="E22" s="162" t="s">
        <v>202</v>
      </c>
      <c r="F22" s="176">
        <v>1.0</v>
      </c>
      <c r="G22" s="180"/>
      <c r="H22" s="128"/>
    </row>
    <row r="23">
      <c r="A23" s="162" t="s">
        <v>203</v>
      </c>
      <c r="B23" s="175"/>
      <c r="C23" s="175"/>
      <c r="D23" s="172"/>
      <c r="E23" s="174" t="s">
        <v>204</v>
      </c>
      <c r="F23" s="175"/>
      <c r="G23" s="175"/>
      <c r="H23" s="128"/>
    </row>
    <row r="24">
      <c r="A24" s="19"/>
      <c r="B24" s="19"/>
      <c r="C24" s="19"/>
      <c r="D24" s="181"/>
      <c r="E24" s="162" t="s">
        <v>205</v>
      </c>
      <c r="F24" s="175"/>
      <c r="G24" s="177"/>
      <c r="H24" s="128"/>
    </row>
    <row r="25">
      <c r="A25" s="174" t="s">
        <v>206</v>
      </c>
      <c r="B25" s="178"/>
      <c r="C25" s="175"/>
      <c r="D25" s="172"/>
      <c r="E25" s="162" t="s">
        <v>207</v>
      </c>
      <c r="F25" s="175"/>
      <c r="G25" s="175"/>
      <c r="H25" s="128"/>
    </row>
    <row r="26">
      <c r="A26" s="179" t="s">
        <v>208</v>
      </c>
      <c r="B26" s="175"/>
      <c r="C26" s="182"/>
      <c r="D26" s="181"/>
      <c r="E26" s="179" t="s">
        <v>209</v>
      </c>
      <c r="F26" s="176">
        <v>1.0</v>
      </c>
      <c r="G26" s="175"/>
      <c r="H26" s="128"/>
    </row>
    <row r="27">
      <c r="A27" s="162" t="s">
        <v>210</v>
      </c>
      <c r="B27" s="175"/>
      <c r="C27" s="177"/>
      <c r="D27" s="172"/>
      <c r="E27" s="179" t="s">
        <v>211</v>
      </c>
      <c r="F27" s="176">
        <v>1.0</v>
      </c>
      <c r="G27" s="176" t="s">
        <v>212</v>
      </c>
      <c r="H27" s="128"/>
    </row>
    <row r="28">
      <c r="A28" s="162" t="s">
        <v>213</v>
      </c>
      <c r="B28" s="175"/>
      <c r="C28" s="179" t="s">
        <v>214</v>
      </c>
      <c r="D28" s="172"/>
      <c r="E28" s="179" t="s">
        <v>215</v>
      </c>
      <c r="F28" s="178"/>
      <c r="G28" s="178"/>
      <c r="H28" s="128"/>
    </row>
    <row r="29">
      <c r="A29" s="162" t="s">
        <v>216</v>
      </c>
      <c r="B29" s="175"/>
      <c r="C29" s="177"/>
      <c r="D29" s="172"/>
      <c r="E29" s="162" t="s">
        <v>217</v>
      </c>
      <c r="F29" s="175"/>
      <c r="G29" s="142"/>
      <c r="H29" s="128"/>
    </row>
    <row r="30">
      <c r="A30" s="162" t="s">
        <v>218</v>
      </c>
      <c r="B30" s="175"/>
      <c r="C30" s="179" t="s">
        <v>219</v>
      </c>
      <c r="D30" s="172"/>
      <c r="E30" s="179" t="s">
        <v>220</v>
      </c>
      <c r="F30" s="175"/>
      <c r="G30" s="178"/>
      <c r="H30" s="128"/>
    </row>
    <row r="31">
      <c r="A31" s="162" t="s">
        <v>221</v>
      </c>
      <c r="B31" s="176">
        <v>2.0</v>
      </c>
      <c r="C31" s="142"/>
      <c r="D31" s="172"/>
      <c r="E31" s="179" t="s">
        <v>222</v>
      </c>
      <c r="F31" s="176">
        <v>1.0</v>
      </c>
      <c r="G31" s="175"/>
      <c r="H31" s="128"/>
    </row>
    <row r="32">
      <c r="A32" s="162" t="s">
        <v>223</v>
      </c>
      <c r="B32" s="175"/>
      <c r="C32" s="175"/>
      <c r="D32" s="172"/>
      <c r="E32" s="179" t="s">
        <v>224</v>
      </c>
      <c r="F32" s="176" t="s">
        <v>225</v>
      </c>
      <c r="G32" s="178"/>
      <c r="H32" s="128"/>
    </row>
    <row r="33">
      <c r="A33" s="162" t="s">
        <v>226</v>
      </c>
      <c r="B33" s="176">
        <v>2.0</v>
      </c>
      <c r="C33" s="142"/>
      <c r="D33" s="172"/>
      <c r="E33" s="162" t="s">
        <v>227</v>
      </c>
      <c r="F33" s="175"/>
      <c r="G33" s="162" t="s">
        <v>228</v>
      </c>
      <c r="H33" s="128"/>
    </row>
    <row r="34">
      <c r="A34" s="162" t="s">
        <v>229</v>
      </c>
      <c r="B34" s="175"/>
      <c r="C34" s="162" t="s">
        <v>230</v>
      </c>
      <c r="D34" s="172"/>
      <c r="E34" s="162" t="s">
        <v>231</v>
      </c>
      <c r="F34" s="175"/>
      <c r="G34" s="162" t="s">
        <v>232</v>
      </c>
      <c r="H34" s="128"/>
    </row>
    <row r="35">
      <c r="A35" s="179" t="s">
        <v>233</v>
      </c>
      <c r="B35" s="175"/>
      <c r="C35" s="162" t="s">
        <v>230</v>
      </c>
      <c r="D35" s="172"/>
      <c r="E35" s="136" t="s">
        <v>234</v>
      </c>
      <c r="F35" s="183"/>
      <c r="G35" s="183"/>
      <c r="H35" s="128"/>
    </row>
    <row r="36">
      <c r="A36" s="179" t="s">
        <v>235</v>
      </c>
      <c r="B36" s="175"/>
      <c r="C36" s="178"/>
      <c r="D36" s="172"/>
      <c r="E36" s="136" t="s">
        <v>236</v>
      </c>
      <c r="F36" s="183"/>
      <c r="G36" s="183"/>
      <c r="H36" s="128"/>
    </row>
    <row r="37">
      <c r="A37" s="179" t="s">
        <v>237</v>
      </c>
      <c r="B37" s="184"/>
      <c r="C37" s="185"/>
      <c r="D37" s="172"/>
      <c r="E37" s="136" t="s">
        <v>238</v>
      </c>
      <c r="F37" s="136">
        <v>1.0</v>
      </c>
      <c r="G37" s="183"/>
      <c r="H37" s="128"/>
    </row>
    <row r="38">
      <c r="A38" s="165"/>
      <c r="B38" s="165"/>
      <c r="C38" s="165"/>
      <c r="D38" s="181"/>
      <c r="E38" s="136" t="s">
        <v>239</v>
      </c>
      <c r="F38" s="183"/>
      <c r="G38" s="183"/>
      <c r="H38" s="128"/>
    </row>
    <row r="39">
      <c r="D39" s="181"/>
      <c r="E39" s="136" t="s">
        <v>240</v>
      </c>
      <c r="F39" s="136" t="s">
        <v>241</v>
      </c>
      <c r="G39" s="136" t="s">
        <v>242</v>
      </c>
      <c r="H39" s="128"/>
    </row>
    <row r="40">
      <c r="D40" s="181"/>
      <c r="E40" s="174" t="s">
        <v>243</v>
      </c>
      <c r="F40" s="175"/>
      <c r="G40" s="175"/>
      <c r="H40" s="128"/>
    </row>
    <row r="41">
      <c r="C41" s="186"/>
      <c r="D41" s="187"/>
      <c r="E41" s="177"/>
      <c r="F41" s="184"/>
      <c r="G41" s="185"/>
      <c r="H41" s="49"/>
      <c r="I41" s="186"/>
    </row>
    <row r="42">
      <c r="C42" s="186"/>
      <c r="D42" s="187"/>
      <c r="E42" s="188" t="s">
        <v>244</v>
      </c>
      <c r="F42" s="189" t="s">
        <v>245</v>
      </c>
      <c r="G42" s="188" t="s">
        <v>246</v>
      </c>
      <c r="H42" s="49"/>
      <c r="I42" s="186"/>
    </row>
    <row r="43">
      <c r="C43" s="186"/>
      <c r="D43" s="187"/>
      <c r="E43" s="190"/>
      <c r="F43" s="191"/>
      <c r="G43" s="192" t="s">
        <v>247</v>
      </c>
      <c r="H43" s="49"/>
      <c r="I43" s="186"/>
    </row>
    <row r="44">
      <c r="D44" s="181"/>
      <c r="E44" s="193"/>
      <c r="F44" s="194"/>
      <c r="G44" s="195" t="s">
        <v>248</v>
      </c>
      <c r="H44" s="128"/>
    </row>
    <row r="45">
      <c r="D45" s="181"/>
      <c r="E45" s="178"/>
      <c r="F45" s="175"/>
      <c r="G45" s="185"/>
      <c r="H45" s="128"/>
    </row>
    <row r="46">
      <c r="D46" s="181"/>
      <c r="E46" s="196" t="s">
        <v>249</v>
      </c>
      <c r="F46" s="197"/>
      <c r="G46" s="185"/>
      <c r="H46" s="128"/>
    </row>
    <row r="47">
      <c r="E47" s="165"/>
      <c r="F47" s="165"/>
      <c r="G47" s="165"/>
    </row>
  </sheetData>
  <mergeCells count="1">
    <mergeCell ref="B1:C1"/>
  </mergeCells>
  <drawing r:id="rId1"/>
</worksheet>
</file>