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oking Instructions" sheetId="1" r:id="rId3"/>
    <sheet state="visible" name="Original" sheetId="2" r:id="rId4"/>
    <sheet state="visible" name="2.3.2013" sheetId="3" r:id="rId5"/>
    <sheet state="visible" name="Sheet1" sheetId="4" r:id="rId6"/>
  </sheets>
  <definedNames/>
  <calcPr/>
</workbook>
</file>

<file path=xl/sharedStrings.xml><?xml version="1.0" encoding="utf-8"?>
<sst xmlns="http://schemas.openxmlformats.org/spreadsheetml/2006/main" count="175" uniqueCount="90">
  <si>
    <t>Recipe:  Korean Pork Stir-Fry</t>
  </si>
  <si>
    <t>Korean Pork Stir-fry Instructions</t>
  </si>
  <si>
    <t xml:space="preserve">Budget (50NT/person):                                           </t>
  </si>
  <si>
    <t>Last edited: Jessie and Elaine Lee1/30/13</t>
  </si>
  <si>
    <t>Time</t>
  </si>
  <si>
    <t>Person 1</t>
  </si>
  <si>
    <t>Person 2</t>
  </si>
  <si>
    <t>Person 3</t>
  </si>
  <si>
    <t>Person 4</t>
  </si>
  <si>
    <t xml:space="preserve">Location:  FH       </t>
  </si>
  <si>
    <t>Meal Lead:</t>
  </si>
  <si>
    <t>8:30-8:50</t>
  </si>
  <si>
    <t>洗all mung bean sprouts</t>
  </si>
  <si>
    <t>洗 cilantro</t>
  </si>
  <si>
    <t>Wash and cut baby spinach</t>
  </si>
  <si>
    <t>Boil water for noodles, Cut pork slices to 1" width x 2" length</t>
  </si>
  <si>
    <t>Jessie/Elaine Lee</t>
  </si>
  <si>
    <t>Occasion: SWS 2/3</t>
  </si>
  <si>
    <t>ESTIMATION</t>
  </si>
  <si>
    <t>8:45-8:50</t>
  </si>
  <si>
    <t>Heat oil in a large nonstick skillet over medium-high heat. Spread steak out in the pan and cook until seared on one side, about 1 minute.</t>
  </si>
  <si>
    <t>boil 冬粉, 不要煮太熟</t>
  </si>
  <si>
    <t>Combine mirin, soy sauce and cornstarch in a small bowl. prepare sesame seeds(2 tablespoons)</t>
  </si>
  <si>
    <t>8:55-9:00</t>
  </si>
  <si>
    <t>Add garlic, and ginger and cook, stirring, until fragrant, about 30 seconds. Add bean sprouts and spinach (the pan will be very full).</t>
  </si>
  <si>
    <t>Estimation: Number of People Eating</t>
  </si>
  <si>
    <t>9:00-9:05</t>
  </si>
  <si>
    <t>Pour the mirin mixture into the pan and stir gently until the sauce thickens and the spinach is wilted, about 3 minutes</t>
  </si>
  <si>
    <t>切水果</t>
  </si>
  <si>
    <t>9:05-9:10</t>
  </si>
  <si>
    <t>Stir in cilantro and sesame oil. Serve topped with sesame seeds (if using).</t>
  </si>
  <si>
    <t>clean up</t>
  </si>
  <si>
    <t>Clean up</t>
  </si>
  <si>
    <t>mirin mixture</t>
  </si>
  <si>
    <t>Ingredients</t>
  </si>
  <si>
    <t>Store</t>
  </si>
  <si>
    <t>Part of Meal</t>
  </si>
  <si>
    <t>Items</t>
  </si>
  <si>
    <t>mirin</t>
  </si>
  <si>
    <t>Estimation</t>
  </si>
  <si>
    <t>Cost</t>
  </si>
  <si>
    <t>Notes</t>
  </si>
  <si>
    <t>Amount based on Taiwan serving sizes</t>
  </si>
  <si>
    <t>Costco</t>
  </si>
  <si>
    <t>tablespoons</t>
  </si>
  <si>
    <t>soy sauce</t>
  </si>
  <si>
    <t>cornstarch</t>
  </si>
  <si>
    <t>teaspoons</t>
  </si>
  <si>
    <t>Entrée</t>
  </si>
  <si>
    <t>Pork Loin Yakiniku 豬里肌心燒肉片</t>
  </si>
  <si>
    <t>Things to Note:</t>
  </si>
  <si>
    <t>kg</t>
  </si>
  <si>
    <t>- 記錄一下花多少時間冬粉</t>
  </si>
  <si>
    <t>~110g/person</t>
  </si>
  <si>
    <t>RT</t>
  </si>
  <si>
    <t>fresh ginger 生薑</t>
  </si>
  <si>
    <t>table spoon</t>
  </si>
  <si>
    <t>1 bunch = 100g</t>
  </si>
  <si>
    <t>0.75 tsp/person</t>
  </si>
  <si>
    <t>mung bean sprouts 豆芽菜</t>
  </si>
  <si>
    <t>1kg~25NT</t>
  </si>
  <si>
    <t>baby spinach 菠菜</t>
  </si>
  <si>
    <t>250g/pack</t>
  </si>
  <si>
    <t>Entree</t>
  </si>
  <si>
    <t>cilantro 香菜</t>
  </si>
  <si>
    <t>grams</t>
  </si>
  <si>
    <t>FH</t>
  </si>
  <si>
    <t>sesame Oil 芝麻油</t>
  </si>
  <si>
    <t>50g/person</t>
  </si>
  <si>
    <t>chopped garlic 大蒜</t>
  </si>
  <si>
    <t>Sauce</t>
  </si>
  <si>
    <t>seasame seeds 芝麻粒</t>
  </si>
  <si>
    <t>optional</t>
  </si>
  <si>
    <t>Bean Thread 綠豆粉絲</t>
  </si>
  <si>
    <t>bundles</t>
  </si>
  <si>
    <t>12bundles/pack (三永牌 600g/pack= 55NT）</t>
  </si>
  <si>
    <t>1 bundle/person</t>
  </si>
  <si>
    <t>Fruit</t>
  </si>
  <si>
    <t>當季水果</t>
  </si>
  <si>
    <t>人份</t>
  </si>
  <si>
    <t>POST-EVENT EVALUATION</t>
  </si>
  <si>
    <t>Apples</t>
  </si>
  <si>
    <t>apples</t>
  </si>
  <si>
    <t>original recipe url:</t>
  </si>
  <si>
    <t>http://www.ivillage.com/korean-beef-stir-fry/3-r-295809</t>
  </si>
  <si>
    <t>Evaluation</t>
  </si>
  <si>
    <t>ACTUAL Number of People Served</t>
  </si>
  <si>
    <t>Date</t>
  </si>
  <si>
    <t>Name</t>
  </si>
  <si>
    <t>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</si>
</sst>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6.0"/>
      <color rgb="FF000000"/>
    </font>
    <font/>
    <font>
      <sz val="10.0"/>
      <color rgb="FF000000"/>
    </font>
    <font>
      <b/>
      <sz val="10.0"/>
      <color rgb="FF000000"/>
    </font>
    <font>
      <b/>
      <sz val="9.0"/>
      <color rgb="FF000000"/>
    </font>
    <font>
      <sz val="12.0"/>
      <color rgb="FF000000"/>
    </font>
    <font>
      <sz val="9.0"/>
      <color rgb="FF000000"/>
    </font>
    <font>
      <b/>
      <i/>
      <sz val="9.0"/>
      <color rgb="FF000000"/>
    </font>
    <font>
      <b/>
      <sz val="12.0"/>
      <color rgb="FF000000"/>
    </font>
    <font>
      <sz val="10.0"/>
      <color rgb="FF0000D4"/>
    </font>
    <font>
      <sz val="10.0"/>
      <color rgb="FF0000FF"/>
    </font>
    <font>
      <b/>
      <sz val="9.0"/>
      <color rgb="FFFFFFFF"/>
    </font>
    <font>
      <u/>
      <color rgb="FF0000FF"/>
    </font>
    <font>
      <b/>
      <sz val="10.0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99"/>
        <bgColor rgb="FFFFFF99"/>
      </patternFill>
    </fill>
    <fill>
      <patternFill patternType="solid">
        <fgColor rgb="FFC3D69B"/>
        <bgColor rgb="FFC3D69B"/>
      </patternFill>
    </fill>
    <fill>
      <patternFill patternType="solid">
        <fgColor rgb="FFD7E4BD"/>
        <bgColor rgb="FFD7E4BD"/>
      </patternFill>
    </fill>
    <fill>
      <patternFill patternType="solid">
        <fgColor rgb="FFCCFFCC"/>
        <bgColor rgb="FFCCFFCC"/>
      </patternFill>
    </fill>
  </fills>
  <borders count="8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 wrapText="1"/>
    </xf>
    <xf borderId="0" fillId="2" fontId="2" numFmtId="0" xfId="0" applyAlignment="1" applyFont="1">
      <alignment wrapText="1"/>
    </xf>
    <xf borderId="0" fillId="2" fontId="3" numFmtId="0" xfId="0" applyAlignment="1" applyFont="1">
      <alignment vertical="center" wrapText="1"/>
    </xf>
    <xf borderId="0" fillId="3" fontId="2" numFmtId="0" xfId="0" applyAlignment="1" applyFill="1" applyFont="1">
      <alignment wrapText="1"/>
    </xf>
    <xf borderId="1" fillId="0" fontId="4" numFmtId="0" xfId="0" applyAlignment="1" applyBorder="1" applyFont="1">
      <alignment horizontal="center" vertical="center" wrapText="1"/>
    </xf>
    <xf borderId="2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3" fillId="4" fontId="5" numFmtId="0" xfId="0" applyAlignment="1" applyBorder="1" applyFill="1" applyFont="1">
      <alignment vertical="top" wrapText="1"/>
    </xf>
    <xf borderId="0" fillId="0" fontId="6" numFmtId="0" xfId="0" applyAlignment="1" applyFont="1">
      <alignment vertical="center" wrapText="1"/>
    </xf>
    <xf borderId="3" fillId="4" fontId="5" numFmtId="0" xfId="0" applyAlignment="1" applyBorder="1" applyFont="1">
      <alignment wrapText="1"/>
    </xf>
    <xf borderId="0" fillId="3" fontId="3" numFmtId="0" xfId="0" applyAlignment="1" applyFont="1">
      <alignment vertical="center" wrapText="1"/>
    </xf>
    <xf borderId="4" fillId="0" fontId="7" numFmtId="0" xfId="0" applyAlignment="1" applyBorder="1" applyFont="1">
      <alignment wrapText="1"/>
    </xf>
    <xf borderId="3" fillId="0" fontId="8" numFmtId="0" xfId="0" applyAlignment="1" applyBorder="1" applyFont="1">
      <alignment wrapText="1"/>
    </xf>
    <xf borderId="3" fillId="0" fontId="2" numFmtId="0" xfId="0" applyAlignment="1" applyBorder="1" applyFont="1">
      <alignment wrapText="1"/>
    </xf>
    <xf borderId="5" fillId="0" fontId="6" numFmtId="0" xfId="0" applyAlignment="1" applyBorder="1" applyFont="1">
      <alignment vertical="center" wrapText="1"/>
    </xf>
    <xf borderId="5" fillId="0" fontId="2" numFmtId="0" xfId="0" applyAlignment="1" applyBorder="1" applyFont="1">
      <alignment wrapText="1"/>
    </xf>
    <xf borderId="5" fillId="0" fontId="2" numFmtId="0" xfId="0" applyAlignment="1" applyBorder="1" applyFont="1">
      <alignment wrapText="1"/>
    </xf>
    <xf borderId="3" fillId="5" fontId="9" numFmtId="0" xfId="0" applyAlignment="1" applyBorder="1" applyFill="1" applyFont="1">
      <alignment horizontal="center" wrapText="1"/>
    </xf>
    <xf borderId="3" fillId="0" fontId="2" numFmtId="0" xfId="0" applyAlignment="1" applyBorder="1" applyFont="1">
      <alignment wrapText="1"/>
    </xf>
    <xf borderId="4" fillId="0" fontId="2" numFmtId="0" xfId="0" applyAlignment="1" applyBorder="1" applyFont="1">
      <alignment wrapText="1"/>
    </xf>
    <xf borderId="3" fillId="0" fontId="3" numFmtId="0" xfId="0" applyAlignment="1" applyBorder="1" applyFont="1">
      <alignment wrapText="1"/>
    </xf>
    <xf borderId="3" fillId="0" fontId="3" numFmtId="0" xfId="0" applyAlignment="1" applyBorder="1" applyFont="1">
      <alignment wrapText="1"/>
    </xf>
    <xf borderId="1" fillId="5" fontId="9" numFmtId="0" xfId="0" applyAlignment="1" applyBorder="1" applyFont="1">
      <alignment horizontal="center" wrapText="1"/>
    </xf>
    <xf borderId="6" fillId="0" fontId="2" numFmtId="0" xfId="0" applyAlignment="1" applyBorder="1" applyFont="1">
      <alignment wrapText="1"/>
    </xf>
    <xf borderId="3" fillId="5" fontId="4" numFmtId="0" xfId="0" applyAlignment="1" applyBorder="1" applyFont="1">
      <alignment horizontal="left" wrapText="1"/>
    </xf>
    <xf borderId="1" fillId="6" fontId="5" numFmtId="0" xfId="0" applyAlignment="1" applyBorder="1" applyFill="1" applyFont="1">
      <alignment horizontal="center" vertical="center" wrapText="1"/>
    </xf>
    <xf borderId="7" fillId="0" fontId="2" numFmtId="0" xfId="0" applyAlignment="1" applyBorder="1" applyFont="1">
      <alignment wrapText="1"/>
    </xf>
    <xf borderId="3" fillId="7" fontId="5" numFmtId="0" xfId="0" applyAlignment="1" applyBorder="1" applyFill="1" applyFont="1">
      <alignment horizontal="left" vertical="center" wrapText="1"/>
    </xf>
    <xf borderId="2" fillId="0" fontId="4" numFmtId="0" xfId="0" applyAlignment="1" applyBorder="1" applyFont="1">
      <alignment wrapText="1"/>
    </xf>
    <xf borderId="6" fillId="3" fontId="2" numFmtId="0" xfId="0" applyAlignment="1" applyBorder="1" applyFont="1">
      <alignment wrapText="1"/>
    </xf>
    <xf borderId="2" fillId="3" fontId="2" numFmtId="0" xfId="0" applyAlignment="1" applyBorder="1" applyFont="1">
      <alignment wrapText="1"/>
    </xf>
    <xf borderId="3" fillId="5" fontId="10" numFmtId="0" xfId="0" applyAlignment="1" applyBorder="1" applyFont="1">
      <alignment horizontal="center" wrapText="1"/>
    </xf>
    <xf borderId="3" fillId="5" fontId="3" numFmtId="0" xfId="0" applyAlignment="1" applyBorder="1" applyFont="1">
      <alignment horizontal="center" wrapText="1"/>
    </xf>
    <xf borderId="1" fillId="3" fontId="4" numFmtId="0" xfId="0" applyAlignment="1" applyBorder="1" applyFont="1">
      <alignment horizontal="left" wrapText="1"/>
    </xf>
    <xf borderId="3" fillId="7" fontId="5" numFmtId="0" xfId="0" applyAlignment="1" applyBorder="1" applyFont="1">
      <alignment vertical="center" wrapText="1"/>
    </xf>
    <xf borderId="3" fillId="3" fontId="10" numFmtId="0" xfId="0" applyAlignment="1" applyBorder="1" applyFont="1">
      <alignment horizontal="center" wrapText="1"/>
    </xf>
    <xf borderId="4" fillId="3" fontId="3" numFmtId="0" xfId="0" applyAlignment="1" applyBorder="1" applyFont="1">
      <alignment horizontal="center" wrapText="1"/>
    </xf>
    <xf borderId="3" fillId="5" fontId="4" numFmtId="0" xfId="0" applyAlignment="1" applyBorder="1" applyFont="1">
      <alignment horizontal="center" wrapText="1"/>
    </xf>
    <xf borderId="3" fillId="0" fontId="4" numFmtId="0" xfId="0" applyAlignment="1" applyBorder="1" applyFont="1">
      <alignment wrapText="1"/>
    </xf>
    <xf borderId="3" fillId="0" fontId="4" numFmtId="0" xfId="0" applyAlignment="1" applyBorder="1" applyFont="1">
      <alignment wrapText="1"/>
    </xf>
    <xf borderId="3" fillId="0" fontId="4" numFmtId="0" xfId="0" applyAlignment="1" applyBorder="1" applyFont="1">
      <alignment horizontal="center" wrapText="1"/>
    </xf>
    <xf borderId="3" fillId="0" fontId="4" numFmtId="0" xfId="0" applyAlignment="1" applyBorder="1" applyFont="1">
      <alignment horizontal="left" vertical="top" wrapText="1"/>
    </xf>
    <xf borderId="0" fillId="3" fontId="3" numFmtId="0" xfId="0" applyAlignment="1" applyFont="1">
      <alignment wrapText="1"/>
    </xf>
    <xf borderId="3" fillId="3" fontId="3" numFmtId="0" xfId="0" applyAlignment="1" applyBorder="1" applyFont="1">
      <alignment horizontal="left" wrapText="1"/>
    </xf>
    <xf borderId="3" fillId="0" fontId="7" numFmtId="0" xfId="0" applyAlignment="1" applyBorder="1" applyFont="1">
      <alignment vertical="center" wrapText="1"/>
    </xf>
    <xf borderId="3" fillId="0" fontId="3" numFmtId="0" xfId="0" applyAlignment="1" applyBorder="1" applyFont="1">
      <alignment horizontal="left" wrapText="1"/>
    </xf>
    <xf borderId="0" fillId="3" fontId="10" numFmtId="0" xfId="0" applyAlignment="1" applyFont="1">
      <alignment wrapText="1"/>
    </xf>
    <xf borderId="2" fillId="3" fontId="4" numFmtId="0" xfId="0" applyAlignment="1" applyBorder="1" applyFont="1">
      <alignment horizontal="left" wrapText="1"/>
    </xf>
    <xf borderId="2" fillId="3" fontId="2" numFmtId="0" xfId="0" applyAlignment="1" applyBorder="1" applyFont="1">
      <alignment horizontal="center" wrapText="1"/>
    </xf>
    <xf borderId="5" fillId="3" fontId="3" numFmtId="0" xfId="0" applyAlignment="1" applyBorder="1" applyFont="1">
      <alignment wrapText="1"/>
    </xf>
    <xf borderId="5" fillId="3" fontId="2" numFmtId="0" xfId="0" applyAlignment="1" applyBorder="1" applyFont="1">
      <alignment wrapText="1"/>
    </xf>
    <xf borderId="3" fillId="3" fontId="4" numFmtId="0" xfId="0" applyAlignment="1" applyBorder="1" applyFont="1">
      <alignment horizontal="left" wrapText="1"/>
    </xf>
    <xf borderId="3" fillId="3" fontId="4" numFmtId="0" xfId="0" applyAlignment="1" applyBorder="1" applyFont="1">
      <alignment horizontal="center" wrapText="1"/>
    </xf>
    <xf borderId="3" fillId="5" fontId="3" numFmtId="0" xfId="0" applyAlignment="1" applyBorder="1" applyFont="1">
      <alignment horizontal="left" wrapText="1"/>
    </xf>
    <xf borderId="3" fillId="5" fontId="4" numFmtId="0" xfId="0" applyAlignment="1" applyBorder="1" applyFont="1">
      <alignment wrapText="1"/>
    </xf>
    <xf borderId="3" fillId="5" fontId="4" numFmtId="0" xfId="0" applyAlignment="1" applyBorder="1" applyFont="1">
      <alignment wrapText="1"/>
    </xf>
    <xf borderId="6" fillId="3" fontId="5" numFmtId="0" xfId="0" applyAlignment="1" applyBorder="1" applyFont="1">
      <alignment vertical="center" wrapText="1"/>
    </xf>
    <xf borderId="6" fillId="3" fontId="7" numFmtId="0" xfId="0" applyAlignment="1" applyBorder="1" applyFont="1">
      <alignment vertical="center" wrapText="1"/>
    </xf>
    <xf borderId="0" fillId="3" fontId="5" numFmtId="0" xfId="0" applyAlignment="1" applyFont="1">
      <alignment horizontal="center" vertical="center" wrapText="1"/>
    </xf>
    <xf borderId="3" fillId="5" fontId="4" numFmtId="0" xfId="0" applyAlignment="1" applyBorder="1" applyFont="1">
      <alignment horizontal="left" vertical="top" wrapText="1"/>
    </xf>
    <xf borderId="3" fillId="5" fontId="11" numFmtId="0" xfId="0" applyAlignment="1" applyBorder="1" applyFont="1">
      <alignment horizontal="left" wrapText="1"/>
    </xf>
    <xf borderId="3" fillId="3" fontId="11" numFmtId="0" xfId="0" applyAlignment="1" applyBorder="1" applyFont="1">
      <alignment horizontal="left" wrapText="1"/>
    </xf>
    <xf borderId="0" fillId="3" fontId="5" numFmtId="0" xfId="0" applyAlignment="1" applyFont="1">
      <alignment vertical="center" wrapText="1"/>
    </xf>
    <xf borderId="3" fillId="5" fontId="11" numFmtId="0" xfId="0" applyAlignment="1" applyBorder="1" applyFont="1">
      <alignment horizontal="right" wrapText="1"/>
    </xf>
    <xf borderId="3" fillId="3" fontId="11" numFmtId="0" xfId="0" applyAlignment="1" applyBorder="1" applyFont="1">
      <alignment horizontal="right" wrapText="1"/>
    </xf>
    <xf borderId="0" fillId="3" fontId="7" numFmtId="0" xfId="0" applyAlignment="1" applyFont="1">
      <alignment vertical="center" wrapText="1"/>
    </xf>
    <xf borderId="0" fillId="3" fontId="5" numFmtId="0" xfId="0" applyAlignment="1" applyFont="1">
      <alignment horizontal="left" vertical="center" wrapText="1"/>
    </xf>
    <xf borderId="3" fillId="5" fontId="11" numFmtId="0" xfId="0" applyAlignment="1" applyBorder="1" applyFont="1">
      <alignment horizontal="center" wrapText="1"/>
    </xf>
    <xf borderId="0" fillId="3" fontId="5" numFmtId="0" xfId="0" applyAlignment="1" applyFont="1">
      <alignment vertical="center" wrapText="1"/>
    </xf>
    <xf borderId="3" fillId="5" fontId="11" numFmtId="0" xfId="0" applyAlignment="1" applyBorder="1" applyFont="1">
      <alignment horizontal="left" wrapText="1"/>
    </xf>
    <xf borderId="3" fillId="0" fontId="11" numFmtId="0" xfId="0" applyAlignment="1" applyBorder="1" applyFont="1">
      <alignment horizontal="left" wrapText="1"/>
    </xf>
    <xf borderId="3" fillId="3" fontId="11" numFmtId="3" xfId="0" applyAlignment="1" applyBorder="1" applyFont="1" applyNumberFormat="1">
      <alignment horizontal="right" wrapText="1"/>
    </xf>
    <xf borderId="3" fillId="0" fontId="11" numFmtId="0" xfId="0" applyAlignment="1" applyBorder="1" applyFont="1">
      <alignment horizontal="center" wrapText="1"/>
    </xf>
    <xf borderId="3" fillId="5" fontId="3" numFmtId="0" xfId="0" applyAlignment="1" applyBorder="1" applyFont="1">
      <alignment horizontal="left" wrapText="1"/>
    </xf>
    <xf borderId="0" fillId="3" fontId="3" numFmtId="0" xfId="0" applyAlignment="1" applyFont="1">
      <alignment vertical="center" wrapText="1"/>
    </xf>
    <xf borderId="0" fillId="3" fontId="7" numFmtId="0" xfId="0" applyAlignment="1" applyFont="1">
      <alignment horizontal="left" vertical="center" wrapText="1"/>
    </xf>
    <xf borderId="3" fillId="0" fontId="11" numFmtId="0" xfId="0" applyAlignment="1" applyBorder="1" applyFont="1">
      <alignment horizontal="left" wrapText="1"/>
    </xf>
    <xf borderId="0" fillId="3" fontId="12" numFmtId="0" xfId="0" applyAlignment="1" applyFont="1">
      <alignment horizontal="center" vertical="center" wrapText="1"/>
    </xf>
    <xf borderId="3" fillId="3" fontId="2" numFmtId="0" xfId="0" applyAlignment="1" applyBorder="1" applyFont="1">
      <alignment wrapText="1"/>
    </xf>
    <xf borderId="3" fillId="5" fontId="11" numFmtId="3" xfId="0" applyAlignment="1" applyBorder="1" applyFont="1" applyNumberFormat="1">
      <alignment horizontal="right" wrapText="1"/>
    </xf>
    <xf borderId="3" fillId="5" fontId="2" numFmtId="0" xfId="0" applyAlignment="1" applyBorder="1" applyFont="1">
      <alignment horizontal="left" wrapText="1"/>
    </xf>
    <xf borderId="3" fillId="0" fontId="3" numFmtId="0" xfId="0" applyAlignment="1" applyBorder="1" applyFont="1">
      <alignment horizontal="left" wrapText="1"/>
    </xf>
    <xf borderId="3" fillId="3" fontId="11" numFmtId="4" xfId="0" applyAlignment="1" applyBorder="1" applyFont="1" applyNumberFormat="1">
      <alignment horizontal="right" wrapText="1"/>
    </xf>
    <xf borderId="3" fillId="5" fontId="2" numFmtId="0" xfId="0" applyAlignment="1" applyBorder="1" applyFont="1">
      <alignment wrapText="1"/>
    </xf>
    <xf borderId="3" fillId="3" fontId="11" numFmtId="0" xfId="0" applyAlignment="1" applyBorder="1" applyFont="1">
      <alignment wrapText="1"/>
    </xf>
    <xf borderId="3" fillId="0" fontId="2" numFmtId="0" xfId="0" applyAlignment="1" applyBorder="1" applyFont="1">
      <alignment horizontal="left" wrapText="1"/>
    </xf>
    <xf borderId="3" fillId="3" fontId="11" numFmtId="0" xfId="0" applyAlignment="1" applyBorder="1" applyFont="1">
      <alignment wrapText="1"/>
    </xf>
    <xf borderId="3" fillId="5" fontId="11" numFmtId="4" xfId="0" applyAlignment="1" applyBorder="1" applyFont="1" applyNumberFormat="1">
      <alignment horizontal="right" wrapText="1"/>
    </xf>
    <xf borderId="3" fillId="5" fontId="11" numFmtId="0" xfId="0" applyAlignment="1" applyBorder="1" applyFont="1">
      <alignment wrapText="1"/>
    </xf>
    <xf borderId="3" fillId="5" fontId="11" numFmtId="0" xfId="0" applyAlignment="1" applyBorder="1" applyFont="1">
      <alignment wrapText="1"/>
    </xf>
    <xf borderId="3" fillId="0" fontId="11" numFmtId="0" xfId="0" applyAlignment="1" applyBorder="1" applyFont="1">
      <alignment wrapText="1"/>
    </xf>
    <xf borderId="3" fillId="0" fontId="11" numFmtId="0" xfId="0" applyAlignment="1" applyBorder="1" applyFont="1">
      <alignment wrapText="1"/>
    </xf>
    <xf borderId="1" fillId="8" fontId="4" numFmtId="0" xfId="0" applyAlignment="1" applyBorder="1" applyFill="1" applyFont="1">
      <alignment horizontal="center" wrapText="1"/>
    </xf>
    <xf borderId="0" fillId="0" fontId="2" numFmtId="0" xfId="0" applyAlignment="1" applyFont="1">
      <alignment wrapText="1"/>
    </xf>
    <xf borderId="2" fillId="0" fontId="3" numFmtId="0" xfId="0" applyAlignment="1" applyBorder="1" applyFont="1">
      <alignment horizontal="left" wrapText="1"/>
    </xf>
    <xf borderId="0" fillId="0" fontId="13" numFmtId="0" xfId="0" applyAlignment="1" applyFont="1">
      <alignment wrapText="1"/>
    </xf>
    <xf borderId="2" fillId="0" fontId="4" numFmtId="0" xfId="0" applyAlignment="1" applyBorder="1" applyFont="1">
      <alignment horizontal="center" wrapText="1"/>
    </xf>
    <xf borderId="0" fillId="0" fontId="14" numFmtId="0" xfId="0" applyAlignment="1" applyFont="1">
      <alignment wrapText="1"/>
    </xf>
    <xf borderId="2" fillId="0" fontId="3" numFmtId="0" xfId="0" applyAlignment="1" applyBorder="1" applyFont="1">
      <alignment horizontal="center" wrapText="1"/>
    </xf>
    <xf borderId="6" fillId="0" fontId="3" numFmtId="0" xfId="0" applyAlignment="1" applyBorder="1" applyFont="1">
      <alignment horizontal="center" wrapText="1"/>
    </xf>
    <xf borderId="6" fillId="0" fontId="3" numFmtId="0" xfId="0" applyAlignment="1" applyBorder="1" applyFont="1">
      <alignment wrapText="1"/>
    </xf>
    <xf borderId="1" fillId="0" fontId="3" numFmtId="0" xfId="0" applyAlignment="1" applyBorder="1" applyFont="1">
      <alignment horizontal="left" wrapText="1"/>
    </xf>
    <xf borderId="7" fillId="0" fontId="3" numFmtId="0" xfId="0" applyAlignment="1" applyBorder="1" applyFont="1">
      <alignment wrapText="1"/>
    </xf>
    <xf borderId="3" fillId="0" fontId="10" numFmtId="0" xfId="0" applyAlignment="1" applyBorder="1" applyFont="1">
      <alignment horizontal="center" wrapText="1"/>
    </xf>
    <xf borderId="4" fillId="0" fontId="3" numFmtId="0" xfId="0" applyAlignment="1" applyBorder="1" applyFont="1">
      <alignment wrapText="1"/>
    </xf>
    <xf borderId="0" fillId="0" fontId="3" numFmtId="0" xfId="0" applyAlignment="1" applyFont="1">
      <alignment wrapText="1"/>
    </xf>
    <xf borderId="2" fillId="0" fontId="3" numFmtId="0" xfId="0" applyAlignment="1" applyBorder="1" applyFont="1">
      <alignment wrapText="1"/>
    </xf>
    <xf borderId="5" fillId="0" fontId="3" numFmtId="0" xfId="0" applyAlignment="1" applyBorder="1" applyFont="1">
      <alignment wrapText="1"/>
    </xf>
    <xf borderId="3" fillId="8" fontId="4" numFmtId="0" xfId="0" applyAlignment="1" applyBorder="1" applyFont="1">
      <alignment horizontal="center" wrapText="1"/>
    </xf>
    <xf borderId="3" fillId="0" fontId="4" numFmtId="0" xfId="0" applyAlignment="1" applyBorder="1" applyFont="1">
      <alignment horizontal="center" wrapText="1"/>
    </xf>
    <xf borderId="3" fillId="8" fontId="4" numFmtId="0" xfId="0" applyAlignment="1" applyBorder="1" applyFont="1">
      <alignment horizontal="center" wrapText="1"/>
    </xf>
    <xf borderId="1" fillId="8" fontId="4" numFmtId="0" xfId="0" applyAlignment="1" applyBorder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ivillage.com/korean-beef-stir-fry/3-r-295809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1.86"/>
    <col customWidth="1" min="3" max="3" width="20.0"/>
    <col customWidth="1" min="4" max="4" width="19.57"/>
    <col customWidth="1" min="5" max="5" width="18.86"/>
    <col customWidth="1" min="6" max="20" width="17.29"/>
  </cols>
  <sheetData>
    <row r="1">
      <c r="A1" s="5" t="s">
        <v>1</v>
      </c>
      <c r="B1" s="6" t="s">
        <v>3</v>
      </c>
      <c r="C1" s="7"/>
      <c r="D1" s="7"/>
      <c r="E1" s="7"/>
    </row>
    <row r="2">
      <c r="A2" s="8" t="s">
        <v>4</v>
      </c>
      <c r="B2" s="10" t="s">
        <v>5</v>
      </c>
      <c r="C2" s="10" t="s">
        <v>6</v>
      </c>
      <c r="D2" s="10" t="s">
        <v>7</v>
      </c>
      <c r="E2" s="10" t="s">
        <v>8</v>
      </c>
      <c r="F2" s="12"/>
    </row>
    <row r="3">
      <c r="A3" s="13" t="s">
        <v>11</v>
      </c>
      <c r="B3" s="14" t="s">
        <v>12</v>
      </c>
      <c r="C3" s="14" t="s">
        <v>13</v>
      </c>
      <c r="D3" s="14" t="s">
        <v>14</v>
      </c>
      <c r="E3" s="14" t="s">
        <v>15</v>
      </c>
      <c r="F3" s="20"/>
    </row>
    <row r="4">
      <c r="A4" s="13" t="s">
        <v>19</v>
      </c>
      <c r="B4" s="14" t="s">
        <v>20</v>
      </c>
      <c r="C4" s="14" t="s">
        <v>20</v>
      </c>
      <c r="D4" s="14" t="s">
        <v>21</v>
      </c>
      <c r="E4" s="14" t="s">
        <v>22</v>
      </c>
      <c r="F4" s="20"/>
    </row>
    <row r="5">
      <c r="A5" s="13" t="s">
        <v>23</v>
      </c>
      <c r="B5" s="21" t="s">
        <v>24</v>
      </c>
      <c r="C5" s="21" t="s">
        <v>24</v>
      </c>
      <c r="D5" s="22"/>
      <c r="E5" s="22"/>
      <c r="F5" s="12"/>
    </row>
    <row r="6">
      <c r="A6" s="13" t="s">
        <v>26</v>
      </c>
      <c r="B6" s="21" t="s">
        <v>27</v>
      </c>
      <c r="C6" s="21" t="s">
        <v>27</v>
      </c>
      <c r="D6" s="14" t="s">
        <v>28</v>
      </c>
      <c r="E6" s="19"/>
      <c r="F6" s="12"/>
    </row>
    <row r="7">
      <c r="A7" s="13" t="s">
        <v>29</v>
      </c>
      <c r="B7" s="21" t="s">
        <v>30</v>
      </c>
      <c r="C7" s="21" t="s">
        <v>30</v>
      </c>
      <c r="D7" s="14" t="s">
        <v>31</v>
      </c>
      <c r="E7" s="21" t="s">
        <v>32</v>
      </c>
      <c r="F7" s="12"/>
    </row>
    <row r="8">
      <c r="A8" s="24"/>
      <c r="B8" s="24"/>
      <c r="C8" s="24"/>
      <c r="D8" s="24"/>
      <c r="E8" s="24"/>
    </row>
    <row r="9">
      <c r="A9" s="17"/>
      <c r="B9" s="17"/>
      <c r="C9" s="17"/>
    </row>
    <row r="10">
      <c r="A10" s="26" t="s">
        <v>33</v>
      </c>
      <c r="B10" s="27"/>
      <c r="C10" s="19"/>
      <c r="D10" s="20"/>
    </row>
    <row r="11">
      <c r="A11" s="28" t="s">
        <v>34</v>
      </c>
      <c r="B11" s="35">
        <f>Original!D6</f>
        <v>25</v>
      </c>
      <c r="C11" s="35"/>
      <c r="D11" s="20"/>
    </row>
    <row r="12">
      <c r="A12" s="44" t="s">
        <v>38</v>
      </c>
      <c r="B12" s="45">
        <v>3.0</v>
      </c>
      <c r="C12" s="46" t="s">
        <v>44</v>
      </c>
      <c r="D12" s="20"/>
      <c r="G12" s="47"/>
      <c r="H12" s="47"/>
      <c r="I12" s="47"/>
    </row>
    <row r="13">
      <c r="A13" s="44" t="s">
        <v>45</v>
      </c>
      <c r="B13" s="45">
        <v>2.0</v>
      </c>
      <c r="C13" s="46" t="s">
        <v>44</v>
      </c>
      <c r="D13" s="20"/>
      <c r="G13" s="47"/>
      <c r="H13" s="47"/>
      <c r="I13" s="47"/>
    </row>
    <row r="14">
      <c r="A14" s="44" t="s">
        <v>46</v>
      </c>
      <c r="B14" s="45">
        <v>2.0</v>
      </c>
      <c r="C14" s="46" t="s">
        <v>47</v>
      </c>
      <c r="D14" s="20"/>
      <c r="G14" s="47"/>
      <c r="H14" s="47"/>
      <c r="I14" s="47"/>
    </row>
    <row r="15">
      <c r="A15" s="57"/>
      <c r="B15" s="58"/>
      <c r="C15" s="58"/>
      <c r="D15" s="59"/>
      <c r="E15" s="4"/>
      <c r="F15" s="4"/>
    </row>
    <row r="16">
      <c r="A16" s="63" t="s">
        <v>50</v>
      </c>
      <c r="B16" s="66"/>
      <c r="C16" s="66"/>
      <c r="D16" s="67"/>
      <c r="E16" s="69"/>
      <c r="F16" s="69"/>
    </row>
    <row r="17">
      <c r="A17" s="75" t="s">
        <v>52</v>
      </c>
      <c r="D17" s="76"/>
      <c r="E17" s="66"/>
      <c r="F17" s="66"/>
    </row>
    <row r="18">
      <c r="A18" s="4"/>
      <c r="D18" s="76"/>
      <c r="E18" s="66"/>
      <c r="F18" s="66"/>
    </row>
    <row r="19">
      <c r="A19" s="78"/>
      <c r="B19" s="4"/>
      <c r="C19" s="4"/>
      <c r="D19" s="69"/>
      <c r="E19" s="66"/>
      <c r="F19" s="66"/>
    </row>
    <row r="20">
      <c r="A20" s="67"/>
      <c r="B20" s="69"/>
      <c r="C20" s="69"/>
      <c r="D20" s="66"/>
      <c r="E20" s="66"/>
      <c r="F20" s="66"/>
    </row>
    <row r="21">
      <c r="A21" s="76"/>
      <c r="B21" s="66"/>
      <c r="C21" s="66"/>
      <c r="D21" s="66"/>
      <c r="E21" s="66"/>
      <c r="F21" s="66"/>
    </row>
    <row r="22">
      <c r="A22" s="76"/>
      <c r="B22" s="66"/>
      <c r="C22" s="66"/>
      <c r="D22" s="4"/>
      <c r="E22" s="4"/>
      <c r="F22" s="4"/>
    </row>
    <row r="23">
      <c r="A23" s="76"/>
      <c r="B23" s="66"/>
      <c r="C23" s="66"/>
      <c r="D23" s="4"/>
      <c r="E23" s="4"/>
      <c r="F23" s="4"/>
    </row>
    <row r="24">
      <c r="A24" s="66"/>
      <c r="B24" s="66"/>
      <c r="C24" s="66"/>
      <c r="D24" s="4"/>
      <c r="E24" s="4"/>
      <c r="F24" s="4"/>
    </row>
    <row r="25">
      <c r="A25" s="66"/>
      <c r="B25" s="66"/>
      <c r="C25" s="66"/>
      <c r="D25" s="4"/>
      <c r="E25" s="4"/>
      <c r="F25" s="4"/>
    </row>
    <row r="26">
      <c r="A26" s="69"/>
      <c r="B26" s="66"/>
      <c r="C26" s="66"/>
      <c r="D26" s="4"/>
      <c r="E26" s="4"/>
      <c r="F26" s="4"/>
    </row>
    <row r="27">
      <c r="A27" s="66"/>
      <c r="B27" s="69"/>
      <c r="C27" s="69"/>
      <c r="D27" s="4"/>
      <c r="E27" s="4"/>
      <c r="F27" s="4"/>
    </row>
    <row r="28">
      <c r="A28" s="66"/>
      <c r="B28" s="4"/>
      <c r="C28" s="66"/>
      <c r="D28" s="4"/>
      <c r="E28" s="4"/>
      <c r="F28" s="4"/>
    </row>
    <row r="29">
      <c r="A29" s="66"/>
      <c r="B29" s="66"/>
      <c r="C29" s="66"/>
      <c r="D29" s="4"/>
      <c r="E29" s="11"/>
      <c r="F29" s="4"/>
    </row>
    <row r="30">
      <c r="A30" s="4"/>
      <c r="B30" s="4"/>
      <c r="C30" s="4"/>
      <c r="D30" s="4"/>
      <c r="E30" s="4"/>
      <c r="F30" s="4"/>
    </row>
    <row r="31">
      <c r="A31" s="4"/>
      <c r="B31" s="4"/>
      <c r="C31" s="4"/>
      <c r="D31" s="4"/>
      <c r="E31" s="4"/>
      <c r="F31" s="4"/>
    </row>
  </sheetData>
  <mergeCells count="2">
    <mergeCell ref="A17:C17"/>
    <mergeCell ref="A18:C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17.29"/>
    <col customWidth="1" min="3" max="3" width="26.29"/>
    <col customWidth="1" min="4" max="4" width="13.0"/>
    <col customWidth="1" min="5" max="5" width="12.29"/>
    <col customWidth="1" min="6" max="6" width="9.57"/>
    <col customWidth="1" min="7" max="7" width="40.29"/>
    <col customWidth="1" min="8" max="8" width="17.29"/>
  </cols>
  <sheetData>
    <row r="1" ht="1.5" customHeight="1">
      <c r="A1" s="1" t="s">
        <v>0</v>
      </c>
      <c r="D1" s="4"/>
      <c r="E1" s="4"/>
      <c r="F1" s="4"/>
      <c r="G1" s="11"/>
      <c r="H1" s="4"/>
    </row>
    <row r="2">
      <c r="A2" s="9" t="s">
        <v>2</v>
      </c>
      <c r="B2">
        <f>50*D6</f>
        <v>1250</v>
      </c>
      <c r="E2" s="9" t="s">
        <v>9</v>
      </c>
    </row>
    <row r="3" ht="3.75" customHeight="1">
      <c r="A3" s="15" t="s">
        <v>10</v>
      </c>
      <c r="B3" s="16" t="s">
        <v>16</v>
      </c>
      <c r="C3" s="17"/>
      <c r="D3" s="17"/>
      <c r="E3" s="15" t="s">
        <v>17</v>
      </c>
      <c r="F3" s="17"/>
      <c r="G3" s="17"/>
      <c r="H3" s="17"/>
    </row>
    <row r="4">
      <c r="A4" s="23" t="s">
        <v>18</v>
      </c>
      <c r="B4" s="7"/>
      <c r="C4" s="7"/>
      <c r="D4" s="7"/>
      <c r="E4" s="7"/>
      <c r="F4" s="7"/>
      <c r="G4" s="7"/>
      <c r="H4" s="27"/>
    </row>
    <row r="5">
      <c r="A5" s="29"/>
      <c r="B5" s="7"/>
      <c r="C5" s="7"/>
      <c r="D5" s="7"/>
      <c r="E5" s="30"/>
      <c r="F5" s="30"/>
      <c r="G5" s="30"/>
      <c r="H5" s="31"/>
    </row>
    <row r="6">
      <c r="A6" s="34" t="s">
        <v>25</v>
      </c>
      <c r="B6" s="7"/>
      <c r="C6" s="27"/>
      <c r="D6" s="36">
        <v>25.0</v>
      </c>
      <c r="E6" s="37"/>
      <c r="F6" s="43"/>
      <c r="G6" s="4"/>
      <c r="H6" s="30"/>
    </row>
    <row r="7">
      <c r="A7" s="48"/>
      <c r="B7" s="31"/>
      <c r="C7" s="31"/>
      <c r="D7" s="49"/>
      <c r="E7" s="50"/>
      <c r="F7" s="50"/>
      <c r="G7" s="51"/>
      <c r="H7" s="51"/>
    </row>
    <row r="8">
      <c r="A8" s="52" t="s">
        <v>35</v>
      </c>
      <c r="B8" s="52" t="s">
        <v>36</v>
      </c>
      <c r="C8" s="53" t="s">
        <v>37</v>
      </c>
      <c r="D8" s="53" t="s">
        <v>39</v>
      </c>
      <c r="E8" s="55"/>
      <c r="F8" s="56" t="s">
        <v>40</v>
      </c>
      <c r="G8" s="38" t="s">
        <v>41</v>
      </c>
      <c r="H8" s="60" t="s">
        <v>42</v>
      </c>
    </row>
    <row r="9">
      <c r="A9" s="44" t="s">
        <v>43</v>
      </c>
      <c r="B9" s="44" t="s">
        <v>48</v>
      </c>
      <c r="C9" s="62" t="s">
        <v>49</v>
      </c>
      <c r="D9" s="65">
        <f>113*D6/1000</f>
        <v>2.825</v>
      </c>
      <c r="E9" s="61" t="s">
        <v>51</v>
      </c>
      <c r="F9" s="68"/>
      <c r="G9" s="70"/>
      <c r="H9" s="61" t="s">
        <v>53</v>
      </c>
    </row>
    <row r="10">
      <c r="A10" s="44" t="s">
        <v>54</v>
      </c>
      <c r="B10" s="44" t="s">
        <v>48</v>
      </c>
      <c r="C10" s="62" t="s">
        <v>55</v>
      </c>
      <c r="D10" s="72">
        <f>1.5*D6/2/3</f>
        <v>6.25</v>
      </c>
      <c r="E10" s="61" t="s">
        <v>56</v>
      </c>
      <c r="F10" s="68"/>
      <c r="G10" s="61" t="s">
        <v>57</v>
      </c>
      <c r="H10" s="54" t="s">
        <v>58</v>
      </c>
    </row>
    <row r="11">
      <c r="A11" s="44" t="s">
        <v>54</v>
      </c>
      <c r="B11" s="44" t="s">
        <v>48</v>
      </c>
      <c r="C11" s="62" t="s">
        <v>59</v>
      </c>
      <c r="D11" s="72">
        <f>D6*0.12</f>
        <v>3</v>
      </c>
      <c r="E11" s="61" t="s">
        <v>51</v>
      </c>
      <c r="F11" s="68"/>
      <c r="G11" s="61" t="s">
        <v>60</v>
      </c>
      <c r="H11" s="74"/>
    </row>
    <row r="12">
      <c r="A12" s="44" t="s">
        <v>54</v>
      </c>
      <c r="B12" s="44" t="s">
        <v>48</v>
      </c>
      <c r="C12" s="62" t="s">
        <v>61</v>
      </c>
      <c r="D12" s="72">
        <f>D6*0.06</f>
        <v>1.5</v>
      </c>
      <c r="E12" s="61" t="s">
        <v>51</v>
      </c>
      <c r="F12" s="68"/>
      <c r="G12" s="61" t="s">
        <v>62</v>
      </c>
      <c r="H12" s="74"/>
    </row>
    <row r="13">
      <c r="A13" s="44" t="s">
        <v>54</v>
      </c>
      <c r="B13" s="79" t="s">
        <v>63</v>
      </c>
      <c r="C13" s="62" t="s">
        <v>64</v>
      </c>
      <c r="D13" s="65">
        <f>D6*4</f>
        <v>100</v>
      </c>
      <c r="E13" s="61" t="s">
        <v>65</v>
      </c>
      <c r="F13" s="68"/>
      <c r="G13" s="70"/>
      <c r="H13" s="81"/>
    </row>
    <row r="14">
      <c r="A14" s="44" t="s">
        <v>66</v>
      </c>
      <c r="B14" s="44" t="s">
        <v>48</v>
      </c>
      <c r="C14" s="62" t="s">
        <v>67</v>
      </c>
      <c r="D14" s="83">
        <f>D6/2/3</f>
        <v>4.166666667</v>
      </c>
      <c r="E14" s="61" t="s">
        <v>56</v>
      </c>
      <c r="F14" s="68"/>
      <c r="G14" s="70"/>
      <c r="H14" s="61" t="s">
        <v>68</v>
      </c>
    </row>
    <row r="15">
      <c r="A15" s="44" t="s">
        <v>66</v>
      </c>
      <c r="B15" s="44" t="s">
        <v>48</v>
      </c>
      <c r="C15" s="62" t="s">
        <v>69</v>
      </c>
      <c r="D15" s="65">
        <f>D6/2</f>
        <v>12.5</v>
      </c>
      <c r="E15" s="61" t="s">
        <v>56</v>
      </c>
      <c r="F15" s="68"/>
      <c r="G15" s="68"/>
      <c r="H15" s="70"/>
    </row>
    <row r="16">
      <c r="A16" s="44" t="s">
        <v>66</v>
      </c>
      <c r="B16" s="44" t="s">
        <v>70</v>
      </c>
      <c r="C16" s="62" t="s">
        <v>71</v>
      </c>
      <c r="D16" s="65">
        <f>D6/2</f>
        <v>12.5</v>
      </c>
      <c r="E16" s="61" t="s">
        <v>56</v>
      </c>
      <c r="F16" s="68"/>
      <c r="G16" s="61" t="s">
        <v>72</v>
      </c>
      <c r="H16" s="70"/>
    </row>
    <row r="17">
      <c r="A17" s="79" t="s">
        <v>54</v>
      </c>
      <c r="B17" s="44" t="s">
        <v>48</v>
      </c>
      <c r="C17" s="85" t="s">
        <v>73</v>
      </c>
      <c r="D17" s="87">
        <f>D6</f>
        <v>25</v>
      </c>
      <c r="E17" s="89" t="s">
        <v>74</v>
      </c>
      <c r="F17" s="90"/>
      <c r="G17" s="89" t="s">
        <v>75</v>
      </c>
      <c r="H17" s="89" t="s">
        <v>76</v>
      </c>
    </row>
    <row r="18">
      <c r="A18" s="79" t="s">
        <v>54</v>
      </c>
      <c r="B18" s="79" t="s">
        <v>77</v>
      </c>
      <c r="C18" s="85" t="s">
        <v>78</v>
      </c>
      <c r="D18" s="85">
        <v>25.0</v>
      </c>
      <c r="E18" s="89" t="s">
        <v>79</v>
      </c>
      <c r="F18" s="90"/>
      <c r="G18" s="90"/>
      <c r="H18" s="90"/>
    </row>
    <row r="19">
      <c r="A19" s="24"/>
      <c r="B19" s="24"/>
      <c r="C19" s="24"/>
      <c r="D19" s="24"/>
      <c r="E19" s="24"/>
      <c r="F19" s="24"/>
      <c r="G19" s="24"/>
      <c r="H19" s="24"/>
    </row>
    <row r="20">
      <c r="A20" s="17"/>
      <c r="B20" s="17"/>
      <c r="C20" s="17"/>
      <c r="D20" s="17"/>
      <c r="E20" s="17"/>
      <c r="F20" s="17"/>
      <c r="G20" s="17"/>
    </row>
    <row r="21">
      <c r="A21" s="93" t="s">
        <v>80</v>
      </c>
      <c r="B21" s="7"/>
      <c r="C21" s="7"/>
      <c r="D21" s="7"/>
      <c r="E21" s="7"/>
      <c r="F21" s="7"/>
      <c r="G21" s="27"/>
      <c r="H21" s="20"/>
    </row>
    <row r="22">
      <c r="A22" s="95"/>
      <c r="B22" s="97"/>
      <c r="C22" s="99"/>
      <c r="D22" s="99"/>
      <c r="E22" s="100"/>
      <c r="F22" s="100"/>
      <c r="G22" s="101"/>
    </row>
    <row r="23">
      <c r="A23" s="102" t="s">
        <v>86</v>
      </c>
      <c r="B23" s="7"/>
      <c r="C23" s="103"/>
      <c r="D23" s="104"/>
      <c r="E23" s="105"/>
      <c r="F23" s="106"/>
      <c r="G23" s="106"/>
    </row>
    <row r="24">
      <c r="A24" s="107"/>
      <c r="B24" s="107"/>
      <c r="C24" s="107"/>
      <c r="D24" s="107"/>
      <c r="E24" s="108"/>
      <c r="F24" s="108"/>
      <c r="G24" s="108"/>
    </row>
    <row r="25">
      <c r="A25" s="41" t="s">
        <v>87</v>
      </c>
      <c r="B25" s="109" t="s">
        <v>88</v>
      </c>
      <c r="C25" s="93" t="s">
        <v>89</v>
      </c>
      <c r="D25" s="7"/>
      <c r="E25" s="7"/>
      <c r="F25" s="7"/>
      <c r="G25" s="27"/>
      <c r="H25" s="20"/>
    </row>
    <row r="26">
      <c r="A26" s="110"/>
      <c r="B26" s="111"/>
      <c r="C26" s="112"/>
      <c r="D26" s="7"/>
      <c r="E26" s="7"/>
      <c r="F26" s="7"/>
      <c r="G26" s="27"/>
      <c r="H26" s="20"/>
    </row>
    <row r="27">
      <c r="A27" s="110"/>
      <c r="B27" s="111"/>
      <c r="C27" s="112"/>
      <c r="D27" s="7"/>
      <c r="E27" s="7"/>
      <c r="F27" s="7"/>
      <c r="G27" s="27"/>
      <c r="H27" s="20"/>
    </row>
    <row r="28">
      <c r="A28" s="110"/>
      <c r="B28" s="111"/>
      <c r="C28" s="112"/>
      <c r="D28" s="7"/>
      <c r="E28" s="7"/>
      <c r="F28" s="7"/>
      <c r="G28" s="27"/>
      <c r="H28" s="20"/>
    </row>
    <row r="29">
      <c r="A29" s="110"/>
      <c r="B29" s="111"/>
      <c r="C29" s="112"/>
      <c r="D29" s="7"/>
      <c r="E29" s="7"/>
      <c r="F29" s="7"/>
      <c r="G29" s="27"/>
      <c r="H29" s="20"/>
    </row>
    <row r="30">
      <c r="A30" s="24"/>
      <c r="B30" s="24"/>
      <c r="C30" s="24"/>
      <c r="D30" s="24"/>
      <c r="E30" s="24"/>
      <c r="F30" s="24"/>
      <c r="G30" s="24"/>
    </row>
  </sheetData>
  <mergeCells count="10">
    <mergeCell ref="C27:G27"/>
    <mergeCell ref="C25:G25"/>
    <mergeCell ref="C26:G26"/>
    <mergeCell ref="C28:G28"/>
    <mergeCell ref="C29:G29"/>
    <mergeCell ref="A1:C1"/>
    <mergeCell ref="A4:H4"/>
    <mergeCell ref="A6:C6"/>
    <mergeCell ref="A21:G21"/>
    <mergeCell ref="A23:B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86"/>
    <col customWidth="1" min="2" max="2" width="17.29"/>
    <col customWidth="1" min="3" max="3" width="22.43"/>
    <col customWidth="1" min="4" max="4" width="17.0"/>
    <col customWidth="1" min="5" max="5" width="18.43"/>
    <col customWidth="1" min="6" max="20" width="17.29"/>
  </cols>
  <sheetData>
    <row r="1" ht="1.5" customHeight="1">
      <c r="A1" s="1" t="s">
        <v>0</v>
      </c>
      <c r="D1" s="2"/>
      <c r="E1" s="2"/>
      <c r="F1" s="2"/>
      <c r="G1" s="3"/>
      <c r="H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9" t="s">
        <v>2</v>
      </c>
      <c r="B2">
        <f>50*D5</f>
        <v>1250</v>
      </c>
      <c r="E2" s="9" t="s">
        <v>9</v>
      </c>
    </row>
    <row r="3" ht="3.75" customHeight="1">
      <c r="A3" s="15" t="s">
        <v>10</v>
      </c>
      <c r="B3" s="16" t="s">
        <v>16</v>
      </c>
      <c r="C3" s="17"/>
      <c r="D3" s="17"/>
      <c r="E3" s="15" t="s">
        <v>17</v>
      </c>
      <c r="F3" s="17"/>
      <c r="G3" s="17"/>
      <c r="H3" s="17"/>
    </row>
    <row r="4">
      <c r="A4" s="18" t="s">
        <v>18</v>
      </c>
      <c r="B4" s="19"/>
      <c r="C4" s="19"/>
      <c r="D4" s="19"/>
      <c r="E4" s="19"/>
      <c r="F4" s="19"/>
      <c r="G4" s="19"/>
      <c r="H4" s="19"/>
      <c r="I4" s="20"/>
    </row>
    <row r="5">
      <c r="A5" s="25" t="s">
        <v>25</v>
      </c>
      <c r="B5" s="19"/>
      <c r="C5" s="19"/>
      <c r="D5" s="32">
        <v>25.0</v>
      </c>
      <c r="E5" s="33"/>
      <c r="F5" s="22"/>
      <c r="G5" s="19"/>
      <c r="H5" s="19"/>
      <c r="I5" s="20"/>
    </row>
    <row r="6">
      <c r="A6" s="25" t="s">
        <v>35</v>
      </c>
      <c r="B6" s="25" t="s">
        <v>36</v>
      </c>
      <c r="C6" s="38" t="s">
        <v>37</v>
      </c>
      <c r="D6" s="38" t="s">
        <v>39</v>
      </c>
      <c r="E6" s="39"/>
      <c r="F6" s="40" t="s">
        <v>40</v>
      </c>
      <c r="G6" s="41" t="s">
        <v>41</v>
      </c>
      <c r="H6" s="42" t="s">
        <v>42</v>
      </c>
      <c r="I6" s="20"/>
    </row>
    <row r="7">
      <c r="A7" s="54" t="s">
        <v>43</v>
      </c>
      <c r="B7" s="54" t="s">
        <v>48</v>
      </c>
      <c r="C7" s="61" t="s">
        <v>49</v>
      </c>
      <c r="D7" s="64">
        <f>113*D5/1000</f>
        <v>2.825</v>
      </c>
      <c r="E7" s="71" t="s">
        <v>51</v>
      </c>
      <c r="F7" s="73"/>
      <c r="G7" s="77"/>
      <c r="H7" s="71" t="s">
        <v>53</v>
      </c>
      <c r="I7" s="20"/>
    </row>
    <row r="8">
      <c r="A8" s="54" t="s">
        <v>54</v>
      </c>
      <c r="B8" s="54" t="s">
        <v>48</v>
      </c>
      <c r="C8" s="61" t="s">
        <v>55</v>
      </c>
      <c r="D8" s="80">
        <f>1.5*D5/2/3</f>
        <v>6.25</v>
      </c>
      <c r="E8" s="71" t="s">
        <v>56</v>
      </c>
      <c r="F8" s="73"/>
      <c r="G8" s="71" t="s">
        <v>57</v>
      </c>
      <c r="H8" s="46" t="s">
        <v>58</v>
      </c>
      <c r="I8" s="20"/>
    </row>
    <row r="9">
      <c r="A9" s="54" t="s">
        <v>54</v>
      </c>
      <c r="B9" s="54" t="s">
        <v>48</v>
      </c>
      <c r="C9" s="61" t="s">
        <v>59</v>
      </c>
      <c r="D9" s="80">
        <f>D5*0.12</f>
        <v>3</v>
      </c>
      <c r="E9" s="71" t="s">
        <v>51</v>
      </c>
      <c r="F9" s="73"/>
      <c r="G9" s="71" t="s">
        <v>60</v>
      </c>
      <c r="H9" s="82"/>
      <c r="I9" s="20"/>
    </row>
    <row r="10">
      <c r="A10" s="54" t="s">
        <v>54</v>
      </c>
      <c r="B10" s="54" t="s">
        <v>48</v>
      </c>
      <c r="C10" s="61" t="s">
        <v>61</v>
      </c>
      <c r="D10" s="80">
        <f>D5*0.06</f>
        <v>1.5</v>
      </c>
      <c r="E10" s="71" t="s">
        <v>51</v>
      </c>
      <c r="F10" s="73"/>
      <c r="G10" s="71" t="s">
        <v>62</v>
      </c>
      <c r="H10" s="82"/>
      <c r="I10" s="20"/>
    </row>
    <row r="11">
      <c r="A11" s="54" t="s">
        <v>54</v>
      </c>
      <c r="B11" s="84" t="s">
        <v>63</v>
      </c>
      <c r="C11" s="61" t="s">
        <v>64</v>
      </c>
      <c r="D11" s="64">
        <f>D5*4</f>
        <v>100</v>
      </c>
      <c r="E11" s="71" t="s">
        <v>65</v>
      </c>
      <c r="F11" s="73"/>
      <c r="G11" s="77"/>
      <c r="H11" s="86"/>
      <c r="I11" s="20"/>
    </row>
    <row r="12">
      <c r="A12" s="54" t="s">
        <v>66</v>
      </c>
      <c r="B12" s="54" t="s">
        <v>48</v>
      </c>
      <c r="C12" s="61" t="s">
        <v>67</v>
      </c>
      <c r="D12" s="88">
        <f>D5/2/3</f>
        <v>4.166666667</v>
      </c>
      <c r="E12" s="71" t="s">
        <v>56</v>
      </c>
      <c r="F12" s="73"/>
      <c r="G12" s="77"/>
      <c r="H12" s="71" t="s">
        <v>68</v>
      </c>
      <c r="I12" s="20"/>
    </row>
    <row r="13">
      <c r="A13" s="54" t="s">
        <v>66</v>
      </c>
      <c r="B13" s="54" t="s">
        <v>48</v>
      </c>
      <c r="C13" s="61" t="s">
        <v>69</v>
      </c>
      <c r="D13" s="64">
        <f>D5/2</f>
        <v>12.5</v>
      </c>
      <c r="E13" s="71" t="s">
        <v>56</v>
      </c>
      <c r="F13" s="73"/>
      <c r="G13" s="73"/>
      <c r="H13" s="77"/>
      <c r="I13" s="20"/>
    </row>
    <row r="14">
      <c r="A14" s="54" t="s">
        <v>66</v>
      </c>
      <c r="B14" s="54" t="s">
        <v>70</v>
      </c>
      <c r="C14" s="61" t="s">
        <v>71</v>
      </c>
      <c r="D14" s="64">
        <f>D5/2</f>
        <v>12.5</v>
      </c>
      <c r="E14" s="71" t="s">
        <v>56</v>
      </c>
      <c r="F14" s="73"/>
      <c r="G14" s="71" t="s">
        <v>72</v>
      </c>
      <c r="H14" s="77"/>
      <c r="I14" s="20"/>
    </row>
    <row r="15">
      <c r="A15" s="84" t="s">
        <v>54</v>
      </c>
      <c r="B15" s="54" t="s">
        <v>48</v>
      </c>
      <c r="C15" s="89" t="s">
        <v>73</v>
      </c>
      <c r="D15" s="90">
        <f>D5</f>
        <v>25</v>
      </c>
      <c r="E15" s="91" t="s">
        <v>74</v>
      </c>
      <c r="F15" s="92"/>
      <c r="G15" s="91" t="s">
        <v>75</v>
      </c>
      <c r="H15" s="91" t="s">
        <v>76</v>
      </c>
      <c r="I15" s="20"/>
    </row>
    <row r="16">
      <c r="A16" s="84" t="s">
        <v>54</v>
      </c>
      <c r="B16" s="84" t="s">
        <v>77</v>
      </c>
      <c r="C16" s="89" t="s">
        <v>81</v>
      </c>
      <c r="D16" s="89">
        <v>4.0</v>
      </c>
      <c r="E16" s="91" t="s">
        <v>82</v>
      </c>
      <c r="F16" s="92"/>
      <c r="G16" s="92"/>
      <c r="H16" s="92"/>
      <c r="I16" s="20"/>
    </row>
    <row r="17">
      <c r="A17" s="24"/>
      <c r="B17" s="24"/>
      <c r="C17" s="24"/>
      <c r="D17" s="24"/>
      <c r="E17" s="24"/>
      <c r="F17" s="24"/>
      <c r="G17" s="24"/>
      <c r="H17" s="24"/>
    </row>
    <row r="18">
      <c r="A18" s="94" t="s">
        <v>83</v>
      </c>
      <c r="B18" s="96" t="s">
        <v>84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20">
      <c r="A20" s="98" t="s">
        <v>85</v>
      </c>
    </row>
  </sheetData>
  <mergeCells count="2">
    <mergeCell ref="A1:C1"/>
    <mergeCell ref="B21:C21"/>
  </mergeCells>
  <hyperlinks>
    <hyperlink r:id="rId1" ref="B18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/>
  <drawing r:id="rId1"/>
</worksheet>
</file>