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2032014" sheetId="1" r:id="rId3"/>
    <sheet state="hidden" name="Estimate 11.18.2012" sheetId="2" r:id="rId4"/>
    <sheet state="hidden" name="Estimate" sheetId="3" r:id="rId5"/>
    <sheet state="visible" name="Original Recipe" sheetId="4" r:id="rId6"/>
    <sheet state="visible" name="Instructions - ToDos" sheetId="5" r:id="rId7"/>
  </sheets>
  <definedNames/>
  <calcPr/>
</workbook>
</file>

<file path=xl/sharedStrings.xml><?xml version="1.0" encoding="utf-8"?>
<sst xmlns="http://schemas.openxmlformats.org/spreadsheetml/2006/main" count="264" uniqueCount="103">
  <si>
    <t>Montreal Chicken</t>
  </si>
  <si>
    <t>Creal Chicken</t>
  </si>
  <si>
    <t xml:space="preserve">Budget:                                        </t>
  </si>
  <si>
    <t xml:space="preserve">Location:  FH       </t>
  </si>
  <si>
    <t>In Charge:</t>
  </si>
  <si>
    <t>Sam</t>
  </si>
  <si>
    <t>Kevin</t>
  </si>
  <si>
    <t>Eric</t>
  </si>
  <si>
    <t>Occasion:  LG</t>
  </si>
  <si>
    <t xml:space="preserve">            </t>
  </si>
  <si>
    <t>Occasion:  SWS</t>
  </si>
  <si>
    <t>Occasion:  FNP</t>
  </si>
  <si>
    <t>ESTIMATION</t>
  </si>
  <si>
    <t>Estimated Number of People Eating</t>
  </si>
  <si>
    <t>people</t>
  </si>
  <si>
    <t>Store</t>
  </si>
  <si>
    <t>Part of Meal</t>
  </si>
  <si>
    <t>Items</t>
  </si>
  <si>
    <t>Estimation</t>
  </si>
  <si>
    <t>Notes</t>
  </si>
  <si>
    <t>Costco</t>
  </si>
  <si>
    <t>Entrée</t>
  </si>
  <si>
    <t>Chopped Drumsticks</t>
  </si>
  <si>
    <t>kg of meat</t>
  </si>
  <si>
    <t>90 g/ person</t>
  </si>
  <si>
    <t>180 g/ person (food wisdom suggests 230g/person for meat with bones)</t>
  </si>
  <si>
    <t>Vegetables</t>
  </si>
  <si>
    <t>Carrots</t>
  </si>
  <si>
    <t>kg</t>
  </si>
  <si>
    <t>Potatoes</t>
  </si>
  <si>
    <t>RT</t>
  </si>
  <si>
    <t>120 g / person</t>
  </si>
  <si>
    <t>bags</t>
  </si>
  <si>
    <t>each bag is 4.5 kg, 12 potatoes = 1 bag</t>
  </si>
  <si>
    <t>Rice Wine</t>
  </si>
  <si>
    <t>liter</t>
  </si>
  <si>
    <t>FH</t>
  </si>
  <si>
    <t>Montreal Steak Seasoning</t>
  </si>
  <si>
    <t>sprinkle</t>
  </si>
  <si>
    <t>cheapest kind</t>
  </si>
  <si>
    <t>Olive Oil</t>
  </si>
  <si>
    <t>rice</t>
  </si>
  <si>
    <t>cup</t>
  </si>
  <si>
    <t>0.67 cup/ person</t>
  </si>
  <si>
    <t>POST-EVENT EVALUATION</t>
  </si>
  <si>
    <t>ACTUAL Number of People Served</t>
  </si>
  <si>
    <t>50 (Tues) + 20 (Wed)</t>
  </si>
  <si>
    <t>Amount left over</t>
  </si>
  <si>
    <t>Creal Seasoning</t>
  </si>
  <si>
    <t>What we ran out</t>
  </si>
  <si>
    <t>Comments</t>
  </si>
  <si>
    <t>fruit</t>
  </si>
  <si>
    <t>Everything ran out on both Tue &amp; Wed life groups.  It would have been nice to have more chicken on Tue, because we served 5 trays of chicken on Tues &amp; 3 trays on Wed.  A better serving amount would have been to have 6-7 trays of chicken &amp; vegetables on Tues.  You would then have to up the chicken to about 17 kg (Kevin Ding, 10-01-2012)</t>
  </si>
  <si>
    <t>count</t>
  </si>
  <si>
    <t>1 Large Watermelon for SWS</t>
  </si>
  <si>
    <t>Recipe:</t>
  </si>
  <si>
    <t>Work Allocation</t>
  </si>
  <si>
    <t xml:space="preserve">Budget:                                   </t>
  </si>
  <si>
    <t>Angel</t>
  </si>
  <si>
    <t>Occasion:  FNP</t>
  </si>
  <si>
    <t>Time</t>
  </si>
  <si>
    <t>Person 1</t>
  </si>
  <si>
    <t>Person 2</t>
  </si>
  <si>
    <t>Person 3</t>
  </si>
  <si>
    <t>Person 4</t>
  </si>
  <si>
    <t>4:30-4:45pm</t>
  </si>
  <si>
    <t xml:space="preserve">Pre-heat the oven to highest (MAX)
Put chicken into 4 baking trays lined with foil; </t>
  </si>
  <si>
    <t>Recipe</t>
  </si>
  <si>
    <t>Peel/wash/chop potatoes &amp; carrots;</t>
  </si>
  <si>
    <t>Make Rice</t>
  </si>
  <si>
    <t>4:45-5pm</t>
  </si>
  <si>
    <t>Pour in rice wine and season with Montreal seasoning for chicken; Cover with Aluminum Foil and put into oven</t>
  </si>
  <si>
    <t>Boil Potatoes and Carrots to soften</t>
  </si>
  <si>
    <t>5-5:30pm</t>
  </si>
  <si>
    <t>Put 4 trays into the oven and bake for 30min</t>
  </si>
  <si>
    <t>Pan-Fry Potatoes and Carrots with Montreal seasoning and olive oil</t>
  </si>
  <si>
    <t>Cut Fruits</t>
  </si>
  <si>
    <t>5:30-6pm</t>
  </si>
  <si>
    <t>Prepare Utensils</t>
  </si>
  <si>
    <t>Mix chicken and Veggies together in trays</t>
  </si>
  <si>
    <t>Cooking Instruction</t>
  </si>
  <si>
    <t>180 g/ person</t>
  </si>
  <si>
    <t>1. Place chicken thighs in a baking tray. Make sure they don’t stack on top of each other.</t>
  </si>
  <si>
    <t>2. Pour Rice wine and sprinkle Montreal into trays of chicken</t>
  </si>
  <si>
    <t>3. Peel/Cut carrots into bite-sized pieces (shape doesn’t matter; in America, just use baby carrots)</t>
  </si>
  <si>
    <t>Creal Steak Seasoning</t>
  </si>
  <si>
    <t>Fruits</t>
  </si>
  <si>
    <t>Watermelon (seasonal)</t>
  </si>
  <si>
    <t>4. Peel/Cut Potatoes (in US, preferably use yellow/white/red potatoes to avoid peeling)</t>
  </si>
  <si>
    <t>5. Boil Potatoes and Carrots to Soften</t>
  </si>
  <si>
    <t>1 Watermelon for SWS</t>
  </si>
  <si>
    <t>6. Pan-Fry Potatoes and Carrots with Montreal seasoning and olive oil</t>
  </si>
  <si>
    <t>7. After chicken cooks for 30min, take out to flip, season other side of chicken. Please make sure the chicken is fully cooked</t>
  </si>
  <si>
    <t>8. Mix chicken and Veggies together in trays</t>
  </si>
  <si>
    <t>Date</t>
  </si>
  <si>
    <t>Name</t>
  </si>
  <si>
    <t>To cook 14kg of chopped drumsticks in 6 pans was too full in each tray; vegetables won’t fit. We ended up dividing the 2 trays into 4 trays (now 8 trays total), so we did two rounds of 2 trays in the oven, and 4 trays of meat on stove with 2 frying pan (also 2 rounds).
A suggestion to this problem would be to plan for 2 rounds of baking in 4 trays  hence 8 trays total
Use the real metal pan instead of aluminum pan: more space to lay the meat in single layer, faster to cook and more space for vegetables
Suggest 1.5kg/tray
We baked at ~180C at first but it didn’t cook fast enough; next time should just use highest heat with aluminum foil on top to prevent the meat from overcooked/burnt on top</t>
  </si>
  <si>
    <t>Kevin Ding</t>
  </si>
  <si>
    <t>Everything ran out on both Tue &amp; Wed life groups.  It would have been nice to have more chicken on Tue, because we served 5 trays of chicken on Tues &amp; 3 trays on Wed.  A better serving amount would have been to have 6-7 trays of chicken &amp; vegetables on Tues.  You would then have to up the chicken to about 17 kg</t>
  </si>
  <si>
    <t>Jessie</t>
  </si>
  <si>
    <t>Reduced potatoes to 90g/person from 135g/person (ordered 9台斤）</t>
  </si>
  <si>
    <t>Lucy</t>
  </si>
  <si>
    <t xml:space="preserve">Reduced drumsticks to 180g/person from 215g/person
Reduced potatoes to 90g/person from 120g/person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</si>
</sst>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#,##0.0"/>
  </numFmts>
  <fonts count="17">
    <font>
      <sz val="10.0"/>
      <color rgb="FF000000"/>
      <name val="Arial"/>
    </font>
    <font>
      <u/>
      <sz val="12.0"/>
      <color rgb="FF000000"/>
    </font>
    <font>
      <u/>
      <sz val="12.0"/>
      <color rgb="FF000000"/>
    </font>
    <font>
      <sz val="12.0"/>
      <color rgb="FF000000"/>
    </font>
    <font>
      <sz val="10.0"/>
      <color rgb="FF000000"/>
    </font>
    <font>
      <u/>
      <sz val="12.0"/>
      <color rgb="FF000000"/>
    </font>
    <font>
      <u/>
      <sz val="12.0"/>
      <color rgb="FF000000"/>
    </font>
    <font>
      <u/>
      <sz val="12.0"/>
      <color rgb="FF000000"/>
    </font>
    <font>
      <sz val="12.0"/>
      <color rgb="FF000000"/>
      <name val="Times New Roman"/>
    </font>
    <font>
      <b/>
      <sz val="12.0"/>
      <color rgb="FF000000"/>
    </font>
    <font/>
    <font>
      <b/>
      <sz val="10.0"/>
      <color rgb="FF000000"/>
    </font>
    <font>
      <sz val="10.0"/>
      <color rgb="FF0000D4"/>
    </font>
    <font>
      <strike/>
      <sz val="10.0"/>
      <color rgb="FF000000"/>
    </font>
    <font>
      <b/>
      <strike/>
      <sz val="10.0"/>
      <color rgb="FF000000"/>
    </font>
    <font>
      <strike/>
      <sz val="10.0"/>
      <color rgb="FF0000D4"/>
    </font>
    <font>
      <b/>
      <sz val="10.0"/>
      <color rgb="FFFFFFFF"/>
    </font>
  </fonts>
  <fills count="7">
    <fill>
      <patternFill patternType="none"/>
    </fill>
    <fill>
      <patternFill patternType="lightGray"/>
    </fill>
    <fill>
      <patternFill patternType="solid">
        <fgColor rgb="FF93CDDD"/>
        <bgColor rgb="FF93CDDD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</fills>
  <borders count="13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wrapText="1"/>
    </xf>
    <xf borderId="0" fillId="2" fontId="1" numFmtId="0" xfId="0" applyAlignment="1" applyFill="1" applyFont="1">
      <alignment vertical="center"/>
    </xf>
    <xf borderId="0" fillId="2" fontId="2" numFmtId="0" xfId="0" applyAlignment="1" applyFont="1">
      <alignment vertical="center"/>
    </xf>
    <xf borderId="0" fillId="2" fontId="3" numFmtId="0" xfId="0" applyAlignment="1" applyFont="1">
      <alignment vertical="center"/>
    </xf>
    <xf borderId="0" fillId="0" fontId="4" numFmtId="0" xfId="0" applyAlignment="1" applyFont="1">
      <alignment wrapText="1"/>
    </xf>
    <xf borderId="0" fillId="0" fontId="5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horizontal="right" vertical="center"/>
    </xf>
    <xf borderId="0" fillId="0" fontId="8" numFmtId="0" xfId="0" applyAlignment="1" applyFont="1">
      <alignment vertical="center"/>
    </xf>
    <xf borderId="1" fillId="0" fontId="4" numFmtId="0" xfId="0" applyAlignment="1" applyBorder="1" applyFont="1">
      <alignment wrapText="1"/>
    </xf>
    <xf borderId="2" fillId="3" fontId="9" numFmtId="0" xfId="0" applyAlignment="1" applyBorder="1" applyFill="1" applyFont="1">
      <alignment horizontal="center"/>
    </xf>
    <xf borderId="3" fillId="0" fontId="10" numFmtId="0" xfId="0" applyAlignment="1" applyBorder="1" applyFont="1">
      <alignment wrapText="1"/>
    </xf>
    <xf borderId="3" fillId="0" fontId="11" numFmtId="0" xfId="0" applyAlignment="1" applyBorder="1" applyFont="1">
      <alignment horizontal="center"/>
    </xf>
    <xf borderId="4" fillId="0" fontId="11" numFmtId="0" xfId="0" applyAlignment="1" applyBorder="1" applyFont="1">
      <alignment horizontal="center"/>
    </xf>
    <xf borderId="2" fillId="0" fontId="4" numFmtId="0" xfId="0" applyAlignment="1" applyBorder="1" applyFont="1">
      <alignment horizontal="left"/>
    </xf>
    <xf borderId="5" fillId="0" fontId="10" numFmtId="0" xfId="0" applyAlignment="1" applyBorder="1" applyFont="1">
      <alignment wrapText="1"/>
    </xf>
    <xf borderId="6" fillId="0" fontId="12" numFmtId="0" xfId="0" applyAlignment="1" applyBorder="1" applyFont="1">
      <alignment horizontal="center"/>
    </xf>
    <xf borderId="6" fillId="0" fontId="12" numFmtId="0" xfId="0" applyAlignment="1" applyBorder="1" applyFont="1">
      <alignment horizontal="center"/>
    </xf>
    <xf borderId="6" fillId="0" fontId="4" numFmtId="0" xfId="0" applyAlignment="1" applyBorder="1" applyFont="1">
      <alignment horizontal="center"/>
    </xf>
    <xf borderId="7" fillId="0" fontId="4" numFmtId="0" xfId="0" applyAlignment="1" applyBorder="1" applyFont="1">
      <alignment horizontal="center"/>
    </xf>
    <xf borderId="3" fillId="0" fontId="4" numFmtId="0" xfId="0" applyAlignment="1" applyBorder="1" applyFont="1">
      <alignment horizontal="left" wrapText="1"/>
    </xf>
    <xf borderId="3" fillId="0" fontId="4" numFmtId="0" xfId="0" applyAlignment="1" applyBorder="1" applyFont="1">
      <alignment wrapText="1"/>
    </xf>
    <xf borderId="6" fillId="0" fontId="11" numFmtId="0" xfId="0" applyAlignment="1" applyBorder="1" applyFont="1">
      <alignment horizontal="left" wrapText="1"/>
    </xf>
    <xf borderId="6" fillId="0" fontId="11" numFmtId="0" xfId="0" applyAlignment="1" applyBorder="1" applyFont="1">
      <alignment horizontal="center"/>
    </xf>
    <xf borderId="2" fillId="3" fontId="11" numFmtId="0" xfId="0" applyAlignment="1" applyBorder="1" applyFont="1">
      <alignment horizontal="center"/>
    </xf>
    <xf borderId="6" fillId="3" fontId="11" numFmtId="0" xfId="0" applyAlignment="1" applyBorder="1" applyFont="1">
      <alignment horizontal="center"/>
    </xf>
    <xf borderId="6" fillId="0" fontId="4" numFmtId="0" xfId="0" applyAlignment="1" applyBorder="1" applyFont="1">
      <alignment horizontal="left" wrapText="1"/>
    </xf>
    <xf borderId="6" fillId="0" fontId="4" numFmtId="0" xfId="0" applyAlignment="1" applyBorder="1" applyFont="1">
      <alignment horizontal="center" wrapText="1"/>
    </xf>
    <xf borderId="6" fillId="0" fontId="4" numFmtId="0" xfId="0" applyAlignment="1" applyBorder="1" applyFont="1">
      <alignment horizontal="left" wrapText="1"/>
    </xf>
    <xf borderId="6" fillId="3" fontId="12" numFmtId="0" xfId="0" applyAlignment="1" applyBorder="1" applyFont="1">
      <alignment horizontal="center"/>
    </xf>
    <xf borderId="6" fillId="3" fontId="12" numFmtId="0" xfId="0" applyAlignment="1" applyBorder="1" applyFont="1">
      <alignment horizontal="left"/>
    </xf>
    <xf borderId="6" fillId="3" fontId="12" numFmtId="0" xfId="0" applyAlignment="1" applyBorder="1" applyFont="1">
      <alignment horizontal="left"/>
    </xf>
    <xf borderId="6" fillId="3" fontId="12" numFmtId="0" xfId="0" applyAlignment="1" applyBorder="1" applyFont="1">
      <alignment horizontal="left" wrapText="1"/>
    </xf>
    <xf borderId="6" fillId="0" fontId="13" numFmtId="0" xfId="0" applyAlignment="1" applyBorder="1" applyFont="1">
      <alignment horizontal="left" wrapText="1"/>
    </xf>
    <xf borderId="6" fillId="3" fontId="12" numFmtId="0" xfId="0" applyAlignment="1" applyBorder="1" applyFont="1">
      <alignment horizontal="center"/>
    </xf>
    <xf borderId="6" fillId="0" fontId="14" numFmtId="0" xfId="0" applyAlignment="1" applyBorder="1" applyFont="1">
      <alignment horizontal="left" wrapText="1"/>
    </xf>
    <xf borderId="2" fillId="4" fontId="9" numFmtId="0" xfId="0" applyAlignment="1" applyBorder="1" applyFill="1" applyFont="1">
      <alignment horizontal="center"/>
    </xf>
    <xf borderId="6" fillId="0" fontId="13" numFmtId="0" xfId="0" applyAlignment="1" applyBorder="1" applyFont="1">
      <alignment horizontal="center" wrapText="1"/>
    </xf>
    <xf borderId="3" fillId="0" fontId="4" numFmtId="0" xfId="0" applyAlignment="1" applyBorder="1" applyFont="1">
      <alignment horizontal="left"/>
    </xf>
    <xf borderId="3" fillId="0" fontId="4" numFmtId="0" xfId="0" applyAlignment="1" applyBorder="1" applyFont="1">
      <alignment horizontal="center"/>
    </xf>
    <xf borderId="4" fillId="0" fontId="4" numFmtId="0" xfId="0" applyAlignment="1" applyBorder="1" applyFont="1">
      <alignment horizontal="center"/>
    </xf>
    <xf borderId="6" fillId="3" fontId="15" numFmtId="0" xfId="0" applyAlignment="1" applyBorder="1" applyFont="1">
      <alignment horizontal="center"/>
    </xf>
    <xf borderId="7" fillId="0" fontId="4" numFmtId="0" xfId="0" applyAlignment="1" applyBorder="1" applyFont="1">
      <alignment wrapText="1"/>
    </xf>
    <xf borderId="6" fillId="3" fontId="15" numFmtId="0" xfId="0" applyAlignment="1" applyBorder="1" applyFont="1">
      <alignment horizontal="left"/>
    </xf>
    <xf borderId="6" fillId="4" fontId="11" numFmtId="0" xfId="0" applyAlignment="1" applyBorder="1" applyFont="1">
      <alignment horizontal="center"/>
    </xf>
    <xf borderId="6" fillId="0" fontId="4" numFmtId="0" xfId="0" applyAlignment="1" applyBorder="1" applyFont="1">
      <alignment horizontal="center" wrapText="1"/>
    </xf>
    <xf borderId="2" fillId="4" fontId="11" numFmtId="0" xfId="0" applyAlignment="1" applyBorder="1" applyFont="1">
      <alignment horizontal="center"/>
    </xf>
    <xf borderId="6" fillId="0" fontId="13" numFmtId="0" xfId="0" applyAlignment="1" applyBorder="1" applyFont="1">
      <alignment wrapText="1"/>
    </xf>
    <xf borderId="6" fillId="0" fontId="12" numFmtId="0" xfId="0" applyAlignment="1" applyBorder="1" applyFont="1">
      <alignment horizontal="left"/>
    </xf>
    <xf borderId="6" fillId="4" fontId="12" numFmtId="0" xfId="0" applyAlignment="1" applyBorder="1" applyFont="1">
      <alignment horizontal="center"/>
    </xf>
    <xf borderId="6" fillId="0" fontId="14" numFmtId="0" xfId="0" applyAlignment="1" applyBorder="1" applyFont="1">
      <alignment wrapText="1"/>
    </xf>
    <xf borderId="2" fillId="4" fontId="12" numFmtId="0" xfId="0" applyAlignment="1" applyBorder="1" applyFont="1">
      <alignment horizontal="left" wrapText="1"/>
    </xf>
    <xf borderId="6" fillId="0" fontId="14" numFmtId="0" xfId="0" applyAlignment="1" applyBorder="1" applyFont="1">
      <alignment horizontal="left" wrapText="1"/>
    </xf>
    <xf borderId="6" fillId="0" fontId="12" numFmtId="0" xfId="0" applyAlignment="1" applyBorder="1" applyFont="1">
      <alignment horizontal="left" wrapText="1"/>
    </xf>
    <xf borderId="6" fillId="0" fontId="13" numFmtId="0" xfId="0" applyAlignment="1" applyBorder="1" applyFont="1">
      <alignment horizontal="center" wrapText="1"/>
    </xf>
    <xf borderId="2" fillId="4" fontId="12" numFmtId="0" xfId="0" applyAlignment="1" applyBorder="1" applyFont="1">
      <alignment horizontal="left" wrapText="1"/>
    </xf>
    <xf borderId="6" fillId="3" fontId="15" numFmtId="0" xfId="0" applyAlignment="1" applyBorder="1" applyFont="1">
      <alignment horizontal="left"/>
    </xf>
    <xf borderId="2" fillId="4" fontId="12" numFmtId="0" xfId="0" applyAlignment="1" applyBorder="1" applyFont="1">
      <alignment horizontal="left"/>
    </xf>
    <xf borderId="4" fillId="0" fontId="4" numFmtId="0" xfId="0" applyAlignment="1" applyBorder="1" applyFont="1">
      <alignment wrapText="1"/>
    </xf>
    <xf borderId="2" fillId="5" fontId="16" numFmtId="0" xfId="0" applyAlignment="1" applyBorder="1" applyFill="1" applyFont="1">
      <alignment horizontal="center" vertical="center" wrapText="1"/>
    </xf>
    <xf borderId="2" fillId="0" fontId="11" numFmtId="0" xfId="0" applyAlignment="1" applyBorder="1" applyFont="1">
      <alignment horizontal="center"/>
    </xf>
    <xf borderId="6" fillId="6" fontId="11" numFmtId="164" xfId="0" applyAlignment="1" applyBorder="1" applyFill="1" applyFont="1" applyNumberFormat="1">
      <alignment vertical="top" wrapText="1"/>
    </xf>
    <xf borderId="8" fillId="0" fontId="11" numFmtId="0" xfId="0" applyAlignment="1" applyBorder="1" applyFont="1">
      <alignment horizontal="center"/>
    </xf>
    <xf borderId="6" fillId="6" fontId="11" numFmtId="0" xfId="0" applyAlignment="1" applyBorder="1" applyFont="1">
      <alignment horizontal="left" vertical="top" wrapText="1"/>
    </xf>
    <xf borderId="9" fillId="0" fontId="4" numFmtId="0" xfId="0" applyAlignment="1" applyBorder="1" applyFont="1">
      <alignment horizontal="center"/>
    </xf>
    <xf borderId="6" fillId="6" fontId="11" numFmtId="0" xfId="0" applyAlignment="1" applyBorder="1" applyFont="1">
      <alignment vertical="top" wrapText="1"/>
    </xf>
    <xf borderId="7" fillId="0" fontId="11" numFmtId="0" xfId="0" applyAlignment="1" applyBorder="1" applyFont="1">
      <alignment wrapText="1"/>
    </xf>
    <xf borderId="2" fillId="0" fontId="4" numFmtId="0" xfId="0" applyAlignment="1" applyBorder="1" applyFont="1">
      <alignment horizontal="left" wrapText="1"/>
    </xf>
    <xf borderId="6" fillId="0" fontId="11" numFmtId="164" xfId="0" applyAlignment="1" applyBorder="1" applyFont="1" applyNumberFormat="1">
      <alignment vertical="top" wrapText="1"/>
    </xf>
    <xf borderId="10" fillId="0" fontId="4" numFmtId="0" xfId="0" applyAlignment="1" applyBorder="1" applyFont="1">
      <alignment wrapText="1"/>
    </xf>
    <xf borderId="6" fillId="0" fontId="4" numFmtId="164" xfId="0" applyAlignment="1" applyBorder="1" applyFont="1" applyNumberFormat="1">
      <alignment vertical="top" wrapText="1"/>
    </xf>
    <xf borderId="6" fillId="0" fontId="4" numFmtId="0" xfId="0" applyAlignment="1" applyBorder="1" applyFont="1">
      <alignment wrapText="1"/>
    </xf>
    <xf borderId="7" fillId="0" fontId="4" numFmtId="0" xfId="0" applyAlignment="1" applyBorder="1" applyFont="1">
      <alignment wrapText="1"/>
    </xf>
    <xf borderId="6" fillId="0" fontId="4" numFmtId="0" xfId="0" applyAlignment="1" applyBorder="1" applyFont="1">
      <alignment wrapText="1"/>
    </xf>
    <xf borderId="11" fillId="0" fontId="4" numFmtId="0" xfId="0" applyAlignment="1" applyBorder="1" applyFont="1">
      <alignment wrapText="1"/>
    </xf>
    <xf borderId="6" fillId="0" fontId="4" numFmtId="0" xfId="0" applyAlignment="1" applyBorder="1" applyFont="1">
      <alignment horizontal="left" vertical="top" wrapText="1"/>
    </xf>
    <xf borderId="6" fillId="0" fontId="4" numFmtId="0" xfId="0" applyAlignment="1" applyBorder="1" applyFont="1">
      <alignment vertical="top" wrapText="1"/>
    </xf>
    <xf borderId="12" fillId="0" fontId="11" numFmtId="0" xfId="0" applyAlignment="1" applyBorder="1" applyFont="1">
      <alignment wrapText="1"/>
    </xf>
    <xf borderId="1" fillId="5" fontId="16" numFmtId="0" xfId="0" applyAlignment="1" applyBorder="1" applyFont="1">
      <alignment horizontal="center" vertical="center"/>
    </xf>
    <xf borderId="6" fillId="0" fontId="4" numFmtId="165" xfId="0" applyAlignment="1" applyBorder="1" applyFont="1" applyNumberFormat="1">
      <alignment horizontal="left" wrapText="1"/>
    </xf>
    <xf borderId="1" fillId="0" fontId="10" numFmtId="0" xfId="0" applyAlignment="1" applyBorder="1" applyFont="1">
      <alignment wrapText="1"/>
    </xf>
    <xf borderId="2" fillId="0" fontId="4" numFmtId="0" xfId="0" applyAlignment="1" applyBorder="1" applyFont="1">
      <alignment wrapText="1"/>
    </xf>
    <xf borderId="6" fillId="0" fontId="4" numFmtId="165" xfId="0" applyAlignment="1" applyBorder="1" applyFont="1" applyNumberFormat="1">
      <alignment horizontal="left" wrapText="1"/>
    </xf>
    <xf borderId="2" fillId="0" fontId="4" numFmtId="0" xfId="0" applyAlignment="1" applyBorder="1" applyFont="1">
      <alignment horizontal="left" vertical="center" wrapText="1"/>
    </xf>
    <xf borderId="2" fillId="0" fontId="4" numFmtId="0" xfId="0" applyAlignment="1" applyBorder="1" applyFont="1">
      <alignment horizontal="left" vertical="center"/>
    </xf>
    <xf borderId="6" fillId="0" fontId="4" numFmtId="165" xfId="0" applyAlignment="1" applyBorder="1" applyFont="1" applyNumberFormat="1">
      <alignment horizontal="center" wrapText="1"/>
    </xf>
    <xf borderId="2" fillId="0" fontId="4" numFmtId="0" xfId="0" applyAlignment="1" applyBorder="1" applyFont="1">
      <alignment horizontal="left" vertical="center"/>
    </xf>
    <xf borderId="2" fillId="0" fontId="4" numFmtId="0" xfId="0" applyAlignment="1" applyBorder="1" applyFont="1">
      <alignment vertical="top" wrapText="1"/>
    </xf>
    <xf borderId="5" fillId="0" fontId="4" numFmtId="0" xfId="0" applyAlignment="1" applyBorder="1" applyFont="1">
      <alignment wrapText="1"/>
    </xf>
    <xf borderId="4" fillId="0" fontId="4" numFmtId="0" xfId="0" applyAlignment="1" applyBorder="1" applyFont="1">
      <alignment horizontal="right" vertical="center"/>
    </xf>
    <xf borderId="0" fillId="0" fontId="4" numFmtId="0" xfId="0" applyAlignment="1" applyFont="1">
      <alignment horizontal="right" vertical="center"/>
    </xf>
    <xf borderId="6" fillId="0" fontId="11" numFmtId="0" xfId="0" applyAlignment="1" applyBorder="1" applyFont="1">
      <alignment horizontal="center" wrapText="1"/>
    </xf>
    <xf borderId="6" fillId="4" fontId="11" numFmtId="0" xfId="0" applyAlignment="1" applyBorder="1" applyFont="1">
      <alignment horizontal="center" wrapText="1"/>
    </xf>
    <xf borderId="2" fillId="4" fontId="11" numFmtId="0" xfId="0" applyAlignment="1" applyBorder="1" applyFont="1">
      <alignment horizontal="center" wrapText="1"/>
    </xf>
    <xf borderId="6" fillId="4" fontId="12" numFmtId="0" xfId="0" applyAlignment="1" applyBorder="1" applyFont="1">
      <alignment horizontal="center" wrapText="1"/>
    </xf>
    <xf borderId="6" fillId="0" fontId="12" numFmtId="14" xfId="0" applyAlignment="1" applyBorder="1" applyFont="1" applyNumberForma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1.86"/>
    <col customWidth="1" min="2" max="2" width="19.86"/>
    <col customWidth="1" min="3" max="3" width="30.71"/>
    <col customWidth="1" min="4" max="4" width="20.57"/>
    <col customWidth="1" min="5" max="5" width="20.43"/>
    <col customWidth="1" min="6" max="6" width="26.29"/>
  </cols>
  <sheetData>
    <row r="1" ht="15.0" customHeight="1">
      <c r="A1" s="1"/>
      <c r="B1" s="2" t="s">
        <v>1</v>
      </c>
      <c r="C1" s="3"/>
      <c r="D1" s="4"/>
      <c r="E1" s="4"/>
      <c r="F1" s="4"/>
    </row>
    <row r="2" ht="15.0" customHeight="1">
      <c r="A2" s="5" t="s">
        <v>2</v>
      </c>
      <c r="B2" s="6">
        <f>60*D8</f>
        <v>1200</v>
      </c>
      <c r="C2" s="4"/>
      <c r="D2" s="4"/>
      <c r="E2" s="5" t="s">
        <v>3</v>
      </c>
      <c r="F2" s="4"/>
    </row>
    <row r="3" ht="15.0" customHeight="1">
      <c r="A3" s="5" t="s">
        <v>4</v>
      </c>
      <c r="B3" s="7" t="s">
        <v>5</v>
      </c>
      <c r="C3" s="4"/>
      <c r="D3" s="4"/>
      <c r="E3" s="5" t="s">
        <v>11</v>
      </c>
      <c r="F3" s="4"/>
    </row>
    <row r="4">
      <c r="A4" s="4"/>
      <c r="B4" s="4"/>
      <c r="C4" s="8" t="s">
        <v>9</v>
      </c>
      <c r="D4" s="8" t="s">
        <v>9</v>
      </c>
      <c r="E4" s="4"/>
      <c r="F4" s="4"/>
    </row>
    <row r="5" ht="13.5" customHeight="1">
      <c r="A5" s="9"/>
      <c r="B5" s="9"/>
      <c r="C5" s="9"/>
      <c r="D5" s="9"/>
      <c r="E5" s="9"/>
      <c r="F5" s="9"/>
    </row>
    <row r="6" ht="16.5" customHeight="1">
      <c r="A6" s="10" t="s">
        <v>12</v>
      </c>
      <c r="B6" s="11"/>
      <c r="C6" s="11"/>
      <c r="D6" s="11"/>
      <c r="E6" s="11"/>
      <c r="F6" s="11"/>
    </row>
    <row r="7" ht="13.5" customHeight="1">
      <c r="A7" s="12"/>
      <c r="B7" s="12"/>
      <c r="C7" s="12"/>
      <c r="D7" s="12"/>
      <c r="E7" s="12"/>
      <c r="F7" s="13"/>
    </row>
    <row r="8">
      <c r="A8" s="14" t="s">
        <v>13</v>
      </c>
      <c r="B8" s="11"/>
      <c r="C8" s="15"/>
      <c r="D8" s="16">
        <v>20.0</v>
      </c>
      <c r="E8" s="18" t="s">
        <v>14</v>
      </c>
      <c r="F8" s="19"/>
    </row>
    <row r="9" ht="13.5" customHeight="1">
      <c r="A9" s="20"/>
      <c r="B9" s="20"/>
      <c r="C9" s="21"/>
      <c r="D9" s="21"/>
      <c r="E9" s="21"/>
      <c r="F9" s="9"/>
    </row>
    <row r="10">
      <c r="A10" s="22" t="s">
        <v>15</v>
      </c>
      <c r="B10" s="22" t="s">
        <v>16</v>
      </c>
      <c r="C10" s="23" t="s">
        <v>17</v>
      </c>
      <c r="D10" s="24" t="s">
        <v>18</v>
      </c>
      <c r="E10" s="11"/>
      <c r="F10" s="25" t="s">
        <v>19</v>
      </c>
    </row>
    <row r="11" ht="36.75" customHeight="1">
      <c r="A11" s="26" t="s">
        <v>20</v>
      </c>
      <c r="B11" s="26" t="s">
        <v>21</v>
      </c>
      <c r="C11" s="26" t="s">
        <v>22</v>
      </c>
      <c r="D11" s="27">
        <f>ROUND((('Original Recipe'!D11/'Original Recipe'!$D$8)*$D$8),1)</f>
        <v>3.6</v>
      </c>
      <c r="E11" s="29" t="s">
        <v>23</v>
      </c>
      <c r="F11" s="30" t="s">
        <v>25</v>
      </c>
    </row>
    <row r="12">
      <c r="A12" s="26" t="s">
        <v>26</v>
      </c>
      <c r="B12" s="26" t="s">
        <v>21</v>
      </c>
      <c r="C12" s="26" t="s">
        <v>27</v>
      </c>
      <c r="D12" s="27">
        <f>ROUND((('Original Recipe'!D12/'Original Recipe'!$D$8)*$D$8),1)</f>
        <v>1.8</v>
      </c>
      <c r="E12" s="29" t="s">
        <v>28</v>
      </c>
      <c r="F12" s="31"/>
    </row>
    <row r="13" ht="27.75" customHeight="1">
      <c r="A13" s="26" t="s">
        <v>26</v>
      </c>
      <c r="B13" s="26" t="s">
        <v>21</v>
      </c>
      <c r="C13" s="26" t="s">
        <v>29</v>
      </c>
      <c r="D13" s="27">
        <f>ROUND((('Original Recipe'!D13/'Original Recipe'!$D$8)*$D$8),1)</f>
        <v>2.4</v>
      </c>
      <c r="E13" s="29" t="s">
        <v>28</v>
      </c>
      <c r="F13" s="32" t="s">
        <v>31</v>
      </c>
    </row>
    <row r="14">
      <c r="A14" s="33" t="s">
        <v>30</v>
      </c>
      <c r="B14" s="33" t="s">
        <v>21</v>
      </c>
      <c r="C14" s="35" t="s">
        <v>34</v>
      </c>
      <c r="D14" s="37">
        <f>ROUND((('Original Recipe'!D14/'Original Recipe'!$D$8)*$D$8),1)</f>
        <v>0.3</v>
      </c>
      <c r="E14" s="41" t="s">
        <v>35</v>
      </c>
      <c r="F14" s="43"/>
    </row>
    <row r="15">
      <c r="A15" s="26" t="s">
        <v>36</v>
      </c>
      <c r="B15" s="26" t="s">
        <v>21</v>
      </c>
      <c r="C15" s="22" t="s">
        <v>48</v>
      </c>
      <c r="D15" s="45" t="s">
        <v>38</v>
      </c>
      <c r="E15" s="29" t="s">
        <v>38</v>
      </c>
      <c r="F15" s="30" t="s">
        <v>39</v>
      </c>
    </row>
    <row r="16">
      <c r="A16" s="26" t="s">
        <v>36</v>
      </c>
      <c r="B16" s="26" t="s">
        <v>21</v>
      </c>
      <c r="C16" s="26" t="s">
        <v>40</v>
      </c>
      <c r="D16" s="27"/>
      <c r="E16" s="34"/>
      <c r="F16" s="31"/>
    </row>
    <row r="17">
      <c r="A17" s="26" t="s">
        <v>36</v>
      </c>
      <c r="B17" s="26" t="s">
        <v>41</v>
      </c>
      <c r="C17" s="26" t="s">
        <v>41</v>
      </c>
      <c r="D17" s="27">
        <f>0.65*D8</f>
        <v>13</v>
      </c>
      <c r="E17" s="29" t="s">
        <v>42</v>
      </c>
      <c r="F17" s="30" t="s">
        <v>43</v>
      </c>
    </row>
    <row r="18">
      <c r="A18" s="47" t="s">
        <v>30</v>
      </c>
      <c r="B18" s="50" t="s">
        <v>51</v>
      </c>
      <c r="C18" s="52"/>
      <c r="D18" s="54">
        <v>1.0</v>
      </c>
      <c r="E18" s="41" t="s">
        <v>53</v>
      </c>
      <c r="F18" s="56" t="s">
        <v>54</v>
      </c>
    </row>
    <row r="19" ht="13.5" customHeight="1">
      <c r="A19" s="21"/>
      <c r="B19" s="21"/>
      <c r="C19" s="21"/>
      <c r="D19" s="21"/>
      <c r="E19" s="21"/>
      <c r="F19" s="21"/>
    </row>
    <row r="20" ht="13.5" customHeight="1">
      <c r="A20" s="58"/>
      <c r="B20" s="58"/>
      <c r="C20" s="58"/>
      <c r="D20" s="58"/>
      <c r="E20" s="58"/>
      <c r="F20" s="58">
        <f>4.5/12</f>
        <v>0.375</v>
      </c>
    </row>
  </sheetData>
  <mergeCells count="3">
    <mergeCell ref="A6:F6"/>
    <mergeCell ref="A8:C8"/>
    <mergeCell ref="D10:E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1.86"/>
    <col customWidth="1" min="2" max="2" width="19.86"/>
    <col customWidth="1" min="3" max="3" width="21.86"/>
    <col customWidth="1" min="4" max="4" width="20.57"/>
    <col customWidth="1" min="5" max="5" width="20.43"/>
    <col customWidth="1" min="6" max="6" width="26.29"/>
  </cols>
  <sheetData>
    <row r="1" ht="15.0" customHeight="1">
      <c r="A1" s="1"/>
      <c r="B1" s="2" t="s">
        <v>0</v>
      </c>
      <c r="C1" s="3"/>
      <c r="D1" s="4"/>
      <c r="E1" s="4"/>
      <c r="F1" s="4"/>
    </row>
    <row r="2" ht="15.0" customHeight="1">
      <c r="A2" s="5" t="s">
        <v>2</v>
      </c>
      <c r="B2" s="6">
        <f>50*D8</f>
        <v>2250</v>
      </c>
      <c r="C2" s="4"/>
      <c r="D2" s="4"/>
      <c r="E2" s="5" t="s">
        <v>3</v>
      </c>
      <c r="F2" s="4"/>
    </row>
    <row r="3" ht="15.0" customHeight="1">
      <c r="A3" s="5" t="s">
        <v>4</v>
      </c>
      <c r="B3" s="5" t="s">
        <v>7</v>
      </c>
      <c r="C3" s="4"/>
      <c r="D3" s="4"/>
      <c r="E3" s="5" t="s">
        <v>10</v>
      </c>
      <c r="F3" s="4"/>
    </row>
    <row r="4">
      <c r="A4" s="4"/>
      <c r="B4" s="4"/>
      <c r="C4" s="8" t="s">
        <v>9</v>
      </c>
      <c r="D4" s="8" t="s">
        <v>9</v>
      </c>
      <c r="E4" s="4"/>
      <c r="F4" s="4"/>
    </row>
    <row r="5" ht="13.5" customHeight="1">
      <c r="A5" s="9"/>
      <c r="B5" s="9"/>
      <c r="C5" s="9"/>
      <c r="D5" s="9"/>
      <c r="E5" s="9"/>
      <c r="F5" s="9"/>
    </row>
    <row r="6" ht="16.5" customHeight="1">
      <c r="A6" s="10" t="s">
        <v>12</v>
      </c>
      <c r="B6" s="11"/>
      <c r="C6" s="11"/>
      <c r="D6" s="11"/>
      <c r="E6" s="11"/>
      <c r="F6" s="11"/>
    </row>
    <row r="7" ht="13.5" customHeight="1">
      <c r="A7" s="12"/>
      <c r="B7" s="12"/>
      <c r="C7" s="12"/>
      <c r="D7" s="12"/>
      <c r="E7" s="12"/>
      <c r="F7" s="13"/>
    </row>
    <row r="8">
      <c r="A8" s="14" t="s">
        <v>13</v>
      </c>
      <c r="B8" s="11"/>
      <c r="C8" s="15"/>
      <c r="D8" s="17">
        <v>45.0</v>
      </c>
      <c r="E8" s="18" t="s">
        <v>14</v>
      </c>
      <c r="F8" s="19"/>
    </row>
    <row r="9" ht="13.5" customHeight="1">
      <c r="A9" s="20"/>
      <c r="B9" s="20"/>
      <c r="C9" s="21"/>
      <c r="D9" s="21"/>
      <c r="E9" s="21"/>
      <c r="F9" s="9"/>
    </row>
    <row r="10">
      <c r="A10" s="22" t="s">
        <v>15</v>
      </c>
      <c r="B10" s="22" t="s">
        <v>16</v>
      </c>
      <c r="C10" s="23" t="s">
        <v>17</v>
      </c>
      <c r="D10" s="24" t="s">
        <v>18</v>
      </c>
      <c r="E10" s="11"/>
      <c r="F10" s="25" t="s">
        <v>19</v>
      </c>
    </row>
    <row r="11" ht="36.75" customHeight="1">
      <c r="A11" s="26" t="s">
        <v>20</v>
      </c>
      <c r="B11" s="26" t="s">
        <v>21</v>
      </c>
      <c r="C11" s="26" t="s">
        <v>22</v>
      </c>
      <c r="D11" s="28">
        <f>ROUND((('Original Recipe'!D11/'Original Recipe'!$D$8)*$D$8),1)</f>
        <v>8.1</v>
      </c>
      <c r="E11" s="29" t="s">
        <v>23</v>
      </c>
      <c r="F11" s="30" t="s">
        <v>24</v>
      </c>
    </row>
    <row r="12">
      <c r="A12" s="26" t="s">
        <v>26</v>
      </c>
      <c r="B12" s="26" t="s">
        <v>21</v>
      </c>
      <c r="C12" s="26" t="s">
        <v>27</v>
      </c>
      <c r="D12" s="28">
        <f>ROUND((('Original Recipe'!D12/'Original Recipe'!$D$8)*$D$8),1)</f>
        <v>4.2</v>
      </c>
      <c r="E12" s="29" t="s">
        <v>28</v>
      </c>
      <c r="F12" s="31"/>
    </row>
    <row r="13" ht="27.75" customHeight="1">
      <c r="A13" s="26" t="s">
        <v>20</v>
      </c>
      <c r="B13" s="26" t="s">
        <v>21</v>
      </c>
      <c r="C13" s="26" t="s">
        <v>29</v>
      </c>
      <c r="D13" s="28">
        <f>ROUND((('Original Recipe'!D13/'Original Recipe'!$D$8)*$D$8),1)</f>
        <v>5.4</v>
      </c>
      <c r="E13" s="29" t="s">
        <v>32</v>
      </c>
      <c r="F13" s="32" t="s">
        <v>33</v>
      </c>
    </row>
    <row r="14">
      <c r="A14" s="26" t="s">
        <v>30</v>
      </c>
      <c r="B14" s="26" t="s">
        <v>21</v>
      </c>
      <c r="C14" s="26" t="s">
        <v>34</v>
      </c>
      <c r="D14" s="28">
        <f>ROUND((('Original Recipe'!D14/'Original Recipe'!$D$8)*$D$8),1)</f>
        <v>0.7</v>
      </c>
      <c r="E14" s="29" t="s">
        <v>35</v>
      </c>
      <c r="F14" s="31"/>
    </row>
    <row r="15">
      <c r="A15" s="26" t="s">
        <v>36</v>
      </c>
      <c r="B15" s="26" t="s">
        <v>21</v>
      </c>
      <c r="C15" s="26" t="s">
        <v>37</v>
      </c>
      <c r="D15" s="26" t="s">
        <v>38</v>
      </c>
      <c r="E15" s="29" t="s">
        <v>38</v>
      </c>
      <c r="F15" s="30" t="s">
        <v>39</v>
      </c>
    </row>
    <row r="16">
      <c r="A16" s="26" t="s">
        <v>36</v>
      </c>
      <c r="B16" s="26" t="s">
        <v>21</v>
      </c>
      <c r="C16" s="26" t="s">
        <v>40</v>
      </c>
      <c r="D16" s="28"/>
      <c r="E16" s="34"/>
      <c r="F16" s="31"/>
    </row>
    <row r="17">
      <c r="A17" s="26" t="s">
        <v>36</v>
      </c>
      <c r="B17" s="26" t="s">
        <v>41</v>
      </c>
      <c r="C17" s="26" t="s">
        <v>41</v>
      </c>
      <c r="D17" s="28">
        <f>0.7*D8</f>
        <v>31.5</v>
      </c>
      <c r="E17" s="29" t="s">
        <v>42</v>
      </c>
      <c r="F17" s="30" t="s">
        <v>43</v>
      </c>
    </row>
    <row r="18" ht="13.5" customHeight="1">
      <c r="A18" s="21"/>
      <c r="B18" s="21"/>
      <c r="C18" s="21"/>
      <c r="D18" s="21"/>
      <c r="E18" s="21"/>
      <c r="F18" s="21"/>
    </row>
    <row r="19" ht="16.5" customHeight="1">
      <c r="A19" s="36" t="s">
        <v>44</v>
      </c>
      <c r="B19" s="11"/>
      <c r="C19" s="11"/>
      <c r="D19" s="11"/>
      <c r="E19" s="11"/>
      <c r="F19" s="11"/>
    </row>
    <row r="20" ht="13.5" customHeight="1">
      <c r="A20" s="38"/>
      <c r="B20" s="12"/>
      <c r="C20" s="39"/>
      <c r="D20" s="39"/>
      <c r="E20" s="40"/>
      <c r="F20" s="40"/>
    </row>
    <row r="21">
      <c r="A21" s="14" t="s">
        <v>45</v>
      </c>
      <c r="B21" s="11"/>
      <c r="C21" s="11"/>
      <c r="D21" s="17">
        <v>70.0</v>
      </c>
      <c r="E21" s="42" t="s">
        <v>46</v>
      </c>
      <c r="F21" s="4"/>
    </row>
    <row r="22" ht="13.5" customHeight="1">
      <c r="A22" s="21"/>
      <c r="B22" s="21"/>
      <c r="C22" s="21"/>
      <c r="D22" s="21"/>
      <c r="E22" s="9"/>
      <c r="F22" s="9"/>
    </row>
    <row r="23">
      <c r="A23" s="23" t="s">
        <v>17</v>
      </c>
      <c r="B23" s="44" t="s">
        <v>47</v>
      </c>
      <c r="C23" s="44" t="s">
        <v>49</v>
      </c>
      <c r="D23" s="46" t="s">
        <v>50</v>
      </c>
      <c r="E23" s="11"/>
      <c r="F23" s="11"/>
    </row>
    <row r="24" ht="28.5" customHeight="1">
      <c r="A24" s="48"/>
      <c r="B24" s="49"/>
      <c r="C24" s="49"/>
      <c r="D24" s="51" t="s">
        <v>52</v>
      </c>
      <c r="E24" s="11"/>
      <c r="F24" s="15"/>
    </row>
    <row r="25" ht="28.5" customHeight="1">
      <c r="A25" s="53"/>
      <c r="B25" s="49"/>
      <c r="C25" s="49"/>
      <c r="D25" s="55"/>
      <c r="E25" s="11"/>
      <c r="F25" s="11"/>
    </row>
    <row r="26" ht="27.0" customHeight="1">
      <c r="A26" s="48"/>
      <c r="B26" s="49"/>
      <c r="C26" s="49"/>
      <c r="D26" s="55"/>
      <c r="E26" s="11"/>
      <c r="F26" s="11"/>
    </row>
    <row r="27" ht="13.5" customHeight="1">
      <c r="A27" s="48"/>
      <c r="B27" s="49"/>
      <c r="C27" s="49"/>
      <c r="D27" s="57"/>
      <c r="E27" s="11"/>
      <c r="F27" s="15"/>
    </row>
    <row r="28" ht="13.5" customHeight="1">
      <c r="A28" s="58"/>
      <c r="B28" s="58"/>
      <c r="C28" s="58"/>
      <c r="D28" s="58"/>
      <c r="E28" s="58"/>
      <c r="F28" s="58"/>
    </row>
  </sheetData>
  <mergeCells count="10">
    <mergeCell ref="A6:F6"/>
    <mergeCell ref="A8:C8"/>
    <mergeCell ref="D10:E10"/>
    <mergeCell ref="D23:F23"/>
    <mergeCell ref="A19:F19"/>
    <mergeCell ref="A21:C21"/>
    <mergeCell ref="D25:F25"/>
    <mergeCell ref="D24:F24"/>
    <mergeCell ref="D26:F26"/>
    <mergeCell ref="D27:F2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1.86"/>
    <col customWidth="1" min="2" max="2" width="19.86"/>
    <col customWidth="1" min="3" max="3" width="21.86"/>
    <col customWidth="1" min="4" max="4" width="20.57"/>
    <col customWidth="1" min="5" max="5" width="20.43"/>
    <col customWidth="1" min="6" max="6" width="26.29"/>
  </cols>
  <sheetData>
    <row r="1" ht="15.0" customHeight="1">
      <c r="A1" s="1"/>
      <c r="B1" s="2" t="s">
        <v>0</v>
      </c>
      <c r="C1" s="3"/>
      <c r="D1" s="4"/>
      <c r="E1" s="4"/>
      <c r="F1" s="4"/>
    </row>
    <row r="2" ht="15.0" customHeight="1">
      <c r="A2" s="5" t="s">
        <v>2</v>
      </c>
      <c r="B2" s="6">
        <f>50*D8</f>
        <v>1000</v>
      </c>
      <c r="C2" s="4"/>
      <c r="D2" s="4"/>
      <c r="E2" s="5" t="s">
        <v>3</v>
      </c>
      <c r="F2" s="4"/>
    </row>
    <row r="3" ht="15.0" customHeight="1">
      <c r="A3" s="5" t="s">
        <v>4</v>
      </c>
      <c r="B3" s="5" t="s">
        <v>6</v>
      </c>
      <c r="C3" s="4"/>
      <c r="D3" s="4"/>
      <c r="E3" s="5" t="s">
        <v>8</v>
      </c>
      <c r="F3" s="4"/>
    </row>
    <row r="4">
      <c r="A4" s="4"/>
      <c r="B4" s="4"/>
      <c r="C4" s="8" t="s">
        <v>9</v>
      </c>
      <c r="D4" s="8" t="s">
        <v>9</v>
      </c>
      <c r="E4" s="4"/>
      <c r="F4" s="4"/>
    </row>
    <row r="5" ht="13.5" customHeight="1">
      <c r="A5" s="9"/>
      <c r="B5" s="9"/>
      <c r="C5" s="9"/>
      <c r="D5" s="9"/>
      <c r="E5" s="9"/>
      <c r="F5" s="9"/>
    </row>
    <row r="6" ht="16.5" customHeight="1">
      <c r="A6" s="10" t="s">
        <v>12</v>
      </c>
      <c r="B6" s="11"/>
      <c r="C6" s="11"/>
      <c r="D6" s="11"/>
      <c r="E6" s="11"/>
      <c r="F6" s="11"/>
    </row>
    <row r="7" ht="13.5" customHeight="1">
      <c r="A7" s="12"/>
      <c r="B7" s="12"/>
      <c r="C7" s="12"/>
      <c r="D7" s="12"/>
      <c r="E7" s="12"/>
      <c r="F7" s="13"/>
    </row>
    <row r="8">
      <c r="A8" s="14" t="s">
        <v>13</v>
      </c>
      <c r="B8" s="11"/>
      <c r="C8" s="15"/>
      <c r="D8" s="17">
        <v>20.0</v>
      </c>
      <c r="E8" s="18" t="s">
        <v>14</v>
      </c>
      <c r="F8" s="19"/>
    </row>
    <row r="9" ht="13.5" customHeight="1">
      <c r="A9" s="20"/>
      <c r="B9" s="20"/>
      <c r="C9" s="21"/>
      <c r="D9" s="21"/>
      <c r="E9" s="21"/>
      <c r="F9" s="9"/>
    </row>
    <row r="10">
      <c r="A10" s="22" t="s">
        <v>15</v>
      </c>
      <c r="B10" s="22" t="s">
        <v>16</v>
      </c>
      <c r="C10" s="23" t="s">
        <v>17</v>
      </c>
      <c r="D10" s="24" t="s">
        <v>18</v>
      </c>
      <c r="E10" s="11"/>
      <c r="F10" s="25" t="s">
        <v>19</v>
      </c>
    </row>
    <row r="11" ht="36.75" customHeight="1">
      <c r="A11" s="26" t="s">
        <v>20</v>
      </c>
      <c r="B11" s="26" t="s">
        <v>21</v>
      </c>
      <c r="C11" s="26" t="s">
        <v>22</v>
      </c>
      <c r="D11" s="28">
        <f>ROUND((('Original Recipe'!D11/'Original Recipe'!$D$8)*$D$8),1)</f>
        <v>3.6</v>
      </c>
      <c r="E11" s="29" t="s">
        <v>23</v>
      </c>
      <c r="F11" s="30" t="s">
        <v>24</v>
      </c>
    </row>
    <row r="12">
      <c r="A12" s="26" t="s">
        <v>30</v>
      </c>
      <c r="B12" s="26" t="s">
        <v>21</v>
      </c>
      <c r="C12" s="26" t="s">
        <v>27</v>
      </c>
      <c r="D12" s="28">
        <f>ROUND((('Original Recipe'!D12/'Original Recipe'!$D$8)*$D$8),1)</f>
        <v>1.8</v>
      </c>
      <c r="E12" s="29" t="s">
        <v>28</v>
      </c>
      <c r="F12" s="31"/>
    </row>
    <row r="13">
      <c r="A13" s="26" t="s">
        <v>20</v>
      </c>
      <c r="B13" s="26" t="s">
        <v>21</v>
      </c>
      <c r="C13" s="26" t="s">
        <v>29</v>
      </c>
      <c r="D13" s="28">
        <f>ROUND((('Original Recipe'!D13/'Original Recipe'!$D$8)*$D$8),1)</f>
        <v>2.4</v>
      </c>
      <c r="E13" s="29" t="s">
        <v>32</v>
      </c>
      <c r="F13" s="31"/>
    </row>
    <row r="14">
      <c r="A14" s="26" t="s">
        <v>30</v>
      </c>
      <c r="B14" s="26" t="s">
        <v>21</v>
      </c>
      <c r="C14" s="26" t="s">
        <v>34</v>
      </c>
      <c r="D14" s="28">
        <f>ROUND((('Original Recipe'!D14/'Original Recipe'!$D$8)*$D$8),1)</f>
        <v>0.3</v>
      </c>
      <c r="E14" s="29" t="s">
        <v>35</v>
      </c>
      <c r="F14" s="31"/>
    </row>
    <row r="15">
      <c r="A15" s="26" t="s">
        <v>36</v>
      </c>
      <c r="B15" s="26" t="s">
        <v>21</v>
      </c>
      <c r="C15" s="26" t="s">
        <v>37</v>
      </c>
      <c r="D15" s="26" t="s">
        <v>38</v>
      </c>
      <c r="E15" s="29" t="s">
        <v>38</v>
      </c>
      <c r="F15" s="30" t="s">
        <v>39</v>
      </c>
    </row>
    <row r="16">
      <c r="A16" s="26" t="s">
        <v>36</v>
      </c>
      <c r="B16" s="26" t="s">
        <v>21</v>
      </c>
      <c r="C16" s="26" t="s">
        <v>40</v>
      </c>
      <c r="D16" s="28"/>
      <c r="E16" s="34"/>
      <c r="F16" s="31"/>
    </row>
    <row r="17">
      <c r="A17" s="26" t="s">
        <v>36</v>
      </c>
      <c r="B17" s="26" t="s">
        <v>41</v>
      </c>
      <c r="C17" s="26" t="s">
        <v>41</v>
      </c>
      <c r="D17" s="28">
        <f>0.7*D8</f>
        <v>14</v>
      </c>
      <c r="E17" s="29" t="s">
        <v>42</v>
      </c>
      <c r="F17" s="30" t="s">
        <v>43</v>
      </c>
    </row>
    <row r="18" ht="13.5" customHeight="1">
      <c r="A18" s="21"/>
      <c r="B18" s="21"/>
      <c r="C18" s="21"/>
      <c r="D18" s="21"/>
      <c r="E18" s="21"/>
      <c r="F18" s="21"/>
    </row>
    <row r="19" ht="16.5" customHeight="1">
      <c r="A19" s="36" t="s">
        <v>44</v>
      </c>
      <c r="B19" s="11"/>
      <c r="C19" s="11"/>
      <c r="D19" s="11"/>
      <c r="E19" s="11"/>
      <c r="F19" s="11"/>
    </row>
    <row r="20" ht="13.5" customHeight="1">
      <c r="A20" s="38"/>
      <c r="B20" s="12"/>
      <c r="C20" s="39"/>
      <c r="D20" s="39"/>
      <c r="E20" s="40"/>
      <c r="F20" s="40"/>
    </row>
    <row r="21">
      <c r="A21" s="14" t="s">
        <v>45</v>
      </c>
      <c r="B21" s="11"/>
      <c r="C21" s="11"/>
      <c r="D21" s="17">
        <v>70.0</v>
      </c>
      <c r="E21" s="42" t="s">
        <v>46</v>
      </c>
      <c r="F21" s="4"/>
    </row>
    <row r="22" ht="13.5" customHeight="1">
      <c r="A22" s="21"/>
      <c r="B22" s="21"/>
      <c r="C22" s="21"/>
      <c r="D22" s="21"/>
      <c r="E22" s="9"/>
      <c r="F22" s="9"/>
    </row>
    <row r="23">
      <c r="A23" s="23" t="s">
        <v>17</v>
      </c>
      <c r="B23" s="44" t="s">
        <v>47</v>
      </c>
      <c r="C23" s="44" t="s">
        <v>49</v>
      </c>
      <c r="D23" s="46" t="s">
        <v>50</v>
      </c>
      <c r="E23" s="11"/>
      <c r="F23" s="11"/>
    </row>
    <row r="24" ht="28.5" customHeight="1">
      <c r="A24" s="48"/>
      <c r="B24" s="49"/>
      <c r="C24" s="49"/>
      <c r="D24" s="51" t="s">
        <v>52</v>
      </c>
      <c r="E24" s="11"/>
      <c r="F24" s="15"/>
    </row>
    <row r="25" ht="28.5" customHeight="1">
      <c r="A25" s="53"/>
      <c r="B25" s="49"/>
      <c r="C25" s="49"/>
      <c r="D25" s="55"/>
      <c r="E25" s="11"/>
      <c r="F25" s="11"/>
    </row>
    <row r="26" ht="27.0" customHeight="1">
      <c r="A26" s="48"/>
      <c r="B26" s="49"/>
      <c r="C26" s="49"/>
      <c r="D26" s="55"/>
      <c r="E26" s="11"/>
      <c r="F26" s="11"/>
    </row>
    <row r="27" ht="13.5" customHeight="1">
      <c r="A27" s="48"/>
      <c r="B27" s="49"/>
      <c r="C27" s="49"/>
      <c r="D27" s="57"/>
      <c r="E27" s="11"/>
      <c r="F27" s="15"/>
    </row>
    <row r="28" ht="13.5" customHeight="1">
      <c r="A28" s="58"/>
      <c r="B28" s="58"/>
      <c r="C28" s="58"/>
      <c r="D28" s="58"/>
      <c r="E28" s="58"/>
      <c r="F28" s="58"/>
    </row>
  </sheetData>
  <mergeCells count="10">
    <mergeCell ref="A6:F6"/>
    <mergeCell ref="A8:C8"/>
    <mergeCell ref="D10:E10"/>
    <mergeCell ref="D23:F23"/>
    <mergeCell ref="A19:F19"/>
    <mergeCell ref="A21:C21"/>
    <mergeCell ref="D25:F25"/>
    <mergeCell ref="D24:F24"/>
    <mergeCell ref="D26:F26"/>
    <mergeCell ref="D27:F2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2.71"/>
    <col customWidth="1" min="2" max="2" width="20.86"/>
    <col customWidth="1" min="3" max="3" width="21.86"/>
    <col customWidth="1" min="4" max="4" width="20.57"/>
    <col customWidth="1" min="5" max="5" width="20.43"/>
    <col customWidth="1" min="6" max="6" width="30.43"/>
  </cols>
  <sheetData>
    <row r="1" ht="15.0" customHeight="1">
      <c r="A1" s="2" t="s">
        <v>55</v>
      </c>
      <c r="B1" s="2" t="s">
        <v>0</v>
      </c>
      <c r="C1" s="3"/>
      <c r="D1" s="4"/>
      <c r="E1" s="4"/>
      <c r="F1" s="4"/>
    </row>
    <row r="2" ht="15.0" customHeight="1">
      <c r="A2" s="5" t="s">
        <v>57</v>
      </c>
      <c r="B2" s="6">
        <f>D8*60</f>
        <v>3900</v>
      </c>
      <c r="C2" s="4"/>
      <c r="D2" s="4"/>
      <c r="E2" s="5" t="s">
        <v>3</v>
      </c>
      <c r="F2" s="4"/>
    </row>
    <row r="3" ht="15.0" customHeight="1">
      <c r="A3" s="5" t="s">
        <v>4</v>
      </c>
      <c r="B3" s="7" t="s">
        <v>58</v>
      </c>
      <c r="C3" s="4"/>
      <c r="D3" s="4"/>
      <c r="E3" s="5" t="s">
        <v>59</v>
      </c>
      <c r="F3" s="4"/>
    </row>
    <row r="4">
      <c r="A4" s="4"/>
      <c r="B4" s="4"/>
      <c r="C4" s="8" t="s">
        <v>9</v>
      </c>
      <c r="D4" s="8" t="s">
        <v>9</v>
      </c>
      <c r="E4" s="4"/>
      <c r="F4" s="4"/>
    </row>
    <row r="5" ht="13.5" customHeight="1">
      <c r="A5" s="9"/>
      <c r="B5" s="9"/>
      <c r="C5" s="9"/>
      <c r="D5" s="9"/>
      <c r="E5" s="9"/>
      <c r="F5" s="9"/>
    </row>
    <row r="6" ht="16.5" customHeight="1">
      <c r="A6" s="10" t="s">
        <v>12</v>
      </c>
      <c r="B6" s="11"/>
      <c r="C6" s="11"/>
      <c r="D6" s="11"/>
      <c r="E6" s="11"/>
      <c r="F6" s="11"/>
    </row>
    <row r="7" ht="13.5" customHeight="1">
      <c r="A7" s="60"/>
      <c r="B7" s="12"/>
      <c r="C7" s="12"/>
      <c r="D7" s="12"/>
      <c r="E7" s="12"/>
      <c r="F7" s="62"/>
    </row>
    <row r="8">
      <c r="A8" s="14" t="s">
        <v>13</v>
      </c>
      <c r="B8" s="11"/>
      <c r="C8" s="15"/>
      <c r="D8" s="17">
        <v>65.0</v>
      </c>
      <c r="E8" s="18" t="s">
        <v>14</v>
      </c>
      <c r="F8" s="64"/>
    </row>
    <row r="9" ht="13.5" customHeight="1">
      <c r="A9" s="67"/>
      <c r="B9" s="20"/>
      <c r="C9" s="21"/>
      <c r="D9" s="21"/>
      <c r="E9" s="21"/>
      <c r="F9" s="69">
        <f>65*210/1000</f>
        <v>13.65</v>
      </c>
    </row>
    <row r="10">
      <c r="A10" s="22" t="s">
        <v>15</v>
      </c>
      <c r="B10" s="22" t="s">
        <v>16</v>
      </c>
      <c r="C10" s="23" t="s">
        <v>17</v>
      </c>
      <c r="D10" s="24" t="s">
        <v>67</v>
      </c>
      <c r="E10" s="11"/>
      <c r="F10" s="25" t="s">
        <v>19</v>
      </c>
    </row>
    <row r="11" ht="36.75" customHeight="1">
      <c r="A11" s="26" t="s">
        <v>20</v>
      </c>
      <c r="B11" s="26" t="s">
        <v>21</v>
      </c>
      <c r="C11" s="26" t="s">
        <v>22</v>
      </c>
      <c r="D11" s="79">
        <f>180*D8/1000</f>
        <v>11.7</v>
      </c>
      <c r="E11" s="29" t="s">
        <v>23</v>
      </c>
      <c r="F11" s="30" t="s">
        <v>81</v>
      </c>
    </row>
    <row r="12">
      <c r="A12" s="26" t="s">
        <v>26</v>
      </c>
      <c r="B12" s="26" t="s">
        <v>21</v>
      </c>
      <c r="C12" s="26" t="s">
        <v>27</v>
      </c>
      <c r="D12" s="82">
        <v>6.0</v>
      </c>
      <c r="E12" s="29" t="s">
        <v>28</v>
      </c>
      <c r="F12" s="31"/>
    </row>
    <row r="13">
      <c r="A13" s="26" t="s">
        <v>26</v>
      </c>
      <c r="B13" s="26" t="s">
        <v>21</v>
      </c>
      <c r="C13" s="26" t="s">
        <v>29</v>
      </c>
      <c r="D13" s="79">
        <f>120*D8/1000</f>
        <v>7.8</v>
      </c>
      <c r="E13" s="29" t="s">
        <v>28</v>
      </c>
      <c r="F13" s="30" t="s">
        <v>31</v>
      </c>
    </row>
    <row r="14">
      <c r="A14" s="26" t="s">
        <v>30</v>
      </c>
      <c r="B14" s="26" t="s">
        <v>21</v>
      </c>
      <c r="C14" s="26" t="s">
        <v>34</v>
      </c>
      <c r="D14" s="82">
        <v>1.0</v>
      </c>
      <c r="E14" s="29" t="s">
        <v>35</v>
      </c>
      <c r="F14" s="31"/>
    </row>
    <row r="15">
      <c r="A15" s="26" t="s">
        <v>36</v>
      </c>
      <c r="B15" s="26" t="s">
        <v>21</v>
      </c>
      <c r="C15" s="26" t="s">
        <v>85</v>
      </c>
      <c r="D15" s="82" t="s">
        <v>38</v>
      </c>
      <c r="E15" s="29" t="s">
        <v>38</v>
      </c>
      <c r="F15" s="30" t="s">
        <v>39</v>
      </c>
    </row>
    <row r="16">
      <c r="A16" s="26" t="s">
        <v>36</v>
      </c>
      <c r="B16" s="26" t="s">
        <v>21</v>
      </c>
      <c r="C16" s="26" t="s">
        <v>40</v>
      </c>
      <c r="D16" s="79"/>
      <c r="E16" s="34"/>
      <c r="F16" s="31"/>
    </row>
    <row r="17">
      <c r="A17" s="26" t="s">
        <v>36</v>
      </c>
      <c r="B17" s="26" t="s">
        <v>41</v>
      </c>
      <c r="C17" s="26" t="s">
        <v>41</v>
      </c>
      <c r="D17" s="79">
        <f>0.67*D8</f>
        <v>43.55</v>
      </c>
      <c r="E17" s="29" t="s">
        <v>42</v>
      </c>
      <c r="F17" s="30" t="s">
        <v>43</v>
      </c>
    </row>
    <row r="18">
      <c r="A18" s="71" t="s">
        <v>30</v>
      </c>
      <c r="B18" s="71" t="s">
        <v>86</v>
      </c>
      <c r="C18" s="26" t="s">
        <v>87</v>
      </c>
      <c r="D18" s="85">
        <v>1.0</v>
      </c>
      <c r="E18" s="29" t="s">
        <v>53</v>
      </c>
      <c r="F18" s="30" t="s">
        <v>90</v>
      </c>
    </row>
    <row r="19" ht="13.5" customHeight="1">
      <c r="A19" s="86"/>
      <c r="B19" s="21"/>
      <c r="C19" s="21"/>
      <c r="D19" s="21"/>
      <c r="E19" s="21"/>
      <c r="F19" s="88"/>
    </row>
    <row r="20" ht="16.5" customHeight="1">
      <c r="A20" s="36" t="s">
        <v>44</v>
      </c>
      <c r="B20" s="11"/>
      <c r="C20" s="11"/>
      <c r="D20" s="11"/>
      <c r="E20" s="11"/>
      <c r="F20" s="11"/>
    </row>
    <row r="21" ht="13.5" customHeight="1">
      <c r="A21" s="38"/>
      <c r="B21" s="12"/>
      <c r="C21" s="39"/>
      <c r="D21" s="39"/>
      <c r="E21" s="40"/>
      <c r="F21" s="40"/>
    </row>
    <row r="22">
      <c r="A22" s="14" t="s">
        <v>45</v>
      </c>
      <c r="B22" s="11"/>
      <c r="C22" s="11"/>
      <c r="D22" s="17">
        <v>33.0</v>
      </c>
      <c r="E22" s="74"/>
      <c r="F22" s="9"/>
    </row>
    <row r="23" ht="13.5" customHeight="1">
      <c r="A23" s="91" t="s">
        <v>94</v>
      </c>
      <c r="B23" s="92" t="s">
        <v>95</v>
      </c>
      <c r="C23" s="93" t="s">
        <v>50</v>
      </c>
      <c r="D23" s="11"/>
      <c r="E23" s="11"/>
      <c r="F23" s="11"/>
    </row>
    <row r="24" ht="13.5" customHeight="1">
      <c r="A24" s="53"/>
      <c r="B24" s="94" t="s">
        <v>58</v>
      </c>
      <c r="C24" s="51" t="s">
        <v>96</v>
      </c>
      <c r="D24" s="11"/>
      <c r="E24" s="11"/>
      <c r="F24" s="11"/>
    </row>
    <row r="25" ht="13.5" customHeight="1">
      <c r="A25" s="95">
        <v>41183.0</v>
      </c>
      <c r="B25" s="94" t="s">
        <v>97</v>
      </c>
      <c r="C25" s="51" t="s">
        <v>98</v>
      </c>
      <c r="D25" s="11"/>
      <c r="E25" s="11"/>
      <c r="F25" s="11"/>
    </row>
    <row r="26" ht="13.5" customHeight="1">
      <c r="A26" s="95">
        <v>41347.0</v>
      </c>
      <c r="B26" s="94" t="s">
        <v>99</v>
      </c>
      <c r="C26" s="51" t="s">
        <v>100</v>
      </c>
      <c r="D26" s="11"/>
      <c r="E26" s="11"/>
      <c r="F26" s="11"/>
    </row>
    <row r="27">
      <c r="A27" s="95">
        <v>41976.0</v>
      </c>
      <c r="B27" s="94" t="s">
        <v>101</v>
      </c>
      <c r="C27" s="51" t="s">
        <v>102</v>
      </c>
      <c r="D27" s="11"/>
      <c r="E27" s="11"/>
      <c r="F27" s="11"/>
    </row>
    <row r="28" ht="13.5" customHeight="1">
      <c r="A28" s="58"/>
      <c r="B28" s="58"/>
      <c r="C28" s="58"/>
      <c r="D28" s="58"/>
      <c r="E28" s="58"/>
      <c r="F28" s="58"/>
    </row>
  </sheetData>
  <mergeCells count="10">
    <mergeCell ref="A6:F6"/>
    <mergeCell ref="A8:C8"/>
    <mergeCell ref="D10:E10"/>
    <mergeCell ref="C23:F23"/>
    <mergeCell ref="A20:F20"/>
    <mergeCell ref="A22:C22"/>
    <mergeCell ref="C25:F25"/>
    <mergeCell ref="C24:F24"/>
    <mergeCell ref="C26:F26"/>
    <mergeCell ref="C27:F2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1.86"/>
    <col customWidth="1" min="2" max="2" width="31.29"/>
    <col customWidth="1" min="3" max="3" width="30.57"/>
    <col customWidth="1" min="4" max="4" width="33.86"/>
    <col customWidth="1" min="5" max="5" width="16.14"/>
    <col customWidth="1" min="6" max="6" width="30.86"/>
  </cols>
  <sheetData>
    <row r="1" ht="15.0" customHeight="1">
      <c r="A1" s="59" t="s">
        <v>56</v>
      </c>
      <c r="B1" s="11"/>
      <c r="C1" s="11"/>
      <c r="D1" s="11"/>
      <c r="E1" s="11"/>
      <c r="F1" s="4"/>
    </row>
    <row r="2" ht="15.75" customHeight="1">
      <c r="A2" s="61" t="s">
        <v>60</v>
      </c>
      <c r="B2" s="63" t="s">
        <v>61</v>
      </c>
      <c r="C2" s="63" t="s">
        <v>62</v>
      </c>
      <c r="D2" s="63" t="s">
        <v>63</v>
      </c>
      <c r="E2" s="65" t="s">
        <v>64</v>
      </c>
      <c r="F2" s="66"/>
    </row>
    <row r="3" ht="60.75" customHeight="1">
      <c r="A3" s="68" t="s">
        <v>65</v>
      </c>
      <c r="B3" s="70" t="s">
        <v>66</v>
      </c>
      <c r="C3" s="71" t="s">
        <v>68</v>
      </c>
      <c r="D3" s="71" t="s">
        <v>68</v>
      </c>
      <c r="E3" s="71" t="s">
        <v>69</v>
      </c>
      <c r="F3" s="72"/>
    </row>
    <row r="4" ht="42.75" customHeight="1">
      <c r="A4" s="68" t="s">
        <v>70</v>
      </c>
      <c r="B4" s="70" t="s">
        <v>71</v>
      </c>
      <c r="C4" s="71" t="s">
        <v>72</v>
      </c>
      <c r="D4" s="71" t="s">
        <v>72</v>
      </c>
      <c r="E4" s="73"/>
      <c r="F4" s="74"/>
    </row>
    <row r="5" ht="35.25" customHeight="1">
      <c r="A5" s="68" t="s">
        <v>73</v>
      </c>
      <c r="B5" s="75" t="s">
        <v>74</v>
      </c>
      <c r="C5" s="76" t="s">
        <v>75</v>
      </c>
      <c r="D5" s="76" t="s">
        <v>75</v>
      </c>
      <c r="E5" s="76" t="s">
        <v>76</v>
      </c>
      <c r="F5" s="77"/>
    </row>
    <row r="6" ht="29.25" customHeight="1">
      <c r="A6" s="68" t="s">
        <v>77</v>
      </c>
      <c r="B6" s="76" t="s">
        <v>78</v>
      </c>
      <c r="C6" s="76" t="s">
        <v>79</v>
      </c>
      <c r="D6" s="76" t="s">
        <v>79</v>
      </c>
      <c r="E6" s="76" t="s">
        <v>78</v>
      </c>
      <c r="F6" s="72"/>
    </row>
    <row r="7" ht="14.25" customHeight="1">
      <c r="A7" s="58"/>
      <c r="B7" s="58"/>
      <c r="C7" s="58"/>
      <c r="D7" s="58"/>
      <c r="E7" s="58"/>
      <c r="F7" s="4"/>
    </row>
    <row r="8" ht="14.25" customHeight="1">
      <c r="A8" s="78" t="s">
        <v>80</v>
      </c>
      <c r="B8" s="80"/>
      <c r="C8" s="80"/>
      <c r="D8" s="80"/>
      <c r="E8" s="80"/>
      <c r="F8" s="4"/>
    </row>
    <row r="9" ht="14.25" customHeight="1">
      <c r="A9" s="81" t="s">
        <v>82</v>
      </c>
      <c r="B9" s="11"/>
      <c r="C9" s="11"/>
      <c r="D9" s="11"/>
      <c r="E9" s="15"/>
      <c r="F9" s="72"/>
    </row>
    <row r="10" ht="14.25" customHeight="1">
      <c r="A10" s="83" t="s">
        <v>83</v>
      </c>
      <c r="B10" s="11"/>
      <c r="C10" s="11"/>
      <c r="D10" s="11"/>
      <c r="E10" s="15"/>
      <c r="F10" s="72"/>
    </row>
    <row r="11" ht="14.25" customHeight="1">
      <c r="A11" s="84" t="s">
        <v>84</v>
      </c>
      <c r="B11" s="11"/>
      <c r="C11" s="11"/>
      <c r="D11" s="11"/>
      <c r="E11" s="15"/>
      <c r="F11" s="72"/>
    </row>
    <row r="12" ht="14.25" customHeight="1">
      <c r="A12" s="83" t="s">
        <v>88</v>
      </c>
      <c r="B12" s="11"/>
      <c r="C12" s="11"/>
      <c r="D12" s="11"/>
      <c r="E12" s="15"/>
      <c r="F12" s="72"/>
    </row>
    <row r="13" ht="14.25" customHeight="1">
      <c r="A13" s="84" t="s">
        <v>89</v>
      </c>
      <c r="B13" s="11"/>
      <c r="C13" s="11"/>
      <c r="D13" s="11"/>
      <c r="E13" s="15"/>
      <c r="F13" s="72"/>
    </row>
    <row r="14" ht="11.25" customHeight="1">
      <c r="A14" s="87" t="s">
        <v>91</v>
      </c>
      <c r="B14" s="11"/>
      <c r="C14" s="11"/>
      <c r="D14" s="11"/>
      <c r="E14" s="15"/>
      <c r="F14" s="72"/>
    </row>
    <row r="15" ht="11.25" customHeight="1">
      <c r="A15" s="81" t="s">
        <v>92</v>
      </c>
      <c r="B15" s="11"/>
      <c r="C15" s="11"/>
      <c r="D15" s="11"/>
      <c r="E15" s="15"/>
      <c r="F15" s="72"/>
    </row>
    <row r="16" ht="11.25" customHeight="1">
      <c r="A16" s="81" t="s">
        <v>93</v>
      </c>
      <c r="B16" s="11"/>
      <c r="C16" s="11"/>
      <c r="D16" s="11"/>
      <c r="E16" s="15"/>
      <c r="F16" s="72"/>
    </row>
    <row r="17" ht="11.25" customHeight="1">
      <c r="A17" s="89"/>
      <c r="B17" s="58"/>
      <c r="C17" s="58"/>
      <c r="D17" s="58"/>
      <c r="E17" s="58"/>
      <c r="F17" s="4"/>
    </row>
    <row r="18" ht="11.25" customHeight="1">
      <c r="A18" s="90"/>
      <c r="B18" s="4"/>
      <c r="C18" s="4"/>
      <c r="D18" s="4"/>
      <c r="E18" s="4"/>
      <c r="F18" s="4"/>
    </row>
    <row r="19" ht="11.25" customHeight="1">
      <c r="A19" s="90"/>
      <c r="B19" s="4"/>
      <c r="C19" s="4"/>
      <c r="D19" s="4"/>
      <c r="E19" s="4"/>
      <c r="F19" s="4"/>
    </row>
  </sheetData>
  <mergeCells count="10">
    <mergeCell ref="A9:E9"/>
    <mergeCell ref="A8:E8"/>
    <mergeCell ref="A10:E10"/>
    <mergeCell ref="A11:E11"/>
    <mergeCell ref="A12:E12"/>
    <mergeCell ref="A14:E14"/>
    <mergeCell ref="A15:E15"/>
    <mergeCell ref="A16:E16"/>
    <mergeCell ref="A1:E1"/>
    <mergeCell ref="A13:E13"/>
  </mergeCells>
  <drawing r:id="rId1"/>
</worksheet>
</file>