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Estimate 2.6.2013" sheetId="1" r:id="rId3"/>
    <sheet state="visible" name="Estimate" sheetId="2" r:id="rId4"/>
    <sheet state="visible" name="Original 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<sst xmlns="http://schemas.openxmlformats.org/spreadsheetml/2006/main" count="226" uniqueCount="104">
  <si>
    <t>Recipe:  Braised Pork with Daikon</t>
  </si>
  <si>
    <t>Montreal Chicken</t>
  </si>
  <si>
    <t xml:space="preserve">Budget:                                   </t>
  </si>
  <si>
    <t xml:space="preserve">Location:  FH       </t>
  </si>
  <si>
    <t>In Charge:</t>
  </si>
  <si>
    <t>Angel</t>
  </si>
  <si>
    <t>Occasion:  Friday</t>
  </si>
  <si>
    <t xml:space="preserve">            </t>
  </si>
  <si>
    <t xml:space="preserve">Budget:                                        </t>
  </si>
  <si>
    <t>e</t>
  </si>
  <si>
    <t>ESTIMATION</t>
  </si>
  <si>
    <t>Kevin</t>
  </si>
  <si>
    <t>Occasion:  LG</t>
  </si>
  <si>
    <t>Lucy</t>
  </si>
  <si>
    <t>Occasion:  FNP</t>
  </si>
  <si>
    <t>TUE</t>
  </si>
  <si>
    <t>Estimated Number of People Eating</t>
  </si>
  <si>
    <t>WED</t>
  </si>
  <si>
    <t>THU</t>
  </si>
  <si>
    <t>people</t>
  </si>
  <si>
    <t>Store</t>
  </si>
  <si>
    <t>Part of Meal</t>
  </si>
  <si>
    <t>Items</t>
  </si>
  <si>
    <t>Estimation</t>
  </si>
  <si>
    <t>Notes</t>
  </si>
  <si>
    <t>Costco</t>
  </si>
  <si>
    <t>Recipe</t>
  </si>
  <si>
    <t>Entrée</t>
  </si>
  <si>
    <t>Chopped Drumsticks</t>
  </si>
  <si>
    <t>kg of meat</t>
  </si>
  <si>
    <t>90 g/ person</t>
  </si>
  <si>
    <t>180 g/ person (w/ bone)</t>
  </si>
  <si>
    <t>RT</t>
  </si>
  <si>
    <t>Carrots</t>
  </si>
  <si>
    <t>kg</t>
  </si>
  <si>
    <t>Potatoes</t>
  </si>
  <si>
    <t>bags</t>
  </si>
  <si>
    <t>Rice Wine</t>
  </si>
  <si>
    <t>liter</t>
  </si>
  <si>
    <t>FH</t>
  </si>
  <si>
    <t>Montreal Steak Seasoning</t>
  </si>
  <si>
    <t>sprinkle</t>
  </si>
  <si>
    <t>cheapest kind</t>
  </si>
  <si>
    <t>Olive Oil</t>
  </si>
  <si>
    <t>120 g/ person</t>
  </si>
  <si>
    <t>Vegetables</t>
  </si>
  <si>
    <t>rice</t>
  </si>
  <si>
    <t>cup</t>
  </si>
  <si>
    <t>0.67 cup/ person</t>
  </si>
  <si>
    <t xml:space="preserve">fruit </t>
  </si>
  <si>
    <t>apples</t>
  </si>
  <si>
    <t>ct</t>
  </si>
  <si>
    <t>each bag is 4.5 kg, 12 potatoes = 1 bag</t>
  </si>
  <si>
    <t>each</t>
  </si>
  <si>
    <t>0.2 apple</t>
  </si>
  <si>
    <t>c</t>
  </si>
  <si>
    <t>POST-EVENT EVALUATION</t>
  </si>
  <si>
    <t>0.6 cup/ person</t>
  </si>
  <si>
    <t>tue rice - already add 9 cups for kevin's LG 15 ppl</t>
  </si>
  <si>
    <t>ACTUAL Number of People Served</t>
  </si>
  <si>
    <t>50 (Tues) + 20 (Wed)</t>
  </si>
  <si>
    <t>Amount left over</t>
  </si>
  <si>
    <t>What we ran out</t>
  </si>
  <si>
    <t>Comments</t>
  </si>
  <si>
    <t>meat</t>
  </si>
  <si>
    <t>半鍋飯</t>
  </si>
  <si>
    <t>Everything ran out on both Tue &amp; Wed life groups.  It would have been nice to have more chicken on Tue, because we served 5 trays of chicken on Tues &amp; 3 trays on Wed.  A better serving amount would have been to have 6-7 trays of chicken &amp; vegetables on Tues.  You would then have to up the chicken to about 17 kg (Kevin Ding, 10-01-2012)</t>
  </si>
  <si>
    <t>2.5 trays</t>
  </si>
  <si>
    <t>To cook 14kg of chopped drumsticks in 6 pans was too full in each tray; vegetables won’t fit. We ended up dividing the 2 trays into 4 trays (now 8 trays total), so we did two rounds of 2 trays in the oven, and 4 trays of meat on stove with 2 frying pan (also 2 rounds).
A suggestion to this problem would be to plan for 2 rounds of baking in 4 trays  hence 8 trays total
Use the real metal pan instead of aluminum pan: more space to lay the meat in single layer, faster to cook and more space for vegetables
Suggest 1.5kg/tray
We baked at ~180C at first but it didn’t cook fast enough; next time should just use highest heat with aluminum foil on top to prevent the meat from overcooked/burnt on top
</t>
  </si>
  <si>
    <t>20-22 servings</t>
  </si>
  <si>
    <t>好像有用之前剩下來的飯(小tray?)</t>
  </si>
  <si>
    <t>INSTRUCTIONS</t>
  </si>
  <si>
    <t>Time</t>
  </si>
  <si>
    <t>Person 1</t>
  </si>
  <si>
    <t>Person 3</t>
  </si>
  <si>
    <t>Person 4</t>
  </si>
  <si>
    <t>15 min</t>
  </si>
  <si>
    <t>Peel/wash/chop potatoes &amp; carrots into 1/2 inch chunks;
Mix and put into a separate (from chicken) aluminum tray</t>
  </si>
  <si>
    <t xml:space="preserve">Pre-heat the oven to highest (MAX)
Put chicken into 4-8 baking trays lined with foil; </t>
  </si>
  <si>
    <t>Make Rice</t>
  </si>
  <si>
    <t>Season cut carrots and potatoes with Montreal seasoning and olive oil</t>
  </si>
  <si>
    <t>Pour in rice wine and season with Montreal seasoning for chicken;</t>
  </si>
  <si>
    <t>30 min</t>
  </si>
  <si>
    <t>Cover meat trays with aluminum foil; Put 4 trays into the oven and bake for 30min</t>
  </si>
  <si>
    <t>Round 1</t>
  </si>
  <si>
    <t>45 min</t>
  </si>
  <si>
    <t>Flip and season the chicken on the other side; Add veggies;
Put the trays back to the oven and set timer for 45 min</t>
  </si>
  <si>
    <t>about 1.5hr each round</t>
  </si>
  <si>
    <t>Take out the first 4 trays</t>
  </si>
  <si>
    <t>Put the food from next round into the oven and repeat round one</t>
  </si>
  <si>
    <t>Next rounds</t>
  </si>
  <si>
    <t>10 min</t>
  </si>
  <si>
    <t>Fluff cooked rice</t>
  </si>
  <si>
    <t>6:30 PM</t>
  </si>
  <si>
    <t>Make rice.</t>
  </si>
  <si>
    <t>Pour cooking wine into tray just enough to fill bottom. Sprinkle Montreal Seasoning on Chicken.</t>
  </si>
  <si>
    <t>Bake 4 trays of chicken for 30 minutes</t>
  </si>
  <si>
    <t>Peel/Cut carrots into bite-sized chunks (1/2 inch^3)</t>
  </si>
  <si>
    <t>Peel/Cut Potatoes into bite-sized chunks (1/2 inch^3)</t>
  </si>
  <si>
    <t>Boil Potatoes and Carrots to Soften (if limited time)</t>
  </si>
  <si>
    <t>Allow for buffer time!</t>
  </si>
  <si>
    <t>Mix Potatoes and Carrots w/Montreal Seasoning and some olive oil or veggie oil.</t>
  </si>
  <si>
    <t>After chicken cooks for 30min, take out to flip, season other side and add veggies. Chicken should be mostly cooked.</t>
  </si>
  <si>
    <t>Bake veggies &amp; chicken for another 45 minutes later - everything should be fully cooked.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</si>
</sst>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/yyyy h:mm:ss"/>
    <numFmt numFmtId="166" formatCode="h:mm am/pm"/>
  </numFmts>
  <fonts count="19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/>
    <font>
      <sz val="10.0"/>
      <color rgb="FF000000"/>
    </font>
    <font>
      <u/>
      <sz val="12.0"/>
      <color rgb="FF000000"/>
    </font>
    <font>
      <b/>
      <sz val="12.0"/>
      <color rgb="FF000000"/>
    </font>
    <font>
      <b/>
      <sz val="10.0"/>
      <color rgb="FF000000"/>
    </font>
    <font>
      <sz val="10.0"/>
      <color rgb="FF0000D4"/>
    </font>
    <font>
      <strike/>
      <sz val="10.0"/>
      <color rgb="FF000000"/>
    </font>
    <font>
      <strike/>
      <sz val="10.0"/>
    </font>
    <font>
      <strike/>
      <sz val="10.0"/>
      <color rgb="FF0000D4"/>
    </font>
    <font>
      <b/>
      <sz val="10.0"/>
    </font>
    <font>
      <b/>
      <sz val="10.0"/>
      <color rgb="FF000000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wrapText="1"/>
    </xf>
    <xf borderId="1" fillId="0" fontId="8" numFmtId="0" xfId="0" applyAlignment="1" applyBorder="1" applyFont="1">
      <alignment wrapText="1"/>
    </xf>
    <xf borderId="0" fillId="0" fontId="9" numFmtId="0" xfId="0" applyAlignment="1" applyFont="1">
      <alignment vertical="center"/>
    </xf>
    <xf borderId="2" fillId="3" fontId="10" numFmtId="0" xfId="0" applyAlignment="1" applyBorder="1" applyFill="1" applyFont="1">
      <alignment horizontal="center"/>
    </xf>
    <xf borderId="3" fillId="0" fontId="7" numFmtId="0" xfId="0" applyAlignment="1" applyBorder="1" applyFont="1">
      <alignment wrapText="1"/>
    </xf>
    <xf borderId="3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right"/>
    </xf>
    <xf borderId="4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2" fillId="0" fontId="8" numFmtId="0" xfId="0" applyAlignment="1" applyBorder="1" applyFont="1">
      <alignment horizontal="left"/>
    </xf>
    <xf borderId="3" fillId="0" fontId="11" numFmtId="0" xfId="0" applyAlignment="1" applyBorder="1" applyFont="1">
      <alignment horizontal="right"/>
    </xf>
    <xf borderId="6" fillId="0" fontId="7" numFmtId="0" xfId="0" applyAlignment="1" applyBorder="1" applyFont="1">
      <alignment wrapText="1"/>
    </xf>
    <xf borderId="7" fillId="0" fontId="12" numFmtId="0" xfId="0" applyAlignment="1" applyBorder="1" applyFont="1">
      <alignment horizontal="right"/>
    </xf>
    <xf borderId="7" fillId="0" fontId="12" numFmtId="0" xfId="0" applyAlignment="1" applyBorder="1" applyFont="1">
      <alignment horizontal="center"/>
    </xf>
    <xf borderId="7" fillId="0" fontId="8" numFmtId="0" xfId="0" applyAlignment="1" applyBorder="1" applyFont="1">
      <alignment horizontal="right"/>
    </xf>
    <xf borderId="7" fillId="0" fontId="8" numFmtId="0" xfId="0" applyAlignment="1" applyBorder="1" applyFont="1">
      <alignment horizontal="right"/>
    </xf>
    <xf borderId="8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left" wrapText="1"/>
    </xf>
    <xf borderId="7" fillId="0" fontId="12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3" fillId="0" fontId="8" numFmtId="0" xfId="0" applyAlignment="1" applyBorder="1" applyFont="1">
      <alignment wrapText="1"/>
    </xf>
    <xf borderId="3" fillId="0" fontId="8" numFmtId="0" xfId="0" applyAlignment="1" applyBorder="1" applyFont="1">
      <alignment horizontal="right" wrapText="1"/>
    </xf>
    <xf borderId="7" fillId="0" fontId="11" numFmtId="0" xfId="0" applyAlignment="1" applyBorder="1" applyFont="1">
      <alignment horizontal="left" wrapText="1"/>
    </xf>
    <xf borderId="3" fillId="0" fontId="8" numFmtId="10" xfId="0" applyAlignment="1" applyBorder="1" applyFont="1" applyNumberFormat="1">
      <alignment horizontal="right" wrapText="1"/>
    </xf>
    <xf borderId="7" fillId="0" fontId="11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2" fillId="3" fontId="11" numFmtId="0" xfId="0" applyAlignment="1" applyBorder="1" applyFont="1">
      <alignment horizontal="center"/>
    </xf>
    <xf borderId="2" fillId="0" fontId="8" numFmtId="0" xfId="0" applyAlignment="1" applyBorder="1" applyFont="1">
      <alignment horizontal="left" wrapText="1"/>
    </xf>
    <xf borderId="7" fillId="3" fontId="11" numFmtId="0" xfId="0" applyAlignment="1" applyBorder="1" applyFont="1">
      <alignment horizontal="center"/>
    </xf>
    <xf borderId="10" fillId="0" fontId="8" numFmtId="0" xfId="0" applyAlignment="1" applyBorder="1" applyFont="1">
      <alignment wrapText="1"/>
    </xf>
    <xf borderId="7" fillId="0" fontId="8" numFmtId="0" xfId="0" applyAlignment="1" applyBorder="1" applyFont="1">
      <alignment horizontal="left" wrapText="1"/>
    </xf>
    <xf borderId="7" fillId="0" fontId="8" numFmtId="0" xfId="0" applyAlignment="1" applyBorder="1" applyFont="1">
      <alignment horizontal="left" wrapText="1"/>
    </xf>
    <xf borderId="7" fillId="3" fontId="12" numFmtId="0" xfId="0" applyAlignment="1" applyBorder="1" applyFont="1">
      <alignment horizontal="center"/>
    </xf>
    <xf borderId="7" fillId="3" fontId="12" numFmtId="0" xfId="0" applyAlignment="1" applyBorder="1" applyFont="1">
      <alignment horizontal="left"/>
    </xf>
    <xf borderId="2" fillId="3" fontId="11" numFmtId="0" xfId="0" applyAlignment="1" applyBorder="1" applyFont="1">
      <alignment horizontal="right"/>
    </xf>
    <xf borderId="7" fillId="3" fontId="12" numFmtId="0" xfId="0" applyAlignment="1" applyBorder="1" applyFont="1">
      <alignment horizontal="left"/>
    </xf>
    <xf borderId="7" fillId="0" fontId="8" numFmtId="164" xfId="0" applyAlignment="1" applyBorder="1" applyFont="1" applyNumberFormat="1">
      <alignment horizontal="right" wrapText="1"/>
    </xf>
    <xf borderId="7" fillId="0" fontId="8" numFmtId="0" xfId="0" applyAlignment="1" applyBorder="1" applyFont="1">
      <alignment horizontal="left" wrapText="1"/>
    </xf>
    <xf borderId="7" fillId="3" fontId="12" numFmtId="164" xfId="0" applyAlignment="1" applyBorder="1" applyFont="1" applyNumberFormat="1">
      <alignment horizontal="right"/>
    </xf>
    <xf borderId="7" fillId="3" fontId="12" numFmtId="0" xfId="0" applyAlignment="1" applyBorder="1" applyFont="1">
      <alignment horizontal="left"/>
    </xf>
    <xf borderId="7" fillId="3" fontId="12" numFmtId="0" xfId="0" applyAlignment="1" applyBorder="1" applyFont="1">
      <alignment horizontal="center"/>
    </xf>
    <xf borderId="7" fillId="0" fontId="7" numFmtId="0" xfId="0" applyAlignment="1" applyBorder="1" applyFont="1">
      <alignment wrapText="1"/>
    </xf>
    <xf borderId="7" fillId="0" fontId="8" numFmtId="3" xfId="0" applyAlignment="1" applyBorder="1" applyFont="1" applyNumberFormat="1">
      <alignment horizontal="left" wrapText="1"/>
    </xf>
    <xf borderId="7" fillId="0" fontId="8" numFmtId="0" xfId="0" applyAlignment="1" applyBorder="1" applyFont="1">
      <alignment wrapText="1"/>
    </xf>
    <xf borderId="7" fillId="3" fontId="12" numFmtId="0" xfId="0" applyAlignment="1" applyBorder="1" applyFont="1">
      <alignment horizontal="left" wrapText="1"/>
    </xf>
    <xf borderId="7" fillId="0" fontId="8" numFmtId="0" xfId="0" applyAlignment="1" applyBorder="1" applyFont="1">
      <alignment wrapText="1"/>
    </xf>
    <xf borderId="7" fillId="0" fontId="8" numFmtId="164" xfId="0" applyAlignment="1" applyBorder="1" applyFont="1" applyNumberFormat="1">
      <alignment horizontal="right" wrapText="1"/>
    </xf>
    <xf borderId="2" fillId="0" fontId="8" numFmtId="0" xfId="0" applyAlignment="1" applyBorder="1" applyFont="1">
      <alignment horizontal="left" vertical="center"/>
    </xf>
    <xf borderId="6" fillId="0" fontId="8" numFmtId="0" xfId="0" applyAlignment="1" applyBorder="1" applyFont="1">
      <alignment wrapText="1"/>
    </xf>
    <xf borderId="7" fillId="0" fontId="13" numFmtId="0" xfId="0" applyAlignment="1" applyBorder="1" applyFont="1">
      <alignment horizontal="left" wrapText="1"/>
    </xf>
    <xf borderId="4" fillId="0" fontId="7" numFmtId="0" xfId="0" applyAlignment="1" applyBorder="1" applyFont="1">
      <alignment wrapText="1"/>
    </xf>
    <xf borderId="7" fillId="0" fontId="14" numFmtId="0" xfId="0" applyAlignment="1" applyBorder="1" applyFont="1">
      <alignment wrapText="1"/>
    </xf>
    <xf borderId="4" fillId="0" fontId="8" numFmtId="0" xfId="0" applyAlignment="1" applyBorder="1" applyFont="1">
      <alignment wrapText="1"/>
    </xf>
    <xf borderId="7" fillId="0" fontId="13" numFmtId="0" xfId="0" applyAlignment="1" applyBorder="1" applyFont="1">
      <alignment wrapText="1"/>
    </xf>
    <xf borderId="4" fillId="0" fontId="8" numFmtId="0" xfId="0" applyAlignment="1" applyBorder="1" applyFont="1">
      <alignment/>
    </xf>
    <xf borderId="7" fillId="0" fontId="13" numFmtId="0" xfId="0" applyAlignment="1" applyBorder="1" applyFont="1">
      <alignment wrapText="1"/>
    </xf>
    <xf borderId="0" fillId="0" fontId="10" numFmtId="0" xfId="0" applyAlignment="1" applyFont="1">
      <alignment horizontal="center"/>
    </xf>
    <xf borderId="7" fillId="3" fontId="15" numFmtId="0" xfId="0" applyAlignment="1" applyBorder="1" applyFont="1">
      <alignment horizontal="center"/>
    </xf>
    <xf borderId="11" fillId="4" fontId="10" numFmtId="0" xfId="0" applyAlignment="1" applyBorder="1" applyFill="1" applyFont="1">
      <alignment horizontal="center"/>
    </xf>
    <xf borderId="1" fillId="0" fontId="7" numFmtId="0" xfId="0" applyAlignment="1" applyBorder="1" applyFont="1">
      <alignment wrapText="1"/>
    </xf>
    <xf borderId="2" fillId="4" fontId="10" numFmtId="0" xfId="0" applyAlignment="1" applyBorder="1" applyFont="1">
      <alignment horizontal="center"/>
    </xf>
    <xf borderId="3" fillId="0" fontId="8" numFmtId="0" xfId="0" applyAlignment="1" applyBorder="1" applyFont="1">
      <alignment horizontal="left"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7" fillId="3" fontId="15" numFmtId="0" xfId="0" applyAlignment="1" applyBorder="1" applyFont="1">
      <alignment horizontal="left"/>
    </xf>
    <xf borderId="8" fillId="0" fontId="7" numFmtId="0" xfId="0" applyAlignment="1" applyBorder="1" applyFont="1">
      <alignment wrapText="1"/>
    </xf>
    <xf borderId="8" fillId="0" fontId="7" numFmtId="0" xfId="0" applyAlignment="1" applyBorder="1" applyFont="1">
      <alignment wrapText="1"/>
    </xf>
    <xf borderId="7" fillId="4" fontId="11" numFmtId="0" xfId="0" applyAlignment="1" applyBorder="1" applyFont="1">
      <alignment horizontal="center"/>
    </xf>
    <xf borderId="7" fillId="0" fontId="12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7" fillId="0" fontId="8" numFmtId="0" xfId="0" applyAlignment="1" applyBorder="1" applyFont="1">
      <alignment horizontal="left"/>
    </xf>
    <xf borderId="7" fillId="0" fontId="12" numFmtId="0" xfId="0" applyAlignment="1" applyBorder="1" applyFont="1">
      <alignment horizontal="left"/>
    </xf>
    <xf borderId="7" fillId="4" fontId="12" numFmtId="0" xfId="0" applyAlignment="1" applyBorder="1" applyFont="1">
      <alignment horizontal="center"/>
    </xf>
    <xf borderId="2" fillId="4" fontId="12" numFmtId="0" xfId="0" applyAlignment="1" applyBorder="1" applyFont="1">
      <alignment horizontal="left" wrapText="1"/>
    </xf>
    <xf borderId="7" fillId="0" fontId="12" numFmtId="0" xfId="0" applyAlignment="1" applyBorder="1" applyFont="1">
      <alignment horizontal="left"/>
    </xf>
    <xf borderId="7" fillId="4" fontId="12" numFmtId="0" xfId="0" applyAlignment="1" applyBorder="1" applyFont="1">
      <alignment horizontal="center"/>
    </xf>
    <xf borderId="7" fillId="4" fontId="8" numFmtId="0" xfId="0" applyAlignment="1" applyBorder="1" applyFont="1">
      <alignment horizontal="center"/>
    </xf>
    <xf borderId="2" fillId="4" fontId="12" numFmtId="0" xfId="0" applyAlignment="1" applyBorder="1" applyFont="1">
      <alignment horizontal="left" wrapText="1"/>
    </xf>
    <xf borderId="2" fillId="4" fontId="8" numFmtId="0" xfId="0" applyAlignment="1" applyBorder="1" applyFont="1">
      <alignment horizontal="left" wrapText="1"/>
    </xf>
    <xf borderId="1" fillId="0" fontId="11" numFmtId="0" xfId="0" applyAlignment="1" applyBorder="1" applyFont="1">
      <alignment vertical="center"/>
    </xf>
    <xf borderId="7" fillId="0" fontId="12" numFmtId="0" xfId="0" applyAlignment="1" applyBorder="1" applyFont="1">
      <alignment horizontal="left" wrapText="1"/>
    </xf>
    <xf borderId="7" fillId="0" fontId="11" numFmtId="0" xfId="0" applyAlignment="1" applyBorder="1" applyFont="1">
      <alignment vertical="top" wrapText="1"/>
    </xf>
    <xf borderId="2" fillId="4" fontId="12" numFmtId="0" xfId="0" applyAlignment="1" applyBorder="1" applyFont="1">
      <alignment horizontal="left"/>
    </xf>
    <xf borderId="7" fillId="0" fontId="11" numFmtId="165" xfId="0" applyAlignment="1" applyBorder="1" applyFont="1" applyNumberFormat="1">
      <alignment vertical="top" wrapText="1"/>
    </xf>
    <xf borderId="7" fillId="0" fontId="11" numFmtId="0" xfId="0" applyAlignment="1" applyBorder="1" applyFont="1">
      <alignment horizontal="left" vertical="top" wrapText="1"/>
    </xf>
    <xf borderId="7" fillId="0" fontId="11" numFmtId="0" xfId="0" applyAlignment="1" applyBorder="1" applyFont="1">
      <alignment vertical="top" wrapText="1"/>
    </xf>
    <xf borderId="8" fillId="0" fontId="16" numFmtId="0" xfId="0" applyAlignment="1" applyBorder="1" applyFont="1">
      <alignment wrapText="1"/>
    </xf>
    <xf borderId="7" fillId="0" fontId="8" numFmtId="165" xfId="0" applyAlignment="1" applyBorder="1" applyFont="1" applyNumberFormat="1">
      <alignment vertical="top" wrapText="1"/>
    </xf>
    <xf borderId="7" fillId="0" fontId="8" numFmtId="0" xfId="0" applyAlignment="1" applyBorder="1" applyFont="1">
      <alignment vertical="top" wrapText="1"/>
    </xf>
    <xf borderId="7" fillId="0" fontId="7" numFmtId="0" xfId="0" applyAlignment="1" applyBorder="1" applyFont="1">
      <alignment wrapText="1"/>
    </xf>
    <xf borderId="8" fillId="0" fontId="16" numFmtId="0" xfId="0" applyAlignment="1" applyBorder="1" applyFont="1">
      <alignment wrapText="1"/>
    </xf>
    <xf borderId="7" fillId="0" fontId="8" numFmtId="0" xfId="0" applyAlignment="1" applyBorder="1" applyFont="1">
      <alignment horizontal="left" vertical="top" wrapText="1"/>
    </xf>
    <xf borderId="7" fillId="0" fontId="11" numFmtId="165" xfId="0" applyAlignment="1" applyBorder="1" applyFont="1" applyNumberFormat="1">
      <alignment vertical="top" wrapText="1"/>
    </xf>
    <xf borderId="7" fillId="0" fontId="8" numFmtId="0" xfId="0" applyAlignment="1" applyBorder="1" applyFont="1">
      <alignment vertical="top" wrapText="1"/>
    </xf>
    <xf borderId="7" fillId="0" fontId="11" numFmtId="166" xfId="0" applyAlignment="1" applyBorder="1" applyFont="1" applyNumberFormat="1">
      <alignment vertical="top" wrapText="1"/>
    </xf>
    <xf borderId="0" fillId="0" fontId="17" numFmtId="0" xfId="0" applyAlignment="1" applyFont="1">
      <alignment vertical="center"/>
    </xf>
    <xf borderId="0" fillId="0" fontId="16" numFmtId="0" xfId="0" applyAlignment="1" applyFont="1">
      <alignment wrapText="1"/>
    </xf>
    <xf borderId="0" fillId="0" fontId="18" numFmtId="0" xfId="0" applyAlignment="1" applyFont="1">
      <alignment horizontal="right" vertical="center"/>
    </xf>
    <xf borderId="0" fillId="0" fontId="7" numFmtId="0" xfId="0" applyAlignment="1" applyFont="1">
      <alignment/>
    </xf>
    <xf borderId="0" fillId="0" fontId="18" numFmtId="0" xfId="0" applyAlignment="1" applyFont="1">
      <alignment horizontal="right" vertical="center" wrapText="1"/>
    </xf>
    <xf borderId="0" fillId="0" fontId="8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2" t="s">
        <v>1</v>
      </c>
      <c r="C1" s="3"/>
    </row>
    <row r="2" ht="15.0" customHeight="1">
      <c r="A2" s="4" t="s">
        <v>8</v>
      </c>
      <c r="B2" s="9">
        <f>50*D8</f>
        <v>1000</v>
      </c>
      <c r="E2" s="4" t="s">
        <v>3</v>
      </c>
    </row>
    <row r="3" ht="15.0" customHeight="1">
      <c r="A3" s="4" t="s">
        <v>4</v>
      </c>
      <c r="B3" s="4" t="s">
        <v>13</v>
      </c>
      <c r="E3" s="4" t="s">
        <v>14</v>
      </c>
    </row>
    <row r="4">
      <c r="C4" s="6" t="s">
        <v>7</v>
      </c>
      <c r="D4" s="6" t="s">
        <v>7</v>
      </c>
    </row>
    <row r="5" ht="13.5" customHeight="1">
      <c r="A5" s="8"/>
      <c r="B5" s="8"/>
      <c r="C5" s="8"/>
      <c r="D5" s="8"/>
      <c r="E5" s="8"/>
      <c r="F5" s="8"/>
    </row>
    <row r="6" ht="16.5" customHeight="1">
      <c r="A6" s="10" t="s">
        <v>10</v>
      </c>
      <c r="B6" s="11"/>
      <c r="C6" s="11"/>
      <c r="D6" s="11"/>
      <c r="E6" s="11"/>
      <c r="F6" s="11"/>
    </row>
    <row r="7" ht="13.5" customHeight="1">
      <c r="A7" s="12"/>
      <c r="B7" s="12"/>
      <c r="C7" s="12"/>
      <c r="D7" s="12"/>
      <c r="E7" s="12"/>
      <c r="F7" s="14"/>
    </row>
    <row r="8">
      <c r="A8" s="17" t="s">
        <v>16</v>
      </c>
      <c r="B8" s="11"/>
      <c r="C8" s="19"/>
      <c r="D8" s="26">
        <v>20.0</v>
      </c>
      <c r="E8" s="27" t="s">
        <v>19</v>
      </c>
      <c r="F8" s="24"/>
    </row>
    <row r="9" ht="13.5" customHeight="1">
      <c r="A9" s="25"/>
      <c r="B9" s="25"/>
      <c r="C9" s="28"/>
      <c r="D9" s="28"/>
      <c r="E9" s="28"/>
      <c r="F9" s="8"/>
    </row>
    <row r="10">
      <c r="A10" s="30" t="s">
        <v>20</v>
      </c>
      <c r="B10" s="30" t="s">
        <v>21</v>
      </c>
      <c r="C10" s="32" t="s">
        <v>22</v>
      </c>
      <c r="D10" s="34" t="s">
        <v>23</v>
      </c>
      <c r="E10" s="11"/>
      <c r="F10" s="36" t="s">
        <v>24</v>
      </c>
    </row>
    <row r="11" ht="36.75" customHeight="1">
      <c r="A11" s="38" t="s">
        <v>25</v>
      </c>
      <c r="B11" s="38" t="s">
        <v>27</v>
      </c>
      <c r="C11" s="38" t="s">
        <v>28</v>
      </c>
      <c r="D11" s="39">
        <v>5.4</v>
      </c>
      <c r="E11" s="40" t="s">
        <v>29</v>
      </c>
      <c r="F11" s="47" t="s">
        <v>31</v>
      </c>
    </row>
    <row r="12">
      <c r="A12" s="38" t="s">
        <v>45</v>
      </c>
      <c r="B12" s="38" t="s">
        <v>27</v>
      </c>
      <c r="C12" s="38" t="s">
        <v>33</v>
      </c>
      <c r="D12" s="45">
        <f>ROUND(('Original Recipe'!D12/'Original Recipe'!$D$8)*$D$8,1)</f>
        <v>1.5</v>
      </c>
      <c r="E12" s="40" t="s">
        <v>34</v>
      </c>
      <c r="F12" s="43"/>
    </row>
    <row r="13" ht="27.75" customHeight="1">
      <c r="A13" s="38" t="s">
        <v>25</v>
      </c>
      <c r="B13" s="38" t="s">
        <v>27</v>
      </c>
      <c r="C13" s="38" t="s">
        <v>35</v>
      </c>
      <c r="D13" s="50">
        <f>ROUND(('Original Recipe'!D13/'Original Recipe'!$D$8)*$D$8,1)</f>
        <v>0.6</v>
      </c>
      <c r="E13" s="40" t="s">
        <v>36</v>
      </c>
      <c r="F13" s="52" t="s">
        <v>52</v>
      </c>
    </row>
    <row r="14">
      <c r="A14" s="38" t="s">
        <v>32</v>
      </c>
      <c r="B14" s="38" t="s">
        <v>27</v>
      </c>
      <c r="C14" s="38" t="s">
        <v>37</v>
      </c>
      <c r="D14" s="45">
        <f>ROUND(('Original Recipe'!D14/'Original Recipe'!$D$8)*$D$8,1)</f>
        <v>0.3</v>
      </c>
      <c r="E14" s="40" t="s">
        <v>38</v>
      </c>
      <c r="F14" s="43"/>
    </row>
    <row r="15">
      <c r="A15" s="38" t="s">
        <v>39</v>
      </c>
      <c r="B15" s="38" t="s">
        <v>27</v>
      </c>
      <c r="C15" s="38" t="s">
        <v>40</v>
      </c>
      <c r="D15" s="38" t="s">
        <v>41</v>
      </c>
      <c r="E15" s="40" t="s">
        <v>41</v>
      </c>
      <c r="F15" s="41" t="s">
        <v>42</v>
      </c>
    </row>
    <row r="16">
      <c r="A16" s="38" t="s">
        <v>39</v>
      </c>
      <c r="B16" s="38" t="s">
        <v>27</v>
      </c>
      <c r="C16" s="38" t="s">
        <v>43</v>
      </c>
      <c r="D16" s="45"/>
      <c r="E16" s="48"/>
      <c r="F16" s="43"/>
    </row>
    <row r="17">
      <c r="A17" s="38" t="s">
        <v>39</v>
      </c>
      <c r="B17" s="38" t="s">
        <v>46</v>
      </c>
      <c r="C17" s="38" t="s">
        <v>46</v>
      </c>
      <c r="D17" s="45">
        <f>0.7*D8</f>
        <v>14</v>
      </c>
      <c r="E17" s="40" t="s">
        <v>47</v>
      </c>
      <c r="F17" s="41" t="s">
        <v>48</v>
      </c>
    </row>
    <row r="18" ht="13.5" customHeight="1">
      <c r="A18" s="57" t="s">
        <v>32</v>
      </c>
      <c r="B18" s="59" t="s">
        <v>49</v>
      </c>
      <c r="C18" s="61" t="s">
        <v>50</v>
      </c>
      <c r="D18" s="63">
        <f>65*0.2</f>
        <v>13</v>
      </c>
      <c r="E18" s="65" t="s">
        <v>53</v>
      </c>
      <c r="F18" s="72" t="s">
        <v>54</v>
      </c>
    </row>
    <row r="19" ht="13.5" customHeight="1">
      <c r="A19" s="11"/>
      <c r="B19" s="11"/>
      <c r="C19" s="28"/>
      <c r="D19" s="28"/>
      <c r="E19" s="28"/>
      <c r="F19" s="28"/>
    </row>
    <row r="20" ht="16.5" customHeight="1">
      <c r="A20" s="68" t="s">
        <v>56</v>
      </c>
      <c r="B20" s="11"/>
      <c r="C20" s="11"/>
      <c r="D20" s="11"/>
      <c r="E20" s="11"/>
      <c r="F20" s="11"/>
    </row>
    <row r="21" ht="13.5" customHeight="1">
      <c r="A21" s="69"/>
      <c r="B21" s="12"/>
      <c r="C21" s="70"/>
      <c r="D21" s="70"/>
      <c r="E21" s="71"/>
      <c r="F21" s="71"/>
    </row>
    <row r="22">
      <c r="A22" s="17" t="s">
        <v>59</v>
      </c>
      <c r="B22" s="11"/>
      <c r="C22" s="11"/>
      <c r="D22" s="76"/>
      <c r="E22" s="74"/>
    </row>
    <row r="23" ht="13.5" customHeight="1">
      <c r="A23" s="28"/>
      <c r="B23" s="28"/>
      <c r="C23" s="28"/>
      <c r="D23" s="28"/>
      <c r="E23" s="8"/>
      <c r="F23" s="8"/>
    </row>
    <row r="24">
      <c r="A24" s="32" t="s">
        <v>22</v>
      </c>
      <c r="B24" s="75" t="s">
        <v>61</v>
      </c>
      <c r="C24" s="75" t="s">
        <v>62</v>
      </c>
      <c r="D24" s="77" t="s">
        <v>63</v>
      </c>
      <c r="E24" s="11"/>
      <c r="F24" s="11"/>
    </row>
    <row r="25" ht="28.5" customHeight="1">
      <c r="A25" s="78" t="s">
        <v>46</v>
      </c>
      <c r="B25" s="84" t="s">
        <v>65</v>
      </c>
      <c r="C25" s="80"/>
      <c r="D25" s="86" t="s">
        <v>70</v>
      </c>
      <c r="E25" s="11"/>
      <c r="F25" s="19"/>
    </row>
    <row r="26" ht="28.5" customHeight="1">
      <c r="A26" s="88"/>
      <c r="B26" s="80"/>
      <c r="C26" s="80"/>
      <c r="D26" s="85"/>
      <c r="E26" s="11"/>
      <c r="F26" s="11"/>
    </row>
    <row r="27" ht="27.0" customHeight="1">
      <c r="A27" s="79"/>
      <c r="B27" s="80"/>
      <c r="C27" s="80"/>
      <c r="D27" s="85"/>
      <c r="E27" s="11"/>
      <c r="F27" s="11"/>
    </row>
    <row r="28" ht="13.5" customHeight="1">
      <c r="A28" s="79"/>
      <c r="B28" s="80"/>
      <c r="C28" s="80"/>
      <c r="D28" s="90"/>
      <c r="E28" s="11"/>
      <c r="F28" s="19"/>
    </row>
    <row r="29" ht="13.5" customHeight="1">
      <c r="A29" s="58"/>
      <c r="B29" s="58"/>
      <c r="C29" s="60"/>
      <c r="D29" s="60"/>
      <c r="E29" s="60"/>
      <c r="F29" s="60"/>
    </row>
  </sheetData>
  <mergeCells count="10">
    <mergeCell ref="D26:F26"/>
    <mergeCell ref="D24:F24"/>
    <mergeCell ref="D25:F25"/>
    <mergeCell ref="A20:F20"/>
    <mergeCell ref="A22:C22"/>
    <mergeCell ref="D27:F27"/>
    <mergeCell ref="D28:F28"/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21.86"/>
    <col customWidth="1" min="4" max="4" width="8.71"/>
    <col customWidth="1" min="5" max="7" width="8.57"/>
    <col customWidth="1" min="8" max="8" width="20.43"/>
    <col customWidth="1" min="9" max="9" width="26.29"/>
  </cols>
  <sheetData>
    <row r="1" ht="15.0" customHeight="1">
      <c r="A1" s="1"/>
      <c r="B1" s="2" t="s">
        <v>1</v>
      </c>
      <c r="C1" s="3"/>
    </row>
    <row r="2" ht="15.0" customHeight="1">
      <c r="A2" s="4" t="s">
        <v>8</v>
      </c>
      <c r="B2" s="9">
        <f>50*D8</f>
        <v>2700</v>
      </c>
      <c r="E2" s="4"/>
      <c r="F2" s="4"/>
      <c r="G2" s="4"/>
      <c r="H2" s="4" t="s">
        <v>3</v>
      </c>
    </row>
    <row r="3" ht="15.0" customHeight="1">
      <c r="A3" s="4" t="s">
        <v>4</v>
      </c>
      <c r="B3" s="4" t="s">
        <v>11</v>
      </c>
      <c r="E3" s="4"/>
      <c r="F3" s="4"/>
      <c r="G3" s="4"/>
      <c r="H3" s="4" t="s">
        <v>12</v>
      </c>
    </row>
    <row r="4">
      <c r="C4" s="6" t="s">
        <v>7</v>
      </c>
      <c r="D4" s="6" t="s">
        <v>7</v>
      </c>
    </row>
    <row r="5" ht="13.5" customHeight="1">
      <c r="A5" s="8"/>
      <c r="B5" s="8"/>
      <c r="C5" s="8"/>
      <c r="D5" s="8"/>
      <c r="E5" s="8"/>
      <c r="F5" s="8"/>
      <c r="G5" s="8"/>
      <c r="H5" s="8"/>
      <c r="I5" s="8"/>
    </row>
    <row r="6" ht="16.5" customHeight="1">
      <c r="A6" s="10" t="s">
        <v>10</v>
      </c>
      <c r="B6" s="11"/>
      <c r="C6" s="11"/>
      <c r="D6" s="11"/>
      <c r="E6" s="11"/>
      <c r="F6" s="11"/>
      <c r="G6" s="11"/>
      <c r="H6" s="11"/>
      <c r="I6" s="11"/>
    </row>
    <row r="7" ht="13.5" customHeight="1">
      <c r="A7" s="12"/>
      <c r="B7" s="12"/>
      <c r="C7" s="12"/>
      <c r="D7" s="13"/>
      <c r="E7" s="18" t="s">
        <v>15</v>
      </c>
      <c r="F7" s="18" t="s">
        <v>17</v>
      </c>
      <c r="G7" s="18" t="s">
        <v>18</v>
      </c>
      <c r="H7" s="13"/>
      <c r="I7" s="14"/>
    </row>
    <row r="8">
      <c r="A8" s="17" t="s">
        <v>16</v>
      </c>
      <c r="B8" s="11"/>
      <c r="C8" s="19"/>
      <c r="D8" s="20">
        <v>54.0</v>
      </c>
      <c r="E8" s="22">
        <v>12.0</v>
      </c>
      <c r="F8" s="22">
        <v>22.0</v>
      </c>
      <c r="G8" s="22">
        <v>20.0</v>
      </c>
      <c r="H8" s="23" t="s">
        <v>19</v>
      </c>
      <c r="I8" s="24"/>
    </row>
    <row r="9" ht="13.5" customHeight="1">
      <c r="A9" s="25"/>
      <c r="B9" s="25"/>
      <c r="C9" s="28"/>
      <c r="D9" s="29"/>
      <c r="E9" s="31">
        <f t="shared" ref="E9:G9" si="1">E8/$D$8</f>
        <v>0.2222222222</v>
      </c>
      <c r="F9" s="31">
        <f t="shared" si="1"/>
        <v>0.4074074074</v>
      </c>
      <c r="G9" s="31">
        <f t="shared" si="1"/>
        <v>0.3703703704</v>
      </c>
      <c r="H9" s="29"/>
      <c r="I9" s="8"/>
    </row>
    <row r="10">
      <c r="A10" s="30" t="s">
        <v>20</v>
      </c>
      <c r="B10" s="30" t="s">
        <v>21</v>
      </c>
      <c r="C10" s="32" t="s">
        <v>22</v>
      </c>
      <c r="D10" s="42" t="s">
        <v>23</v>
      </c>
      <c r="E10" s="11"/>
      <c r="F10" s="11"/>
      <c r="G10" s="11"/>
      <c r="H10" s="11"/>
      <c r="I10" s="36" t="s">
        <v>24</v>
      </c>
    </row>
    <row r="11" ht="36.75" customHeight="1">
      <c r="A11" s="38" t="s">
        <v>25</v>
      </c>
      <c r="B11" s="38" t="s">
        <v>27</v>
      </c>
      <c r="C11" s="38" t="s">
        <v>28</v>
      </c>
      <c r="D11" s="44">
        <f>0.12*D8</f>
        <v>6.48</v>
      </c>
      <c r="E11" s="46">
        <f t="shared" ref="E11:G11" si="2">$D11*E$9</f>
        <v>1.44</v>
      </c>
      <c r="F11" s="46">
        <f t="shared" si="2"/>
        <v>2.64</v>
      </c>
      <c r="G11" s="46">
        <f t="shared" si="2"/>
        <v>2.4</v>
      </c>
      <c r="H11" s="41" t="s">
        <v>29</v>
      </c>
      <c r="I11" s="47" t="s">
        <v>44</v>
      </c>
    </row>
    <row r="12">
      <c r="A12" s="38" t="s">
        <v>32</v>
      </c>
      <c r="B12" s="38" t="s">
        <v>27</v>
      </c>
      <c r="C12" s="38" t="s">
        <v>33</v>
      </c>
      <c r="D12" s="44">
        <f>ROUND(('Original Recipe'!D12/'Original Recipe'!$D$8)*$D$8,1)</f>
        <v>4.2</v>
      </c>
      <c r="E12" s="46">
        <f t="shared" ref="E12:G12" si="3">$D12*E$9</f>
        <v>0.9333333333</v>
      </c>
      <c r="F12" s="46">
        <f t="shared" si="3"/>
        <v>1.711111111</v>
      </c>
      <c r="G12" s="46">
        <f t="shared" si="3"/>
        <v>1.555555556</v>
      </c>
      <c r="H12" s="41" t="s">
        <v>34</v>
      </c>
      <c r="I12" s="43"/>
    </row>
    <row r="13">
      <c r="A13" s="38" t="s">
        <v>25</v>
      </c>
      <c r="B13" s="38" t="s">
        <v>27</v>
      </c>
      <c r="C13" s="38" t="s">
        <v>35</v>
      </c>
      <c r="D13" s="44">
        <f>ROUND(('Original Recipe'!D13/'Original Recipe'!$D$8)*$D$8,1)*12</f>
        <v>20.4</v>
      </c>
      <c r="E13" s="46">
        <f t="shared" ref="E13:G13" si="4">$D13*E$9</f>
        <v>4.533333333</v>
      </c>
      <c r="F13" s="46">
        <f t="shared" si="4"/>
        <v>8.311111111</v>
      </c>
      <c r="G13" s="46">
        <f t="shared" si="4"/>
        <v>7.555555556</v>
      </c>
      <c r="H13" s="47" t="s">
        <v>51</v>
      </c>
      <c r="I13" s="47" t="s">
        <v>52</v>
      </c>
    </row>
    <row r="14">
      <c r="A14" s="38" t="s">
        <v>32</v>
      </c>
      <c r="B14" s="38" t="s">
        <v>27</v>
      </c>
      <c r="C14" s="38" t="s">
        <v>37</v>
      </c>
      <c r="D14" s="44">
        <f>ROUND(('Original Recipe'!D14/'Original Recipe'!$D$8)*$D$8,1)</f>
        <v>0.8</v>
      </c>
      <c r="E14" s="46">
        <f t="shared" ref="E14:G14" si="5">$D14*E$9</f>
        <v>0.1777777778</v>
      </c>
      <c r="F14" s="46">
        <f t="shared" si="5"/>
        <v>0.3259259259</v>
      </c>
      <c r="G14" s="46">
        <f t="shared" si="5"/>
        <v>0.2962962963</v>
      </c>
      <c r="H14" s="41" t="s">
        <v>38</v>
      </c>
      <c r="I14" s="43"/>
    </row>
    <row r="15">
      <c r="A15" s="38" t="s">
        <v>39</v>
      </c>
      <c r="B15" s="38" t="s">
        <v>27</v>
      </c>
      <c r="C15" s="38" t="s">
        <v>40</v>
      </c>
      <c r="D15" s="54" t="s">
        <v>41</v>
      </c>
      <c r="E15" s="46" t="s">
        <v>41</v>
      </c>
      <c r="F15" s="46" t="s">
        <v>41</v>
      </c>
      <c r="G15" s="46" t="s">
        <v>41</v>
      </c>
      <c r="H15" s="41" t="s">
        <v>41</v>
      </c>
      <c r="I15" s="41"/>
    </row>
    <row r="16">
      <c r="A16" s="38" t="s">
        <v>39</v>
      </c>
      <c r="B16" s="38" t="s">
        <v>27</v>
      </c>
      <c r="C16" s="38" t="s">
        <v>43</v>
      </c>
      <c r="D16" s="54">
        <v>1.0</v>
      </c>
      <c r="E16" s="46">
        <f t="shared" ref="E16:G16" si="6">$D16*E$9</f>
        <v>0.2222222222</v>
      </c>
      <c r="F16" s="46">
        <f t="shared" si="6"/>
        <v>0.4074074074</v>
      </c>
      <c r="G16" s="46">
        <f t="shared" si="6"/>
        <v>0.3703703704</v>
      </c>
      <c r="H16" s="47" t="s">
        <v>55</v>
      </c>
      <c r="I16" s="43"/>
    </row>
    <row r="17">
      <c r="A17" s="38" t="s">
        <v>39</v>
      </c>
      <c r="B17" s="38" t="s">
        <v>46</v>
      </c>
      <c r="C17" s="38" t="s">
        <v>46</v>
      </c>
      <c r="D17" s="44">
        <f>D8*0.6</f>
        <v>32.4</v>
      </c>
      <c r="E17" s="46">
        <f>$D17*E$9+15*0.6</f>
        <v>16.2</v>
      </c>
      <c r="F17" s="46">
        <f t="shared" ref="F17:G17" si="7">$D17*F$9</f>
        <v>13.2</v>
      </c>
      <c r="G17" s="46">
        <f t="shared" si="7"/>
        <v>12</v>
      </c>
      <c r="H17" s="41" t="s">
        <v>47</v>
      </c>
      <c r="I17" s="47" t="s">
        <v>57</v>
      </c>
    </row>
    <row r="18" ht="13.5" customHeight="1">
      <c r="A18" s="58"/>
      <c r="B18" s="58"/>
      <c r="C18" s="60"/>
      <c r="D18" s="60"/>
      <c r="E18" s="62" t="s">
        <v>58</v>
      </c>
      <c r="F18" s="60"/>
      <c r="G18" s="60"/>
      <c r="H18" s="60"/>
      <c r="I18" s="60"/>
    </row>
    <row r="19" ht="16.5" customHeight="1">
      <c r="A19" s="64"/>
      <c r="B19" s="64"/>
      <c r="C19" s="64"/>
      <c r="D19" s="64"/>
      <c r="E19" s="64"/>
      <c r="F19" s="64"/>
      <c r="G19" s="64"/>
      <c r="H19" s="64"/>
      <c r="I19" s="64"/>
    </row>
    <row r="20" ht="16.5" customHeight="1">
      <c r="A20" s="64"/>
      <c r="B20" s="64"/>
      <c r="C20" s="64"/>
      <c r="D20" s="64"/>
      <c r="E20" s="64"/>
      <c r="F20" s="64"/>
      <c r="G20" s="64"/>
      <c r="H20" s="64"/>
      <c r="I20" s="64"/>
    </row>
    <row r="21" ht="16.5" customHeight="1">
      <c r="A21" s="66" t="s">
        <v>56</v>
      </c>
      <c r="B21" s="67"/>
      <c r="C21" s="67"/>
      <c r="D21" s="67"/>
      <c r="E21" s="67"/>
      <c r="F21" s="67"/>
      <c r="G21" s="67"/>
      <c r="H21" s="67"/>
      <c r="I21" s="67"/>
    </row>
    <row r="22" ht="13.5" customHeight="1">
      <c r="A22" s="69"/>
      <c r="B22" s="12"/>
      <c r="C22" s="70"/>
      <c r="D22" s="70"/>
      <c r="E22" s="71"/>
      <c r="F22" s="71"/>
      <c r="G22" s="71"/>
      <c r="H22" s="71"/>
      <c r="I22" s="71"/>
    </row>
    <row r="23">
      <c r="A23" s="17" t="s">
        <v>59</v>
      </c>
      <c r="B23" s="11"/>
      <c r="C23" s="11"/>
      <c r="D23" s="21">
        <v>70.0</v>
      </c>
      <c r="E23" s="73"/>
      <c r="F23" s="73"/>
      <c r="G23" s="73"/>
      <c r="H23" s="73" t="s">
        <v>60</v>
      </c>
    </row>
    <row r="24" ht="13.5" customHeight="1">
      <c r="A24" s="28"/>
      <c r="B24" s="28"/>
      <c r="C24" s="28"/>
      <c r="D24" s="28"/>
      <c r="E24" s="8"/>
      <c r="F24" s="8"/>
      <c r="G24" s="8"/>
      <c r="H24" s="8"/>
      <c r="I24" s="8"/>
    </row>
    <row r="25">
      <c r="A25" s="32" t="s">
        <v>22</v>
      </c>
      <c r="B25" s="75" t="s">
        <v>61</v>
      </c>
      <c r="C25" s="75" t="s">
        <v>62</v>
      </c>
      <c r="D25" s="77" t="s">
        <v>63</v>
      </c>
      <c r="E25" s="11"/>
      <c r="F25" s="11"/>
      <c r="G25" s="11"/>
      <c r="H25" s="11"/>
      <c r="I25" s="11"/>
    </row>
    <row r="26" ht="28.5" customHeight="1">
      <c r="A26" s="79"/>
      <c r="B26" s="80"/>
      <c r="C26" s="80"/>
      <c r="D26" s="81" t="s">
        <v>66</v>
      </c>
      <c r="E26" s="11"/>
      <c r="F26" s="11"/>
      <c r="G26" s="11"/>
      <c r="H26" s="11"/>
      <c r="I26" s="19"/>
    </row>
  </sheetData>
  <mergeCells count="7">
    <mergeCell ref="A23:C23"/>
    <mergeCell ref="D25:I25"/>
    <mergeCell ref="A21:I21"/>
    <mergeCell ref="A8:C8"/>
    <mergeCell ref="A6:I6"/>
    <mergeCell ref="D10:H10"/>
    <mergeCell ref="D26:I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0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2" t="s">
        <v>0</v>
      </c>
      <c r="B1" s="2" t="s">
        <v>1</v>
      </c>
      <c r="C1" s="3"/>
    </row>
    <row r="2" ht="15.0" customHeight="1">
      <c r="A2" s="4" t="s">
        <v>2</v>
      </c>
      <c r="B2" s="4">
        <v>3250.0</v>
      </c>
      <c r="E2" s="4" t="s">
        <v>3</v>
      </c>
    </row>
    <row r="3" ht="15.0" customHeight="1">
      <c r="A3" s="4" t="s">
        <v>4</v>
      </c>
      <c r="B3" s="5" t="s">
        <v>5</v>
      </c>
      <c r="E3" s="4" t="s">
        <v>6</v>
      </c>
    </row>
    <row r="4">
      <c r="C4" s="6" t="s">
        <v>7</v>
      </c>
      <c r="D4" s="6" t="s">
        <v>7</v>
      </c>
      <c r="E4" s="7" t="s">
        <v>9</v>
      </c>
    </row>
    <row r="5" ht="13.5" customHeight="1">
      <c r="A5" s="8"/>
      <c r="B5" s="8"/>
      <c r="C5" s="8"/>
      <c r="D5" s="8"/>
      <c r="E5" s="8"/>
      <c r="F5" s="8"/>
    </row>
    <row r="6" ht="16.5" customHeight="1">
      <c r="A6" s="10" t="s">
        <v>10</v>
      </c>
      <c r="B6" s="11"/>
      <c r="C6" s="11"/>
      <c r="D6" s="11"/>
      <c r="E6" s="11"/>
      <c r="F6" s="11"/>
    </row>
    <row r="7" ht="13.5" customHeight="1">
      <c r="A7" s="15"/>
      <c r="B7" s="12"/>
      <c r="C7" s="12"/>
      <c r="D7" s="12"/>
      <c r="E7" s="12"/>
      <c r="F7" s="16"/>
    </row>
    <row r="8">
      <c r="A8" s="17" t="s">
        <v>16</v>
      </c>
      <c r="B8" s="11"/>
      <c r="C8" s="19"/>
      <c r="D8" s="21">
        <v>65.0</v>
      </c>
      <c r="E8" s="27" t="s">
        <v>19</v>
      </c>
      <c r="F8" s="33">
        <f>90*65</f>
        <v>5850</v>
      </c>
    </row>
    <row r="9" ht="13.5" customHeight="1">
      <c r="A9" s="35"/>
      <c r="B9" s="25"/>
      <c r="C9" s="28"/>
      <c r="D9" s="28"/>
      <c r="E9" s="28"/>
      <c r="F9" s="37"/>
    </row>
    <row r="10">
      <c r="A10" s="30" t="s">
        <v>20</v>
      </c>
      <c r="B10" s="30" t="s">
        <v>21</v>
      </c>
      <c r="C10" s="32" t="s">
        <v>22</v>
      </c>
      <c r="D10" s="34" t="s">
        <v>26</v>
      </c>
      <c r="E10" s="11"/>
      <c r="F10" s="36" t="s">
        <v>24</v>
      </c>
    </row>
    <row r="11" ht="36.75" customHeight="1">
      <c r="A11" s="38" t="s">
        <v>25</v>
      </c>
      <c r="B11" s="38" t="s">
        <v>27</v>
      </c>
      <c r="C11" s="38" t="s">
        <v>28</v>
      </c>
      <c r="D11" s="38">
        <v>6.0</v>
      </c>
      <c r="E11" s="40" t="s">
        <v>29</v>
      </c>
      <c r="F11" s="41" t="s">
        <v>30</v>
      </c>
    </row>
    <row r="12">
      <c r="A12" s="38" t="s">
        <v>32</v>
      </c>
      <c r="B12" s="38" t="s">
        <v>27</v>
      </c>
      <c r="C12" s="38" t="s">
        <v>33</v>
      </c>
      <c r="D12" s="38">
        <v>5.0</v>
      </c>
      <c r="E12" s="40" t="s">
        <v>34</v>
      </c>
      <c r="F12" s="43"/>
    </row>
    <row r="13">
      <c r="A13" s="38" t="s">
        <v>25</v>
      </c>
      <c r="B13" s="38" t="s">
        <v>27</v>
      </c>
      <c r="C13" s="38" t="s">
        <v>35</v>
      </c>
      <c r="D13" s="38">
        <v>2.0</v>
      </c>
      <c r="E13" s="40" t="s">
        <v>36</v>
      </c>
      <c r="F13" s="43"/>
    </row>
    <row r="14">
      <c r="A14" s="38" t="s">
        <v>32</v>
      </c>
      <c r="B14" s="38" t="s">
        <v>27</v>
      </c>
      <c r="C14" s="38" t="s">
        <v>37</v>
      </c>
      <c r="D14" s="38">
        <v>1.0</v>
      </c>
      <c r="E14" s="40" t="s">
        <v>38</v>
      </c>
      <c r="F14" s="43"/>
    </row>
    <row r="15">
      <c r="A15" s="38" t="s">
        <v>39</v>
      </c>
      <c r="B15" s="38" t="s">
        <v>27</v>
      </c>
      <c r="C15" s="38" t="s">
        <v>40</v>
      </c>
      <c r="D15" s="38" t="s">
        <v>41</v>
      </c>
      <c r="E15" s="40" t="s">
        <v>41</v>
      </c>
      <c r="F15" s="41" t="s">
        <v>42</v>
      </c>
    </row>
    <row r="16">
      <c r="A16" s="38" t="s">
        <v>39</v>
      </c>
      <c r="B16" s="38" t="s">
        <v>27</v>
      </c>
      <c r="C16" s="38" t="s">
        <v>43</v>
      </c>
      <c r="D16" s="45"/>
      <c r="E16" s="48"/>
      <c r="F16" s="43"/>
    </row>
    <row r="17">
      <c r="A17" s="38" t="s">
        <v>39</v>
      </c>
      <c r="B17" s="38" t="s">
        <v>46</v>
      </c>
      <c r="C17" s="38" t="s">
        <v>46</v>
      </c>
      <c r="D17" s="38">
        <v>45.0</v>
      </c>
      <c r="E17" s="40" t="s">
        <v>47</v>
      </c>
      <c r="F17" s="41" t="s">
        <v>48</v>
      </c>
    </row>
    <row r="18" ht="13.5" customHeight="1">
      <c r="A18" s="38" t="s">
        <v>32</v>
      </c>
      <c r="B18" s="49" t="s">
        <v>49</v>
      </c>
      <c r="C18" s="51" t="s">
        <v>50</v>
      </c>
      <c r="D18" s="53">
        <f>65*0.2</f>
        <v>13</v>
      </c>
      <c r="E18" s="40" t="s">
        <v>53</v>
      </c>
      <c r="F18" s="41" t="s">
        <v>54</v>
      </c>
    </row>
    <row r="19" ht="13.5" customHeight="1">
      <c r="A19" s="55"/>
      <c r="B19" s="11"/>
      <c r="C19" s="28"/>
      <c r="D19" s="28"/>
      <c r="E19" s="28"/>
      <c r="F19" s="56"/>
    </row>
    <row r="20" ht="16.5" customHeight="1">
      <c r="A20" s="68" t="s">
        <v>56</v>
      </c>
      <c r="B20" s="11"/>
      <c r="C20" s="11"/>
      <c r="D20" s="11"/>
      <c r="E20" s="11"/>
      <c r="F20" s="11"/>
    </row>
    <row r="21" ht="13.5" customHeight="1">
      <c r="A21" s="69"/>
      <c r="B21" s="12"/>
      <c r="C21" s="70"/>
      <c r="D21" s="70"/>
      <c r="E21" s="71"/>
      <c r="F21" s="71"/>
    </row>
    <row r="22">
      <c r="A22" s="17" t="s">
        <v>59</v>
      </c>
      <c r="B22" s="11"/>
      <c r="C22" s="11"/>
      <c r="D22" s="21">
        <v>33.0</v>
      </c>
      <c r="E22" s="74"/>
    </row>
    <row r="23" ht="13.5" customHeight="1">
      <c r="A23" s="28"/>
      <c r="B23" s="28"/>
      <c r="C23" s="28"/>
      <c r="D23" s="28"/>
      <c r="E23" s="8"/>
      <c r="F23" s="8"/>
    </row>
    <row r="24">
      <c r="A24" s="32" t="s">
        <v>22</v>
      </c>
      <c r="B24" s="75" t="s">
        <v>61</v>
      </c>
      <c r="C24" s="75" t="s">
        <v>62</v>
      </c>
      <c r="D24" s="77" t="s">
        <v>63</v>
      </c>
      <c r="E24" s="11"/>
      <c r="F24" s="11"/>
    </row>
    <row r="25" ht="43.5" customHeight="1">
      <c r="A25" s="82" t="s">
        <v>64</v>
      </c>
      <c r="B25" s="83" t="s">
        <v>67</v>
      </c>
      <c r="C25" s="80"/>
      <c r="D25" s="81" t="s">
        <v>68</v>
      </c>
      <c r="E25" s="11"/>
      <c r="F25" s="11"/>
    </row>
    <row r="26" ht="28.5" customHeight="1">
      <c r="A26" s="82" t="s">
        <v>46</v>
      </c>
      <c r="B26" s="83" t="s">
        <v>69</v>
      </c>
      <c r="C26" s="80"/>
      <c r="D26" s="85"/>
      <c r="E26" s="11"/>
      <c r="F26" s="11"/>
    </row>
    <row r="27" ht="27.0" customHeight="1">
      <c r="A27" s="79"/>
      <c r="B27" s="80"/>
      <c r="C27" s="80"/>
      <c r="D27" s="85"/>
      <c r="E27" s="11"/>
      <c r="F27" s="11"/>
    </row>
    <row r="28" ht="13.5" customHeight="1">
      <c r="A28" s="79"/>
      <c r="B28" s="80"/>
      <c r="C28" s="80"/>
      <c r="D28" s="90"/>
      <c r="E28" s="11"/>
      <c r="F28" s="19"/>
    </row>
    <row r="29" ht="13.5" customHeight="1">
      <c r="A29" s="58"/>
      <c r="B29" s="58"/>
      <c r="C29" s="60"/>
      <c r="D29" s="60"/>
      <c r="E29" s="60"/>
      <c r="F29" s="60"/>
    </row>
  </sheetData>
  <mergeCells count="10">
    <mergeCell ref="D26:F26"/>
    <mergeCell ref="D24:F24"/>
    <mergeCell ref="D25:F25"/>
    <mergeCell ref="A20:F20"/>
    <mergeCell ref="A22:C22"/>
    <mergeCell ref="D27:F27"/>
    <mergeCell ref="D28:F28"/>
    <mergeCell ref="A6:F6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27.86"/>
    <col customWidth="1" min="3" max="3" width="31.43"/>
    <col customWidth="1" min="4" max="4" width="21.57"/>
    <col customWidth="1" min="5" max="5" width="14.29"/>
  </cols>
  <sheetData>
    <row r="1" ht="12.0" customHeight="1">
      <c r="A1" s="67"/>
      <c r="B1" s="87" t="s">
        <v>71</v>
      </c>
      <c r="C1" s="67"/>
      <c r="D1" s="67"/>
    </row>
    <row r="2" ht="15.0" customHeight="1">
      <c r="A2" s="89"/>
      <c r="B2" s="89"/>
      <c r="C2" s="89"/>
      <c r="D2" s="89"/>
      <c r="E2" s="74"/>
    </row>
    <row r="3" ht="24.75" customHeight="1">
      <c r="A3" s="91" t="s">
        <v>72</v>
      </c>
      <c r="B3" s="92" t="s">
        <v>73</v>
      </c>
      <c r="C3" s="92" t="s">
        <v>74</v>
      </c>
      <c r="D3" s="93" t="s">
        <v>75</v>
      </c>
      <c r="E3" s="94"/>
    </row>
    <row r="4" ht="48.0" customHeight="1">
      <c r="A4" s="91" t="s">
        <v>76</v>
      </c>
      <c r="B4" s="49" t="s">
        <v>77</v>
      </c>
      <c r="C4" s="95" t="s">
        <v>78</v>
      </c>
      <c r="D4" s="49" t="s">
        <v>79</v>
      </c>
      <c r="E4" s="74"/>
    </row>
    <row r="5" ht="30.0" customHeight="1">
      <c r="A5" s="91" t="s">
        <v>76</v>
      </c>
      <c r="B5" s="96" t="s">
        <v>80</v>
      </c>
      <c r="C5" s="95" t="s">
        <v>81</v>
      </c>
      <c r="D5" s="97"/>
      <c r="E5" s="74"/>
    </row>
    <row r="6" ht="27.0" customHeight="1">
      <c r="A6" s="91" t="s">
        <v>82</v>
      </c>
      <c r="B6" s="97"/>
      <c r="C6" s="95" t="s">
        <v>83</v>
      </c>
      <c r="D6" s="97"/>
      <c r="E6" s="98" t="s">
        <v>84</v>
      </c>
    </row>
    <row r="7" ht="29.25" customHeight="1">
      <c r="A7" s="91" t="s">
        <v>85</v>
      </c>
      <c r="B7" s="96"/>
      <c r="C7" s="96" t="s">
        <v>86</v>
      </c>
      <c r="D7" s="97"/>
      <c r="E7" s="74"/>
    </row>
    <row r="8" ht="29.25" customHeight="1">
      <c r="A8" s="91" t="s">
        <v>87</v>
      </c>
      <c r="B8" s="96" t="s">
        <v>88</v>
      </c>
      <c r="C8" s="99" t="s">
        <v>89</v>
      </c>
      <c r="D8" s="97"/>
      <c r="E8" s="98" t="s">
        <v>90</v>
      </c>
    </row>
    <row r="9">
      <c r="A9" s="100"/>
      <c r="B9" s="101"/>
      <c r="C9" s="101"/>
      <c r="D9" s="101"/>
      <c r="E9" s="74"/>
    </row>
    <row r="10" ht="15.0" customHeight="1">
      <c r="A10" s="91" t="s">
        <v>91</v>
      </c>
      <c r="B10" s="96"/>
      <c r="C10" s="96"/>
      <c r="D10" s="96" t="s">
        <v>92</v>
      </c>
      <c r="E10" s="74"/>
    </row>
    <row r="11" ht="15.0" customHeight="1">
      <c r="A11" s="102" t="s">
        <v>93</v>
      </c>
      <c r="B11" s="96"/>
      <c r="C11" s="101"/>
      <c r="D11" s="101"/>
      <c r="E11" s="74"/>
    </row>
    <row r="12" ht="14.25" customHeight="1">
      <c r="A12" s="58"/>
      <c r="B12" s="58"/>
      <c r="C12" s="58"/>
      <c r="D12" s="58"/>
    </row>
    <row r="13" ht="14.25" customHeight="1">
      <c r="A13" s="103" t="s">
        <v>26</v>
      </c>
      <c r="D13" s="104" t="s">
        <v>24</v>
      </c>
    </row>
    <row r="14" ht="14.25" customHeight="1">
      <c r="A14" s="105">
        <v>1.0</v>
      </c>
      <c r="B14" s="106" t="s">
        <v>94</v>
      </c>
    </row>
    <row r="15" ht="14.25" customHeight="1">
      <c r="A15" s="107">
        <v>2.0</v>
      </c>
      <c r="B15" s="106" t="s">
        <v>95</v>
      </c>
    </row>
    <row r="16" ht="14.25" customHeight="1">
      <c r="A16" s="105">
        <v>3.0</v>
      </c>
      <c r="B16" s="106" t="s">
        <v>96</v>
      </c>
    </row>
    <row r="17" ht="14.25" customHeight="1">
      <c r="A17" s="107">
        <v>4.0</v>
      </c>
      <c r="B17" s="106" t="s">
        <v>97</v>
      </c>
    </row>
    <row r="18" ht="14.25" customHeight="1">
      <c r="A18" s="105">
        <v>5.0</v>
      </c>
      <c r="B18" s="106" t="s">
        <v>98</v>
      </c>
    </row>
    <row r="19" ht="11.25" customHeight="1">
      <c r="A19" s="108">
        <v>6.0</v>
      </c>
      <c r="B19" s="106" t="s">
        <v>99</v>
      </c>
      <c r="C19" s="7" t="s">
        <v>100</v>
      </c>
    </row>
    <row r="20" ht="11.25" customHeight="1">
      <c r="A20" s="108">
        <v>7.0</v>
      </c>
      <c r="B20" s="106" t="s">
        <v>101</v>
      </c>
    </row>
    <row r="21" ht="11.25" customHeight="1">
      <c r="A21" s="108">
        <v>8.0</v>
      </c>
      <c r="B21" s="106" t="s">
        <v>102</v>
      </c>
    </row>
    <row r="22" ht="11.25" customHeight="1">
      <c r="A22" s="108">
        <v>9.0</v>
      </c>
      <c r="B22" s="106" t="s">
        <v>103</v>
      </c>
    </row>
    <row r="23" ht="11.25" customHeight="1">
      <c r="A23" s="108"/>
      <c r="B23" s="106"/>
    </row>
  </sheetData>
  <drawing r:id="rId1"/>
</worksheet>
</file>