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 - 45 Servings" sheetId="1" r:id="rId3"/>
    <sheet state="visible" name="Cooking Instructions" sheetId="2" r:id="rId4"/>
    <sheet state="hidden" name="13113 (25)" sheetId="3" r:id="rId5"/>
  </sheets>
  <definedNames/>
  <calcPr/>
</workbook>
</file>

<file path=xl/sharedStrings.xml><?xml version="1.0" encoding="utf-8"?>
<sst xmlns="http://schemas.openxmlformats.org/spreadsheetml/2006/main" count="145" uniqueCount="83">
  <si>
    <t>Recipe:  Pad See Ew</t>
  </si>
  <si>
    <t>Recipe: Pad See Ew</t>
  </si>
  <si>
    <t>Time</t>
  </si>
  <si>
    <t>Budget</t>
  </si>
  <si>
    <t>Person 1</t>
  </si>
  <si>
    <t>Person 2</t>
  </si>
  <si>
    <t>Person 3</t>
  </si>
  <si>
    <t>4:30-4:50</t>
  </si>
  <si>
    <t xml:space="preserve">Location:  FH       </t>
  </si>
  <si>
    <t>Planner:</t>
  </si>
  <si>
    <t>Irene</t>
  </si>
  <si>
    <t>Boil a pot of water</t>
  </si>
  <si>
    <t>Make sauce mix (soysauce, sugar, oyster sauce and fish sauce)</t>
  </si>
  <si>
    <t>Occasion: SWS 7/27/2014</t>
  </si>
  <si>
    <t xml:space="preserve">Budget (50NT/person):                                           </t>
  </si>
  <si>
    <t>ESTIMATION</t>
  </si>
  <si>
    <t>Preheat oven @ 350F</t>
  </si>
  <si>
    <t>Meal Lead:</t>
  </si>
  <si>
    <t>連連/Jessie</t>
  </si>
  <si>
    <t>Occasion: FNP 1/31</t>
  </si>
  <si>
    <t>Estimation: Number of People Eating</t>
  </si>
  <si>
    <t>Estimated Number of People Eating:</t>
  </si>
  <si>
    <t>Wash and cut broccoli into 1" length (cut diagonally)</t>
  </si>
  <si>
    <t>people</t>
  </si>
  <si>
    <t>Cut chicken into thin slices (1"length, 1cm width)</t>
  </si>
  <si>
    <t>Beat eggs,
</t>
  </si>
  <si>
    <t>Mix chicken with Garlic and half of the sauce. Bake until chicken is cooked fully.</t>
  </si>
  <si>
    <t>4:50-5:20</t>
  </si>
  <si>
    <t>Blanch broccoli</t>
  </si>
  <si>
    <t>Scramble Eggs</t>
  </si>
  <si>
    <t>Pan fry flat noodles (break up flat noodles) till about 70/80% done then mix in the rest of sauce. Turn down the fire to medium/small heat
</t>
  </si>
  <si>
    <t>Blanch bean sprout</t>
  </si>
  <si>
    <t>wash and cut green onion (2" length)</t>
  </si>
  <si>
    <t xml:space="preserve">Mix chicken, noodle, bean spout, and egg together. Mix in broccoli n green onion. </t>
  </si>
  <si>
    <t>5:20-5:40</t>
  </si>
  <si>
    <t>Cut Fruit</t>
  </si>
  <si>
    <t>6:00-6:30</t>
  </si>
  <si>
    <t>Fill water pitchers and grab paper supplies</t>
  </si>
  <si>
    <t>Store</t>
  </si>
  <si>
    <t>Part of Meal</t>
  </si>
  <si>
    <t>Items</t>
  </si>
  <si>
    <t>Estimation</t>
  </si>
  <si>
    <t>Notes</t>
  </si>
  <si>
    <t>Amount based on Taiwan serving sizes</t>
  </si>
  <si>
    <t>Costco</t>
  </si>
  <si>
    <t>Entrée</t>
  </si>
  <si>
    <t>Boneless Chicken Breast</t>
  </si>
  <si>
    <t>Cost</t>
  </si>
  <si>
    <t>kg</t>
  </si>
  <si>
    <t>~75g/person</t>
  </si>
  <si>
    <t>Veggie</t>
  </si>
  <si>
    <t>Broccoli</t>
  </si>
  <si>
    <t>heads</t>
  </si>
  <si>
    <t>Bean Sprout</t>
  </si>
  <si>
    <t>RT</t>
  </si>
  <si>
    <t>Flat Rice Noodle</t>
  </si>
  <si>
    <t>packs</t>
  </si>
  <si>
    <t>Meinong Flat Noodles 美農板條 ~75NT/pack</t>
  </si>
  <si>
    <t>3people/pack</t>
  </si>
  <si>
    <t>Egg</t>
  </si>
  <si>
    <t>eggs</t>
  </si>
  <si>
    <t>fh</t>
  </si>
  <si>
    <t>Garlic</t>
  </si>
  <si>
    <t>Sauce</t>
  </si>
  <si>
    <t>Sugar</t>
  </si>
  <si>
    <t>cups</t>
  </si>
  <si>
    <t>FH</t>
  </si>
  <si>
    <t>Soysauce</t>
  </si>
  <si>
    <t>Fish Sauce</t>
  </si>
  <si>
    <t>tablespoon</t>
  </si>
  <si>
    <t>Oyster Sauce</t>
  </si>
  <si>
    <t>Green Onion</t>
  </si>
  <si>
    <t>bunches</t>
  </si>
  <si>
    <t>Fruit</t>
  </si>
  <si>
    <t>POST-EVENT EVALUATION</t>
  </si>
  <si>
    <t>to taste</t>
  </si>
  <si>
    <t>Evaluation</t>
  </si>
  <si>
    <t>ACTUAL # of People Served</t>
  </si>
  <si>
    <t>Date</t>
  </si>
  <si>
    <t>Name</t>
  </si>
  <si>
    <t>Comments</t>
  </si>
  <si>
    <t>Jessie</t>
  </si>
  <si>
    <t>Reduced soysauce from (#of people)/10 to (#of people)/20
Added oyster sauce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</si>
</sst>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</font>
    <font/>
    <font>
      <b/>
      <sz val="12.0"/>
      <color rgb="FF000000"/>
    </font>
    <font>
      <sz val="12.0"/>
    </font>
    <font>
      <b/>
      <sz val="16.0"/>
      <color rgb="FF000000"/>
    </font>
    <font>
      <sz val="10.0"/>
      <color rgb="FF000000"/>
    </font>
    <font>
      <b/>
      <sz val="9.0"/>
      <color rgb="FF000000"/>
    </font>
    <font>
      <sz val="12.0"/>
      <color rgb="FF000000"/>
    </font>
    <font>
      <sz val="9.0"/>
      <color rgb="FF000000"/>
    </font>
    <font>
      <sz val="10.0"/>
      <color rgb="FF0000D4"/>
    </font>
    <font>
      <b/>
      <i/>
      <sz val="9.0"/>
      <color rgb="FF000000"/>
    </font>
    <font>
      <sz val="10.0"/>
      <color rgb="FF0000FF"/>
    </font>
    <font>
      <b/>
      <sz val="9.0"/>
      <color rgb="FFFFFFFF"/>
    </font>
    <font>
      <b/>
      <sz val="10.0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wrapText="1"/>
    </xf>
    <xf borderId="0" fillId="2" fontId="3" numFmtId="0" xfId="0" applyAlignment="1" applyFill="1" applyFont="1">
      <alignment vertical="center" wrapText="1"/>
    </xf>
    <xf borderId="0" fillId="2" fontId="4" numFmtId="0" xfId="0" applyAlignment="1" applyFont="1">
      <alignment wrapText="1"/>
    </xf>
    <xf borderId="0" fillId="2" fontId="5" numFmtId="0" xfId="0" applyAlignment="1" applyFont="1">
      <alignment vertical="center" wrapText="1"/>
    </xf>
    <xf borderId="0" fillId="2" fontId="2" numFmtId="0" xfId="0" applyAlignment="1" applyFont="1">
      <alignment wrapText="1"/>
    </xf>
    <xf borderId="0" fillId="2" fontId="6" numFmtId="0" xfId="0" applyAlignment="1" applyFont="1">
      <alignment vertical="center" wrapText="1"/>
    </xf>
    <xf borderId="3" fillId="3" fontId="7" numFmtId="0" xfId="0" applyAlignment="1" applyBorder="1" applyFill="1" applyFont="1">
      <alignment vertical="top" wrapText="1"/>
    </xf>
    <xf borderId="3" fillId="3" fontId="7" numFmtId="0" xfId="0" applyAlignment="1" applyBorder="1" applyFont="1">
      <alignment wrapText="1"/>
    </xf>
    <xf borderId="0" fillId="0" fontId="8" numFmtId="0" xfId="0" applyAlignment="1" applyFont="1">
      <alignment vertical="center" wrapText="1"/>
    </xf>
    <xf borderId="4" fillId="0" fontId="9" numFmtId="0" xfId="0" applyAlignment="1" applyBorder="1" applyFont="1">
      <alignment wrapText="1"/>
    </xf>
    <xf borderId="0" fillId="0" fontId="4" numFmtId="0" xfId="0" applyAlignment="1" applyFont="1">
      <alignment wrapText="1"/>
    </xf>
    <xf borderId="3" fillId="0" fontId="7" numFmtId="0" xfId="0" applyAlignment="1" applyBorder="1" applyFont="1">
      <alignment wrapText="1"/>
    </xf>
    <xf borderId="0" fillId="0" fontId="4" numFmtId="0" xfId="0" applyAlignment="1" applyFont="1">
      <alignment horizontal="right" wrapText="1"/>
    </xf>
    <xf borderId="0" fillId="0" fontId="8" numFmtId="0" xfId="0" applyAlignment="1" applyFont="1">
      <alignment wrapText="1"/>
    </xf>
    <xf borderId="5" fillId="0" fontId="8" numFmtId="0" xfId="0" applyAlignment="1" applyBorder="1" applyFont="1">
      <alignment wrapText="1"/>
    </xf>
    <xf borderId="0" fillId="4" fontId="2" numFmtId="0" xfId="0" applyAlignment="1" applyFill="1" applyFont="1">
      <alignment wrapText="1"/>
    </xf>
    <xf borderId="5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1" fillId="5" fontId="3" numFmtId="0" xfId="0" applyAlignment="1" applyBorder="1" applyFill="1" applyFont="1">
      <alignment horizontal="center" wrapText="1"/>
    </xf>
    <xf borderId="5" fillId="0" fontId="8" numFmtId="0" xfId="0" applyAlignment="1" applyBorder="1" applyFont="1">
      <alignment vertical="center" wrapText="1"/>
    </xf>
    <xf borderId="6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3" fillId="5" fontId="1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3" fillId="0" fontId="6" numFmtId="0" xfId="0" applyAlignment="1" applyBorder="1" applyFont="1">
      <alignment wrapText="1"/>
    </xf>
    <xf borderId="3" fillId="0" fontId="7" numFmtId="0" xfId="0" applyAlignment="1" applyBorder="1" applyFont="1">
      <alignment wrapText="1"/>
    </xf>
    <xf borderId="3" fillId="4" fontId="10" numFmtId="0" xfId="0" applyAlignment="1" applyBorder="1" applyFont="1">
      <alignment horizontal="center" wrapText="1"/>
    </xf>
    <xf borderId="3" fillId="0" fontId="9" numFmtId="0" xfId="0" applyAlignment="1" applyBorder="1" applyFont="1">
      <alignment wrapText="1"/>
    </xf>
    <xf borderId="3" fillId="0" fontId="6" numFmtId="0" xfId="0" applyAlignment="1" applyBorder="1" applyFont="1">
      <alignment horizontal="center" wrapText="1"/>
    </xf>
    <xf borderId="3" fillId="0" fontId="9" numFmtId="0" xfId="0" applyAlignment="1" applyBorder="1" applyFont="1">
      <alignment wrapText="1"/>
    </xf>
    <xf borderId="2" fillId="0" fontId="1" numFmtId="0" xfId="0" applyAlignment="1" applyBorder="1" applyFont="1">
      <alignment horizontal="left" wrapText="1"/>
    </xf>
    <xf borderId="3" fillId="0" fontId="11" numFmtId="0" xfId="0" applyAlignment="1" applyBorder="1" applyFont="1">
      <alignment wrapText="1"/>
    </xf>
    <xf borderId="2" fillId="0" fontId="2" numFmtId="0" xfId="0" applyAlignment="1" applyBorder="1" applyFont="1">
      <alignment horizontal="center" wrapText="1"/>
    </xf>
    <xf borderId="3" fillId="0" fontId="2" numFmtId="0" xfId="0" applyAlignment="1" applyBorder="1" applyFont="1">
      <alignment wrapText="1"/>
    </xf>
    <xf borderId="2" fillId="0" fontId="6" numFmtId="0" xfId="0" applyAlignment="1" applyBorder="1" applyFont="1">
      <alignment wrapText="1"/>
    </xf>
    <xf borderId="0" fillId="4" fontId="7" numFmtId="0" xfId="0" applyAlignment="1" applyFont="1">
      <alignment horizontal="center" vertical="center" wrapText="1"/>
    </xf>
    <xf borderId="3" fillId="5" fontId="1" numFmtId="0" xfId="0" applyAlignment="1" applyBorder="1" applyFont="1">
      <alignment horizontal="center" wrapText="1"/>
    </xf>
    <xf borderId="0" fillId="4" fontId="7" numFmtId="0" xfId="0" applyAlignment="1" applyFont="1">
      <alignment horizontal="left" vertical="center" wrapText="1"/>
    </xf>
    <xf borderId="3" fillId="0" fontId="1" numFmtId="0" xfId="0" applyAlignment="1" applyBorder="1" applyFont="1">
      <alignment wrapText="1"/>
    </xf>
    <xf borderId="3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 wrapText="1"/>
    </xf>
    <xf borderId="3" fillId="5" fontId="10" numFmtId="0" xfId="0" applyAlignment="1" applyBorder="1" applyFont="1">
      <alignment horizontal="center" wrapText="1"/>
    </xf>
    <xf borderId="3" fillId="0" fontId="1" numFmtId="0" xfId="0" applyAlignment="1" applyBorder="1" applyFont="1">
      <alignment horizontal="left" vertical="top" wrapText="1"/>
    </xf>
    <xf borderId="3" fillId="5" fontId="6" numFmtId="0" xfId="0" applyAlignment="1" applyBorder="1" applyFont="1">
      <alignment horizontal="left" wrapText="1"/>
    </xf>
    <xf borderId="0" fillId="4" fontId="7" numFmtId="0" xfId="0" applyAlignment="1" applyFont="1">
      <alignment vertical="center" wrapText="1"/>
    </xf>
    <xf borderId="0" fillId="4" fontId="6" numFmtId="0" xfId="0" applyAlignment="1" applyFont="1">
      <alignment horizontal="left" wrapText="1"/>
    </xf>
    <xf borderId="3" fillId="5" fontId="12" numFmtId="0" xfId="0" applyAlignment="1" applyBorder="1" applyFont="1">
      <alignment horizontal="left" wrapText="1"/>
    </xf>
    <xf borderId="3" fillId="5" fontId="6" numFmtId="0" xfId="0" applyAlignment="1" applyBorder="1" applyFont="1">
      <alignment horizontal="center" wrapText="1"/>
    </xf>
    <xf borderId="1" fillId="0" fontId="6" numFmtId="0" xfId="0" applyAlignment="1" applyBorder="1" applyFont="1">
      <alignment wrapText="1"/>
    </xf>
    <xf borderId="3" fillId="5" fontId="12" numFmtId="4" xfId="0" applyAlignment="1" applyBorder="1" applyFont="1" applyNumberFormat="1">
      <alignment horizontal="right" wrapText="1"/>
    </xf>
    <xf borderId="0" fillId="4" fontId="9" numFmtId="0" xfId="0" applyAlignment="1" applyFont="1">
      <alignment vertical="center" wrapText="1"/>
    </xf>
    <xf borderId="0" fillId="4" fontId="10" numFmtId="0" xfId="0" applyAlignment="1" applyFont="1">
      <alignment wrapText="1"/>
    </xf>
    <xf borderId="0" fillId="4" fontId="9" numFmtId="0" xfId="0" applyAlignment="1" applyFont="1">
      <alignment horizontal="left" vertical="center" wrapText="1"/>
    </xf>
    <xf borderId="0" fillId="4" fontId="6" numFmtId="0" xfId="0" applyAlignment="1" applyFont="1">
      <alignment vertical="center" wrapText="1"/>
    </xf>
    <xf borderId="3" fillId="0" fontId="12" numFmtId="0" xfId="0" applyAlignment="1" applyBorder="1" applyFont="1">
      <alignment horizontal="left" wrapText="1"/>
    </xf>
    <xf borderId="3" fillId="0" fontId="12" numFmtId="0" xfId="0" applyAlignment="1" applyBorder="1" applyFont="1">
      <alignment horizontal="left" wrapText="1"/>
    </xf>
    <xf borderId="3" fillId="0" fontId="1" numFmtId="0" xfId="0" applyAlignment="1" applyBorder="1" applyFont="1">
      <alignment wrapText="1"/>
    </xf>
    <xf borderId="3" fillId="5" fontId="12" numFmtId="3" xfId="0" applyAlignment="1" applyBorder="1" applyFont="1" applyNumberFormat="1">
      <alignment horizontal="right" wrapText="1"/>
    </xf>
    <xf borderId="0" fillId="4" fontId="13" numFmtId="0" xfId="0" applyAlignment="1" applyFont="1">
      <alignment horizontal="center" vertical="center" wrapText="1"/>
    </xf>
    <xf borderId="3" fillId="0" fontId="6" numFmtId="0" xfId="0" applyAlignment="1" applyBorder="1" applyFont="1">
      <alignment horizontal="left" wrapText="1"/>
    </xf>
    <xf borderId="3" fillId="0" fontId="12" numFmtId="0" xfId="0" applyAlignment="1" applyBorder="1" applyFont="1">
      <alignment horizontal="center" wrapText="1"/>
    </xf>
    <xf borderId="3" fillId="0" fontId="6" numFmtId="0" xfId="0" applyAlignment="1" applyBorder="1" applyFont="1">
      <alignment horizontal="left" wrapText="1"/>
    </xf>
    <xf borderId="3" fillId="5" fontId="12" numFmtId="0" xfId="0" applyAlignment="1" applyBorder="1" applyFont="1">
      <alignment horizontal="right" wrapText="1"/>
    </xf>
    <xf borderId="3" fillId="5" fontId="12" numFmtId="0" xfId="0" applyAlignment="1" applyBorder="1" applyFont="1">
      <alignment horizontal="left" wrapText="1"/>
    </xf>
    <xf borderId="1" fillId="6" fontId="3" numFmtId="0" xfId="0" applyAlignment="1" applyBorder="1" applyFill="1" applyFont="1">
      <alignment horizontal="center" wrapText="1"/>
    </xf>
    <xf borderId="0" fillId="0" fontId="14" numFmtId="0" xfId="0" applyAlignment="1" applyFont="1">
      <alignment wrapText="1"/>
    </xf>
    <xf borderId="1" fillId="0" fontId="6" numFmtId="0" xfId="0" applyAlignment="1" applyBorder="1" applyFont="1">
      <alignment horizontal="left" wrapText="1"/>
    </xf>
    <xf borderId="3" fillId="6" fontId="1" numFmtId="0" xfId="0" applyAlignment="1" applyBorder="1" applyFont="1">
      <alignment horizontal="center" wrapText="1"/>
    </xf>
    <xf borderId="1" fillId="6" fontId="1" numFmtId="0" xfId="0" applyAlignment="1" applyBorder="1" applyFont="1">
      <alignment horizontal="center" wrapText="1"/>
    </xf>
    <xf borderId="3" fillId="0" fontId="10" numFmtId="14" xfId="0" applyAlignment="1" applyBorder="1" applyFont="1" applyNumberFormat="1">
      <alignment horizontal="left" wrapText="1"/>
    </xf>
    <xf borderId="3" fillId="6" fontId="10" numFmtId="0" xfId="0" applyAlignment="1" applyBorder="1" applyFont="1">
      <alignment horizontal="center" wrapText="1"/>
    </xf>
    <xf borderId="3" fillId="0" fontId="10" numFmtId="0" xfId="0" applyAlignment="1" applyBorder="1" applyFont="1">
      <alignment horizontal="left" wrapText="1"/>
    </xf>
    <xf borderId="3" fillId="6" fontId="10" numFmtId="0" xfId="0" applyAlignment="1" applyBorder="1" applyFont="1">
      <alignment horizontal="center" wrapText="1"/>
    </xf>
    <xf borderId="1" fillId="6" fontId="1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2" width="17.29"/>
    <col customWidth="1" min="3" max="3" width="22.43"/>
    <col customWidth="1" min="4" max="4" width="17.0"/>
    <col customWidth="1" min="5" max="5" width="25.0"/>
    <col customWidth="1" min="6" max="6" width="23.14"/>
    <col customWidth="1" min="7" max="7" width="17.29"/>
  </cols>
  <sheetData>
    <row r="1" ht="14.25" customHeight="1">
      <c r="A1" s="3" t="s">
        <v>1</v>
      </c>
      <c r="D1" s="4"/>
      <c r="E1" s="4"/>
      <c r="F1" s="7"/>
      <c r="G1" s="6"/>
    </row>
    <row r="2">
      <c r="A2" s="10" t="s">
        <v>3</v>
      </c>
      <c r="B2" s="12"/>
      <c r="C2" s="12"/>
      <c r="D2" s="12"/>
      <c r="E2" s="10" t="s">
        <v>8</v>
      </c>
    </row>
    <row r="3" ht="3.75" customHeight="1">
      <c r="A3" s="10" t="s">
        <v>9</v>
      </c>
      <c r="B3" s="14" t="s">
        <v>10</v>
      </c>
      <c r="C3" s="12"/>
      <c r="D3" s="12"/>
      <c r="E3" s="10" t="s">
        <v>13</v>
      </c>
    </row>
    <row r="4">
      <c r="A4" s="15"/>
    </row>
    <row r="5">
      <c r="A5" s="16"/>
      <c r="B5" s="18"/>
      <c r="C5" s="18"/>
      <c r="D5" s="18"/>
      <c r="E5" s="18"/>
      <c r="F5" s="18"/>
      <c r="G5" s="18"/>
    </row>
    <row r="6">
      <c r="A6" s="20" t="s">
        <v>15</v>
      </c>
      <c r="B6" s="2"/>
      <c r="C6" s="2"/>
      <c r="D6" s="2"/>
      <c r="E6" s="2"/>
      <c r="F6" s="2"/>
      <c r="G6" s="22"/>
    </row>
    <row r="7">
      <c r="A7" s="2"/>
      <c r="B7" s="2"/>
      <c r="C7" s="2"/>
      <c r="D7" s="2"/>
      <c r="E7" s="2"/>
      <c r="F7" s="24"/>
      <c r="G7" s="24"/>
    </row>
    <row r="8">
      <c r="A8" s="26" t="s">
        <v>21</v>
      </c>
      <c r="B8" s="22"/>
      <c r="C8" s="28"/>
      <c r="D8" s="30">
        <v>45.0</v>
      </c>
      <c r="E8" s="32" t="s">
        <v>23</v>
      </c>
      <c r="F8" s="27"/>
    </row>
    <row r="9">
      <c r="A9" s="34"/>
      <c r="B9" s="2"/>
      <c r="C9" s="2"/>
      <c r="D9" s="36"/>
      <c r="E9" s="38"/>
      <c r="F9" s="18"/>
      <c r="G9" s="18"/>
    </row>
    <row r="10">
      <c r="A10" s="25" t="s">
        <v>38</v>
      </c>
      <c r="B10" s="25" t="s">
        <v>39</v>
      </c>
      <c r="C10" s="40" t="s">
        <v>40</v>
      </c>
      <c r="D10" s="40" t="s">
        <v>41</v>
      </c>
      <c r="E10" s="42"/>
      <c r="F10" s="43" t="s">
        <v>42</v>
      </c>
      <c r="G10" s="46" t="s">
        <v>43</v>
      </c>
    </row>
    <row r="11">
      <c r="A11" s="47" t="s">
        <v>44</v>
      </c>
      <c r="B11" s="47" t="s">
        <v>45</v>
      </c>
      <c r="C11" s="50" t="s">
        <v>46</v>
      </c>
      <c r="D11" s="53">
        <f>$D$8*75/1000</f>
        <v>3.375</v>
      </c>
      <c r="E11" s="58" t="s">
        <v>48</v>
      </c>
      <c r="F11" s="59"/>
      <c r="G11" s="58" t="s">
        <v>49</v>
      </c>
    </row>
    <row r="12">
      <c r="A12" s="47" t="s">
        <v>50</v>
      </c>
      <c r="B12" s="47" t="s">
        <v>45</v>
      </c>
      <c r="C12" s="50" t="s">
        <v>51</v>
      </c>
      <c r="D12" s="61">
        <f>$D$8*0.22</f>
        <v>9.9</v>
      </c>
      <c r="E12" s="58" t="s">
        <v>52</v>
      </c>
      <c r="F12" s="59"/>
      <c r="G12" s="63"/>
    </row>
    <row r="13">
      <c r="A13" s="47" t="s">
        <v>50</v>
      </c>
      <c r="B13" s="47" t="s">
        <v>45</v>
      </c>
      <c r="C13" s="50" t="s">
        <v>53</v>
      </c>
      <c r="D13" s="61">
        <f>D8/20</f>
        <v>2.25</v>
      </c>
      <c r="E13" s="58" t="s">
        <v>48</v>
      </c>
      <c r="F13" s="59"/>
      <c r="G13" s="63"/>
    </row>
    <row r="14">
      <c r="A14" s="47" t="s">
        <v>54</v>
      </c>
      <c r="B14" s="47" t="s">
        <v>45</v>
      </c>
      <c r="C14" s="50" t="s">
        <v>55</v>
      </c>
      <c r="D14" s="61">
        <f>$D$8/3</f>
        <v>15</v>
      </c>
      <c r="E14" s="58" t="s">
        <v>56</v>
      </c>
      <c r="F14" s="58" t="s">
        <v>57</v>
      </c>
      <c r="G14" s="65" t="s">
        <v>58</v>
      </c>
    </row>
    <row r="15">
      <c r="A15" s="47" t="s">
        <v>54</v>
      </c>
      <c r="B15" s="47" t="s">
        <v>45</v>
      </c>
      <c r="C15" s="50" t="s">
        <v>59</v>
      </c>
      <c r="D15" s="61">
        <f>$D$8/2*1</f>
        <v>22.5</v>
      </c>
      <c r="E15" s="58" t="s">
        <v>60</v>
      </c>
      <c r="F15" s="59"/>
      <c r="G15" s="63"/>
    </row>
    <row r="16">
      <c r="A16" s="47" t="s">
        <v>61</v>
      </c>
      <c r="B16" s="47" t="s">
        <v>45</v>
      </c>
      <c r="C16" s="50" t="s">
        <v>62</v>
      </c>
      <c r="D16" s="66">
        <f>$D$8/15</f>
        <v>3</v>
      </c>
      <c r="E16" s="58" t="s">
        <v>52</v>
      </c>
      <c r="F16" s="59"/>
      <c r="G16" s="63"/>
    </row>
    <row r="17">
      <c r="A17" s="47" t="s">
        <v>61</v>
      </c>
      <c r="B17" s="25" t="s">
        <v>63</v>
      </c>
      <c r="C17" s="50" t="s">
        <v>64</v>
      </c>
      <c r="D17" s="53">
        <f>$D$8*0.5/16</f>
        <v>1.40625</v>
      </c>
      <c r="E17" s="58" t="s">
        <v>65</v>
      </c>
      <c r="F17" s="59"/>
      <c r="G17" s="63"/>
    </row>
    <row r="18">
      <c r="A18" s="47" t="s">
        <v>61</v>
      </c>
      <c r="B18" s="25" t="s">
        <v>63</v>
      </c>
      <c r="C18" s="50" t="s">
        <v>67</v>
      </c>
      <c r="D18" s="53">
        <f>$D$8/17</f>
        <v>2.647058824</v>
      </c>
      <c r="E18" s="58" t="s">
        <v>65</v>
      </c>
      <c r="F18" s="59"/>
      <c r="G18" s="63"/>
    </row>
    <row r="19">
      <c r="A19" s="47" t="s">
        <v>54</v>
      </c>
      <c r="B19" s="25" t="s">
        <v>63</v>
      </c>
      <c r="C19" s="50" t="s">
        <v>68</v>
      </c>
      <c r="D19" s="53">
        <f>$D$8/40</f>
        <v>1.125</v>
      </c>
      <c r="E19" s="58" t="s">
        <v>65</v>
      </c>
      <c r="F19" s="59"/>
      <c r="G19" s="63"/>
    </row>
    <row r="20">
      <c r="A20" s="47" t="s">
        <v>54</v>
      </c>
      <c r="B20" s="25" t="s">
        <v>63</v>
      </c>
      <c r="C20" s="50" t="s">
        <v>70</v>
      </c>
      <c r="D20" s="53">
        <f t="shared" ref="D20:D21" si="1">$D$8/20</f>
        <v>2.25</v>
      </c>
      <c r="E20" s="58" t="s">
        <v>65</v>
      </c>
      <c r="F20" s="59"/>
      <c r="G20" s="63"/>
    </row>
    <row r="21">
      <c r="A21" s="47" t="s">
        <v>50</v>
      </c>
      <c r="B21" s="47" t="s">
        <v>45</v>
      </c>
      <c r="C21" s="50" t="s">
        <v>71</v>
      </c>
      <c r="D21" s="53">
        <f t="shared" si="1"/>
        <v>2.25</v>
      </c>
      <c r="E21" s="58" t="s">
        <v>72</v>
      </c>
      <c r="F21" s="59"/>
      <c r="G21" s="63"/>
    </row>
    <row r="22">
      <c r="A22" s="47" t="s">
        <v>54</v>
      </c>
      <c r="B22" s="47" t="s">
        <v>73</v>
      </c>
      <c r="C22" s="67"/>
      <c r="D22" s="53"/>
      <c r="E22" s="59"/>
      <c r="F22" s="59"/>
      <c r="G22" s="63"/>
    </row>
    <row r="23">
      <c r="A23" s="2"/>
      <c r="B23" s="2"/>
      <c r="C23" s="2"/>
      <c r="D23" s="2"/>
      <c r="E23" s="2"/>
      <c r="F23" s="2"/>
      <c r="G23" s="2"/>
    </row>
    <row r="24">
      <c r="A24" s="68" t="s">
        <v>74</v>
      </c>
      <c r="B24" s="2"/>
      <c r="C24" s="2"/>
      <c r="D24" s="2"/>
      <c r="E24" s="2"/>
      <c r="F24" s="2"/>
      <c r="G24" s="22"/>
    </row>
    <row r="25">
      <c r="A25" s="70" t="s">
        <v>77</v>
      </c>
      <c r="B25" s="2"/>
      <c r="C25" s="38"/>
      <c r="D25" s="38"/>
      <c r="E25" s="38"/>
      <c r="F25" s="2"/>
      <c r="G25" s="22"/>
    </row>
    <row r="26">
      <c r="A26" s="43" t="s">
        <v>78</v>
      </c>
      <c r="B26" s="71" t="s">
        <v>79</v>
      </c>
      <c r="C26" s="72" t="s">
        <v>80</v>
      </c>
      <c r="D26" s="2"/>
      <c r="E26" s="2"/>
      <c r="F26" s="2"/>
      <c r="G26" s="22"/>
    </row>
    <row r="27">
      <c r="A27" s="73">
        <v>41438.0</v>
      </c>
      <c r="B27" s="74" t="s">
        <v>81</v>
      </c>
      <c r="C27" s="72" t="s">
        <v>82</v>
      </c>
      <c r="D27" s="2"/>
      <c r="E27" s="2"/>
      <c r="F27" s="2"/>
      <c r="G27" s="22"/>
    </row>
    <row r="28">
      <c r="A28" s="75"/>
      <c r="B28" s="76"/>
      <c r="C28" s="77"/>
      <c r="D28" s="2"/>
      <c r="E28" s="2"/>
      <c r="F28" s="2"/>
      <c r="G28" s="22"/>
    </row>
    <row r="29">
      <c r="A29" s="75"/>
      <c r="B29" s="76"/>
      <c r="C29" s="77"/>
      <c r="D29" s="2"/>
      <c r="E29" s="2"/>
      <c r="F29" s="2"/>
      <c r="G29" s="22"/>
    </row>
    <row r="30">
      <c r="A30" s="75"/>
      <c r="B30" s="76"/>
      <c r="C30" s="77"/>
      <c r="D30" s="2"/>
      <c r="E30" s="2"/>
      <c r="F30" s="2"/>
      <c r="G30" s="22"/>
    </row>
    <row r="31">
      <c r="A31" s="24"/>
      <c r="B31" s="24"/>
      <c r="C31" s="24"/>
      <c r="D31" s="24"/>
      <c r="E31" s="24"/>
      <c r="F31" s="24"/>
      <c r="G31" s="24"/>
    </row>
  </sheetData>
  <mergeCells count="10">
    <mergeCell ref="C28:G28"/>
    <mergeCell ref="C26:G26"/>
    <mergeCell ref="C27:G27"/>
    <mergeCell ref="C29:G29"/>
    <mergeCell ref="C30:G30"/>
    <mergeCell ref="A1:C1"/>
    <mergeCell ref="A6:G6"/>
    <mergeCell ref="A8:B8"/>
    <mergeCell ref="A24:G24"/>
    <mergeCell ref="A25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1.86"/>
    <col customWidth="1" min="3" max="3" width="20.0"/>
    <col customWidth="1" min="4" max="4" width="31.43"/>
    <col customWidth="1" min="5" max="19" width="17.29"/>
  </cols>
  <sheetData>
    <row r="1">
      <c r="A1" s="1"/>
      <c r="B1" s="2"/>
      <c r="C1" s="2"/>
      <c r="D1" s="2"/>
    </row>
    <row r="2">
      <c r="A2" s="8" t="s">
        <v>2</v>
      </c>
      <c r="B2" s="9" t="s">
        <v>4</v>
      </c>
      <c r="C2" s="9" t="s">
        <v>5</v>
      </c>
      <c r="D2" s="9" t="s">
        <v>6</v>
      </c>
      <c r="E2" s="11"/>
    </row>
    <row r="3" ht="36.0" customHeight="1">
      <c r="A3" s="13" t="s">
        <v>7</v>
      </c>
      <c r="B3" s="13" t="s">
        <v>11</v>
      </c>
      <c r="C3" s="19" t="s">
        <v>12</v>
      </c>
      <c r="D3" s="13" t="s">
        <v>16</v>
      </c>
      <c r="E3" s="27"/>
    </row>
    <row r="4">
      <c r="A4" s="29"/>
      <c r="B4" s="31" t="s">
        <v>22</v>
      </c>
      <c r="C4" s="33"/>
      <c r="D4" s="31" t="s">
        <v>24</v>
      </c>
      <c r="E4" s="27"/>
    </row>
    <row r="5">
      <c r="A5" s="29"/>
      <c r="B5" s="33"/>
      <c r="C5" s="31" t="s">
        <v>25</v>
      </c>
      <c r="D5" s="31" t="s">
        <v>26</v>
      </c>
      <c r="E5" s="27"/>
    </row>
    <row r="6">
      <c r="A6" s="35" t="s">
        <v>27</v>
      </c>
      <c r="B6" s="31" t="s">
        <v>28</v>
      </c>
      <c r="C6" s="31" t="s">
        <v>29</v>
      </c>
      <c r="D6" s="31" t="s">
        <v>30</v>
      </c>
      <c r="E6" s="27"/>
    </row>
    <row r="7" ht="44.25" customHeight="1">
      <c r="A7" s="37"/>
      <c r="B7" s="31" t="s">
        <v>31</v>
      </c>
      <c r="C7" s="31" t="s">
        <v>32</v>
      </c>
      <c r="D7" s="31" t="s">
        <v>33</v>
      </c>
      <c r="E7" s="27"/>
    </row>
    <row r="8" ht="45.75" customHeight="1">
      <c r="A8" s="35" t="s">
        <v>34</v>
      </c>
      <c r="B8" s="31" t="s">
        <v>35</v>
      </c>
      <c r="C8" s="37"/>
      <c r="D8" s="33"/>
      <c r="E8" s="11"/>
    </row>
    <row r="9" ht="36.0" customHeight="1">
      <c r="A9" s="35" t="s">
        <v>36</v>
      </c>
      <c r="B9" s="33"/>
      <c r="C9" s="31" t="s">
        <v>37</v>
      </c>
      <c r="D9" s="37"/>
      <c r="E9" s="11"/>
    </row>
    <row r="10">
      <c r="A10" s="24"/>
      <c r="B10" s="24"/>
      <c r="C10" s="24"/>
      <c r="D10" s="24"/>
    </row>
    <row r="11">
      <c r="A11" s="17"/>
      <c r="B11" s="17"/>
      <c r="C11" s="17"/>
    </row>
    <row r="12">
      <c r="A12" s="39"/>
      <c r="B12" s="17"/>
      <c r="C12" s="17"/>
    </row>
    <row r="13">
      <c r="A13" s="41"/>
      <c r="B13" s="48"/>
      <c r="C13" s="48"/>
    </row>
    <row r="14">
      <c r="A14" s="49"/>
      <c r="B14" s="54"/>
      <c r="C14" s="49"/>
      <c r="F14" s="55"/>
      <c r="G14" s="55"/>
      <c r="H14" s="55"/>
    </row>
    <row r="15">
      <c r="A15" s="49"/>
      <c r="B15" s="54"/>
      <c r="C15" s="49"/>
      <c r="F15" s="55"/>
      <c r="G15" s="55"/>
      <c r="H15" s="55"/>
    </row>
    <row r="16">
      <c r="A16" s="49"/>
      <c r="B16" s="54"/>
      <c r="C16" s="49"/>
      <c r="F16" s="55"/>
      <c r="G16" s="55"/>
      <c r="H16" s="55"/>
    </row>
    <row r="17">
      <c r="A17" s="49"/>
      <c r="B17" s="54"/>
      <c r="C17" s="49"/>
      <c r="F17" s="55"/>
      <c r="G17" s="55"/>
      <c r="H17" s="55"/>
    </row>
    <row r="18">
      <c r="A18" s="49"/>
      <c r="B18" s="54"/>
      <c r="C18" s="49"/>
      <c r="F18" s="55"/>
      <c r="G18" s="55"/>
      <c r="H18" s="55"/>
    </row>
    <row r="19">
      <c r="A19" s="17"/>
      <c r="B19" s="17"/>
      <c r="C19" s="17"/>
      <c r="F19" s="55"/>
      <c r="G19" s="55"/>
      <c r="H19" s="55"/>
    </row>
    <row r="20">
      <c r="A20" s="54"/>
      <c r="B20" s="54"/>
      <c r="C20" s="54"/>
      <c r="F20" s="55"/>
      <c r="G20" s="55"/>
      <c r="H20" s="55"/>
    </row>
    <row r="21">
      <c r="A21" s="54"/>
      <c r="B21" s="54"/>
      <c r="C21" s="54"/>
      <c r="F21" s="55"/>
      <c r="G21" s="55"/>
      <c r="H21" s="55"/>
    </row>
    <row r="22">
      <c r="A22" s="54"/>
      <c r="B22" s="54"/>
      <c r="C22" s="54"/>
      <c r="F22" s="55"/>
      <c r="G22" s="55"/>
      <c r="H22" s="55"/>
    </row>
    <row r="23">
      <c r="A23" s="54"/>
      <c r="B23" s="54"/>
      <c r="C23" s="54"/>
    </row>
    <row r="24">
      <c r="A24" s="54"/>
      <c r="B24" s="54"/>
      <c r="C24" s="54"/>
    </row>
    <row r="25">
      <c r="A25" s="48"/>
      <c r="B25" s="54"/>
      <c r="C25" s="54"/>
      <c r="D25" s="39"/>
      <c r="E25" s="17"/>
    </row>
    <row r="26">
      <c r="A26" s="48"/>
      <c r="B26" s="54"/>
      <c r="C26" s="54"/>
      <c r="D26" s="41"/>
      <c r="E26" s="48"/>
    </row>
    <row r="27">
      <c r="A27" s="17"/>
      <c r="D27" s="56"/>
      <c r="E27" s="54"/>
    </row>
    <row r="28">
      <c r="A28" s="57"/>
      <c r="D28" s="56"/>
      <c r="E28" s="54"/>
    </row>
    <row r="29">
      <c r="A29" s="17"/>
      <c r="D29" s="56"/>
      <c r="E29" s="54"/>
    </row>
    <row r="30">
      <c r="A30" s="62"/>
      <c r="B30" s="17"/>
      <c r="C30" s="17"/>
      <c r="D30" s="48"/>
      <c r="E30" s="54"/>
    </row>
    <row r="31">
      <c r="A31" s="41"/>
      <c r="B31" s="48"/>
      <c r="C31" s="48"/>
      <c r="D31" s="54"/>
      <c r="E31" s="54"/>
    </row>
    <row r="32">
      <c r="A32" s="56"/>
      <c r="B32" s="54"/>
      <c r="C32" s="54"/>
      <c r="D32" s="54"/>
      <c r="E32" s="54"/>
    </row>
    <row r="33">
      <c r="A33" s="56"/>
      <c r="B33" s="54"/>
      <c r="C33" s="54"/>
      <c r="D33" s="17"/>
      <c r="E33" s="17"/>
    </row>
    <row r="34">
      <c r="A34" s="56"/>
      <c r="B34" s="54"/>
      <c r="C34" s="54"/>
      <c r="D34" s="17"/>
      <c r="E34" s="17"/>
    </row>
    <row r="35">
      <c r="A35" s="54"/>
      <c r="B35" s="54"/>
      <c r="C35" s="54"/>
      <c r="D35" s="17"/>
      <c r="E35" s="17"/>
    </row>
    <row r="36">
      <c r="A36" s="54"/>
      <c r="B36" s="54"/>
      <c r="C36" s="54"/>
      <c r="D36" s="17"/>
      <c r="E36" s="17"/>
    </row>
    <row r="37">
      <c r="A37" s="48"/>
      <c r="B37" s="54"/>
      <c r="C37" s="54"/>
      <c r="D37" s="17"/>
      <c r="E37" s="17"/>
    </row>
    <row r="38">
      <c r="A38" s="54"/>
      <c r="B38" s="48"/>
      <c r="C38" s="48"/>
      <c r="D38" s="17"/>
      <c r="E38" s="17"/>
    </row>
    <row r="39">
      <c r="A39" s="54"/>
      <c r="B39" s="17"/>
      <c r="C39" s="54"/>
      <c r="D39" s="17"/>
      <c r="E39" s="17"/>
    </row>
    <row r="40">
      <c r="A40" s="54"/>
      <c r="B40" s="54"/>
      <c r="C40" s="54"/>
      <c r="D40" s="17"/>
      <c r="E40" s="17"/>
    </row>
    <row r="41">
      <c r="A41" s="17"/>
      <c r="B41" s="17"/>
      <c r="C41" s="17"/>
      <c r="D41" s="17"/>
      <c r="E41" s="17"/>
    </row>
    <row r="42">
      <c r="A42" s="17"/>
      <c r="B42" s="17"/>
      <c r="C42" s="17"/>
      <c r="D42" s="17"/>
      <c r="E42" s="17"/>
    </row>
  </sheetData>
  <mergeCells count="3">
    <mergeCell ref="A27:C27"/>
    <mergeCell ref="A28:C28"/>
    <mergeCell ref="A29:C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2" width="17.29"/>
    <col customWidth="1" min="3" max="3" width="22.43"/>
    <col customWidth="1" min="4" max="4" width="17.0"/>
    <col customWidth="1" min="5" max="5" width="18.43"/>
    <col customWidth="1" min="6" max="6" width="17.29"/>
    <col customWidth="1" min="7" max="7" width="20.14"/>
    <col customWidth="1" min="8" max="20" width="17.29"/>
  </cols>
  <sheetData>
    <row r="1" ht="1.5" customHeight="1">
      <c r="A1" s="5" t="s">
        <v>0</v>
      </c>
      <c r="D1" s="6"/>
      <c r="E1" s="6"/>
      <c r="F1" s="6"/>
      <c r="G1" s="7"/>
      <c r="H1" s="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>
      <c r="A2" s="10" t="s">
        <v>14</v>
      </c>
      <c r="B2">
        <f>50*D5</f>
        <v>1250</v>
      </c>
      <c r="E2" s="10" t="s">
        <v>8</v>
      </c>
    </row>
    <row r="3" ht="3.75" customHeight="1">
      <c r="A3" s="21" t="s">
        <v>17</v>
      </c>
      <c r="B3" s="23" t="s">
        <v>18</v>
      </c>
      <c r="C3" s="18"/>
      <c r="D3" s="18"/>
      <c r="E3" s="21" t="s">
        <v>19</v>
      </c>
      <c r="F3" s="18"/>
      <c r="G3" s="18"/>
      <c r="H3" s="18"/>
    </row>
    <row r="4">
      <c r="A4" s="20" t="s">
        <v>15</v>
      </c>
      <c r="B4" s="2"/>
      <c r="C4" s="2"/>
      <c r="D4" s="2"/>
      <c r="E4" s="2"/>
      <c r="F4" s="2"/>
      <c r="G4" s="2"/>
      <c r="H4" s="2"/>
    </row>
    <row r="5">
      <c r="A5" s="25" t="s">
        <v>20</v>
      </c>
      <c r="B5" s="44"/>
      <c r="C5" s="22"/>
      <c r="D5" s="45">
        <v>25.0</v>
      </c>
      <c r="E5" s="51"/>
      <c r="F5" s="52"/>
      <c r="G5" s="2"/>
      <c r="H5" s="2"/>
    </row>
    <row r="6">
      <c r="A6" s="25" t="s">
        <v>38</v>
      </c>
      <c r="B6" s="25" t="s">
        <v>39</v>
      </c>
      <c r="C6" s="40" t="s">
        <v>40</v>
      </c>
      <c r="D6" s="40" t="s">
        <v>41</v>
      </c>
      <c r="E6" s="42"/>
      <c r="F6" s="60" t="s">
        <v>47</v>
      </c>
      <c r="G6" s="43" t="s">
        <v>42</v>
      </c>
      <c r="H6" s="46" t="s">
        <v>43</v>
      </c>
      <c r="I6" s="27"/>
    </row>
    <row r="7">
      <c r="A7" s="47" t="s">
        <v>44</v>
      </c>
      <c r="B7" s="47" t="s">
        <v>45</v>
      </c>
      <c r="C7" s="50" t="s">
        <v>46</v>
      </c>
      <c r="D7" s="53">
        <f>D5*75/1000</f>
        <v>1.875</v>
      </c>
      <c r="E7" s="58" t="s">
        <v>48</v>
      </c>
      <c r="F7" s="64"/>
      <c r="G7" s="59"/>
      <c r="H7" s="58" t="s">
        <v>49</v>
      </c>
      <c r="I7" s="27"/>
    </row>
    <row r="8">
      <c r="A8" s="47" t="s">
        <v>54</v>
      </c>
      <c r="B8" s="47" t="s">
        <v>45</v>
      </c>
      <c r="C8" s="50" t="s">
        <v>51</v>
      </c>
      <c r="D8" s="61">
        <f>D5*0.22</f>
        <v>5.5</v>
      </c>
      <c r="E8" s="58" t="s">
        <v>52</v>
      </c>
      <c r="F8" s="64"/>
      <c r="G8" s="59"/>
      <c r="H8" s="63"/>
      <c r="I8" s="27"/>
    </row>
    <row r="9">
      <c r="A9" s="47" t="s">
        <v>54</v>
      </c>
      <c r="B9" s="47" t="s">
        <v>45</v>
      </c>
      <c r="C9" s="50" t="s">
        <v>55</v>
      </c>
      <c r="D9" s="61">
        <f>D5/3</f>
        <v>8.333333333</v>
      </c>
      <c r="E9" s="58" t="s">
        <v>56</v>
      </c>
      <c r="F9" s="64"/>
      <c r="G9" s="58" t="s">
        <v>57</v>
      </c>
      <c r="H9" s="65" t="s">
        <v>58</v>
      </c>
      <c r="I9" s="27"/>
    </row>
    <row r="10">
      <c r="A10" s="47" t="s">
        <v>54</v>
      </c>
      <c r="B10" s="47" t="s">
        <v>45</v>
      </c>
      <c r="C10" s="50" t="s">
        <v>59</v>
      </c>
      <c r="D10" s="61">
        <f>D5/2*1</f>
        <v>12.5</v>
      </c>
      <c r="E10" s="58" t="s">
        <v>60</v>
      </c>
      <c r="F10" s="64"/>
      <c r="G10" s="59"/>
      <c r="H10" s="63"/>
      <c r="I10" s="27"/>
    </row>
    <row r="11">
      <c r="A11" s="47" t="s">
        <v>66</v>
      </c>
      <c r="B11" s="47" t="s">
        <v>45</v>
      </c>
      <c r="C11" s="50" t="s">
        <v>62</v>
      </c>
      <c r="D11" s="66">
        <f>D5/2*0.5</f>
        <v>6.25</v>
      </c>
      <c r="E11" s="58" t="s">
        <v>69</v>
      </c>
      <c r="F11" s="64"/>
      <c r="G11" s="59"/>
      <c r="H11" s="63"/>
      <c r="I11" s="27"/>
    </row>
    <row r="12">
      <c r="A12" s="47" t="s">
        <v>54</v>
      </c>
      <c r="B12" s="47" t="s">
        <v>63</v>
      </c>
      <c r="C12" s="50" t="s">
        <v>64</v>
      </c>
      <c r="D12" s="53">
        <f>D5*0.7/16</f>
        <v>1.09375</v>
      </c>
      <c r="E12" s="58" t="s">
        <v>65</v>
      </c>
      <c r="F12" s="64"/>
      <c r="G12" s="59"/>
      <c r="H12" s="63"/>
      <c r="I12" s="27"/>
    </row>
    <row r="13">
      <c r="A13" s="47" t="s">
        <v>66</v>
      </c>
      <c r="B13" s="47" t="s">
        <v>63</v>
      </c>
      <c r="C13" s="50" t="s">
        <v>67</v>
      </c>
      <c r="D13" s="53">
        <f>D5/2*3/16</f>
        <v>2.34375</v>
      </c>
      <c r="E13" s="58" t="s">
        <v>65</v>
      </c>
      <c r="F13" s="64"/>
      <c r="G13" s="59"/>
      <c r="H13" s="63"/>
      <c r="I13" s="27"/>
    </row>
    <row r="14">
      <c r="A14" s="47" t="s">
        <v>66</v>
      </c>
      <c r="B14" s="47" t="s">
        <v>63</v>
      </c>
      <c r="C14" s="50" t="s">
        <v>68</v>
      </c>
      <c r="D14" s="53"/>
      <c r="E14" s="58" t="s">
        <v>75</v>
      </c>
      <c r="F14" s="64"/>
      <c r="G14" s="59"/>
      <c r="H14" s="63"/>
      <c r="I14" s="27"/>
    </row>
    <row r="15">
      <c r="A15" s="24"/>
      <c r="B15" s="24"/>
      <c r="C15" s="24"/>
      <c r="D15" s="24"/>
      <c r="E15" s="24"/>
      <c r="F15" s="24"/>
      <c r="G15" s="24"/>
      <c r="H15" s="2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7">
      <c r="A17" s="69" t="s">
        <v>76</v>
      </c>
    </row>
  </sheetData>
  <mergeCells count="2">
    <mergeCell ref="A1:C1"/>
    <mergeCell ref="B18:C18"/>
  </mergeCells>
  <drawing r:id="rId1"/>
</worksheet>
</file>