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j" sheetId="1" r:id="rId3"/>
    <sheet state="visible" name="Copy of adj" sheetId="2" r:id="rId4"/>
    <sheet state="visible" name="Original Recipe" sheetId="3" r:id="rId5"/>
    <sheet state="visible" name="Instructions - ToDos" sheetId="4" r:id="rId6"/>
    <sheet state="hidden" name="Packing List" sheetId="5" r:id="rId7"/>
  </sheets>
  <definedNames/>
  <calcPr/>
</workbook>
</file>

<file path=xl/sharedStrings.xml><?xml version="1.0" encoding="utf-8"?>
<sst xmlns="http://schemas.openxmlformats.org/spreadsheetml/2006/main" count="379" uniqueCount="239">
  <si>
    <t xml:space="preserve">Recipe: </t>
  </si>
  <si>
    <t>Recipe:</t>
  </si>
  <si>
    <t>Clam Pasta</t>
  </si>
  <si>
    <t>Pasta with Clam</t>
  </si>
  <si>
    <t xml:space="preserve">Budget:                                        </t>
  </si>
  <si>
    <t xml:space="preserve">Budget:                                          </t>
  </si>
  <si>
    <t>Location:  FH</t>
  </si>
  <si>
    <t xml:space="preserve">Location:  Fengyun       </t>
  </si>
  <si>
    <t>In Charge:</t>
  </si>
  <si>
    <t>Lin</t>
  </si>
  <si>
    <t>Occasion:  FNP</t>
  </si>
  <si>
    <t xml:space="preserve">            </t>
  </si>
  <si>
    <t>Occasion:  2014/4/20 Easter &amp; Baptism</t>
  </si>
  <si>
    <t>2 Pots</t>
  </si>
  <si>
    <t>ESTIMATION</t>
  </si>
  <si>
    <t>Estimated Number of People Eating</t>
  </si>
  <si>
    <t>people</t>
  </si>
  <si>
    <t>average</t>
  </si>
  <si>
    <t>total</t>
  </si>
  <si>
    <t>Store</t>
  </si>
  <si>
    <t>Part of Meal</t>
  </si>
  <si>
    <t>Items</t>
  </si>
  <si>
    <t>Estimation</t>
  </si>
  <si>
    <t>Notes</t>
  </si>
  <si>
    <t>Cost</t>
  </si>
  <si>
    <t>RT</t>
  </si>
  <si>
    <t>Pasta</t>
  </si>
  <si>
    <t>Fresh clams</t>
  </si>
  <si>
    <t>kg</t>
  </si>
  <si>
    <t>Costco</t>
  </si>
  <si>
    <t>Spaghetti pasta</t>
  </si>
  <si>
    <t>small bags (500 g each)</t>
  </si>
  <si>
    <t>~75g/person</t>
  </si>
  <si>
    <t>Tomatoes, diced, drain weight</t>
  </si>
  <si>
    <t>Costco diced tomato 
2.89kg/can
 (drain weight 1.9 kg)</t>
  </si>
  <si>
    <t>http://www.costcobbs.com/thread-14052-1-1.html</t>
  </si>
  <si>
    <t>Veggie</t>
  </si>
  <si>
    <t>Onion</t>
  </si>
  <si>
    <t>pcs</t>
  </si>
  <si>
    <t>Garlic</t>
  </si>
  <si>
    <t>Head</t>
  </si>
  <si>
    <t>Basil</t>
  </si>
  <si>
    <t>g</t>
  </si>
  <si>
    <t>Rice Wine</t>
  </si>
  <si>
    <t>cup</t>
  </si>
  <si>
    <t>~</t>
  </si>
  <si>
    <t>Olive Oil</t>
  </si>
  <si>
    <t>ground black pepper</t>
  </si>
  <si>
    <t>to taste</t>
  </si>
  <si>
    <t>Salt</t>
  </si>
  <si>
    <t>Parsley</t>
  </si>
  <si>
    <t>Salad</t>
  </si>
  <si>
    <t>Iceberg lettuce</t>
  </si>
  <si>
    <t>heads</t>
  </si>
  <si>
    <t>should use romaine lettuce for Easter!</t>
  </si>
  <si>
    <t>Cucumber</t>
  </si>
  <si>
    <t>條</t>
  </si>
  <si>
    <t>cherry tomatoes 小番茄</t>
  </si>
  <si>
    <t>台斤</t>
  </si>
  <si>
    <t>Salad dressing</t>
  </si>
  <si>
    <t>balsamic vinegar</t>
  </si>
  <si>
    <t>brown sugar</t>
  </si>
  <si>
    <t>tsp</t>
  </si>
  <si>
    <t>garlic</t>
  </si>
  <si>
    <t>tbsp</t>
  </si>
  <si>
    <t>salt</t>
  </si>
  <si>
    <t>olive oil</t>
  </si>
  <si>
    <t>italian seasoning</t>
  </si>
  <si>
    <t>fruit</t>
  </si>
  <si>
    <t>Guavas</t>
  </si>
  <si>
    <t>each</t>
  </si>
  <si>
    <t>POST-EVENT EVALUATION</t>
  </si>
  <si>
    <t>ACTUAL Number of People Served</t>
  </si>
  <si>
    <t>Amount left over</t>
  </si>
  <si>
    <t>Comments</t>
  </si>
  <si>
    <t>Instructions</t>
  </si>
  <si>
    <t>Person 1</t>
  </si>
  <si>
    <t>Person 2</t>
  </si>
  <si>
    <t>Person 3</t>
  </si>
  <si>
    <t>Person 4</t>
  </si>
  <si>
    <t>Person 5</t>
  </si>
  <si>
    <t>Step 1</t>
  </si>
  <si>
    <t>Pour olive oil in a deep, large pot (~1/4 - 1/2 inch layer of oil)</t>
  </si>
  <si>
    <t>slice cucumber</t>
  </si>
  <si>
    <t>6 hours</t>
  </si>
  <si>
    <t>Soak clams in water to get the sand out</t>
  </si>
  <si>
    <t>Step 2</t>
  </si>
  <si>
    <t>Heat oil on high heat, approximately one minute</t>
  </si>
  <si>
    <t>wash tomato</t>
  </si>
  <si>
    <t>9pm</t>
  </si>
  <si>
    <t>Boil 2 medium pots of water for clams (just use enough water to cover the clams plus one inch, will use this liquid later)</t>
  </si>
  <si>
    <t>Chop garlic</t>
  </si>
  <si>
    <t>Dice onion</t>
  </si>
  <si>
    <t>pick off the basil leaves</t>
  </si>
  <si>
    <t>scrub the outside of the clam shells with brush and rinse</t>
  </si>
  <si>
    <t>Cut fruit</t>
  </si>
  <si>
    <t>cut lettuce</t>
  </si>
  <si>
    <t>Step 3</t>
  </si>
  <si>
    <t xml:space="preserve">Toss in the chopped garlic and onion. cook onion until translucent </t>
  </si>
  <si>
    <t>Boil clams for 5~10 minutes</t>
  </si>
  <si>
    <t>Line party stacker</t>
  </si>
  <si>
    <t>pack utensils
</t>
  </si>
  <si>
    <t>make salad dressing by combining all ingredient together</t>
  </si>
  <si>
    <t>Step 4</t>
  </si>
  <si>
    <t>Add in the diced tomatoes and let simmer on medium high heat. After a few minutes, turn heat down to medium and simmer for ~ 15 minutes, periodically stirring, until tomatoes become very soft and almost disappear.</t>
  </si>
  <si>
    <t>make salad dressing</t>
  </si>
  <si>
    <t>Pour olive oil in deep, large pots (~1/4 - 1/2 inch layer of oil), Heat oil on high heat, approximately one minute.
Toss in the chopped garlic and onion. cook onion until translucent 
</t>
  </si>
  <si>
    <t>fill drink dispenser with water</t>
  </si>
  <si>
    <t>Step 5</t>
  </si>
  <si>
    <t>Add clams to the sauce and mix evenly. Simmer for another couple of minutes</t>
  </si>
  <si>
    <t>Add in diced tomatoes and let simmer on medium high heat. After a few minutes, turn heat down to medium and simmer for ~ 15 minutes, periodically stirring, until tomatoes become very soft and almost disappear.</t>
  </si>
  <si>
    <t>Step 6</t>
  </si>
  <si>
    <t>Wash basil, pick off the leaves and add them to the sauce **make sure basil doesn't get too brown**</t>
  </si>
  <si>
    <t>Season with salt and pepper to taste (you actually want the sauce a little on the saltier side to account for the blandness of the noodles)</t>
  </si>
  <si>
    <t>Step 7</t>
  </si>
  <si>
    <t>Step 8</t>
  </si>
  <si>
    <t>Boil noodles, rinse with cool water and toss with olive oil</t>
  </si>
  <si>
    <t>SUN 8am</t>
  </si>
  <si>
    <t>Boil 2 pots of water for noodles</t>
  </si>
  <si>
    <t>heat up sauce</t>
  </si>
  <si>
    <t>Step 10</t>
  </si>
  <si>
    <t>Boil pasta noodles</t>
  </si>
  <si>
    <t xml:space="preserve">Add clams to the sauce and mix evenly. 
Simmer for another couple of minutes. </t>
  </si>
  <si>
    <t>Shaved Ice</t>
  </si>
  <si>
    <t>condensed milk</t>
  </si>
  <si>
    <t>can</t>
  </si>
  <si>
    <t>Rinse noodles and toss with olive oil</t>
  </si>
  <si>
    <t>
Add basil to the sauce **make sure basil doesn't get too brown**</t>
  </si>
  <si>
    <t>mix noodle with sauce</t>
  </si>
  <si>
    <t>** check if it's salty enough.</t>
  </si>
  <si>
    <t>375g/can</t>
  </si>
  <si>
    <t>store in cooler</t>
  </si>
  <si>
    <t>Sun 12pm</t>
  </si>
  <si>
    <t>shake well and pour salad dressing. add before serve</t>
  </si>
  <si>
    <t>仙草</t>
  </si>
  <si>
    <t>愛玉</t>
  </si>
  <si>
    <t>https://www.flickr.com/photos/gracepointhsinchu/sets/72157634578173012/</t>
  </si>
  <si>
    <t>kiwi?</t>
  </si>
  <si>
    <t xml:space="preserve">Menu: </t>
  </si>
  <si>
    <t>Pasta / Fruit</t>
  </si>
  <si>
    <t># of people:</t>
  </si>
  <si>
    <t>Fengyun packing list</t>
  </si>
  <si>
    <t>軟花生?</t>
  </si>
  <si>
    <t>Packing List Item</t>
  </si>
  <si>
    <t>Quantity</t>
  </si>
  <si>
    <t>Paper Products</t>
  </si>
  <si>
    <t>Table Items</t>
  </si>
  <si>
    <t>Plates - Divided</t>
  </si>
  <si>
    <t>軟紅豆?</t>
  </si>
  <si>
    <t>Baskets</t>
  </si>
  <si>
    <t>to hold utensils &amp; napkins</t>
  </si>
  <si>
    <t>Plates - Undivided</t>
  </si>
  <si>
    <t>plastic tablecloths</t>
  </si>
  <si>
    <t>Paper plates</t>
  </si>
  <si>
    <t>tape bin</t>
  </si>
  <si>
    <t>masking tape rolls, scissors</t>
  </si>
  <si>
    <t>Napkins</t>
  </si>
  <si>
    <t>1 bag</t>
  </si>
  <si>
    <t>fabric tablecloths</t>
  </si>
  <si>
    <t>for buffet table and dinner tables</t>
  </si>
  <si>
    <t>Soup Spoons</t>
  </si>
  <si>
    <t>Miscellaneous</t>
  </si>
  <si>
    <t xml:space="preserve">Spoons  </t>
  </si>
  <si>
    <t>Food handler gloves</t>
  </si>
  <si>
    <t>1 box</t>
  </si>
  <si>
    <t>Forks</t>
  </si>
  <si>
    <t>Saran Wrap</t>
  </si>
  <si>
    <t>1 roll</t>
  </si>
  <si>
    <t>Fruit Picks</t>
  </si>
  <si>
    <t>Chopsticks</t>
  </si>
  <si>
    <t>Aluminum Foil</t>
  </si>
  <si>
    <t xml:space="preserve">Cups </t>
  </si>
  <si>
    <t>Nice clear platters</t>
  </si>
  <si>
    <t>Knives (plastic)</t>
  </si>
  <si>
    <t>Knife - Real</t>
  </si>
  <si>
    <t>Dessert Bowls</t>
  </si>
  <si>
    <t>Can Opener</t>
  </si>
  <si>
    <t>Plates - dessert</t>
  </si>
  <si>
    <t>Large Aluminum Trays</t>
  </si>
  <si>
    <t>S&amp;F Bowls - Plastic</t>
  </si>
  <si>
    <t>Small Aluminum Trays</t>
  </si>
  <si>
    <t>water</t>
  </si>
  <si>
    <t>S&amp;F Bowls - Styrofoam</t>
  </si>
  <si>
    <t>Bin of water pitchers</t>
  </si>
  <si>
    <t>Bowls - small</t>
  </si>
  <si>
    <t>Fancy water dispenser</t>
  </si>
  <si>
    <t>Plastic punch bowl (for ice)</t>
  </si>
  <si>
    <t>Drip Catcher</t>
  </si>
  <si>
    <t>Trays - Square Styrofoam</t>
  </si>
  <si>
    <t>Clean Up Supplies</t>
  </si>
  <si>
    <t>Ziploc - Large (1-gallon size)</t>
  </si>
  <si>
    <t>Serving Utensils</t>
  </si>
  <si>
    <t>Ziploc - Small (sandwich size)</t>
  </si>
  <si>
    <t>White plastic salad bowls</t>
  </si>
  <si>
    <t>33-gallon black trash bags</t>
  </si>
  <si>
    <t>Tongs - Fruit</t>
  </si>
  <si>
    <t>13-gallon white trash bags</t>
  </si>
  <si>
    <t>Tongs - Metal</t>
  </si>
  <si>
    <t>Clear recycling bag</t>
  </si>
  <si>
    <t>Tongs - small dessert tongs</t>
  </si>
  <si>
    <t>Hand towels</t>
  </si>
  <si>
    <t>Serving Spoons</t>
  </si>
  <si>
    <t>Dish towels</t>
  </si>
  <si>
    <t>Ladels</t>
  </si>
  <si>
    <t>pasta</t>
  </si>
  <si>
    <t>Anti-bacterial wipes</t>
  </si>
  <si>
    <t>1 container</t>
  </si>
  <si>
    <t>Slotted spoon (for ice)</t>
  </si>
  <si>
    <t>Paper towels</t>
  </si>
  <si>
    <t>Rice Scooper</t>
  </si>
  <si>
    <t>Dishwashing detergent</t>
  </si>
  <si>
    <t>for washing</t>
  </si>
  <si>
    <t>Large baskets</t>
  </si>
  <si>
    <t>to serve chips or bread</t>
  </si>
  <si>
    <t>Hand soap</t>
  </si>
  <si>
    <t>for kitchen sink at church</t>
  </si>
  <si>
    <t>cloth to line large baskets</t>
  </si>
  <si>
    <t>Swiffer</t>
  </si>
  <si>
    <t>Cooler for cold (Fruit)</t>
  </si>
  <si>
    <t>Wet Swiffer Refill</t>
  </si>
  <si>
    <t>Cooler for hot food (gr beef)</t>
  </si>
  <si>
    <t>What we ran out</t>
  </si>
  <si>
    <t>409 Cleaner</t>
  </si>
  <si>
    <t>Rice from Different Homes</t>
  </si>
  <si>
    <t>6 large cups</t>
  </si>
  <si>
    <t>50-53 servings</t>
  </si>
  <si>
    <t>Food Items to Pack</t>
  </si>
  <si>
    <t>5 large cups</t>
  </si>
  <si>
    <t>40-43 servings</t>
  </si>
  <si>
    <t>Water (fill 3/4 full)</t>
  </si>
  <si>
    <t>2 water cooler</t>
  </si>
  <si>
    <t>5 gallons = 50 servings</t>
  </si>
  <si>
    <t>3 gallons = 30 servings</t>
  </si>
  <si>
    <t>4 large cups</t>
  </si>
  <si>
    <t>30-33 servings</t>
  </si>
  <si>
    <t>1 gallon =  10 servings</t>
  </si>
  <si>
    <t>If extra rice is needed, cooking lead will make it.</t>
  </si>
  <si>
    <t>Tossed Pasta in Party Stacker</t>
  </si>
  <si>
    <t>Fruit Platters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</si>
</sst>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m/d/yyyy h:mm:ss"/>
  </numFmts>
  <fonts count="21">
    <font>
      <sz val="10.0"/>
      <color rgb="FF000000"/>
      <name val="Arial"/>
    </font>
    <font>
      <u/>
      <sz val="12.0"/>
      <color rgb="FF000000"/>
    </font>
    <font/>
    <font>
      <sz val="10.0"/>
      <color rgb="FF000000"/>
    </font>
    <font>
      <u/>
      <sz val="12.0"/>
      <color rgb="FF000000"/>
    </font>
    <font>
      <u/>
      <sz val="12.0"/>
      <color rgb="FF000000"/>
    </font>
    <font>
      <u/>
      <sz val="12.0"/>
      <color rgb="FF000000"/>
    </font>
    <font>
      <sz val="12.0"/>
      <color rgb="FF000000"/>
      <name val="Times New Roman"/>
    </font>
    <font>
      <u/>
      <sz val="12.0"/>
      <color rgb="FF000000"/>
    </font>
    <font>
      <b/>
      <sz val="12.0"/>
      <color rgb="FF000000"/>
    </font>
    <font>
      <b/>
      <sz val="10.0"/>
      <color rgb="FF000000"/>
    </font>
    <font>
      <sz val="10.0"/>
      <color rgb="FF0000D4"/>
    </font>
    <font>
      <sz val="10.0"/>
      <color rgb="FF0000FF"/>
    </font>
    <font>
      <u/>
      <sz val="10.0"/>
      <color rgb="FF0000FF"/>
    </font>
    <font>
      <sz val="10.0"/>
      <color rgb="FF010000"/>
    </font>
    <font>
      <u/>
      <sz val="10.0"/>
      <color rgb="FF0000FF"/>
    </font>
    <font>
      <b/>
      <sz val="10.0"/>
    </font>
    <font>
      <u/>
      <sz val="10.0"/>
      <color rgb="FF0000FF"/>
    </font>
    <font>
      <b/>
      <sz val="14.0"/>
      <color rgb="FF000000"/>
    </font>
    <font>
      <b/>
      <sz val="11.0"/>
      <color rgb="FF010000"/>
    </font>
    <font>
      <sz val="11.0"/>
      <color rgb="FF010000"/>
    </font>
  </fonts>
  <fills count="7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wrapText="1"/>
    </xf>
    <xf borderId="0" fillId="2" fontId="1" numFmtId="0" xfId="0" applyAlignment="1" applyFill="1" applyFont="1">
      <alignment vertical="center"/>
    </xf>
    <xf borderId="0" fillId="0" fontId="2" numFmtId="164" xfId="0" applyAlignment="1" applyFont="1" applyNumberFormat="1">
      <alignment wrapText="1"/>
    </xf>
    <xf borderId="0" fillId="0" fontId="2" numFmtId="0" xfId="0" applyAlignment="1" applyFont="1">
      <alignment horizontal="left" wrapText="1"/>
    </xf>
    <xf borderId="0" fillId="3" fontId="2" numFmtId="0" xfId="0" applyAlignment="1" applyFill="1" applyFont="1">
      <alignment horizontal="left" wrapText="1"/>
    </xf>
    <xf borderId="0" fillId="0" fontId="3" numFmtId="3" xfId="0" applyAlignment="1" applyFont="1" applyNumberFormat="1">
      <alignment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left" vertical="center" wrapText="1"/>
    </xf>
    <xf borderId="0" fillId="0" fontId="7" numFmtId="164" xfId="0" applyAlignment="1" applyFont="1" applyNumberFormat="1">
      <alignment vertical="center"/>
    </xf>
    <xf borderId="1" fillId="0" fontId="3" numFmtId="0" xfId="0" applyAlignment="1" applyBorder="1" applyFont="1">
      <alignment wrapText="1"/>
    </xf>
    <xf borderId="1" fillId="0" fontId="3" numFmtId="164" xfId="0" applyAlignment="1" applyBorder="1" applyFont="1" applyNumberFormat="1">
      <alignment wrapText="1"/>
    </xf>
    <xf borderId="1" fillId="0" fontId="2" numFmtId="0" xfId="0" applyAlignment="1" applyBorder="1" applyFont="1">
      <alignment wrapText="1"/>
    </xf>
    <xf borderId="1" fillId="0" fontId="3" numFmtId="0" xfId="0" applyAlignment="1" applyBorder="1" applyFont="1">
      <alignment horizontal="left" wrapText="1"/>
    </xf>
    <xf borderId="2" fillId="4" fontId="9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left" wrapText="1"/>
    </xf>
    <xf borderId="3" fillId="0" fontId="2" numFmtId="0" xfId="0" applyAlignment="1" applyBorder="1" applyFont="1">
      <alignment wrapText="1"/>
    </xf>
    <xf borderId="4" fillId="0" fontId="2" numFmtId="0" xfId="0" applyAlignment="1" applyBorder="1" applyFont="1">
      <alignment wrapText="1"/>
    </xf>
    <xf borderId="3" fillId="0" fontId="10" numFmtId="0" xfId="0" applyAlignment="1" applyBorder="1" applyFont="1">
      <alignment horizontal="center"/>
    </xf>
    <xf borderId="3" fillId="0" fontId="10" numFmtId="164" xfId="0" applyAlignment="1" applyBorder="1" applyFont="1" applyNumberFormat="1">
      <alignment horizontal="center"/>
    </xf>
    <xf borderId="5" fillId="0" fontId="2" numFmtId="0" xfId="0" applyAlignment="1" applyBorder="1" applyFont="1">
      <alignment wrapText="1"/>
    </xf>
    <xf borderId="2" fillId="0" fontId="10" numFmtId="0" xfId="0" applyAlignment="1" applyBorder="1" applyFont="1">
      <alignment horizontal="center"/>
    </xf>
    <xf borderId="6" fillId="0" fontId="10" numFmtId="0" xfId="0" applyAlignment="1" applyBorder="1" applyFont="1">
      <alignment horizontal="center"/>
    </xf>
    <xf borderId="7" fillId="0" fontId="2" numFmtId="0" xfId="0" applyAlignment="1" applyBorder="1" applyFont="1">
      <alignment wrapText="1"/>
    </xf>
    <xf borderId="3" fillId="0" fontId="10" numFmtId="0" xfId="0" applyAlignment="1" applyBorder="1" applyFont="1">
      <alignment horizontal="left"/>
    </xf>
    <xf borderId="6" fillId="3" fontId="10" numFmtId="0" xfId="0" applyAlignment="1" applyBorder="1" applyFont="1">
      <alignment horizontal="left" wrapText="1"/>
    </xf>
    <xf borderId="2" fillId="0" fontId="3" numFmtId="0" xfId="0" applyAlignment="1" applyBorder="1" applyFont="1">
      <alignment horizontal="left"/>
    </xf>
    <xf borderId="5" fillId="0" fontId="11" numFmtId="3" xfId="0" applyAlignment="1" applyBorder="1" applyFont="1" applyNumberFormat="1">
      <alignment horizontal="center"/>
    </xf>
    <xf borderId="5" fillId="0" fontId="3" numFmtId="0" xfId="0" applyAlignment="1" applyBorder="1" applyFont="1">
      <alignment horizontal="left"/>
    </xf>
    <xf borderId="8" fillId="3" fontId="3" numFmtId="0" xfId="0" applyAlignment="1" applyBorder="1" applyFont="1">
      <alignment horizontal="left" wrapText="1"/>
    </xf>
    <xf borderId="5" fillId="0" fontId="11" numFmtId="164" xfId="0" applyAlignment="1" applyBorder="1" applyFont="1" applyNumberFormat="1">
      <alignment horizontal="center"/>
    </xf>
    <xf borderId="0" fillId="0" fontId="2" numFmtId="0" xfId="0" applyAlignment="1" applyFont="1">
      <alignment wrapText="1"/>
    </xf>
    <xf borderId="3" fillId="0" fontId="3" numFmtId="0" xfId="0" applyAlignment="1" applyBorder="1" applyFont="1">
      <alignment horizontal="left" wrapText="1"/>
    </xf>
    <xf borderId="3" fillId="0" fontId="3" numFmtId="0" xfId="0" applyAlignment="1" applyBorder="1" applyFont="1">
      <alignment wrapText="1"/>
    </xf>
    <xf borderId="3" fillId="0" fontId="3" numFmtId="164" xfId="0" applyAlignment="1" applyBorder="1" applyFont="1" applyNumberFormat="1">
      <alignment/>
    </xf>
    <xf borderId="5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5" fillId="0" fontId="10" numFmtId="0" xfId="0" applyAlignment="1" applyBorder="1" applyFont="1">
      <alignment horizontal="left" wrapText="1"/>
    </xf>
    <xf borderId="5" fillId="0" fontId="10" numFmtId="0" xfId="0" applyAlignment="1" applyBorder="1" applyFont="1">
      <alignment horizontal="center"/>
    </xf>
    <xf borderId="9" fillId="0" fontId="2" numFmtId="0" xfId="0" applyAlignment="1" applyBorder="1" applyFont="1">
      <alignment wrapText="1"/>
    </xf>
    <xf borderId="2" fillId="4" fontId="10" numFmtId="164" xfId="0" applyAlignment="1" applyBorder="1" applyFont="1" applyNumberFormat="1">
      <alignment horizontal="center"/>
    </xf>
    <xf borderId="5" fillId="3" fontId="10" numFmtId="0" xfId="0" applyAlignment="1" applyBorder="1" applyFont="1">
      <alignment horizontal="left" wrapText="1"/>
    </xf>
    <xf borderId="10" fillId="3" fontId="2" numFmtId="0" xfId="0" applyAlignment="1" applyBorder="1" applyFont="1">
      <alignment horizontal="left" wrapText="1"/>
    </xf>
    <xf borderId="2" fillId="0" fontId="3" numFmtId="0" xfId="0" applyAlignment="1" applyBorder="1" applyFont="1">
      <alignment horizontal="left" wrapText="1"/>
    </xf>
    <xf borderId="0" fillId="0" fontId="3" numFmtId="3" xfId="0" applyAlignment="1" applyFont="1" applyNumberFormat="1">
      <alignment wrapText="1"/>
    </xf>
    <xf borderId="3" fillId="0" fontId="3" numFmtId="164" xfId="0" applyAlignment="1" applyBorder="1" applyFont="1" applyNumberFormat="1">
      <alignment wrapText="1"/>
    </xf>
    <xf borderId="11" fillId="0" fontId="2" numFmtId="0" xfId="0" applyAlignment="1" applyBorder="1" applyFont="1">
      <alignment wrapText="1"/>
    </xf>
    <xf borderId="5" fillId="0" fontId="12" numFmtId="0" xfId="0" applyAlignment="1" applyBorder="1" applyFont="1">
      <alignment horizontal="left" wrapText="1"/>
    </xf>
    <xf borderId="2" fillId="4" fontId="10" numFmtId="164" xfId="0" applyAlignment="1" applyBorder="1" applyFont="1" applyNumberFormat="1">
      <alignment horizontal="center"/>
    </xf>
    <xf borderId="2" fillId="4" fontId="10" numFmtId="0" xfId="0" applyAlignment="1" applyBorder="1" applyFont="1">
      <alignment horizontal="center"/>
    </xf>
    <xf borderId="5" fillId="0" fontId="12" numFmtId="164" xfId="0" applyAlignment="1" applyBorder="1" applyFont="1" applyNumberFormat="1">
      <alignment horizontal="left" wrapText="1"/>
    </xf>
    <xf borderId="5" fillId="0" fontId="3" numFmtId="0" xfId="0" applyAlignment="1" applyBorder="1" applyFont="1">
      <alignment horizontal="left" wrapText="1"/>
    </xf>
    <xf borderId="5" fillId="4" fontId="12" numFmtId="0" xfId="0" applyAlignment="1" applyBorder="1" applyFont="1">
      <alignment horizontal="left"/>
    </xf>
    <xf borderId="5" fillId="0" fontId="3" numFmtId="164" xfId="0" applyAlignment="1" applyBorder="1" applyFont="1" applyNumberFormat="1">
      <alignment horizontal="left" wrapText="1"/>
    </xf>
    <xf borderId="5" fillId="3" fontId="12" numFmtId="0" xfId="0" applyAlignment="1" applyBorder="1" applyFont="1">
      <alignment horizontal="left" wrapText="1"/>
    </xf>
    <xf borderId="5" fillId="4" fontId="11" numFmtId="0" xfId="0" applyAlignment="1" applyBorder="1" applyFont="1">
      <alignment horizontal="center"/>
    </xf>
    <xf borderId="2" fillId="4" fontId="11" numFmtId="0" xfId="0" applyAlignment="1" applyBorder="1" applyFont="1">
      <alignment horizontal="left" wrapText="1"/>
    </xf>
    <xf borderId="8" fillId="0" fontId="3" numFmtId="3" xfId="0" applyAlignment="1" applyBorder="1" applyFont="1" applyNumberFormat="1">
      <alignment wrapText="1"/>
    </xf>
    <xf borderId="5" fillId="0" fontId="3" numFmtId="164" xfId="0" applyAlignment="1" applyBorder="1" applyFont="1" applyNumberFormat="1">
      <alignment horizontal="left" wrapText="1"/>
    </xf>
    <xf borderId="2" fillId="4" fontId="11" numFmtId="0" xfId="0" applyAlignment="1" applyBorder="1" applyFont="1">
      <alignment horizontal="left" wrapText="1"/>
    </xf>
    <xf borderId="0" fillId="0" fontId="12" numFmtId="0" xfId="0" applyAlignment="1" applyFont="1">
      <alignment wrapText="1"/>
    </xf>
    <xf borderId="3" fillId="4" fontId="13" numFmtId="0" xfId="0" applyAlignment="1" applyBorder="1" applyFont="1">
      <alignment horizontal="left"/>
    </xf>
    <xf borderId="2" fillId="4" fontId="11" numFmtId="0" xfId="0" applyAlignment="1" applyBorder="1" applyFont="1">
      <alignment horizontal="left"/>
    </xf>
    <xf borderId="5" fillId="0" fontId="14" numFmtId="0" xfId="0" applyAlignment="1" applyBorder="1" applyFont="1">
      <alignment horizontal="left" wrapText="1"/>
    </xf>
    <xf borderId="2" fillId="4" fontId="11" numFmtId="0" xfId="0" applyAlignment="1" applyBorder="1" applyFont="1">
      <alignment horizontal="left"/>
    </xf>
    <xf borderId="12" fillId="0" fontId="2" numFmtId="0" xfId="0" applyAlignment="1" applyBorder="1" applyFont="1">
      <alignment wrapText="1"/>
    </xf>
    <xf borderId="13" fillId="0" fontId="2" numFmtId="0" xfId="0" applyAlignment="1" applyBorder="1" applyFont="1">
      <alignment wrapText="1"/>
    </xf>
    <xf borderId="5" fillId="3" fontId="15" numFmtId="0" xfId="0" applyAlignment="1" applyBorder="1" applyFont="1">
      <alignment horizontal="left" wrapText="1"/>
    </xf>
    <xf borderId="14" fillId="0" fontId="2" numFmtId="0" xfId="0" applyAlignment="1" applyBorder="1" applyFont="1">
      <alignment wrapText="1"/>
    </xf>
    <xf borderId="5" fillId="0" fontId="3" numFmtId="0" xfId="0" applyAlignment="1" applyBorder="1" applyFont="1">
      <alignment wrapText="1"/>
    </xf>
    <xf borderId="2" fillId="0" fontId="2" numFmtId="0" xfId="0" applyAlignment="1" applyBorder="1" applyFont="1">
      <alignment wrapText="1"/>
    </xf>
    <xf borderId="5" fillId="0" fontId="3" numFmtId="0" xfId="0" applyAlignment="1" applyBorder="1" applyFont="1">
      <alignment horizontal="left" wrapText="1"/>
    </xf>
    <xf borderId="5" fillId="0" fontId="3" numFmtId="0" xfId="0" applyAlignment="1" applyBorder="1" applyFont="1">
      <alignment wrapText="1"/>
    </xf>
    <xf borderId="5" fillId="0" fontId="3" numFmtId="164" xfId="0" applyAlignment="1" applyBorder="1" applyFont="1" applyNumberFormat="1">
      <alignment wrapText="1"/>
    </xf>
    <xf borderId="3" fillId="0" fontId="3" numFmtId="0" xfId="0" applyAlignment="1" applyBorder="1" applyFont="1">
      <alignment horizontal="left" vertical="center"/>
    </xf>
    <xf borderId="2" fillId="5" fontId="9" numFmtId="0" xfId="0" applyAlignment="1" applyBorder="1" applyFill="1" applyFont="1">
      <alignment horizontal="center"/>
    </xf>
    <xf borderId="3" fillId="0" fontId="3" numFmtId="0" xfId="0" applyAlignment="1" applyBorder="1" applyFont="1">
      <alignment horizontal="left"/>
    </xf>
    <xf borderId="3" fillId="0" fontId="2" numFmtId="164" xfId="0" applyAlignment="1" applyBorder="1" applyFont="1" applyNumberFormat="1">
      <alignment horizontal="center"/>
    </xf>
    <xf borderId="6" fillId="0" fontId="2" numFmtId="0" xfId="0" applyAlignment="1" applyBorder="1" applyFont="1">
      <alignment wrapText="1"/>
    </xf>
    <xf borderId="5" fillId="0" fontId="11" numFmtId="164" xfId="0" applyAlignment="1" applyBorder="1" applyFont="1" applyNumberFormat="1">
      <alignment horizontal="center"/>
    </xf>
    <xf borderId="8" fillId="0" fontId="2" numFmtId="0" xfId="0" applyAlignment="1" applyBorder="1" applyFont="1">
      <alignment wrapText="1"/>
    </xf>
    <xf borderId="5" fillId="5" fontId="10" numFmtId="0" xfId="0" applyAlignment="1" applyBorder="1" applyFont="1">
      <alignment horizontal="center"/>
    </xf>
    <xf borderId="2" fillId="5" fontId="10" numFmtId="0" xfId="0" applyAlignment="1" applyBorder="1" applyFont="1">
      <alignment horizontal="center"/>
    </xf>
    <xf borderId="5" fillId="0" fontId="10" numFmtId="0" xfId="0" applyAlignment="1" applyBorder="1" applyFont="1">
      <alignment horizontal="center"/>
    </xf>
    <xf borderId="5" fillId="5" fontId="10" numFmtId="0" xfId="0" applyAlignment="1" applyBorder="1" applyFont="1">
      <alignment horizontal="center"/>
    </xf>
    <xf borderId="2" fillId="5" fontId="10" numFmtId="0" xfId="0" applyAlignment="1" applyBorder="1" applyFont="1">
      <alignment horizontal="center"/>
    </xf>
    <xf borderId="6" fillId="0" fontId="3" numFmtId="0" xfId="0" applyAlignment="1" applyBorder="1" applyFont="1">
      <alignment wrapText="1"/>
    </xf>
    <xf borderId="6" fillId="0" fontId="3" numFmtId="164" xfId="0" applyAlignment="1" applyBorder="1" applyFont="1" applyNumberFormat="1">
      <alignment wrapText="1"/>
    </xf>
    <xf borderId="5" fillId="6" fontId="16" numFmtId="0" xfId="0" applyAlignment="1" applyBorder="1" applyFill="1" applyFont="1">
      <alignment horizontal="left" vertical="top" wrapText="1"/>
    </xf>
    <xf borderId="13" fillId="0" fontId="2" numFmtId="0" xfId="0" applyAlignment="1" applyBorder="1" applyFont="1">
      <alignment horizontal="left" vertical="top" wrapText="1"/>
    </xf>
    <xf borderId="5" fillId="6" fontId="2" numFmtId="0" xfId="0" applyAlignment="1" applyBorder="1" applyFont="1">
      <alignment horizontal="left" vertical="top" wrapText="1"/>
    </xf>
    <xf borderId="8" fillId="0" fontId="2" numFmtId="0" xfId="0" applyAlignment="1" applyBorder="1" applyFont="1">
      <alignment horizontal="left" vertical="top" wrapText="1"/>
    </xf>
    <xf borderId="0" fillId="0" fontId="2" numFmtId="0" xfId="0" applyAlignment="1" applyFont="1">
      <alignment horizontal="left" vertical="top" wrapText="1"/>
    </xf>
    <xf borderId="5" fillId="0" fontId="2" numFmtId="0" xfId="0" applyAlignment="1" applyBorder="1" applyFont="1">
      <alignment horizontal="left" vertical="top" wrapText="1"/>
    </xf>
    <xf borderId="5" fillId="0" fontId="2" numFmtId="0" xfId="0" applyAlignment="1" applyBorder="1" applyFont="1">
      <alignment horizontal="left" vertical="top" wrapText="1"/>
    </xf>
    <xf borderId="10" fillId="0" fontId="2" numFmtId="0" xfId="0" applyAlignment="1" applyBorder="1" applyFont="1">
      <alignment horizontal="left" vertical="top" wrapText="1"/>
    </xf>
    <xf borderId="5" fillId="0" fontId="2" numFmtId="165" xfId="0" applyAlignment="1" applyBorder="1" applyFont="1" applyNumberFormat="1">
      <alignment horizontal="left" vertical="top" wrapText="1"/>
    </xf>
    <xf borderId="15" fillId="0" fontId="2" numFmtId="0" xfId="0" applyAlignment="1" applyBorder="1" applyFont="1">
      <alignment horizontal="left" vertical="top" wrapText="1"/>
    </xf>
    <xf borderId="5" fillId="0" fontId="2" numFmtId="165" xfId="0" applyAlignment="1" applyBorder="1" applyFont="1" applyNumberFormat="1">
      <alignment horizontal="left" vertical="top" wrapText="1"/>
    </xf>
    <xf borderId="5" fillId="0" fontId="2" numFmtId="0" xfId="0" applyAlignment="1" applyBorder="1" applyFont="1">
      <alignment wrapText="1"/>
    </xf>
    <xf borderId="2" fillId="0" fontId="2" numFmtId="0" xfId="0" applyAlignment="1" applyBorder="1" applyFont="1">
      <alignment horizontal="left" vertical="top" wrapText="1"/>
    </xf>
    <xf borderId="3" fillId="0" fontId="2" numFmtId="0" xfId="0" applyAlignment="1" applyBorder="1" applyFont="1">
      <alignment wrapText="1"/>
    </xf>
    <xf borderId="3" fillId="0" fontId="2" numFmtId="0" xfId="0" applyAlignment="1" applyBorder="1" applyFont="1">
      <alignment horizontal="left" vertical="top" wrapText="1"/>
    </xf>
    <xf borderId="6" fillId="0" fontId="2" numFmtId="0" xfId="0" applyAlignment="1" applyBorder="1" applyFont="1">
      <alignment horizontal="left" vertical="top" wrapText="1"/>
    </xf>
    <xf borderId="9" fillId="0" fontId="2" numFmtId="0" xfId="0" applyAlignment="1" applyBorder="1" applyFont="1">
      <alignment horizontal="left" vertical="top" wrapText="1"/>
    </xf>
    <xf borderId="5" fillId="4" fontId="3" numFmtId="0" xfId="0" applyAlignment="1" applyBorder="1" applyFont="1">
      <alignment horizontal="left"/>
    </xf>
    <xf borderId="8" fillId="0" fontId="2" numFmtId="0" xfId="0" applyAlignment="1" applyBorder="1" applyFont="1">
      <alignment horizontal="left" vertical="top" wrapText="1"/>
    </xf>
    <xf borderId="5" fillId="3" fontId="3" numFmtId="0" xfId="0" applyAlignment="1" applyBorder="1" applyFont="1">
      <alignment horizontal="left" wrapText="1"/>
    </xf>
    <xf borderId="5" fillId="3" fontId="3" numFmtId="0" xfId="0" applyAlignment="1" applyBorder="1" applyFont="1">
      <alignment horizontal="left" wrapText="1"/>
    </xf>
    <xf borderId="0" fillId="0" fontId="3" numFmtId="0" xfId="0" applyAlignment="1" applyFont="1">
      <alignment wrapText="1"/>
    </xf>
    <xf borderId="0" fillId="0" fontId="2" numFmtId="165" xfId="0" applyAlignment="1" applyFont="1" applyNumberFormat="1">
      <alignment horizontal="left" vertical="top" wrapText="1"/>
    </xf>
    <xf borderId="5" fillId="4" fontId="3" numFmtId="0" xfId="0" applyAlignment="1" applyBorder="1" applyFont="1">
      <alignment horizontal="left"/>
    </xf>
    <xf borderId="5" fillId="3" fontId="17" numFmtId="0" xfId="0" applyAlignment="1" applyBorder="1" applyFont="1">
      <alignment horizontal="left" wrapText="1"/>
    </xf>
    <xf borderId="0" fillId="0" fontId="18" numFmtId="0" xfId="0" applyAlignment="1" applyFont="1">
      <alignment/>
    </xf>
    <xf borderId="5" fillId="0" fontId="18" numFmtId="0" xfId="0" applyAlignment="1" applyBorder="1" applyFont="1">
      <alignment/>
    </xf>
    <xf borderId="5" fillId="0" fontId="18" numFmtId="0" xfId="0" applyAlignment="1" applyBorder="1" applyFont="1">
      <alignment horizontal="center"/>
    </xf>
    <xf borderId="13" fillId="0" fontId="2" numFmtId="0" xfId="0" applyAlignment="1" applyBorder="1" applyFont="1">
      <alignment wrapText="1"/>
    </xf>
    <xf borderId="5" fillId="0" fontId="9" numFmtId="0" xfId="0" applyAlignment="1" applyBorder="1" applyFont="1">
      <alignment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/>
    </xf>
    <xf borderId="5" fillId="0" fontId="14" numFmtId="0" xfId="0" applyAlignment="1" applyBorder="1" applyFont="1">
      <alignment vertical="top" wrapText="1"/>
    </xf>
    <xf borderId="5" fillId="0" fontId="3" numFmtId="0" xfId="0" applyAlignment="1" applyBorder="1" applyFont="1">
      <alignment horizontal="left"/>
    </xf>
    <xf borderId="5" fillId="0" fontId="3" numFmtId="0" xfId="0" applyAlignment="1" applyBorder="1" applyFont="1">
      <alignment/>
    </xf>
    <xf borderId="5" fillId="0" fontId="14" numFmtId="0" xfId="0" applyAlignment="1" applyBorder="1" applyFont="1">
      <alignment vertical="top" wrapText="1"/>
    </xf>
    <xf borderId="5" fillId="0" fontId="3" numFmtId="1" xfId="0" applyAlignment="1" applyBorder="1" applyFont="1" applyNumberFormat="1">
      <alignment horizontal="center"/>
    </xf>
    <xf borderId="5" fillId="0" fontId="3" numFmtId="165" xfId="0" applyAlignment="1" applyBorder="1" applyFont="1" applyNumberFormat="1">
      <alignment horizontal="center"/>
    </xf>
    <xf borderId="5" fillId="0" fontId="2" numFmtId="0" xfId="0" applyAlignment="1" applyBorder="1" applyFont="1">
      <alignment horizontal="left" wrapText="1"/>
    </xf>
    <xf borderId="5" fillId="3" fontId="2" numFmtId="0" xfId="0" applyAlignment="1" applyBorder="1" applyFont="1">
      <alignment horizontal="left" wrapText="1"/>
    </xf>
    <xf borderId="3" fillId="3" fontId="3" numFmtId="0" xfId="0" applyAlignment="1" applyBorder="1" applyFont="1">
      <alignment horizontal="left" wrapText="1"/>
    </xf>
    <xf borderId="5" fillId="0" fontId="14" numFmtId="0" xfId="0" applyAlignment="1" applyBorder="1" applyFont="1">
      <alignment horizontal="left"/>
    </xf>
    <xf borderId="6" fillId="0" fontId="2" numFmtId="0" xfId="0" applyAlignment="1" applyBorder="1" applyFont="1">
      <alignment horizontal="left" wrapText="1"/>
    </xf>
    <xf borderId="6" fillId="3" fontId="2" numFmtId="0" xfId="0" applyAlignment="1" applyBorder="1" applyFont="1">
      <alignment horizontal="left" wrapText="1"/>
    </xf>
    <xf borderId="8" fillId="0" fontId="2" numFmtId="0" xfId="0" applyAlignment="1" applyBorder="1" applyFont="1">
      <alignment horizontal="left" wrapText="1"/>
    </xf>
    <xf borderId="5" fillId="0" fontId="14" numFmtId="0" xfId="0" applyAlignment="1" applyBorder="1" applyFont="1">
      <alignment horizontal="center" vertical="top" wrapText="1"/>
    </xf>
    <xf borderId="2" fillId="5" fontId="10" numFmtId="164" xfId="0" applyAlignment="1" applyBorder="1" applyFont="1" applyNumberFormat="1">
      <alignment horizontal="center"/>
    </xf>
    <xf borderId="5" fillId="0" fontId="14" numFmtId="0" xfId="0" applyAlignment="1" applyBorder="1" applyFont="1">
      <alignment wrapText="1"/>
    </xf>
    <xf borderId="5" fillId="0" fontId="11" numFmtId="0" xfId="0" applyAlignment="1" applyBorder="1" applyFont="1">
      <alignment horizontal="left"/>
    </xf>
    <xf borderId="5" fillId="5" fontId="11" numFmtId="0" xfId="0" applyAlignment="1" applyBorder="1" applyFont="1">
      <alignment horizontal="center"/>
    </xf>
    <xf borderId="2" fillId="5" fontId="11" numFmtId="164" xfId="0" applyAlignment="1" applyBorder="1" applyFont="1" applyNumberFormat="1">
      <alignment horizontal="left" wrapText="1"/>
    </xf>
    <xf borderId="5" fillId="0" fontId="19" numFmtId="0" xfId="0" applyAlignment="1" applyBorder="1" applyFont="1">
      <alignment/>
    </xf>
    <xf borderId="2" fillId="5" fontId="11" numFmtId="164" xfId="0" applyAlignment="1" applyBorder="1" applyFont="1" applyNumberFormat="1">
      <alignment horizontal="left"/>
    </xf>
    <xf borderId="5" fillId="0" fontId="20" numFmtId="0" xfId="0" applyAlignment="1" applyBorder="1" applyFont="1">
      <alignment/>
    </xf>
    <xf borderId="5" fillId="0" fontId="20" numFmtId="0" xfId="0" applyAlignment="1" applyBorder="1" applyFont="1">
      <alignment/>
    </xf>
    <xf borderId="12" fillId="0" fontId="20" numFmtId="0" xfId="0" applyAlignment="1" applyBorder="1" applyFont="1">
      <alignment/>
    </xf>
    <xf borderId="8" fillId="0" fontId="3" numFmtId="0" xfId="0" applyAlignment="1" applyBorder="1" applyFont="1">
      <alignment/>
    </xf>
    <xf borderId="9" fillId="0" fontId="3" numFmtId="0" xfId="0" applyAlignment="1" applyBorder="1" applyFont="1">
      <alignment horizontal="left"/>
    </xf>
    <xf borderId="5" fillId="0" fontId="14" numFmtId="0" xfId="0" applyAlignment="1" applyBorder="1" applyFont="1">
      <alignment/>
    </xf>
    <xf borderId="0" fillId="0" fontId="3" numFmtId="0" xfId="0" applyAlignment="1" applyFont="1">
      <alignment/>
    </xf>
    <xf borderId="13" fillId="0" fontId="20" numFmtId="0" xfId="0" applyAlignment="1" applyBorder="1" applyFont="1">
      <alignment/>
    </xf>
    <xf borderId="12" fillId="0" fontId="14" numFmtId="0" xfId="0" applyAlignment="1" applyBorder="1" applyFont="1">
      <alignment vertical="top" wrapText="1"/>
    </xf>
    <xf borderId="12" fillId="0" fontId="14" numFmtId="0" xfId="0" applyAlignment="1" applyBorder="1" applyFont="1">
      <alignment horizontal="center"/>
    </xf>
    <xf borderId="14" fillId="0" fontId="20" numFmtId="0" xfId="0" applyAlignment="1" applyBorder="1" applyFont="1">
      <alignment/>
    </xf>
    <xf borderId="13" fillId="0" fontId="14" numFmtId="0" xfId="0" applyAlignment="1" applyBorder="1" applyFont="1">
      <alignment vertical="top" wrapText="1"/>
    </xf>
    <xf borderId="13" fillId="0" fontId="14" numFmtId="0" xfId="0" applyAlignment="1" applyBorder="1" applyFont="1">
      <alignment horizontal="center"/>
    </xf>
    <xf borderId="13" fillId="0" fontId="14" numFmtId="0" xfId="0" applyAlignment="1" applyBorder="1" applyFont="1">
      <alignment vertical="top" wrapText="1"/>
    </xf>
    <xf borderId="14" fillId="0" fontId="14" numFmtId="0" xfId="0" applyAlignment="1" applyBorder="1" applyFont="1">
      <alignment vertical="top" wrapText="1"/>
    </xf>
    <xf borderId="14" fillId="0" fontId="14" numFmtId="0" xfId="0" applyAlignment="1" applyBorder="1" applyFont="1">
      <alignment horizontal="center"/>
    </xf>
    <xf borderId="14" fillId="0" fontId="14" numFmtId="0" xfId="0" applyAlignment="1" applyBorder="1" applyFont="1">
      <alignment vertical="top" wrapText="1"/>
    </xf>
    <xf borderId="5" fillId="0" fontId="14" numFmtId="0" xfId="0" applyAlignment="1" applyBorder="1" applyFont="1">
      <alignment/>
    </xf>
    <xf borderId="5" fillId="0" fontId="14" numFmtId="0" xfId="0" applyAlignment="1" applyBorder="1" applyFont="1">
      <alignment horizontal="center"/>
    </xf>
    <xf borderId="15" fillId="0" fontId="2" numFmtId="0" xfId="0" applyAlignment="1" applyBorder="1" applyFont="1">
      <alignment wrapText="1"/>
    </xf>
    <xf borderId="10" fillId="0" fontId="2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stcobbs.com/thread-14052-1-1.html" TargetMode="External"/><Relationship Id="rId2" Type="http://schemas.openxmlformats.org/officeDocument/2006/relationships/hyperlink" Target="https://www.flickr.com/photos/gracepointhsinchu/sets/72157634578173012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stcobbs.com/thread-14052-1-1.html" TargetMode="External"/><Relationship Id="rId2" Type="http://schemas.openxmlformats.org/officeDocument/2006/relationships/hyperlink" Target="https://www.flickr.com/photos/gracepointhsinchu/sets/72157634578173012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stcobbs.com/thread-14052-1-1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.86"/>
    <col customWidth="1" min="2" max="2" width="17.29"/>
    <col customWidth="1" min="3" max="3" width="29.86"/>
    <col customWidth="1" min="4" max="4" width="8.71"/>
    <col customWidth="1" min="5" max="5" width="33.86"/>
    <col customWidth="1" min="6" max="6" width="26.57"/>
    <col customWidth="1" min="7" max="20" width="17.29"/>
  </cols>
  <sheetData>
    <row r="1">
      <c r="A1" s="1" t="s">
        <v>0</v>
      </c>
      <c r="B1" s="1" t="s">
        <v>3</v>
      </c>
      <c r="D1" s="2"/>
      <c r="E1" s="3"/>
      <c r="F1" s="4"/>
      <c r="G1" s="4"/>
      <c r="H1" s="5"/>
    </row>
    <row r="2">
      <c r="A2" s="6" t="s">
        <v>4</v>
      </c>
      <c r="B2" s="7">
        <f>50*D8</f>
        <v>6000</v>
      </c>
      <c r="D2" s="2"/>
      <c r="E2" s="8" t="s">
        <v>6</v>
      </c>
      <c r="F2" s="4"/>
      <c r="G2" s="4"/>
      <c r="H2" s="5"/>
    </row>
    <row r="3">
      <c r="A3" s="6" t="s">
        <v>8</v>
      </c>
      <c r="B3" s="7"/>
      <c r="D3" s="2"/>
      <c r="E3" s="10" t="s">
        <v>12</v>
      </c>
      <c r="F3" s="4"/>
      <c r="G3" s="4"/>
      <c r="H3" s="5"/>
    </row>
    <row r="4">
      <c r="C4" s="9" t="s">
        <v>11</v>
      </c>
      <c r="D4" s="11" t="s">
        <v>11</v>
      </c>
      <c r="E4" s="3"/>
      <c r="F4" s="4"/>
      <c r="G4" s="4"/>
      <c r="H4" s="5"/>
    </row>
    <row r="5">
      <c r="A5" s="12"/>
      <c r="B5" s="12"/>
      <c r="C5" s="12"/>
      <c r="D5" s="13"/>
      <c r="E5" s="15"/>
      <c r="F5" s="17"/>
      <c r="G5" s="17"/>
      <c r="H5" s="5"/>
    </row>
    <row r="6">
      <c r="A6" s="16" t="s">
        <v>14</v>
      </c>
      <c r="B6" s="18"/>
      <c r="C6" s="18"/>
      <c r="D6" s="18"/>
      <c r="E6" s="18"/>
      <c r="F6" s="18"/>
      <c r="G6" s="18"/>
      <c r="H6" s="5"/>
    </row>
    <row r="7">
      <c r="A7" s="20"/>
      <c r="B7" s="20"/>
      <c r="C7" s="20"/>
      <c r="D7" s="21"/>
      <c r="E7" s="26"/>
      <c r="F7" s="27"/>
      <c r="G7" s="27"/>
      <c r="H7" s="5"/>
    </row>
    <row r="8">
      <c r="A8" s="28" t="s">
        <v>15</v>
      </c>
      <c r="B8" s="18"/>
      <c r="C8" s="19"/>
      <c r="D8" s="29">
        <v>120.0</v>
      </c>
      <c r="E8" s="30" t="s">
        <v>16</v>
      </c>
      <c r="F8" s="31"/>
      <c r="G8" s="4"/>
      <c r="H8" s="5">
        <f>H9/D8</f>
        <v>30.24239035</v>
      </c>
      <c r="I8" s="33" t="s">
        <v>17</v>
      </c>
    </row>
    <row r="9">
      <c r="A9" s="34"/>
      <c r="B9" s="34"/>
      <c r="C9" s="35"/>
      <c r="D9" s="36"/>
      <c r="E9" s="34"/>
      <c r="F9" s="17"/>
      <c r="G9" s="4"/>
      <c r="H9" s="5">
        <f>sum(H11:H46)</f>
        <v>3629.086842</v>
      </c>
      <c r="I9" s="33" t="s">
        <v>18</v>
      </c>
    </row>
    <row r="10">
      <c r="A10" s="39" t="s">
        <v>19</v>
      </c>
      <c r="B10" s="39" t="s">
        <v>20</v>
      </c>
      <c r="C10" s="40" t="s">
        <v>21</v>
      </c>
      <c r="D10" s="42" t="s">
        <v>22</v>
      </c>
      <c r="E10" s="18"/>
      <c r="F10" s="43" t="s">
        <v>23</v>
      </c>
      <c r="G10" s="44"/>
      <c r="H10" s="46" t="s">
        <v>24</v>
      </c>
    </row>
    <row r="11">
      <c r="A11" s="49" t="str">
        <f>'Original Recipe'!A11</f>
        <v>RT</v>
      </c>
      <c r="B11" s="49" t="str">
        <f>'Original Recipe'!B11</f>
        <v>Pasta</v>
      </c>
      <c r="C11" s="49" t="str">
        <f>'Original Recipe'!C11</f>
        <v>Fresh clams</v>
      </c>
      <c r="D11" s="52">
        <f>'Original Recipe'!D11/'Original Recipe'!$D$8*$D$8</f>
        <v>24.96</v>
      </c>
      <c r="E11" s="54" t="str">
        <f>'Original Recipe'!E11</f>
        <v>kg</v>
      </c>
      <c r="F11" s="56" t="str">
        <f>'Original Recipe'!F11</f>
        <v/>
      </c>
      <c r="G11" s="56" t="str">
        <f>'Original Recipe'!G11</f>
        <v/>
      </c>
      <c r="H11" s="59">
        <f>D11/0.6*55</f>
        <v>2288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</row>
    <row r="12">
      <c r="A12" s="49" t="str">
        <f>'Original Recipe'!A12</f>
        <v>Costco</v>
      </c>
      <c r="B12" s="49" t="str">
        <f>'Original Recipe'!B12</f>
        <v>Pasta</v>
      </c>
      <c r="C12" s="49" t="str">
        <f>'Original Recipe'!C12</f>
        <v>Spaghetti pasta</v>
      </c>
      <c r="D12" s="52">
        <f>'Original Recipe'!D12/'Original Recipe'!$D$8*$D$8</f>
        <v>18</v>
      </c>
      <c r="E12" s="54" t="str">
        <f>'Original Recipe'!E12</f>
        <v>small bags (500 g each)</v>
      </c>
      <c r="F12" s="56" t="str">
        <f>'Original Recipe'!F12</f>
        <v>~75g/person</v>
      </c>
      <c r="G12" s="56" t="str">
        <f>'Original Recipe'!G12</f>
        <v/>
      </c>
      <c r="H12" s="59">
        <f>299/8*D12</f>
        <v>672.75</v>
      </c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</row>
    <row r="13">
      <c r="A13" s="49" t="str">
        <f>'Original Recipe'!A13</f>
        <v>Costco</v>
      </c>
      <c r="B13" s="49" t="str">
        <f>'Original Recipe'!B13</f>
        <v>Pasta</v>
      </c>
      <c r="C13" s="49" t="str">
        <f>'Original Recipe'!C13</f>
        <v>Tomatoes, diced, drain weight</v>
      </c>
      <c r="D13" s="52">
        <f>'Original Recipe'!D13/'Original Recipe'!$D$8*$D$8</f>
        <v>9.6</v>
      </c>
      <c r="E13" s="54" t="str">
        <f>'Original Recipe'!E13</f>
        <v>kg</v>
      </c>
      <c r="F13" s="56" t="str">
        <f>'Original Recipe'!F13</f>
        <v>Costco diced tomato 
2.89kg/can
 (drain weight 1.9 kg)</v>
      </c>
      <c r="G13" s="69" t="str">
        <f>'Original Recipe'!G13</f>
        <v>http://www.costcobbs.com/thread-14052-1-1.html</v>
      </c>
      <c r="H13" s="59">
        <f>109*D13/1.9</f>
        <v>550.7368421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</row>
    <row r="14">
      <c r="A14" s="49" t="str">
        <f>'Original Recipe'!A14</f>
        <v>Veggie</v>
      </c>
      <c r="B14" s="49" t="str">
        <f>'Original Recipe'!B14</f>
        <v>Pasta</v>
      </c>
      <c r="C14" s="49" t="str">
        <f>'Original Recipe'!C14</f>
        <v>Onion</v>
      </c>
      <c r="D14" s="52">
        <f>'Original Recipe'!D14/'Original Recipe'!$D$8*$D$8</f>
        <v>19.2</v>
      </c>
      <c r="E14" s="54" t="str">
        <f>'Original Recipe'!E14</f>
        <v>pcs</v>
      </c>
      <c r="F14" s="56" t="str">
        <f>'Original Recipe'!F14</f>
        <v/>
      </c>
      <c r="G14" s="56" t="str">
        <f>'Original Recipe'!G14</f>
        <v/>
      </c>
      <c r="H14" s="59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</row>
    <row r="15">
      <c r="A15" s="49" t="str">
        <f>'Original Recipe'!A15</f>
        <v>Veggie</v>
      </c>
      <c r="B15" s="49" t="str">
        <f>'Original Recipe'!B15</f>
        <v>Pasta</v>
      </c>
      <c r="C15" s="49" t="str">
        <f>'Original Recipe'!C15</f>
        <v>Garlic</v>
      </c>
      <c r="D15" s="52">
        <f>'Original Recipe'!D15/'Original Recipe'!$D$8*$D$8</f>
        <v>14.4</v>
      </c>
      <c r="E15" s="54" t="str">
        <f>'Original Recipe'!E15</f>
        <v>Head</v>
      </c>
      <c r="F15" s="56" t="str">
        <f>'Original Recipe'!F15</f>
        <v/>
      </c>
      <c r="G15" s="56" t="str">
        <f>'Original Recipe'!G15</f>
        <v/>
      </c>
      <c r="H15" s="59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</row>
    <row r="16">
      <c r="A16" s="49" t="str">
        <f>'Original Recipe'!A16</f>
        <v>Veggie</v>
      </c>
      <c r="B16" s="49" t="str">
        <f>'Original Recipe'!B16</f>
        <v>Pasta</v>
      </c>
      <c r="C16" s="49" t="str">
        <f>'Original Recipe'!C16</f>
        <v>Basil</v>
      </c>
      <c r="D16" s="52">
        <f>'Original Recipe'!D16/'Original Recipe'!$D$8*$D$8</f>
        <v>1440</v>
      </c>
      <c r="E16" s="54" t="str">
        <f>'Original Recipe'!E16</f>
        <v>g</v>
      </c>
      <c r="F16" s="56" t="str">
        <f>'Original Recipe'!F16</f>
        <v/>
      </c>
      <c r="G16" s="56" t="str">
        <f>'Original Recipe'!G16</f>
        <v/>
      </c>
      <c r="H16" s="59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</row>
    <row r="17">
      <c r="A17" s="49" t="str">
        <f>'Original Recipe'!A17</f>
        <v>RT</v>
      </c>
      <c r="B17" s="49" t="str">
        <f>'Original Recipe'!B17</f>
        <v>Pasta</v>
      </c>
      <c r="C17" s="49" t="str">
        <f>'Original Recipe'!C17</f>
        <v>Rice Wine</v>
      </c>
      <c r="D17" s="52">
        <f>'Original Recipe'!D17/'Original Recipe'!$D$8*$D$8</f>
        <v>1.92</v>
      </c>
      <c r="E17" s="54" t="str">
        <f>'Original Recipe'!E17</f>
        <v>cup</v>
      </c>
      <c r="F17" s="56" t="str">
        <f>'Original Recipe'!F17</f>
        <v/>
      </c>
      <c r="G17" s="56" t="str">
        <f>'Original Recipe'!G17</f>
        <v/>
      </c>
      <c r="H17" s="59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</row>
    <row r="18">
      <c r="A18" s="49" t="str">
        <f>'Original Recipe'!A18</f>
        <v>~</v>
      </c>
      <c r="B18" s="49" t="str">
        <f>'Original Recipe'!B18</f>
        <v>Pasta</v>
      </c>
      <c r="C18" s="49" t="str">
        <f>'Original Recipe'!C18</f>
        <v>Olive Oil</v>
      </c>
      <c r="D18" s="52">
        <f>'Original Recipe'!D18/'Original Recipe'!$D$8*$D$8</f>
        <v>3.36</v>
      </c>
      <c r="E18" s="54" t="str">
        <f>'Original Recipe'!E18</f>
        <v>cup</v>
      </c>
      <c r="F18" s="56" t="str">
        <f>'Original Recipe'!F18</f>
        <v/>
      </c>
      <c r="G18" s="56" t="str">
        <f>'Original Recipe'!G18</f>
        <v/>
      </c>
      <c r="H18" s="59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</row>
    <row r="19">
      <c r="A19" s="49" t="str">
        <f>'Original Recipe'!A19</f>
        <v>~</v>
      </c>
      <c r="B19" s="49" t="str">
        <f>'Original Recipe'!B19</f>
        <v>Pasta</v>
      </c>
      <c r="C19" s="49" t="str">
        <f>'Original Recipe'!C19</f>
        <v>ground black pepper</v>
      </c>
      <c r="D19" s="52">
        <f>'Original Recipe'!D19/'Original Recipe'!$D$8*$D$8</f>
        <v>0</v>
      </c>
      <c r="E19" s="54" t="str">
        <f>'Original Recipe'!E19</f>
        <v>to taste</v>
      </c>
      <c r="F19" s="56" t="str">
        <f>'Original Recipe'!F19</f>
        <v/>
      </c>
      <c r="G19" s="56" t="str">
        <f>'Original Recipe'!G19</f>
        <v/>
      </c>
      <c r="H19" s="59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</row>
    <row r="20">
      <c r="A20" s="49" t="str">
        <f>'Original Recipe'!A20</f>
        <v>~</v>
      </c>
      <c r="B20" s="49" t="str">
        <f>'Original Recipe'!B20</f>
        <v>Pasta</v>
      </c>
      <c r="C20" s="49" t="str">
        <f>'Original Recipe'!C20</f>
        <v>Salt</v>
      </c>
      <c r="D20" s="52">
        <f>'Original Recipe'!D20/'Original Recipe'!$D$8*$D$8</f>
        <v>0</v>
      </c>
      <c r="E20" s="54" t="str">
        <f>'Original Recipe'!E20</f>
        <v>to taste</v>
      </c>
      <c r="F20" s="56" t="str">
        <f>'Original Recipe'!F20</f>
        <v/>
      </c>
      <c r="G20" s="56" t="str">
        <f>'Original Recipe'!G20</f>
        <v/>
      </c>
      <c r="H20" s="59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</row>
    <row r="21">
      <c r="A21" s="49" t="str">
        <f>'Original Recipe'!A21</f>
        <v>~</v>
      </c>
      <c r="B21" s="49" t="str">
        <f>'Original Recipe'!B21</f>
        <v>Pasta</v>
      </c>
      <c r="C21" s="49" t="str">
        <f>'Original Recipe'!C21</f>
        <v>Parsley</v>
      </c>
      <c r="D21" s="52">
        <f>'Original Recipe'!D21/'Original Recipe'!$D$8*$D$8</f>
        <v>3.36</v>
      </c>
      <c r="E21" s="54" t="str">
        <f>'Original Recipe'!E21</f>
        <v>cup</v>
      </c>
      <c r="F21" s="56" t="str">
        <f>'Original Recipe'!F21</f>
        <v/>
      </c>
      <c r="G21" s="56" t="str">
        <f>'Original Recipe'!G21</f>
        <v/>
      </c>
      <c r="H21" s="59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</row>
    <row r="22">
      <c r="A22" s="49" t="str">
        <f>'Original Recipe'!A22</f>
        <v>Veggie</v>
      </c>
      <c r="B22" s="49" t="str">
        <f>'Original Recipe'!B22</f>
        <v>Salad</v>
      </c>
      <c r="C22" s="49" t="str">
        <f>'Original Recipe'!C22</f>
        <v>Iceberg lettuce</v>
      </c>
      <c r="D22" s="52">
        <f>'Original Recipe'!D22/'Original Recipe'!$D$8*$D$8</f>
        <v>8.16</v>
      </c>
      <c r="E22" s="54" t="str">
        <f>'Original Recipe'!E22</f>
        <v>heads</v>
      </c>
      <c r="F22" s="56" t="str">
        <f>'Original Recipe'!F22</f>
        <v>should use romaine lettuce for Easter!</v>
      </c>
      <c r="G22" s="56" t="str">
        <f>'Original Recipe'!G22</f>
        <v/>
      </c>
      <c r="H22" s="59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</row>
    <row r="23">
      <c r="A23" s="49" t="str">
        <f>'Original Recipe'!A23</f>
        <v>Veggie</v>
      </c>
      <c r="B23" s="49" t="str">
        <f>'Original Recipe'!B23</f>
        <v>Salad</v>
      </c>
      <c r="C23" s="49" t="str">
        <f>'Original Recipe'!C23</f>
        <v>Cucumber</v>
      </c>
      <c r="D23" s="52">
        <f>'Original Recipe'!D23/'Original Recipe'!$D$8*$D$8</f>
        <v>24</v>
      </c>
      <c r="E23" s="54" t="str">
        <f>'Original Recipe'!E23</f>
        <v>條</v>
      </c>
      <c r="F23" s="56"/>
      <c r="G23" s="56" t="str">
        <f>'Original Recipe'!G23</f>
        <v/>
      </c>
      <c r="H23" s="59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</row>
    <row r="24">
      <c r="A24" s="49" t="str">
        <f>'Original Recipe'!A24</f>
        <v>Veggie</v>
      </c>
      <c r="B24" s="49" t="str">
        <f>'Original Recipe'!B24</f>
        <v>Salad</v>
      </c>
      <c r="C24" s="49" t="str">
        <f>'Original Recipe'!C24</f>
        <v>cherry tomatoes 小番茄</v>
      </c>
      <c r="D24" s="52">
        <f>'Original Recipe'!D24/'Original Recipe'!$D$8*$D$8</f>
        <v>5.76</v>
      </c>
      <c r="E24" s="54" t="str">
        <f>'Original Recipe'!E24</f>
        <v>台斤</v>
      </c>
      <c r="F24" s="56"/>
      <c r="G24" s="56" t="str">
        <f>'Original Recipe'!G24</f>
        <v/>
      </c>
      <c r="H24" s="59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</row>
    <row r="25">
      <c r="A25" s="49" t="str">
        <f>'Original Recipe'!A25</f>
        <v>Costco</v>
      </c>
      <c r="B25" s="49" t="str">
        <f>'Original Recipe'!B25</f>
        <v>Salad dressing</v>
      </c>
      <c r="C25" s="49" t="str">
        <f>'Original Recipe'!C25</f>
        <v>balsamic vinegar</v>
      </c>
      <c r="D25" s="52">
        <f>'Original Recipe'!D25/'Original Recipe'!$D$8*$D$8</f>
        <v>3.84</v>
      </c>
      <c r="E25" s="54" t="str">
        <f>'Original Recipe'!E25</f>
        <v>cup</v>
      </c>
      <c r="F25" s="56" t="str">
        <f>'Original Recipe'!F25</f>
        <v/>
      </c>
      <c r="G25" s="56" t="str">
        <f>'Original Recipe'!G25</f>
        <v/>
      </c>
      <c r="H25" s="59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</row>
    <row r="26">
      <c r="A26" s="49" t="str">
        <f>'Original Recipe'!A26</f>
        <v>~</v>
      </c>
      <c r="B26" s="49" t="str">
        <f>'Original Recipe'!B26</f>
        <v>Salad dressing</v>
      </c>
      <c r="C26" s="49" t="str">
        <f>'Original Recipe'!C26</f>
        <v>brown sugar</v>
      </c>
      <c r="D26" s="52">
        <f>'Original Recipe'!D26/'Original Recipe'!$D$8*$D$8</f>
        <v>22.416</v>
      </c>
      <c r="E26" s="54" t="str">
        <f>'Original Recipe'!E26</f>
        <v>tsp</v>
      </c>
      <c r="F26" s="56" t="str">
        <f>'Original Recipe'!F26</f>
        <v/>
      </c>
      <c r="G26" s="56" t="str">
        <f>'Original Recipe'!G26</f>
        <v/>
      </c>
      <c r="H26" s="59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</row>
    <row r="27">
      <c r="A27" s="49" t="str">
        <f>'Original Recipe'!A27</f>
        <v>Veggie</v>
      </c>
      <c r="B27" s="49" t="str">
        <f>'Original Recipe'!B27</f>
        <v>Salad dressing</v>
      </c>
      <c r="C27" s="49" t="str">
        <f>'Original Recipe'!C27</f>
        <v>garlic</v>
      </c>
      <c r="D27" s="52">
        <f>'Original Recipe'!D27/'Original Recipe'!$D$8*$D$8</f>
        <v>11.184</v>
      </c>
      <c r="E27" s="54" t="str">
        <f>'Original Recipe'!E27</f>
        <v>tbsp</v>
      </c>
      <c r="F27" s="56" t="str">
        <f>'Original Recipe'!F27</f>
        <v/>
      </c>
      <c r="G27" s="56" t="str">
        <f>'Original Recipe'!G27</f>
        <v/>
      </c>
      <c r="H27" s="59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</row>
    <row r="28">
      <c r="A28" s="49" t="str">
        <f>'Original Recipe'!A28</f>
        <v>~</v>
      </c>
      <c r="B28" s="49" t="str">
        <f>'Original Recipe'!B28</f>
        <v>Salad dressing</v>
      </c>
      <c r="C28" s="49" t="str">
        <f>'Original Recipe'!C28</f>
        <v>salt</v>
      </c>
      <c r="D28" s="52">
        <f>'Original Recipe'!D28/'Original Recipe'!$D$8*$D$8</f>
        <v>5.616</v>
      </c>
      <c r="E28" s="54" t="str">
        <f>'Original Recipe'!E28</f>
        <v>tsp</v>
      </c>
      <c r="F28" s="56" t="str">
        <f>'Original Recipe'!F28</f>
        <v/>
      </c>
      <c r="G28" s="56" t="str">
        <f>'Original Recipe'!G28</f>
        <v/>
      </c>
      <c r="H28" s="59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</row>
    <row r="29">
      <c r="A29" s="49" t="str">
        <f>'Original Recipe'!A29</f>
        <v>~</v>
      </c>
      <c r="B29" s="49" t="str">
        <f>'Original Recipe'!B29</f>
        <v>Salad dressing</v>
      </c>
      <c r="C29" s="49" t="str">
        <f>'Original Recipe'!C29</f>
        <v>ground black pepper</v>
      </c>
      <c r="D29" s="52">
        <f>'Original Recipe'!D29/'Original Recipe'!$D$8*$D$8</f>
        <v>5.616</v>
      </c>
      <c r="E29" s="54" t="str">
        <f>'Original Recipe'!E29</f>
        <v>tsp</v>
      </c>
      <c r="F29" s="56" t="str">
        <f>'Original Recipe'!F29</f>
        <v/>
      </c>
      <c r="G29" s="56" t="str">
        <f>'Original Recipe'!G29</f>
        <v/>
      </c>
      <c r="H29" s="59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</row>
    <row r="30">
      <c r="A30" s="49" t="str">
        <f>'Original Recipe'!A30</f>
        <v>~</v>
      </c>
      <c r="B30" s="49" t="str">
        <f>'Original Recipe'!B30</f>
        <v>Salad dressing</v>
      </c>
      <c r="C30" s="49" t="str">
        <f>'Original Recipe'!C30</f>
        <v>olive oil</v>
      </c>
      <c r="D30" s="52">
        <f>'Original Recipe'!D30/'Original Recipe'!$D$8*$D$8</f>
        <v>7.2</v>
      </c>
      <c r="E30" s="54" t="str">
        <f>'Original Recipe'!E30</f>
        <v>cup</v>
      </c>
      <c r="F30" s="56" t="str">
        <f>'Original Recipe'!F30</f>
        <v/>
      </c>
      <c r="G30" s="56" t="str">
        <f>'Original Recipe'!G30</f>
        <v/>
      </c>
      <c r="H30" s="59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</row>
    <row r="31">
      <c r="A31" s="49" t="str">
        <f>'Original Recipe'!A31</f>
        <v>Costco</v>
      </c>
      <c r="B31" s="49" t="str">
        <f>'Original Recipe'!B31</f>
        <v>Salad dressing</v>
      </c>
      <c r="C31" s="49" t="str">
        <f>'Original Recipe'!C31</f>
        <v>italian seasoning</v>
      </c>
      <c r="D31" s="52">
        <f>'Original Recipe'!D31/'Original Recipe'!$D$8*$D$8</f>
        <v>2.4</v>
      </c>
      <c r="E31" s="54" t="str">
        <f>'Original Recipe'!E31</f>
        <v>tbsp</v>
      </c>
      <c r="F31" s="56" t="str">
        <f>'Original Recipe'!F31</f>
        <v/>
      </c>
      <c r="G31" s="56"/>
      <c r="H31" s="59">
        <f>49*D31</f>
        <v>117.6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</row>
    <row r="32">
      <c r="A32" s="49" t="str">
        <f>'Original Recipe'!A32</f>
        <v>RT</v>
      </c>
      <c r="B32" s="49" t="str">
        <f>'Original Recipe'!B32</f>
        <v>fruit</v>
      </c>
      <c r="C32" s="49" t="str">
        <f>'Original Recipe'!C32</f>
        <v>Guavas</v>
      </c>
      <c r="D32" s="52">
        <f>'Original Recipe'!D32/'Original Recipe'!$D$8*$D$8</f>
        <v>19.2</v>
      </c>
      <c r="E32" s="54" t="str">
        <f>'Original Recipe'!E32</f>
        <v>each</v>
      </c>
      <c r="F32" s="56" t="str">
        <f>'Original Recipe'!F32</f>
        <v/>
      </c>
      <c r="G32" s="56"/>
      <c r="H32" s="59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</row>
    <row r="33">
      <c r="A33" s="73"/>
      <c r="B33" s="53" t="s">
        <v>123</v>
      </c>
      <c r="C33" s="53" t="s">
        <v>124</v>
      </c>
      <c r="D33" s="55">
        <v>4.0</v>
      </c>
      <c r="E33" s="107" t="s">
        <v>125</v>
      </c>
      <c r="F33" s="109" t="s">
        <v>130</v>
      </c>
      <c r="G33" s="110"/>
      <c r="H33" s="59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</row>
    <row r="34">
      <c r="A34" s="73"/>
      <c r="B34" s="53" t="s">
        <v>123</v>
      </c>
      <c r="C34" s="53" t="s">
        <v>134</v>
      </c>
      <c r="D34" s="60">
        <f t="array" ref="D34">""/'Original Recipe'!$D$8*$D$8</f>
        <v>0</v>
      </c>
      <c r="E34" s="113"/>
      <c r="F34" s="110"/>
      <c r="G34" s="110"/>
      <c r="H34" s="59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</row>
    <row r="35">
      <c r="A35" s="73"/>
      <c r="B35" s="53" t="s">
        <v>123</v>
      </c>
      <c r="C35" s="53" t="s">
        <v>135</v>
      </c>
      <c r="D35" s="60">
        <f t="array" ref="D35">""/'Original Recipe'!$D$8*$D$8</f>
        <v>0</v>
      </c>
      <c r="E35" s="113"/>
      <c r="F35" s="114" t="s">
        <v>136</v>
      </c>
      <c r="G35" s="110"/>
      <c r="H35" s="59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</row>
    <row r="36">
      <c r="A36" s="73"/>
      <c r="B36" s="53" t="s">
        <v>123</v>
      </c>
      <c r="C36" s="53" t="s">
        <v>137</v>
      </c>
      <c r="D36" s="60">
        <f t="array" ref="D36">""/'Original Recipe'!$D$8*$D$8</f>
        <v>0</v>
      </c>
      <c r="E36" s="113"/>
      <c r="F36" s="110"/>
      <c r="G36" s="110"/>
      <c r="H36" s="59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</row>
    <row r="37">
      <c r="A37" s="73"/>
      <c r="B37" s="53" t="s">
        <v>123</v>
      </c>
      <c r="C37" s="53" t="s">
        <v>142</v>
      </c>
      <c r="D37" s="60">
        <f t="array" ref="D37">""/'Original Recipe'!$D$8*$D$8</f>
        <v>0</v>
      </c>
      <c r="E37" s="113"/>
      <c r="F37" s="110"/>
      <c r="G37" s="110"/>
      <c r="H37" s="59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</row>
    <row r="38">
      <c r="A38" s="73"/>
      <c r="B38" s="53" t="s">
        <v>123</v>
      </c>
      <c r="C38" s="53" t="s">
        <v>148</v>
      </c>
      <c r="D38" s="60">
        <f t="array" ref="D38">""/'Original Recipe'!$D$8*$D$8</f>
        <v>0</v>
      </c>
      <c r="E38" s="113"/>
      <c r="F38" s="110"/>
      <c r="G38" s="110"/>
      <c r="H38" s="59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</row>
    <row r="39">
      <c r="A39" s="73"/>
      <c r="B39" s="53" t="s">
        <v>123</v>
      </c>
      <c r="C39" s="73"/>
      <c r="D39" s="60"/>
      <c r="E39" s="113"/>
      <c r="F39" s="110"/>
      <c r="G39" s="110"/>
      <c r="H39" s="59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</row>
    <row r="40">
      <c r="A40" s="74"/>
      <c r="B40" s="53" t="s">
        <v>123</v>
      </c>
      <c r="C40" s="74"/>
      <c r="D40" s="75"/>
      <c r="E40" s="113"/>
      <c r="F40" s="110"/>
      <c r="G40" s="110"/>
      <c r="H40" s="59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</row>
    <row r="41">
      <c r="A41" s="74"/>
      <c r="B41" s="53" t="s">
        <v>123</v>
      </c>
      <c r="C41" s="74"/>
      <c r="D41" s="75"/>
      <c r="E41" s="113"/>
      <c r="F41" s="110"/>
      <c r="G41" s="110"/>
      <c r="H41" s="59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</row>
    <row r="42">
      <c r="A42" s="74"/>
      <c r="B42" s="53" t="s">
        <v>123</v>
      </c>
      <c r="C42" s="74"/>
      <c r="D42" s="75"/>
      <c r="E42" s="113"/>
      <c r="F42" s="110"/>
      <c r="G42" s="110"/>
      <c r="H42" s="59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</row>
    <row r="43">
      <c r="A43" s="74"/>
      <c r="B43" s="53" t="s">
        <v>123</v>
      </c>
      <c r="C43" s="74"/>
      <c r="D43" s="75"/>
      <c r="E43" s="113"/>
      <c r="F43" s="110"/>
      <c r="G43" s="110"/>
      <c r="H43" s="59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</row>
    <row r="44">
      <c r="A44" s="74"/>
      <c r="B44" s="53" t="s">
        <v>123</v>
      </c>
      <c r="C44" s="74"/>
      <c r="D44" s="75"/>
      <c r="E44" s="113"/>
      <c r="F44" s="110"/>
      <c r="G44" s="110"/>
      <c r="H44" s="59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</row>
    <row r="45">
      <c r="A45" s="74"/>
      <c r="B45" s="53" t="s">
        <v>123</v>
      </c>
      <c r="C45" s="74"/>
      <c r="D45" s="75"/>
      <c r="E45" s="113"/>
      <c r="F45" s="110"/>
      <c r="G45" s="110"/>
      <c r="H45" s="59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</row>
    <row r="46">
      <c r="A46" s="22"/>
      <c r="B46" s="22"/>
      <c r="C46" s="74"/>
      <c r="D46" s="75"/>
      <c r="E46" s="128"/>
      <c r="F46" s="129"/>
      <c r="G46" s="129"/>
      <c r="H46" s="59"/>
    </row>
    <row r="47">
      <c r="A47" s="18"/>
      <c r="B47" s="18"/>
      <c r="C47" s="35"/>
      <c r="D47" s="47"/>
      <c r="E47" s="34"/>
      <c r="F47" s="130"/>
      <c r="G47" s="130"/>
      <c r="H47" s="5"/>
    </row>
    <row r="48">
      <c r="A48" s="77" t="s">
        <v>71</v>
      </c>
      <c r="B48" s="18"/>
      <c r="C48" s="18"/>
      <c r="D48" s="18"/>
      <c r="E48" s="18"/>
      <c r="F48" s="18"/>
      <c r="G48" s="19"/>
      <c r="H48" s="59"/>
    </row>
    <row r="49">
      <c r="A49" s="78"/>
      <c r="B49" s="18"/>
      <c r="C49" s="18"/>
      <c r="D49" s="79"/>
      <c r="E49" s="132"/>
      <c r="F49" s="133"/>
      <c r="G49" s="133"/>
      <c r="H49" s="5"/>
    </row>
    <row r="50">
      <c r="A50" s="28" t="s">
        <v>72</v>
      </c>
      <c r="B50" s="18"/>
      <c r="C50" s="19"/>
      <c r="D50" s="81"/>
      <c r="E50" s="134"/>
      <c r="F50" s="4"/>
      <c r="G50" s="4"/>
      <c r="H50" s="5"/>
    </row>
    <row r="51">
      <c r="A51" s="35"/>
      <c r="B51" s="35"/>
      <c r="C51" s="35"/>
      <c r="D51" s="47"/>
      <c r="E51" s="15"/>
      <c r="F51" s="17"/>
      <c r="G51" s="17"/>
      <c r="H51" s="5"/>
    </row>
    <row r="52">
      <c r="A52" s="40" t="s">
        <v>21</v>
      </c>
      <c r="B52" s="83" t="s">
        <v>73</v>
      </c>
      <c r="C52" s="83" t="s">
        <v>221</v>
      </c>
      <c r="D52" s="136" t="s">
        <v>74</v>
      </c>
      <c r="E52" s="18"/>
      <c r="F52" s="18"/>
      <c r="G52" s="18"/>
      <c r="H52" s="5"/>
    </row>
    <row r="53">
      <c r="A53" s="138"/>
      <c r="B53" s="139"/>
      <c r="C53" s="139"/>
      <c r="D53" s="140"/>
      <c r="E53" s="18"/>
      <c r="F53" s="18"/>
      <c r="G53" s="19"/>
      <c r="H53" s="59"/>
    </row>
    <row r="54">
      <c r="A54" s="138"/>
      <c r="B54" s="139"/>
      <c r="C54" s="139"/>
      <c r="D54" s="140"/>
      <c r="E54" s="18"/>
      <c r="F54" s="18"/>
      <c r="G54" s="18"/>
      <c r="H54" s="5"/>
    </row>
    <row r="55">
      <c r="A55" s="138"/>
      <c r="B55" s="139"/>
      <c r="C55" s="139"/>
      <c r="D55" s="140"/>
      <c r="E55" s="18"/>
      <c r="F55" s="18"/>
      <c r="G55" s="18"/>
      <c r="H55" s="5"/>
    </row>
    <row r="56">
      <c r="A56" s="138"/>
      <c r="B56" s="139"/>
      <c r="C56" s="139"/>
      <c r="D56" s="142"/>
      <c r="E56" s="18"/>
      <c r="F56" s="18"/>
      <c r="G56" s="19"/>
      <c r="H56" s="59"/>
    </row>
  </sheetData>
  <mergeCells count="11">
    <mergeCell ref="D53:G53"/>
    <mergeCell ref="A48:G48"/>
    <mergeCell ref="A50:C50"/>
    <mergeCell ref="D52:G52"/>
    <mergeCell ref="D54:G54"/>
    <mergeCell ref="D55:G55"/>
    <mergeCell ref="D56:G56"/>
    <mergeCell ref="B1:C1"/>
    <mergeCell ref="A6:G6"/>
    <mergeCell ref="A8:C8"/>
    <mergeCell ref="D10:E10"/>
  </mergeCells>
  <hyperlinks>
    <hyperlink r:id="rId1" ref="G13"/>
    <hyperlink r:id="rId2" ref="F3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.86"/>
    <col customWidth="1" min="2" max="2" width="17.29"/>
    <col customWidth="1" min="3" max="3" width="29.86"/>
    <col customWidth="1" min="4" max="4" width="8.71"/>
    <col customWidth="1" min="5" max="5" width="33.86"/>
    <col customWidth="1" min="6" max="6" width="26.57"/>
    <col customWidth="1" min="7" max="20" width="17.29"/>
  </cols>
  <sheetData>
    <row r="1">
      <c r="A1" s="1" t="s">
        <v>0</v>
      </c>
      <c r="B1" s="1" t="s">
        <v>3</v>
      </c>
      <c r="D1" s="2"/>
      <c r="E1" s="3"/>
      <c r="F1" s="4"/>
      <c r="G1" s="4"/>
      <c r="H1" s="5"/>
    </row>
    <row r="2">
      <c r="A2" s="6" t="s">
        <v>4</v>
      </c>
      <c r="B2" s="7">
        <f>50*D8</f>
        <v>2000</v>
      </c>
      <c r="D2" s="2"/>
      <c r="E2" s="8" t="s">
        <v>6</v>
      </c>
      <c r="F2" s="4"/>
      <c r="G2" s="4"/>
      <c r="H2" s="5"/>
    </row>
    <row r="3">
      <c r="A3" s="6" t="s">
        <v>8</v>
      </c>
      <c r="B3" s="7"/>
      <c r="D3" s="2"/>
      <c r="E3" s="10" t="s">
        <v>12</v>
      </c>
      <c r="F3" s="4"/>
      <c r="G3" s="4"/>
      <c r="H3" s="5"/>
    </row>
    <row r="4">
      <c r="C4" s="9" t="s">
        <v>11</v>
      </c>
      <c r="D4" s="11" t="s">
        <v>11</v>
      </c>
      <c r="E4" s="3"/>
      <c r="F4" s="4"/>
      <c r="G4" s="4"/>
      <c r="H4" s="5"/>
    </row>
    <row r="5">
      <c r="A5" s="12"/>
      <c r="B5" s="12"/>
      <c r="C5" s="12"/>
      <c r="D5" s="13"/>
      <c r="E5" s="15"/>
      <c r="F5" s="17"/>
      <c r="G5" s="17"/>
      <c r="H5" s="5"/>
    </row>
    <row r="6">
      <c r="A6" s="16" t="s">
        <v>14</v>
      </c>
      <c r="B6" s="18"/>
      <c r="C6" s="18"/>
      <c r="D6" s="18"/>
      <c r="E6" s="18"/>
      <c r="F6" s="18"/>
      <c r="G6" s="18"/>
      <c r="H6" s="5"/>
    </row>
    <row r="7">
      <c r="A7" s="20"/>
      <c r="B7" s="20"/>
      <c r="C7" s="20"/>
      <c r="D7" s="21"/>
      <c r="E7" s="26"/>
      <c r="F7" s="27"/>
      <c r="G7" s="27"/>
      <c r="H7" s="5"/>
    </row>
    <row r="8">
      <c r="A8" s="28" t="s">
        <v>15</v>
      </c>
      <c r="B8" s="18"/>
      <c r="C8" s="19"/>
      <c r="D8" s="29">
        <v>40.0</v>
      </c>
      <c r="E8" s="30" t="s">
        <v>16</v>
      </c>
      <c r="F8" s="31"/>
      <c r="G8" s="4"/>
      <c r="H8" s="5">
        <f>H9/D8</f>
        <v>30.24239035</v>
      </c>
      <c r="I8" s="33" t="s">
        <v>17</v>
      </c>
    </row>
    <row r="9">
      <c r="A9" s="34"/>
      <c r="B9" s="34"/>
      <c r="C9" s="35"/>
      <c r="D9" s="36"/>
      <c r="E9" s="34"/>
      <c r="F9" s="17"/>
      <c r="G9" s="4"/>
      <c r="H9" s="5">
        <f>sum(H11:H46)</f>
        <v>1209.695614</v>
      </c>
      <c r="I9" s="33" t="s">
        <v>18</v>
      </c>
    </row>
    <row r="10">
      <c r="A10" s="39" t="s">
        <v>19</v>
      </c>
      <c r="B10" s="39" t="s">
        <v>20</v>
      </c>
      <c r="C10" s="40" t="s">
        <v>21</v>
      </c>
      <c r="D10" s="42" t="s">
        <v>22</v>
      </c>
      <c r="E10" s="18"/>
      <c r="F10" s="43" t="s">
        <v>23</v>
      </c>
      <c r="G10" s="44"/>
      <c r="H10" s="46" t="s">
        <v>24</v>
      </c>
    </row>
    <row r="11" hidden="1">
      <c r="A11" s="49" t="str">
        <f>'Original Recipe'!A11</f>
        <v>RT</v>
      </c>
      <c r="B11" s="49" t="str">
        <f>'Original Recipe'!B11</f>
        <v>Pasta</v>
      </c>
      <c r="C11" s="49" t="str">
        <f>'Original Recipe'!C11</f>
        <v>Fresh clams</v>
      </c>
      <c r="D11" s="52">
        <f>'Original Recipe'!D11/'Original Recipe'!$D$8*$D$8</f>
        <v>8.32</v>
      </c>
      <c r="E11" s="54" t="str">
        <f>'Original Recipe'!E11</f>
        <v>kg</v>
      </c>
      <c r="F11" s="56" t="str">
        <f>'Original Recipe'!F11</f>
        <v/>
      </c>
      <c r="G11" s="56" t="str">
        <f>'Original Recipe'!G11</f>
        <v/>
      </c>
      <c r="H11" s="59">
        <f>D11/0.6*55</f>
        <v>762.6666667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</row>
    <row r="12" hidden="1">
      <c r="A12" s="49" t="str">
        <f>'Original Recipe'!A12</f>
        <v>Costco</v>
      </c>
      <c r="B12" s="49" t="str">
        <f>'Original Recipe'!B12</f>
        <v>Pasta</v>
      </c>
      <c r="C12" s="49" t="str">
        <f>'Original Recipe'!C12</f>
        <v>Spaghetti pasta</v>
      </c>
      <c r="D12" s="52">
        <f>'Original Recipe'!D12/'Original Recipe'!$D$8*$D$8</f>
        <v>6</v>
      </c>
      <c r="E12" s="54" t="str">
        <f>'Original Recipe'!E12</f>
        <v>small bags (500 g each)</v>
      </c>
      <c r="F12" s="56" t="str">
        <f>'Original Recipe'!F12</f>
        <v>~75g/person</v>
      </c>
      <c r="G12" s="56" t="str">
        <f>'Original Recipe'!G12</f>
        <v/>
      </c>
      <c r="H12" s="59">
        <f>299/8*D12</f>
        <v>224.25</v>
      </c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</row>
    <row r="13" hidden="1">
      <c r="A13" s="49" t="str">
        <f>'Original Recipe'!A13</f>
        <v>Costco</v>
      </c>
      <c r="B13" s="49" t="str">
        <f>'Original Recipe'!B13</f>
        <v>Pasta</v>
      </c>
      <c r="C13" s="49" t="str">
        <f>'Original Recipe'!C13</f>
        <v>Tomatoes, diced, drain weight</v>
      </c>
      <c r="D13" s="52">
        <f>'Original Recipe'!D13/'Original Recipe'!$D$8*$D$8</f>
        <v>3.2</v>
      </c>
      <c r="E13" s="54" t="str">
        <f>'Original Recipe'!E13</f>
        <v>kg</v>
      </c>
      <c r="F13" s="56" t="str">
        <f>'Original Recipe'!F13</f>
        <v>Costco diced tomato 
2.89kg/can
 (drain weight 1.9 kg)</v>
      </c>
      <c r="G13" s="69" t="str">
        <f>'Original Recipe'!G13</f>
        <v>http://www.costcobbs.com/thread-14052-1-1.html</v>
      </c>
      <c r="H13" s="59">
        <f>109*D13/1.9</f>
        <v>183.5789474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</row>
    <row r="14" hidden="1">
      <c r="A14" s="49" t="str">
        <f>'Original Recipe'!A14</f>
        <v>Veggie</v>
      </c>
      <c r="B14" s="49" t="str">
        <f>'Original Recipe'!B14</f>
        <v>Pasta</v>
      </c>
      <c r="C14" s="49" t="str">
        <f>'Original Recipe'!C14</f>
        <v>Onion</v>
      </c>
      <c r="D14" s="52">
        <f>'Original Recipe'!D14/'Original Recipe'!$D$8*$D$8</f>
        <v>6.4</v>
      </c>
      <c r="E14" s="54" t="str">
        <f>'Original Recipe'!E14</f>
        <v>pcs</v>
      </c>
      <c r="F14" s="56" t="str">
        <f>'Original Recipe'!F14</f>
        <v/>
      </c>
      <c r="G14" s="56" t="str">
        <f>'Original Recipe'!G14</f>
        <v/>
      </c>
      <c r="H14" s="59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</row>
    <row r="15" hidden="1">
      <c r="A15" s="49" t="str">
        <f>'Original Recipe'!A15</f>
        <v>Veggie</v>
      </c>
      <c r="B15" s="49" t="str">
        <f>'Original Recipe'!B15</f>
        <v>Pasta</v>
      </c>
      <c r="C15" s="49" t="str">
        <f>'Original Recipe'!C15</f>
        <v>Garlic</v>
      </c>
      <c r="D15" s="52">
        <f>'Original Recipe'!D15/'Original Recipe'!$D$8*$D$8</f>
        <v>4.8</v>
      </c>
      <c r="E15" s="54" t="str">
        <f>'Original Recipe'!E15</f>
        <v>Head</v>
      </c>
      <c r="F15" s="56" t="str">
        <f>'Original Recipe'!F15</f>
        <v/>
      </c>
      <c r="G15" s="56" t="str">
        <f>'Original Recipe'!G15</f>
        <v/>
      </c>
      <c r="H15" s="59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</row>
    <row r="16" hidden="1">
      <c r="A16" s="49" t="str">
        <f>'Original Recipe'!A16</f>
        <v>Veggie</v>
      </c>
      <c r="B16" s="49" t="str">
        <f>'Original Recipe'!B16</f>
        <v>Pasta</v>
      </c>
      <c r="C16" s="49" t="str">
        <f>'Original Recipe'!C16</f>
        <v>Basil</v>
      </c>
      <c r="D16" s="52">
        <f>'Original Recipe'!D16/'Original Recipe'!$D$8*$D$8</f>
        <v>480</v>
      </c>
      <c r="E16" s="54" t="str">
        <f>'Original Recipe'!E16</f>
        <v>g</v>
      </c>
      <c r="F16" s="56" t="str">
        <f>'Original Recipe'!F16</f>
        <v/>
      </c>
      <c r="G16" s="56" t="str">
        <f>'Original Recipe'!G16</f>
        <v/>
      </c>
      <c r="H16" s="59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</row>
    <row r="17" hidden="1">
      <c r="A17" s="49" t="str">
        <f>'Original Recipe'!A17</f>
        <v>RT</v>
      </c>
      <c r="B17" s="49" t="str">
        <f>'Original Recipe'!B17</f>
        <v>Pasta</v>
      </c>
      <c r="C17" s="49" t="str">
        <f>'Original Recipe'!C17</f>
        <v>Rice Wine</v>
      </c>
      <c r="D17" s="52">
        <f>'Original Recipe'!D17/'Original Recipe'!$D$8*$D$8</f>
        <v>0.64</v>
      </c>
      <c r="E17" s="54" t="str">
        <f>'Original Recipe'!E17</f>
        <v>cup</v>
      </c>
      <c r="F17" s="56" t="str">
        <f>'Original Recipe'!F17</f>
        <v/>
      </c>
      <c r="G17" s="56" t="str">
        <f>'Original Recipe'!G17</f>
        <v/>
      </c>
      <c r="H17" s="59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</row>
    <row r="18" hidden="1">
      <c r="A18" s="49" t="str">
        <f>'Original Recipe'!A18</f>
        <v>~</v>
      </c>
      <c r="B18" s="49" t="str">
        <f>'Original Recipe'!B18</f>
        <v>Pasta</v>
      </c>
      <c r="C18" s="49" t="str">
        <f>'Original Recipe'!C18</f>
        <v>Olive Oil</v>
      </c>
      <c r="D18" s="52">
        <f>'Original Recipe'!D18/'Original Recipe'!$D$8*$D$8</f>
        <v>1.12</v>
      </c>
      <c r="E18" s="54" t="str">
        <f>'Original Recipe'!E18</f>
        <v>cup</v>
      </c>
      <c r="F18" s="56" t="str">
        <f>'Original Recipe'!F18</f>
        <v/>
      </c>
      <c r="G18" s="56" t="str">
        <f>'Original Recipe'!G18</f>
        <v/>
      </c>
      <c r="H18" s="59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</row>
    <row r="19" hidden="1">
      <c r="A19" s="49" t="str">
        <f>'Original Recipe'!A19</f>
        <v>~</v>
      </c>
      <c r="B19" s="49" t="str">
        <f>'Original Recipe'!B19</f>
        <v>Pasta</v>
      </c>
      <c r="C19" s="49" t="str">
        <f>'Original Recipe'!C19</f>
        <v>ground black pepper</v>
      </c>
      <c r="D19" s="52">
        <f>'Original Recipe'!D19/'Original Recipe'!$D$8*$D$8</f>
        <v>0</v>
      </c>
      <c r="E19" s="54" t="str">
        <f>'Original Recipe'!E19</f>
        <v>to taste</v>
      </c>
      <c r="F19" s="56" t="str">
        <f>'Original Recipe'!F19</f>
        <v/>
      </c>
      <c r="G19" s="56" t="str">
        <f>'Original Recipe'!G19</f>
        <v/>
      </c>
      <c r="H19" s="59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</row>
    <row r="20" hidden="1">
      <c r="A20" s="49" t="str">
        <f>'Original Recipe'!A20</f>
        <v>~</v>
      </c>
      <c r="B20" s="49" t="str">
        <f>'Original Recipe'!B20</f>
        <v>Pasta</v>
      </c>
      <c r="C20" s="49" t="str">
        <f>'Original Recipe'!C20</f>
        <v>Salt</v>
      </c>
      <c r="D20" s="52">
        <f>'Original Recipe'!D20/'Original Recipe'!$D$8*$D$8</f>
        <v>0</v>
      </c>
      <c r="E20" s="54" t="str">
        <f>'Original Recipe'!E20</f>
        <v>to taste</v>
      </c>
      <c r="F20" s="56" t="str">
        <f>'Original Recipe'!F20</f>
        <v/>
      </c>
      <c r="G20" s="56" t="str">
        <f>'Original Recipe'!G20</f>
        <v/>
      </c>
      <c r="H20" s="59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</row>
    <row r="21" hidden="1">
      <c r="A21" s="49" t="str">
        <f>'Original Recipe'!A21</f>
        <v>~</v>
      </c>
      <c r="B21" s="49" t="str">
        <f>'Original Recipe'!B21</f>
        <v>Pasta</v>
      </c>
      <c r="C21" s="49" t="str">
        <f>'Original Recipe'!C21</f>
        <v>Parsley</v>
      </c>
      <c r="D21" s="52">
        <f>'Original Recipe'!D21/'Original Recipe'!$D$8*$D$8</f>
        <v>1.12</v>
      </c>
      <c r="E21" s="54" t="str">
        <f>'Original Recipe'!E21</f>
        <v>cup</v>
      </c>
      <c r="F21" s="56" t="str">
        <f>'Original Recipe'!F21</f>
        <v/>
      </c>
      <c r="G21" s="56" t="str">
        <f>'Original Recipe'!G21</f>
        <v/>
      </c>
      <c r="H21" s="59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</row>
    <row r="22" hidden="1">
      <c r="A22" s="49" t="str">
        <f>'Original Recipe'!A22</f>
        <v>Veggie</v>
      </c>
      <c r="B22" s="49" t="str">
        <f>'Original Recipe'!B22</f>
        <v>Salad</v>
      </c>
      <c r="C22" s="49" t="str">
        <f>'Original Recipe'!C22</f>
        <v>Iceberg lettuce</v>
      </c>
      <c r="D22" s="52">
        <f>'Original Recipe'!D22/'Original Recipe'!$D$8*$D$8</f>
        <v>2.72</v>
      </c>
      <c r="E22" s="54" t="str">
        <f>'Original Recipe'!E22</f>
        <v>heads</v>
      </c>
      <c r="F22" s="56" t="str">
        <f>'Original Recipe'!F22</f>
        <v>should use romaine lettuce for Easter!</v>
      </c>
      <c r="G22" s="56" t="str">
        <f>'Original Recipe'!G22</f>
        <v/>
      </c>
      <c r="H22" s="59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</row>
    <row r="23" hidden="1">
      <c r="A23" s="49" t="str">
        <f>'Original Recipe'!A23</f>
        <v>Veggie</v>
      </c>
      <c r="B23" s="49" t="str">
        <f>'Original Recipe'!B23</f>
        <v>Salad</v>
      </c>
      <c r="C23" s="49" t="str">
        <f>'Original Recipe'!C23</f>
        <v>Cucumber</v>
      </c>
      <c r="D23" s="52">
        <f>'Original Recipe'!D23/'Original Recipe'!$D$8*$D$8</f>
        <v>8</v>
      </c>
      <c r="E23" s="54" t="str">
        <f>'Original Recipe'!E23</f>
        <v>條</v>
      </c>
      <c r="F23" s="56" t="str">
        <f>'Original Recipe'!F23</f>
        <v/>
      </c>
      <c r="G23" s="56" t="str">
        <f>'Original Recipe'!G23</f>
        <v/>
      </c>
      <c r="H23" s="59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</row>
    <row r="24">
      <c r="A24" s="49" t="str">
        <f>'Original Recipe'!A24</f>
        <v>Veggie</v>
      </c>
      <c r="B24" s="49" t="str">
        <f>'Original Recipe'!B24</f>
        <v>Salad</v>
      </c>
      <c r="C24" s="49" t="str">
        <f>'Original Recipe'!C24</f>
        <v>cherry tomatoes 小番茄</v>
      </c>
      <c r="D24" s="52">
        <f>'Original Recipe'!D24/'Original Recipe'!$D$8*$D$8</f>
        <v>1.92</v>
      </c>
      <c r="E24" s="54" t="str">
        <f>'Original Recipe'!E24</f>
        <v>台斤</v>
      </c>
      <c r="F24" s="56"/>
      <c r="G24" s="56" t="str">
        <f>'Original Recipe'!G24</f>
        <v/>
      </c>
      <c r="H24" s="59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</row>
    <row r="25">
      <c r="A25" s="49" t="str">
        <f>'Original Recipe'!A25</f>
        <v>Costco</v>
      </c>
      <c r="B25" s="49" t="str">
        <f>'Original Recipe'!B25</f>
        <v>Salad dressing</v>
      </c>
      <c r="C25" s="49" t="str">
        <f>'Original Recipe'!C25</f>
        <v>balsamic vinegar</v>
      </c>
      <c r="D25" s="52">
        <f>'Original Recipe'!D25/'Original Recipe'!$D$8*$D$8</f>
        <v>1.28</v>
      </c>
      <c r="E25" s="54" t="str">
        <f>'Original Recipe'!E25</f>
        <v>cup</v>
      </c>
      <c r="F25" s="56" t="str">
        <f>'Original Recipe'!F25</f>
        <v/>
      </c>
      <c r="G25" s="56" t="str">
        <f>'Original Recipe'!G25</f>
        <v/>
      </c>
      <c r="H25" s="59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</row>
    <row r="26">
      <c r="A26" s="49" t="str">
        <f>'Original Recipe'!A26</f>
        <v>~</v>
      </c>
      <c r="B26" s="49" t="str">
        <f>'Original Recipe'!B26</f>
        <v>Salad dressing</v>
      </c>
      <c r="C26" s="49" t="str">
        <f>'Original Recipe'!C26</f>
        <v>brown sugar</v>
      </c>
      <c r="D26" s="52">
        <f>'Original Recipe'!D26/'Original Recipe'!$D$8*$D$8</f>
        <v>7.472</v>
      </c>
      <c r="E26" s="54" t="str">
        <f>'Original Recipe'!E26</f>
        <v>tsp</v>
      </c>
      <c r="F26" s="56" t="str">
        <f>'Original Recipe'!F26</f>
        <v/>
      </c>
      <c r="G26" s="56" t="str">
        <f>'Original Recipe'!G26</f>
        <v/>
      </c>
      <c r="H26" s="59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</row>
    <row r="27">
      <c r="A27" s="49" t="str">
        <f>'Original Recipe'!A27</f>
        <v>Veggie</v>
      </c>
      <c r="B27" s="49" t="str">
        <f>'Original Recipe'!B27</f>
        <v>Salad dressing</v>
      </c>
      <c r="C27" s="49" t="str">
        <f>'Original Recipe'!C27</f>
        <v>garlic</v>
      </c>
      <c r="D27" s="52">
        <f>'Original Recipe'!D27/'Original Recipe'!$D$8*$D$8</f>
        <v>3.728</v>
      </c>
      <c r="E27" s="54" t="str">
        <f>'Original Recipe'!E27</f>
        <v>tbsp</v>
      </c>
      <c r="F27" s="56" t="str">
        <f>'Original Recipe'!F27</f>
        <v/>
      </c>
      <c r="G27" s="56" t="str">
        <f>'Original Recipe'!G27</f>
        <v/>
      </c>
      <c r="H27" s="59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</row>
    <row r="28">
      <c r="A28" s="49" t="str">
        <f>'Original Recipe'!A28</f>
        <v>~</v>
      </c>
      <c r="B28" s="49" t="str">
        <f>'Original Recipe'!B28</f>
        <v>Salad dressing</v>
      </c>
      <c r="C28" s="49" t="str">
        <f>'Original Recipe'!C28</f>
        <v>salt</v>
      </c>
      <c r="D28" s="52">
        <f>'Original Recipe'!D28/'Original Recipe'!$D$8*$D$8</f>
        <v>1.872</v>
      </c>
      <c r="E28" s="54" t="str">
        <f>'Original Recipe'!E28</f>
        <v>tsp</v>
      </c>
      <c r="F28" s="56" t="str">
        <f>'Original Recipe'!F28</f>
        <v/>
      </c>
      <c r="G28" s="56" t="str">
        <f>'Original Recipe'!G28</f>
        <v/>
      </c>
      <c r="H28" s="59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</row>
    <row r="29">
      <c r="A29" s="49" t="str">
        <f>'Original Recipe'!A29</f>
        <v>~</v>
      </c>
      <c r="B29" s="49" t="str">
        <f>'Original Recipe'!B29</f>
        <v>Salad dressing</v>
      </c>
      <c r="C29" s="49" t="str">
        <f>'Original Recipe'!C29</f>
        <v>ground black pepper</v>
      </c>
      <c r="D29" s="52">
        <f>'Original Recipe'!D29/'Original Recipe'!$D$8*$D$8</f>
        <v>1.872</v>
      </c>
      <c r="E29" s="54" t="str">
        <f>'Original Recipe'!E29</f>
        <v>tsp</v>
      </c>
      <c r="F29" s="56" t="str">
        <f>'Original Recipe'!F29</f>
        <v/>
      </c>
      <c r="G29" s="56" t="str">
        <f>'Original Recipe'!G29</f>
        <v/>
      </c>
      <c r="H29" s="59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</row>
    <row r="30">
      <c r="A30" s="49" t="str">
        <f>'Original Recipe'!A30</f>
        <v>~</v>
      </c>
      <c r="B30" s="49" t="str">
        <f>'Original Recipe'!B30</f>
        <v>Salad dressing</v>
      </c>
      <c r="C30" s="49" t="str">
        <f>'Original Recipe'!C30</f>
        <v>olive oil</v>
      </c>
      <c r="D30" s="52">
        <f>'Original Recipe'!D30/'Original Recipe'!$D$8*$D$8</f>
        <v>2.4</v>
      </c>
      <c r="E30" s="54" t="str">
        <f>'Original Recipe'!E30</f>
        <v>cup</v>
      </c>
      <c r="F30" s="56" t="str">
        <f>'Original Recipe'!F30</f>
        <v/>
      </c>
      <c r="G30" s="56" t="str">
        <f>'Original Recipe'!G30</f>
        <v/>
      </c>
      <c r="H30" s="59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</row>
    <row r="31">
      <c r="A31" s="49" t="str">
        <f>'Original Recipe'!A31</f>
        <v>Costco</v>
      </c>
      <c r="B31" s="49" t="str">
        <f>'Original Recipe'!B31</f>
        <v>Salad dressing</v>
      </c>
      <c r="C31" s="49" t="str">
        <f>'Original Recipe'!C31</f>
        <v>italian seasoning</v>
      </c>
      <c r="D31" s="52">
        <f>'Original Recipe'!D31/'Original Recipe'!$D$8*$D$8</f>
        <v>0.8</v>
      </c>
      <c r="E31" s="54" t="str">
        <f>'Original Recipe'!E31</f>
        <v>tbsp</v>
      </c>
      <c r="F31" s="56" t="str">
        <f>'Original Recipe'!F31</f>
        <v/>
      </c>
      <c r="G31" s="56"/>
      <c r="H31" s="59">
        <f>49*D31</f>
        <v>39.2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</row>
    <row r="32" hidden="1">
      <c r="A32" s="49" t="str">
        <f>'Original Recipe'!A32</f>
        <v>RT</v>
      </c>
      <c r="B32" s="49" t="str">
        <f>'Original Recipe'!B32</f>
        <v>fruit</v>
      </c>
      <c r="C32" s="49" t="str">
        <f>'Original Recipe'!C32</f>
        <v>Guavas</v>
      </c>
      <c r="D32" s="52">
        <f>'Original Recipe'!D32/'Original Recipe'!$D$8*$D$8</f>
        <v>6.4</v>
      </c>
      <c r="E32" s="54" t="str">
        <f>'Original Recipe'!E32</f>
        <v>each</v>
      </c>
      <c r="F32" s="56" t="str">
        <f>'Original Recipe'!F32</f>
        <v/>
      </c>
      <c r="G32" s="56"/>
      <c r="H32" s="59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</row>
    <row r="33" hidden="1">
      <c r="A33" s="73"/>
      <c r="B33" s="53" t="s">
        <v>123</v>
      </c>
      <c r="C33" s="53" t="s">
        <v>124</v>
      </c>
      <c r="D33" s="55">
        <v>4.0</v>
      </c>
      <c r="E33" s="107" t="s">
        <v>125</v>
      </c>
      <c r="F33" s="109" t="s">
        <v>130</v>
      </c>
      <c r="G33" s="110"/>
      <c r="H33" s="59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</row>
    <row r="34" hidden="1">
      <c r="A34" s="73"/>
      <c r="B34" s="53" t="s">
        <v>123</v>
      </c>
      <c r="C34" s="53" t="s">
        <v>134</v>
      </c>
      <c r="D34" s="60">
        <f t="array" ref="D34">""/'Original Recipe'!$D$8*$D$8</f>
        <v>0</v>
      </c>
      <c r="E34" s="113"/>
      <c r="F34" s="110"/>
      <c r="G34" s="110"/>
      <c r="H34" s="59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</row>
    <row r="35" hidden="1">
      <c r="A35" s="73"/>
      <c r="B35" s="53" t="s">
        <v>123</v>
      </c>
      <c r="C35" s="53" t="s">
        <v>135</v>
      </c>
      <c r="D35" s="60">
        <f t="array" ref="D35">""/'Original Recipe'!$D$8*$D$8</f>
        <v>0</v>
      </c>
      <c r="E35" s="113"/>
      <c r="F35" s="114" t="s">
        <v>136</v>
      </c>
      <c r="G35" s="110"/>
      <c r="H35" s="59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</row>
    <row r="36" hidden="1">
      <c r="A36" s="73"/>
      <c r="B36" s="53" t="s">
        <v>123</v>
      </c>
      <c r="C36" s="53" t="s">
        <v>137</v>
      </c>
      <c r="D36" s="60">
        <f t="array" ref="D36">""/'Original Recipe'!$D$8*$D$8</f>
        <v>0</v>
      </c>
      <c r="E36" s="113"/>
      <c r="F36" s="110"/>
      <c r="G36" s="110"/>
      <c r="H36" s="59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</row>
    <row r="37" hidden="1">
      <c r="A37" s="73"/>
      <c r="B37" s="53" t="s">
        <v>123</v>
      </c>
      <c r="C37" s="53" t="s">
        <v>142</v>
      </c>
      <c r="D37" s="60">
        <f t="array" ref="D37">""/'Original Recipe'!$D$8*$D$8</f>
        <v>0</v>
      </c>
      <c r="E37" s="113"/>
      <c r="F37" s="110"/>
      <c r="G37" s="110"/>
      <c r="H37" s="59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</row>
    <row r="38" hidden="1">
      <c r="A38" s="73"/>
      <c r="B38" s="53" t="s">
        <v>123</v>
      </c>
      <c r="C38" s="53" t="s">
        <v>148</v>
      </c>
      <c r="D38" s="60">
        <f t="array" ref="D38">""/'Original Recipe'!$D$8*$D$8</f>
        <v>0</v>
      </c>
      <c r="E38" s="113"/>
      <c r="F38" s="110"/>
      <c r="G38" s="110"/>
      <c r="H38" s="59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</row>
    <row r="39" hidden="1">
      <c r="A39" s="73"/>
      <c r="B39" s="53" t="s">
        <v>123</v>
      </c>
      <c r="C39" s="73"/>
      <c r="D39" s="60"/>
      <c r="E39" s="113"/>
      <c r="F39" s="110"/>
      <c r="G39" s="110"/>
      <c r="H39" s="59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</row>
    <row r="40" hidden="1">
      <c r="A40" s="74"/>
      <c r="B40" s="53" t="s">
        <v>123</v>
      </c>
      <c r="C40" s="74"/>
      <c r="D40" s="75"/>
      <c r="E40" s="113"/>
      <c r="F40" s="110"/>
      <c r="G40" s="110"/>
      <c r="H40" s="59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</row>
    <row r="41" hidden="1">
      <c r="A41" s="74"/>
      <c r="B41" s="53" t="s">
        <v>123</v>
      </c>
      <c r="C41" s="74"/>
      <c r="D41" s="75"/>
      <c r="E41" s="113"/>
      <c r="F41" s="110"/>
      <c r="G41" s="110"/>
      <c r="H41" s="59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</row>
    <row r="42" hidden="1">
      <c r="A42" s="74"/>
      <c r="B42" s="53" t="s">
        <v>123</v>
      </c>
      <c r="C42" s="74"/>
      <c r="D42" s="75"/>
      <c r="E42" s="113"/>
      <c r="F42" s="110"/>
      <c r="G42" s="110"/>
      <c r="H42" s="59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</row>
    <row r="43" hidden="1">
      <c r="A43" s="74"/>
      <c r="B43" s="53" t="s">
        <v>123</v>
      </c>
      <c r="C43" s="74"/>
      <c r="D43" s="75"/>
      <c r="E43" s="113"/>
      <c r="F43" s="110"/>
      <c r="G43" s="110"/>
      <c r="H43" s="59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</row>
    <row r="44" hidden="1">
      <c r="A44" s="74"/>
      <c r="B44" s="53" t="s">
        <v>123</v>
      </c>
      <c r="C44" s="74"/>
      <c r="D44" s="75"/>
      <c r="E44" s="113"/>
      <c r="F44" s="110"/>
      <c r="G44" s="110"/>
      <c r="H44" s="59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</row>
    <row r="45" hidden="1">
      <c r="A45" s="74"/>
      <c r="B45" s="53" t="s">
        <v>123</v>
      </c>
      <c r="C45" s="74"/>
      <c r="D45" s="75"/>
      <c r="E45" s="113"/>
      <c r="F45" s="110"/>
      <c r="G45" s="110"/>
      <c r="H45" s="59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</row>
    <row r="46" hidden="1">
      <c r="A46" s="22"/>
      <c r="B46" s="22"/>
      <c r="C46" s="74"/>
      <c r="D46" s="75"/>
      <c r="E46" s="128"/>
      <c r="F46" s="129"/>
      <c r="G46" s="129"/>
      <c r="H46" s="59"/>
    </row>
    <row r="47" hidden="1">
      <c r="A47" s="18"/>
      <c r="B47" s="18"/>
      <c r="C47" s="35"/>
      <c r="D47" s="47"/>
      <c r="E47" s="34"/>
      <c r="F47" s="130"/>
      <c r="G47" s="130"/>
      <c r="H47" s="5"/>
    </row>
    <row r="48" hidden="1">
      <c r="A48" s="77" t="s">
        <v>71</v>
      </c>
      <c r="B48" s="18"/>
      <c r="C48" s="18"/>
      <c r="D48" s="18"/>
      <c r="E48" s="18"/>
      <c r="F48" s="18"/>
      <c r="G48" s="19"/>
      <c r="H48" s="59"/>
    </row>
    <row r="49" hidden="1">
      <c r="A49" s="78"/>
      <c r="B49" s="18"/>
      <c r="C49" s="18"/>
      <c r="D49" s="79"/>
      <c r="E49" s="132"/>
      <c r="F49" s="133"/>
      <c r="G49" s="133"/>
      <c r="H49" s="5"/>
    </row>
    <row r="50" hidden="1">
      <c r="A50" s="28" t="s">
        <v>72</v>
      </c>
      <c r="B50" s="18"/>
      <c r="C50" s="19"/>
      <c r="D50" s="81"/>
      <c r="E50" s="134"/>
      <c r="F50" s="4"/>
      <c r="G50" s="4"/>
      <c r="H50" s="5"/>
    </row>
    <row r="51" hidden="1">
      <c r="A51" s="35"/>
      <c r="B51" s="35"/>
      <c r="C51" s="35"/>
      <c r="D51" s="47"/>
      <c r="E51" s="15"/>
      <c r="F51" s="17"/>
      <c r="G51" s="17"/>
      <c r="H51" s="5"/>
    </row>
    <row r="52" hidden="1">
      <c r="A52" s="40" t="s">
        <v>21</v>
      </c>
      <c r="B52" s="83" t="s">
        <v>73</v>
      </c>
      <c r="C52" s="83" t="s">
        <v>221</v>
      </c>
      <c r="D52" s="136" t="s">
        <v>74</v>
      </c>
      <c r="E52" s="18"/>
      <c r="F52" s="18"/>
      <c r="G52" s="18"/>
      <c r="H52" s="5"/>
    </row>
    <row r="53" hidden="1">
      <c r="A53" s="138"/>
      <c r="B53" s="139"/>
      <c r="C53" s="139"/>
      <c r="D53" s="140"/>
      <c r="E53" s="18"/>
      <c r="F53" s="18"/>
      <c r="G53" s="19"/>
      <c r="H53" s="59"/>
    </row>
    <row r="54" hidden="1">
      <c r="A54" s="138"/>
      <c r="B54" s="139"/>
      <c r="C54" s="139"/>
      <c r="D54" s="140"/>
      <c r="E54" s="18"/>
      <c r="F54" s="18"/>
      <c r="G54" s="18"/>
      <c r="H54" s="5"/>
    </row>
    <row r="55" hidden="1">
      <c r="A55" s="138"/>
      <c r="B55" s="139"/>
      <c r="C55" s="139"/>
      <c r="D55" s="140"/>
      <c r="E55" s="18"/>
      <c r="F55" s="18"/>
      <c r="G55" s="18"/>
      <c r="H55" s="5"/>
    </row>
    <row r="56" hidden="1">
      <c r="A56" s="138"/>
      <c r="B56" s="139"/>
      <c r="C56" s="139"/>
      <c r="D56" s="142"/>
      <c r="E56" s="18"/>
      <c r="F56" s="18"/>
      <c r="G56" s="19"/>
      <c r="H56" s="59"/>
    </row>
  </sheetData>
  <mergeCells count="11">
    <mergeCell ref="D53:G53"/>
    <mergeCell ref="D54:G54"/>
    <mergeCell ref="D55:G55"/>
    <mergeCell ref="D56:G56"/>
    <mergeCell ref="B1:C1"/>
    <mergeCell ref="A6:G6"/>
    <mergeCell ref="A8:C8"/>
    <mergeCell ref="D10:E10"/>
    <mergeCell ref="A48:G48"/>
    <mergeCell ref="A50:C50"/>
    <mergeCell ref="D52:G52"/>
  </mergeCells>
  <hyperlinks>
    <hyperlink r:id="rId1" ref="G13"/>
    <hyperlink r:id="rId2" ref="F3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14"/>
    <col customWidth="1" min="2" max="2" width="15.86"/>
    <col customWidth="1" min="3" max="3" width="21.86"/>
    <col customWidth="1" min="4" max="4" width="20.57"/>
    <col customWidth="1" min="5" max="5" width="20.43"/>
    <col customWidth="1" min="6" max="6" width="30.43"/>
    <col customWidth="1" min="7" max="7" width="9.29"/>
  </cols>
  <sheetData>
    <row r="1" ht="15.0" customHeight="1">
      <c r="A1" s="1" t="s">
        <v>1</v>
      </c>
      <c r="B1" s="1" t="s">
        <v>2</v>
      </c>
      <c r="D1" s="2"/>
    </row>
    <row r="2" ht="15.0" customHeight="1">
      <c r="A2" s="6" t="s">
        <v>5</v>
      </c>
      <c r="B2" s="7">
        <f>50*D8</f>
        <v>1250</v>
      </c>
      <c r="D2" s="2"/>
      <c r="E2" s="6" t="s">
        <v>7</v>
      </c>
    </row>
    <row r="3" ht="15.0" customHeight="1">
      <c r="A3" s="6" t="s">
        <v>8</v>
      </c>
      <c r="B3" s="8" t="s">
        <v>9</v>
      </c>
      <c r="D3" s="2"/>
      <c r="E3" s="6" t="s">
        <v>10</v>
      </c>
    </row>
    <row r="4">
      <c r="C4" s="9" t="s">
        <v>11</v>
      </c>
      <c r="D4" s="11" t="s">
        <v>11</v>
      </c>
      <c r="E4" s="6" t="s">
        <v>13</v>
      </c>
    </row>
    <row r="5" ht="13.5" customHeight="1">
      <c r="A5" s="12"/>
      <c r="B5" s="12"/>
      <c r="C5" s="12"/>
      <c r="D5" s="13"/>
      <c r="E5" s="12"/>
      <c r="F5" s="12"/>
      <c r="G5" s="14"/>
    </row>
    <row r="6" ht="16.5" customHeight="1">
      <c r="A6" s="16" t="s">
        <v>14</v>
      </c>
      <c r="B6" s="18"/>
      <c r="C6" s="18"/>
      <c r="D6" s="18"/>
      <c r="E6" s="18"/>
      <c r="F6" s="19"/>
      <c r="G6" s="22"/>
    </row>
    <row r="7" ht="13.5" customHeight="1">
      <c r="A7" s="23"/>
      <c r="B7" s="20"/>
      <c r="C7" s="20"/>
      <c r="D7" s="21"/>
      <c r="E7" s="20"/>
      <c r="F7" s="24"/>
      <c r="G7" s="25"/>
    </row>
    <row r="8">
      <c r="A8" s="28" t="s">
        <v>15</v>
      </c>
      <c r="B8" s="18"/>
      <c r="C8" s="19"/>
      <c r="D8" s="32">
        <v>25.0</v>
      </c>
      <c r="E8" s="37" t="s">
        <v>16</v>
      </c>
      <c r="F8" s="38"/>
      <c r="G8" s="41"/>
    </row>
    <row r="9" ht="13.5" customHeight="1">
      <c r="A9" s="45"/>
      <c r="B9" s="34"/>
      <c r="C9" s="35"/>
      <c r="D9" s="47"/>
      <c r="E9" s="35"/>
      <c r="F9" s="12"/>
      <c r="G9" s="48"/>
    </row>
    <row r="10">
      <c r="A10" s="39" t="s">
        <v>19</v>
      </c>
      <c r="B10" s="39" t="s">
        <v>20</v>
      </c>
      <c r="C10" s="40" t="s">
        <v>21</v>
      </c>
      <c r="D10" s="50"/>
      <c r="E10" s="18"/>
      <c r="F10" s="51" t="s">
        <v>23</v>
      </c>
      <c r="G10" s="19"/>
    </row>
    <row r="11" ht="36.75" customHeight="1">
      <c r="A11" s="53" t="s">
        <v>25</v>
      </c>
      <c r="B11" s="53" t="s">
        <v>26</v>
      </c>
      <c r="C11" s="53" t="s">
        <v>27</v>
      </c>
      <c r="D11" s="55">
        <v>5.2</v>
      </c>
      <c r="E11" s="57" t="s">
        <v>28</v>
      </c>
      <c r="F11" s="58"/>
      <c r="G11" s="19"/>
    </row>
    <row r="12">
      <c r="A12" s="53" t="s">
        <v>29</v>
      </c>
      <c r="B12" s="53" t="s">
        <v>26</v>
      </c>
      <c r="C12" s="53" t="s">
        <v>30</v>
      </c>
      <c r="D12" s="60">
        <f>75*D8/500</f>
        <v>3.75</v>
      </c>
      <c r="E12" s="57" t="s">
        <v>31</v>
      </c>
      <c r="F12" s="61" t="s">
        <v>32</v>
      </c>
      <c r="G12" s="19"/>
    </row>
    <row r="13">
      <c r="A13" s="53" t="s">
        <v>29</v>
      </c>
      <c r="B13" s="53" t="s">
        <v>26</v>
      </c>
      <c r="C13" s="53" t="s">
        <v>33</v>
      </c>
      <c r="D13" s="55">
        <v>2.0</v>
      </c>
      <c r="E13" s="57" t="s">
        <v>28</v>
      </c>
      <c r="F13" s="61" t="s">
        <v>34</v>
      </c>
      <c r="G13" s="63" t="s">
        <v>35</v>
      </c>
    </row>
    <row r="14">
      <c r="A14" s="53" t="s">
        <v>36</v>
      </c>
      <c r="B14" s="53" t="s">
        <v>26</v>
      </c>
      <c r="C14" s="53" t="s">
        <v>37</v>
      </c>
      <c r="D14" s="55">
        <v>4.0</v>
      </c>
      <c r="E14" s="57" t="s">
        <v>38</v>
      </c>
      <c r="F14" s="58"/>
      <c r="G14" s="19"/>
    </row>
    <row r="15">
      <c r="A15" s="53" t="s">
        <v>36</v>
      </c>
      <c r="B15" s="53" t="s">
        <v>26</v>
      </c>
      <c r="C15" s="53" t="s">
        <v>39</v>
      </c>
      <c r="D15" s="55">
        <v>3.0</v>
      </c>
      <c r="E15" s="57" t="s">
        <v>40</v>
      </c>
      <c r="F15" s="64"/>
      <c r="G15" s="19"/>
    </row>
    <row r="16">
      <c r="A16" s="53" t="s">
        <v>36</v>
      </c>
      <c r="B16" s="53" t="s">
        <v>26</v>
      </c>
      <c r="C16" s="53" t="s">
        <v>41</v>
      </c>
      <c r="D16" s="55">
        <v>300.0</v>
      </c>
      <c r="E16" s="57" t="s">
        <v>42</v>
      </c>
      <c r="F16" s="64"/>
      <c r="G16" s="19"/>
    </row>
    <row r="17">
      <c r="A17" s="53" t="s">
        <v>25</v>
      </c>
      <c r="B17" s="53" t="s">
        <v>26</v>
      </c>
      <c r="C17" s="53" t="s">
        <v>43</v>
      </c>
      <c r="D17" s="55">
        <v>0.4</v>
      </c>
      <c r="E17" s="57" t="s">
        <v>44</v>
      </c>
      <c r="F17" s="58"/>
      <c r="G17" s="19"/>
    </row>
    <row r="18">
      <c r="A18" s="53" t="s">
        <v>45</v>
      </c>
      <c r="B18" s="53" t="s">
        <v>26</v>
      </c>
      <c r="C18" s="53" t="s">
        <v>46</v>
      </c>
      <c r="D18" s="55">
        <v>0.7</v>
      </c>
      <c r="E18" s="57" t="s">
        <v>44</v>
      </c>
      <c r="F18" s="58"/>
      <c r="G18" s="19"/>
    </row>
    <row r="19">
      <c r="A19" s="53" t="s">
        <v>45</v>
      </c>
      <c r="B19" s="53" t="s">
        <v>26</v>
      </c>
      <c r="C19" s="53" t="s">
        <v>47</v>
      </c>
      <c r="D19" s="60"/>
      <c r="E19" s="57" t="s">
        <v>48</v>
      </c>
      <c r="F19" s="58"/>
      <c r="G19" s="19"/>
    </row>
    <row r="20">
      <c r="A20" s="53" t="s">
        <v>45</v>
      </c>
      <c r="B20" s="53" t="s">
        <v>26</v>
      </c>
      <c r="C20" s="53" t="s">
        <v>49</v>
      </c>
      <c r="D20" s="60"/>
      <c r="E20" s="57" t="s">
        <v>48</v>
      </c>
      <c r="F20" s="58"/>
      <c r="G20" s="19"/>
    </row>
    <row r="21">
      <c r="A21" s="53" t="s">
        <v>45</v>
      </c>
      <c r="B21" s="53" t="s">
        <v>26</v>
      </c>
      <c r="C21" s="53" t="s">
        <v>50</v>
      </c>
      <c r="D21" s="55">
        <v>0.7</v>
      </c>
      <c r="E21" s="57" t="s">
        <v>44</v>
      </c>
      <c r="F21" s="58"/>
      <c r="G21" s="19"/>
    </row>
    <row r="22">
      <c r="A22" s="53" t="s">
        <v>36</v>
      </c>
      <c r="B22" s="53" t="s">
        <v>51</v>
      </c>
      <c r="C22" s="65" t="s">
        <v>52</v>
      </c>
      <c r="D22" s="55">
        <v>1.7</v>
      </c>
      <c r="E22" s="57" t="s">
        <v>53</v>
      </c>
      <c r="F22" s="66" t="s">
        <v>54</v>
      </c>
      <c r="G22" s="19"/>
    </row>
    <row r="23">
      <c r="A23" s="53" t="s">
        <v>36</v>
      </c>
      <c r="B23" s="53" t="s">
        <v>51</v>
      </c>
      <c r="C23" s="65" t="s">
        <v>55</v>
      </c>
      <c r="D23" s="55">
        <v>5.0</v>
      </c>
      <c r="E23" s="57" t="s">
        <v>56</v>
      </c>
      <c r="F23" s="64"/>
      <c r="G23" s="19"/>
    </row>
    <row r="24">
      <c r="A24" s="53" t="s">
        <v>36</v>
      </c>
      <c r="B24" s="53" t="s">
        <v>51</v>
      </c>
      <c r="C24" s="65" t="s">
        <v>57</v>
      </c>
      <c r="D24" s="55">
        <v>1.2</v>
      </c>
      <c r="E24" s="57" t="s">
        <v>58</v>
      </c>
      <c r="F24" s="64"/>
      <c r="G24" s="19"/>
    </row>
    <row r="25">
      <c r="A25" s="53" t="s">
        <v>29</v>
      </c>
      <c r="B25" s="53" t="s">
        <v>59</v>
      </c>
      <c r="C25" s="67" t="s">
        <v>60</v>
      </c>
      <c r="D25" s="53">
        <v>0.8</v>
      </c>
      <c r="E25" s="57" t="s">
        <v>44</v>
      </c>
      <c r="F25" s="64"/>
      <c r="G25" s="19"/>
    </row>
    <row r="26">
      <c r="A26" s="53" t="s">
        <v>45</v>
      </c>
      <c r="B26" s="53" t="s">
        <v>59</v>
      </c>
      <c r="C26" s="68" t="s">
        <v>61</v>
      </c>
      <c r="D26" s="53">
        <v>4.67</v>
      </c>
      <c r="E26" s="57" t="s">
        <v>62</v>
      </c>
      <c r="F26" s="64"/>
      <c r="G26" s="19"/>
    </row>
    <row r="27">
      <c r="A27" s="53" t="s">
        <v>36</v>
      </c>
      <c r="B27" s="53" t="s">
        <v>59</v>
      </c>
      <c r="C27" s="68" t="s">
        <v>63</v>
      </c>
      <c r="D27" s="53">
        <v>2.33</v>
      </c>
      <c r="E27" s="57" t="s">
        <v>64</v>
      </c>
      <c r="F27" s="64"/>
      <c r="G27" s="19"/>
    </row>
    <row r="28">
      <c r="A28" s="53" t="s">
        <v>45</v>
      </c>
      <c r="B28" s="53" t="s">
        <v>59</v>
      </c>
      <c r="C28" s="68" t="s">
        <v>65</v>
      </c>
      <c r="D28" s="53">
        <v>1.17</v>
      </c>
      <c r="E28" s="57" t="s">
        <v>62</v>
      </c>
      <c r="F28" s="64"/>
      <c r="G28" s="19"/>
    </row>
    <row r="29">
      <c r="A29" s="53" t="s">
        <v>45</v>
      </c>
      <c r="B29" s="53" t="s">
        <v>59</v>
      </c>
      <c r="C29" s="68" t="s">
        <v>47</v>
      </c>
      <c r="D29" s="53">
        <v>1.17</v>
      </c>
      <c r="E29" s="57" t="s">
        <v>62</v>
      </c>
      <c r="F29" s="64"/>
      <c r="G29" s="19"/>
    </row>
    <row r="30">
      <c r="A30" s="53" t="s">
        <v>45</v>
      </c>
      <c r="B30" s="53" t="s">
        <v>59</v>
      </c>
      <c r="C30" s="68" t="s">
        <v>66</v>
      </c>
      <c r="D30" s="53">
        <v>1.5</v>
      </c>
      <c r="E30" s="57" t="s">
        <v>44</v>
      </c>
      <c r="F30" s="64"/>
      <c r="G30" s="19"/>
    </row>
    <row r="31">
      <c r="A31" s="53" t="s">
        <v>29</v>
      </c>
      <c r="B31" s="53" t="s">
        <v>59</v>
      </c>
      <c r="C31" s="70" t="s">
        <v>67</v>
      </c>
      <c r="D31" s="53">
        <v>0.5</v>
      </c>
      <c r="E31" s="57" t="s">
        <v>64</v>
      </c>
      <c r="F31" s="64"/>
      <c r="G31" s="19"/>
    </row>
    <row r="32" ht="13.5" customHeight="1">
      <c r="A32" s="53" t="s">
        <v>25</v>
      </c>
      <c r="B32" s="53" t="s">
        <v>68</v>
      </c>
      <c r="C32" s="71" t="s">
        <v>69</v>
      </c>
      <c r="D32" s="55">
        <v>4.0</v>
      </c>
      <c r="E32" s="57" t="s">
        <v>70</v>
      </c>
      <c r="F32" s="72"/>
      <c r="G32" s="19"/>
    </row>
    <row r="33" ht="13.5" customHeight="1">
      <c r="A33" s="73"/>
      <c r="B33" s="22"/>
      <c r="C33" s="74"/>
      <c r="D33" s="75"/>
      <c r="E33" s="22"/>
      <c r="F33" s="72"/>
      <c r="G33" s="19"/>
    </row>
    <row r="34" ht="13.5" customHeight="1">
      <c r="A34" s="76"/>
      <c r="B34" s="18"/>
      <c r="C34" s="35"/>
      <c r="D34" s="47"/>
      <c r="E34" s="35"/>
      <c r="F34" s="35"/>
      <c r="G34" s="18"/>
    </row>
    <row r="35" ht="16.5" customHeight="1">
      <c r="A35" s="77" t="s">
        <v>71</v>
      </c>
      <c r="B35" s="18"/>
      <c r="C35" s="18"/>
      <c r="D35" s="18"/>
      <c r="E35" s="18"/>
      <c r="F35" s="19"/>
      <c r="G35" s="22"/>
    </row>
    <row r="36">
      <c r="A36" s="78"/>
      <c r="B36" s="18"/>
      <c r="C36" s="18"/>
      <c r="D36" s="79"/>
      <c r="E36" s="80"/>
      <c r="F36" s="80"/>
      <c r="G36" s="80"/>
    </row>
    <row r="37">
      <c r="A37" s="28" t="s">
        <v>72</v>
      </c>
      <c r="B37" s="18"/>
      <c r="C37" s="19"/>
      <c r="D37" s="81"/>
      <c r="E37" s="82"/>
    </row>
    <row r="38" ht="13.5" customHeight="1">
      <c r="A38" s="35"/>
      <c r="B38" s="35"/>
      <c r="C38" s="35"/>
      <c r="D38" s="47"/>
      <c r="E38" s="12"/>
      <c r="F38" s="12"/>
      <c r="G38" s="14"/>
    </row>
    <row r="39">
      <c r="A39" s="40" t="s">
        <v>21</v>
      </c>
      <c r="B39" s="83" t="s">
        <v>73</v>
      </c>
      <c r="C39" s="84" t="s">
        <v>74</v>
      </c>
      <c r="D39" s="18"/>
      <c r="E39" s="18"/>
      <c r="F39" s="19"/>
      <c r="G39" s="22"/>
    </row>
    <row r="40" ht="15.0" customHeight="1">
      <c r="A40" s="85"/>
      <c r="B40" s="86"/>
      <c r="C40" s="87"/>
      <c r="D40" s="18"/>
      <c r="E40" s="18"/>
      <c r="F40" s="19"/>
      <c r="G40" s="22"/>
    </row>
    <row r="41" ht="16.5" customHeight="1">
      <c r="A41" s="85"/>
      <c r="B41" s="86"/>
      <c r="C41" s="87"/>
      <c r="D41" s="18"/>
      <c r="E41" s="18"/>
      <c r="F41" s="19"/>
      <c r="G41" s="22"/>
    </row>
    <row r="42" ht="14.25" customHeight="1">
      <c r="A42" s="85"/>
      <c r="B42" s="86"/>
      <c r="C42" s="87"/>
      <c r="D42" s="18"/>
      <c r="E42" s="18"/>
      <c r="F42" s="19"/>
      <c r="G42" s="22"/>
    </row>
    <row r="43" ht="13.5" customHeight="1">
      <c r="A43" s="85"/>
      <c r="B43" s="86"/>
      <c r="C43" s="87"/>
      <c r="D43" s="18"/>
      <c r="E43" s="18"/>
      <c r="F43" s="19"/>
      <c r="G43" s="22"/>
    </row>
    <row r="44" ht="13.5" customHeight="1">
      <c r="A44" s="80"/>
      <c r="B44" s="80"/>
      <c r="C44" s="88"/>
      <c r="D44" s="89"/>
      <c r="E44" s="88"/>
      <c r="F44" s="88"/>
      <c r="G44" s="80"/>
    </row>
  </sheetData>
  <mergeCells count="11">
    <mergeCell ref="C40:F40"/>
    <mergeCell ref="A35:F35"/>
    <mergeCell ref="A37:C37"/>
    <mergeCell ref="C39:F39"/>
    <mergeCell ref="C41:F41"/>
    <mergeCell ref="C42:F42"/>
    <mergeCell ref="C43:F43"/>
    <mergeCell ref="B1:C1"/>
    <mergeCell ref="A6:F6"/>
    <mergeCell ref="A8:C8"/>
    <mergeCell ref="D10:E10"/>
  </mergeCells>
  <hyperlinks>
    <hyperlink r:id="rId1" ref="G1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43"/>
    <col customWidth="1" min="2" max="2" width="34.71"/>
    <col customWidth="1" min="3" max="3" width="17.29"/>
    <col customWidth="1" min="4" max="4" width="6.71"/>
    <col customWidth="1" min="5" max="5" width="17.29"/>
    <col customWidth="1" min="6" max="6" width="22.29"/>
    <col customWidth="1" min="7" max="7" width="25.71"/>
    <col customWidth="1" min="8" max="20" width="17.29"/>
  </cols>
  <sheetData>
    <row r="1">
      <c r="A1" s="90" t="s">
        <v>75</v>
      </c>
      <c r="B1" s="90" t="s">
        <v>26</v>
      </c>
      <c r="C1" s="90" t="s">
        <v>51</v>
      </c>
      <c r="D1" s="91"/>
      <c r="E1" s="92"/>
      <c r="F1" s="90" t="s">
        <v>76</v>
      </c>
      <c r="G1" s="90" t="s">
        <v>77</v>
      </c>
      <c r="H1" s="90" t="s">
        <v>78</v>
      </c>
      <c r="I1" s="90" t="s">
        <v>79</v>
      </c>
      <c r="J1" s="90" t="s">
        <v>80</v>
      </c>
      <c r="K1" s="93"/>
      <c r="L1" s="94"/>
      <c r="M1" s="94"/>
      <c r="N1" s="94"/>
      <c r="O1" s="94"/>
      <c r="P1" s="94"/>
      <c r="Q1" s="94"/>
      <c r="R1" s="94"/>
      <c r="S1" s="94"/>
      <c r="T1" s="94"/>
    </row>
    <row r="2">
      <c r="A2" s="95" t="s">
        <v>81</v>
      </c>
      <c r="B2" s="95" t="s">
        <v>82</v>
      </c>
      <c r="C2" s="95" t="s">
        <v>83</v>
      </c>
      <c r="D2" s="91"/>
      <c r="E2" s="95" t="s">
        <v>84</v>
      </c>
      <c r="F2" s="95" t="s">
        <v>85</v>
      </c>
      <c r="G2" s="96"/>
      <c r="H2" s="96"/>
      <c r="I2" s="96"/>
      <c r="J2" s="96"/>
      <c r="K2" s="97"/>
      <c r="L2" s="94"/>
      <c r="M2" s="94"/>
      <c r="N2" s="94"/>
      <c r="O2" s="94"/>
      <c r="P2" s="94"/>
      <c r="Q2" s="94"/>
      <c r="R2" s="94"/>
      <c r="S2" s="94"/>
      <c r="T2" s="94"/>
    </row>
    <row r="3" ht="48.75" customHeight="1">
      <c r="A3" s="95" t="s">
        <v>86</v>
      </c>
      <c r="B3" s="95" t="s">
        <v>87</v>
      </c>
      <c r="C3" s="95" t="s">
        <v>88</v>
      </c>
      <c r="D3" s="91"/>
      <c r="E3" s="98" t="s">
        <v>89</v>
      </c>
      <c r="F3" s="95" t="s">
        <v>90</v>
      </c>
      <c r="G3" s="95" t="s">
        <v>91</v>
      </c>
      <c r="H3" s="95" t="s">
        <v>92</v>
      </c>
      <c r="I3" s="95" t="s">
        <v>93</v>
      </c>
      <c r="J3" s="95" t="s">
        <v>88</v>
      </c>
      <c r="K3" s="99"/>
      <c r="L3" s="94"/>
      <c r="M3" s="94"/>
      <c r="N3" s="94"/>
      <c r="O3" s="94"/>
      <c r="P3" s="94"/>
      <c r="Q3" s="94"/>
      <c r="R3" s="94"/>
      <c r="S3" s="94"/>
      <c r="T3" s="94"/>
    </row>
    <row r="4">
      <c r="A4" s="96"/>
      <c r="B4" s="96"/>
      <c r="C4" s="96"/>
      <c r="D4" s="91"/>
      <c r="E4" s="100"/>
      <c r="F4" s="95" t="s">
        <v>94</v>
      </c>
      <c r="G4" s="22"/>
      <c r="H4" s="95" t="s">
        <v>83</v>
      </c>
      <c r="I4" s="95" t="s">
        <v>95</v>
      </c>
      <c r="J4" s="95" t="s">
        <v>96</v>
      </c>
      <c r="K4" s="93"/>
      <c r="L4" s="94"/>
      <c r="M4" s="94"/>
      <c r="N4" s="94"/>
      <c r="O4" s="94"/>
      <c r="P4" s="94"/>
      <c r="Q4" s="94"/>
      <c r="R4" s="94"/>
      <c r="S4" s="94"/>
      <c r="T4" s="94"/>
    </row>
    <row r="5">
      <c r="A5" s="95" t="s">
        <v>97</v>
      </c>
      <c r="B5" s="95" t="s">
        <v>98</v>
      </c>
      <c r="C5" s="95" t="s">
        <v>96</v>
      </c>
      <c r="D5" s="91"/>
      <c r="E5" s="100"/>
      <c r="F5" s="95" t="s">
        <v>99</v>
      </c>
      <c r="G5" s="22"/>
      <c r="H5" s="101" t="s">
        <v>100</v>
      </c>
      <c r="I5" s="101" t="s">
        <v>101</v>
      </c>
      <c r="J5" s="95" t="s">
        <v>102</v>
      </c>
      <c r="K5" s="93"/>
      <c r="L5" s="94"/>
      <c r="M5" s="94"/>
      <c r="N5" s="94"/>
      <c r="O5" s="94"/>
      <c r="P5" s="94"/>
      <c r="Q5" s="94"/>
      <c r="R5" s="94"/>
      <c r="S5" s="94"/>
      <c r="T5" s="94"/>
    </row>
    <row r="6">
      <c r="A6" s="95" t="s">
        <v>103</v>
      </c>
      <c r="B6" s="95" t="s">
        <v>104</v>
      </c>
      <c r="C6" s="95" t="s">
        <v>105</v>
      </c>
      <c r="D6" s="91"/>
      <c r="E6" s="100"/>
      <c r="F6" s="102" t="s">
        <v>106</v>
      </c>
      <c r="G6" s="19"/>
      <c r="H6" s="72"/>
      <c r="I6" s="103" t="s">
        <v>107</v>
      </c>
      <c r="J6" s="19"/>
      <c r="K6" s="93"/>
      <c r="L6" s="94"/>
      <c r="M6" s="94"/>
      <c r="N6" s="94"/>
      <c r="O6" s="94"/>
      <c r="P6" s="94"/>
      <c r="Q6" s="94"/>
      <c r="R6" s="94"/>
      <c r="S6" s="94"/>
      <c r="T6" s="94"/>
    </row>
    <row r="7">
      <c r="A7" s="95" t="s">
        <v>108</v>
      </c>
      <c r="B7" s="95" t="s">
        <v>109</v>
      </c>
      <c r="C7" s="96"/>
      <c r="D7" s="91"/>
      <c r="E7" s="100"/>
      <c r="F7" s="102" t="s">
        <v>110</v>
      </c>
      <c r="G7" s="19"/>
      <c r="H7" s="22"/>
      <c r="I7" s="22"/>
      <c r="J7" s="96"/>
      <c r="K7" s="93"/>
      <c r="L7" s="94"/>
      <c r="M7" s="94"/>
      <c r="N7" s="94"/>
      <c r="O7" s="94"/>
      <c r="P7" s="94"/>
      <c r="Q7" s="94"/>
      <c r="R7" s="94"/>
      <c r="S7" s="94"/>
      <c r="T7" s="94"/>
    </row>
    <row r="8">
      <c r="A8" s="95" t="s">
        <v>111</v>
      </c>
      <c r="B8" s="95" t="s">
        <v>112</v>
      </c>
      <c r="C8" s="96"/>
      <c r="D8" s="91"/>
      <c r="E8" s="100"/>
      <c r="F8" s="102" t="s">
        <v>113</v>
      </c>
      <c r="G8" s="19"/>
      <c r="H8" s="22"/>
      <c r="I8" s="22"/>
      <c r="J8" s="96"/>
      <c r="K8" s="93"/>
      <c r="L8" s="94"/>
      <c r="M8" s="94"/>
      <c r="N8" s="94"/>
      <c r="O8" s="94"/>
      <c r="P8" s="94"/>
      <c r="Q8" s="94"/>
      <c r="R8" s="94"/>
      <c r="S8" s="94"/>
      <c r="T8" s="94"/>
    </row>
    <row r="9">
      <c r="A9" s="95" t="s">
        <v>114</v>
      </c>
      <c r="B9" s="95" t="s">
        <v>113</v>
      </c>
      <c r="C9" s="96"/>
      <c r="D9" s="93"/>
      <c r="E9" s="104"/>
      <c r="F9" s="104"/>
      <c r="G9" s="104"/>
      <c r="H9" s="104"/>
      <c r="I9" s="105"/>
      <c r="J9" s="105"/>
      <c r="K9" s="94"/>
      <c r="L9" s="94"/>
      <c r="M9" s="94"/>
      <c r="N9" s="94"/>
      <c r="O9" s="94"/>
      <c r="P9" s="94"/>
      <c r="Q9" s="94"/>
      <c r="R9" s="94"/>
      <c r="S9" s="94"/>
      <c r="T9" s="94"/>
    </row>
    <row r="10">
      <c r="A10" s="95" t="s">
        <v>115</v>
      </c>
      <c r="B10" s="95" t="s">
        <v>116</v>
      </c>
      <c r="C10" s="96"/>
      <c r="D10" s="91"/>
      <c r="E10" s="95" t="s">
        <v>117</v>
      </c>
      <c r="F10" s="95" t="s">
        <v>118</v>
      </c>
      <c r="G10" s="95" t="s">
        <v>119</v>
      </c>
      <c r="H10" s="99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</row>
    <row r="11">
      <c r="A11" s="95" t="s">
        <v>120</v>
      </c>
      <c r="B11" s="95" t="s">
        <v>95</v>
      </c>
      <c r="C11" s="96"/>
      <c r="D11" s="91"/>
      <c r="E11" s="96"/>
      <c r="F11" s="95" t="s">
        <v>121</v>
      </c>
      <c r="G11" s="95" t="s">
        <v>122</v>
      </c>
      <c r="H11" s="93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</row>
    <row r="12">
      <c r="A12" s="105"/>
      <c r="B12" s="105"/>
      <c r="C12" s="105"/>
      <c r="D12" s="106"/>
      <c r="E12" s="96"/>
      <c r="F12" s="95" t="s">
        <v>126</v>
      </c>
      <c r="G12" s="95" t="s">
        <v>127</v>
      </c>
      <c r="H12" s="82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</row>
    <row r="13">
      <c r="A13" s="94"/>
      <c r="B13" s="94"/>
      <c r="C13" s="94"/>
      <c r="D13" s="106"/>
      <c r="E13" s="96"/>
      <c r="F13" s="96"/>
      <c r="G13" s="95" t="s">
        <v>128</v>
      </c>
      <c r="H13" s="108" t="s">
        <v>129</v>
      </c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</row>
    <row r="14">
      <c r="A14" s="94"/>
      <c r="B14" s="94"/>
      <c r="C14" s="94"/>
      <c r="D14" s="106"/>
      <c r="E14" s="96"/>
      <c r="F14" s="96"/>
      <c r="G14" s="95" t="s">
        <v>131</v>
      </c>
      <c r="H14" s="93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</row>
    <row r="15">
      <c r="A15" s="94"/>
      <c r="B15" s="94"/>
      <c r="C15" s="94"/>
      <c r="D15" s="106"/>
      <c r="E15" s="95" t="s">
        <v>132</v>
      </c>
      <c r="F15" s="95" t="s">
        <v>133</v>
      </c>
      <c r="G15" s="96"/>
      <c r="H15" s="93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</row>
    <row r="16">
      <c r="A16" s="94"/>
      <c r="B16" s="94"/>
      <c r="C16" s="94"/>
      <c r="D16" s="106"/>
      <c r="E16" s="96"/>
      <c r="F16" s="96"/>
      <c r="G16" s="96"/>
      <c r="H16" s="93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</row>
    <row r="17">
      <c r="A17" s="94"/>
      <c r="B17" s="94"/>
      <c r="C17" s="94"/>
      <c r="D17" s="106"/>
      <c r="E17" s="96"/>
      <c r="F17" s="96"/>
      <c r="G17" s="96"/>
      <c r="H17" s="93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</row>
    <row r="18">
      <c r="A18" s="94"/>
      <c r="B18" s="94"/>
      <c r="C18" s="94"/>
      <c r="D18" s="106"/>
      <c r="E18" s="22"/>
      <c r="F18" s="22"/>
      <c r="G18" s="96"/>
      <c r="H18" s="93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</row>
    <row r="19">
      <c r="A19" s="94"/>
      <c r="B19" s="94"/>
      <c r="C19" s="94"/>
      <c r="D19" s="106"/>
      <c r="E19" s="96"/>
      <c r="F19" s="96"/>
      <c r="G19" s="96"/>
      <c r="H19" s="93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</row>
    <row r="20">
      <c r="A20" s="94"/>
      <c r="B20" s="94"/>
      <c r="C20" s="94"/>
      <c r="D20" s="106"/>
      <c r="E20" s="96"/>
      <c r="F20" s="96"/>
      <c r="G20" s="96"/>
      <c r="H20" s="93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</row>
    <row r="21">
      <c r="A21" s="94"/>
      <c r="B21" s="94"/>
      <c r="C21" s="94"/>
      <c r="D21" s="106"/>
      <c r="E21" s="96"/>
      <c r="F21" s="96"/>
      <c r="G21" s="96"/>
      <c r="H21" s="93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</row>
    <row r="22">
      <c r="A22" s="94"/>
      <c r="B22" s="94"/>
      <c r="C22" s="94"/>
      <c r="D22" s="106"/>
      <c r="E22" s="96"/>
      <c r="F22" s="96"/>
      <c r="G22" s="96"/>
      <c r="H22" s="93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</row>
    <row r="23">
      <c r="A23" s="94"/>
      <c r="B23" s="94"/>
      <c r="C23" s="94"/>
      <c r="D23" s="94"/>
      <c r="E23" s="105"/>
      <c r="F23" s="105"/>
      <c r="G23" s="105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</row>
    <row r="24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</row>
    <row r="25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</row>
    <row r="26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</row>
    <row r="27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</row>
    <row r="28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</row>
    <row r="29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</row>
    <row r="30">
      <c r="A30" s="112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</row>
    <row r="31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</row>
    <row r="3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</row>
    <row r="33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</row>
    <row r="34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</row>
    <row r="35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</row>
    <row r="36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</row>
    <row r="37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</row>
    <row r="38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</row>
    <row r="39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</row>
    <row r="40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</row>
    <row r="41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</row>
    <row r="4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</row>
    <row r="43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</row>
    <row r="44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</row>
    <row r="45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</row>
    <row r="46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</row>
    <row r="47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</row>
    <row r="48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</row>
    <row r="49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</row>
    <row r="50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</row>
    <row r="5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</row>
    <row r="5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</row>
    <row r="53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</row>
    <row r="54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</row>
    <row r="55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</row>
    <row r="56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</row>
    <row r="57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</row>
    <row r="58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</row>
    <row r="59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</row>
    <row r="60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</row>
    <row r="61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</row>
    <row r="6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</row>
    <row r="63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</row>
    <row r="64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</row>
    <row r="65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</row>
    <row r="66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</row>
    <row r="67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</row>
    <row r="68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</row>
    <row r="69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</row>
    <row r="70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</row>
    <row r="71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</row>
    <row r="7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</row>
    <row r="73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</row>
    <row r="74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</row>
    <row r="75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</row>
    <row r="7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</row>
    <row r="77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</row>
    <row r="78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</row>
    <row r="79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</row>
    <row r="80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</row>
    <row r="81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</row>
    <row r="82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</row>
    <row r="83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</row>
    <row r="84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</row>
    <row r="85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</row>
    <row r="86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</row>
    <row r="87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</row>
    <row r="88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</row>
    <row r="89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</row>
    <row r="90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</row>
    <row r="9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</row>
    <row r="92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</row>
    <row r="93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</row>
    <row r="94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</row>
    <row r="95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</row>
    <row r="9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</row>
    <row r="97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</row>
    <row r="98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</row>
    <row r="99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</row>
    <row r="100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</row>
    <row r="10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</row>
    <row r="102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</row>
    <row r="103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</row>
    <row r="104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</row>
    <row r="105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</row>
    <row r="10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</row>
    <row r="107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</row>
    <row r="108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</row>
    <row r="109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</row>
  </sheetData>
  <mergeCells count="3">
    <mergeCell ref="F6:G6"/>
    <mergeCell ref="F7:G7"/>
    <mergeCell ref="F8:G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7.86"/>
    <col customWidth="1" min="2" max="2" width="15.57"/>
    <col customWidth="1" min="3" max="3" width="27.57"/>
    <col customWidth="1" min="4" max="4" width="3.86"/>
    <col customWidth="1" min="5" max="5" width="26.43"/>
    <col customWidth="1" min="6" max="6" width="12.57"/>
    <col customWidth="1" min="7" max="7" width="26.57"/>
    <col customWidth="1" min="8" max="8" width="9.29"/>
    <col customWidth="1" min="9" max="9" width="40.57"/>
  </cols>
  <sheetData>
    <row r="1" ht="18.0" customHeight="1">
      <c r="A1" s="115" t="s">
        <v>138</v>
      </c>
      <c r="B1" s="115" t="s">
        <v>139</v>
      </c>
      <c r="D1" s="41"/>
      <c r="E1" s="116" t="s">
        <v>140</v>
      </c>
      <c r="F1" s="117">
        <v>80.0</v>
      </c>
      <c r="G1" s="116" t="s">
        <v>141</v>
      </c>
      <c r="H1" s="82"/>
    </row>
    <row r="2" ht="18.0" customHeight="1">
      <c r="A2" s="14"/>
      <c r="B2" s="14"/>
      <c r="C2" s="14"/>
      <c r="E2" s="18"/>
      <c r="F2" s="18"/>
      <c r="G2" s="18"/>
    </row>
    <row r="3" ht="18.0" customHeight="1">
      <c r="A3" s="116" t="s">
        <v>143</v>
      </c>
      <c r="B3" s="117" t="s">
        <v>144</v>
      </c>
      <c r="C3" s="116" t="s">
        <v>23</v>
      </c>
      <c r="D3" s="118"/>
      <c r="E3" s="116" t="s">
        <v>143</v>
      </c>
      <c r="F3" s="117" t="s">
        <v>144</v>
      </c>
      <c r="G3" s="116" t="s">
        <v>23</v>
      </c>
      <c r="H3" s="82"/>
    </row>
    <row r="4">
      <c r="A4" s="18"/>
      <c r="B4" s="18"/>
      <c r="C4" s="18"/>
      <c r="E4" s="18"/>
      <c r="F4" s="18"/>
      <c r="G4" s="18"/>
    </row>
    <row r="5" ht="15.75" customHeight="1">
      <c r="A5" s="119" t="s">
        <v>145</v>
      </c>
      <c r="B5" s="120"/>
      <c r="C5" s="120"/>
      <c r="D5" s="118"/>
      <c r="E5" s="119" t="s">
        <v>146</v>
      </c>
      <c r="F5" s="120"/>
      <c r="G5" s="120"/>
      <c r="H5" s="82"/>
    </row>
    <row r="6">
      <c r="A6" s="121" t="s">
        <v>147</v>
      </c>
      <c r="B6" s="120"/>
      <c r="C6" s="122"/>
      <c r="D6" s="118"/>
      <c r="E6" s="121" t="s">
        <v>149</v>
      </c>
      <c r="F6" s="37">
        <v>2.0</v>
      </c>
      <c r="G6" s="30" t="s">
        <v>150</v>
      </c>
      <c r="H6" s="82"/>
    </row>
    <row r="7">
      <c r="A7" s="121" t="s">
        <v>151</v>
      </c>
      <c r="B7" s="37">
        <v>100.0</v>
      </c>
      <c r="C7" s="122"/>
      <c r="D7" s="118"/>
      <c r="E7" s="121" t="s">
        <v>152</v>
      </c>
      <c r="F7" s="120"/>
      <c r="G7" s="123"/>
      <c r="H7" s="82"/>
    </row>
    <row r="8">
      <c r="A8" s="121" t="s">
        <v>153</v>
      </c>
      <c r="B8" s="120"/>
      <c r="C8" s="122"/>
      <c r="D8" s="118"/>
      <c r="E8" s="121" t="s">
        <v>154</v>
      </c>
      <c r="F8" s="37">
        <v>1.0</v>
      </c>
      <c r="G8" s="30" t="s">
        <v>155</v>
      </c>
      <c r="H8" s="82"/>
    </row>
    <row r="9">
      <c r="A9" s="121" t="s">
        <v>156</v>
      </c>
      <c r="B9" s="37" t="s">
        <v>157</v>
      </c>
      <c r="C9" s="122"/>
      <c r="D9" s="118"/>
      <c r="E9" s="121" t="s">
        <v>158</v>
      </c>
      <c r="F9" s="120"/>
      <c r="G9" s="121" t="s">
        <v>159</v>
      </c>
      <c r="H9" s="82"/>
    </row>
    <row r="10" ht="15.75" customHeight="1">
      <c r="A10" s="121" t="s">
        <v>160</v>
      </c>
      <c r="B10" s="120"/>
      <c r="C10" s="122"/>
      <c r="D10" s="118"/>
      <c r="E10" s="119" t="s">
        <v>161</v>
      </c>
      <c r="F10" s="120"/>
      <c r="G10" s="120"/>
      <c r="H10" s="82"/>
    </row>
    <row r="11">
      <c r="A11" s="121" t="s">
        <v>162</v>
      </c>
      <c r="B11" s="120"/>
      <c r="C11" s="124"/>
      <c r="D11" s="118"/>
      <c r="E11" s="125" t="s">
        <v>163</v>
      </c>
      <c r="F11" s="37" t="s">
        <v>164</v>
      </c>
      <c r="G11" s="120"/>
      <c r="H11" s="82"/>
    </row>
    <row r="12">
      <c r="A12" s="121" t="s">
        <v>165</v>
      </c>
      <c r="B12" s="37">
        <v>100.0</v>
      </c>
      <c r="C12" s="122"/>
      <c r="D12" s="118"/>
      <c r="E12" s="121" t="s">
        <v>166</v>
      </c>
      <c r="F12" s="37" t="s">
        <v>167</v>
      </c>
      <c r="G12" s="120"/>
      <c r="H12" s="82"/>
    </row>
    <row r="13">
      <c r="A13" s="101" t="s">
        <v>168</v>
      </c>
      <c r="B13" s="37">
        <v>100.0</v>
      </c>
      <c r="C13" s="122"/>
      <c r="D13" s="118"/>
      <c r="E13" s="124"/>
      <c r="F13" s="120"/>
      <c r="G13" s="120"/>
      <c r="H13" s="82"/>
    </row>
    <row r="14">
      <c r="A14" s="125" t="s">
        <v>169</v>
      </c>
      <c r="B14" s="120"/>
      <c r="C14" s="122"/>
      <c r="D14" s="118"/>
      <c r="E14" s="121" t="s">
        <v>170</v>
      </c>
      <c r="F14" s="37" t="s">
        <v>167</v>
      </c>
      <c r="G14" s="120"/>
      <c r="H14" s="82"/>
    </row>
    <row r="15">
      <c r="A15" s="121" t="s">
        <v>171</v>
      </c>
      <c r="B15" s="37">
        <v>100.0</v>
      </c>
      <c r="C15" s="122"/>
      <c r="D15" s="118"/>
      <c r="E15" s="121" t="s">
        <v>172</v>
      </c>
      <c r="F15" s="120"/>
      <c r="G15" s="120"/>
      <c r="H15" s="82"/>
    </row>
    <row r="16">
      <c r="A16" s="121" t="s">
        <v>173</v>
      </c>
      <c r="B16" s="120"/>
      <c r="C16" s="122"/>
      <c r="D16" s="118"/>
      <c r="E16" s="121" t="s">
        <v>174</v>
      </c>
      <c r="F16" s="126"/>
      <c r="G16" s="127"/>
      <c r="H16" s="82"/>
    </row>
    <row r="17">
      <c r="A17" s="101" t="s">
        <v>175</v>
      </c>
      <c r="B17" s="37">
        <v>100.0</v>
      </c>
      <c r="C17" s="120"/>
      <c r="D17" s="118"/>
      <c r="E17" s="121" t="s">
        <v>176</v>
      </c>
      <c r="F17" s="120"/>
      <c r="G17" s="120"/>
      <c r="H17" s="82"/>
    </row>
    <row r="18">
      <c r="A18" s="121" t="s">
        <v>177</v>
      </c>
      <c r="B18" s="120"/>
      <c r="C18" s="120"/>
      <c r="D18" s="118"/>
      <c r="E18" s="121" t="s">
        <v>178</v>
      </c>
      <c r="F18" s="126"/>
      <c r="G18" s="123"/>
      <c r="H18" s="82"/>
    </row>
    <row r="19">
      <c r="A19" s="121" t="s">
        <v>179</v>
      </c>
      <c r="B19" s="120"/>
      <c r="C19" s="120"/>
      <c r="D19" s="118"/>
      <c r="E19" s="121" t="s">
        <v>180</v>
      </c>
      <c r="F19" s="120"/>
      <c r="G19" s="37" t="s">
        <v>181</v>
      </c>
      <c r="H19" s="82"/>
    </row>
    <row r="20">
      <c r="A20" s="121" t="s">
        <v>182</v>
      </c>
      <c r="B20" s="120"/>
      <c r="C20" s="120"/>
      <c r="D20" s="118"/>
      <c r="E20" s="121" t="s">
        <v>183</v>
      </c>
      <c r="F20" s="124"/>
      <c r="G20" s="124"/>
      <c r="H20" s="82"/>
    </row>
    <row r="21">
      <c r="A21" s="121" t="s">
        <v>184</v>
      </c>
      <c r="B21" s="120"/>
      <c r="C21" s="123"/>
      <c r="D21" s="118"/>
      <c r="E21" s="121" t="s">
        <v>185</v>
      </c>
      <c r="F21" s="120"/>
      <c r="G21" s="124"/>
      <c r="H21" s="82"/>
    </row>
    <row r="22">
      <c r="A22" s="121" t="s">
        <v>186</v>
      </c>
      <c r="B22" s="120"/>
      <c r="C22" s="120"/>
      <c r="D22" s="118"/>
      <c r="E22" s="121" t="s">
        <v>187</v>
      </c>
      <c r="F22" s="37">
        <v>2.0</v>
      </c>
      <c r="G22" s="131"/>
      <c r="H22" s="82"/>
    </row>
    <row r="23">
      <c r="A23" s="121" t="s">
        <v>188</v>
      </c>
      <c r="B23" s="120"/>
      <c r="C23" s="120"/>
      <c r="D23" s="118"/>
      <c r="E23" s="119" t="s">
        <v>189</v>
      </c>
      <c r="F23" s="120"/>
      <c r="G23" s="120"/>
      <c r="H23" s="82"/>
    </row>
    <row r="24">
      <c r="A24" s="18"/>
      <c r="B24" s="18"/>
      <c r="C24" s="18"/>
      <c r="D24" s="41"/>
      <c r="E24" s="121" t="s">
        <v>190</v>
      </c>
      <c r="F24" s="37" t="s">
        <v>164</v>
      </c>
      <c r="G24" s="120"/>
      <c r="H24" s="82"/>
    </row>
    <row r="25" ht="15.75" customHeight="1">
      <c r="A25" s="119" t="s">
        <v>191</v>
      </c>
      <c r="B25" s="124"/>
      <c r="C25" s="120"/>
      <c r="D25" s="118"/>
      <c r="E25" s="121" t="s">
        <v>192</v>
      </c>
      <c r="F25" s="37" t="s">
        <v>164</v>
      </c>
      <c r="G25" s="120"/>
      <c r="H25" s="82"/>
    </row>
    <row r="26" ht="15.75" customHeight="1">
      <c r="A26" s="125" t="s">
        <v>193</v>
      </c>
      <c r="B26" s="120"/>
      <c r="C26" s="72"/>
      <c r="D26" s="41"/>
      <c r="E26" s="125" t="s">
        <v>194</v>
      </c>
      <c r="F26" s="37">
        <v>8.0</v>
      </c>
      <c r="G26" s="120"/>
      <c r="H26" s="82"/>
    </row>
    <row r="27">
      <c r="A27" s="121" t="s">
        <v>195</v>
      </c>
      <c r="B27" s="37">
        <v>2.0</v>
      </c>
      <c r="C27" s="122"/>
      <c r="D27" s="118"/>
      <c r="E27" s="125" t="s">
        <v>196</v>
      </c>
      <c r="F27" s="37">
        <v>8.0</v>
      </c>
      <c r="G27" s="120"/>
      <c r="H27" s="82"/>
    </row>
    <row r="28">
      <c r="A28" s="121" t="s">
        <v>197</v>
      </c>
      <c r="B28" s="37">
        <v>4.0</v>
      </c>
      <c r="C28" s="125" t="s">
        <v>26</v>
      </c>
      <c r="D28" s="118"/>
      <c r="E28" s="125" t="s">
        <v>198</v>
      </c>
      <c r="F28" s="121">
        <v>2.0</v>
      </c>
      <c r="G28" s="124"/>
      <c r="H28" s="82"/>
    </row>
    <row r="29">
      <c r="A29" s="121" t="s">
        <v>199</v>
      </c>
      <c r="B29" s="120"/>
      <c r="C29" s="122"/>
      <c r="D29" s="118"/>
      <c r="E29" s="121" t="s">
        <v>200</v>
      </c>
      <c r="F29" s="120"/>
      <c r="G29" s="123"/>
      <c r="H29" s="82"/>
    </row>
    <row r="30">
      <c r="A30" s="121" t="s">
        <v>201</v>
      </c>
      <c r="B30" s="120"/>
      <c r="C30" s="122"/>
      <c r="D30" s="118"/>
      <c r="E30" s="125" t="s">
        <v>202</v>
      </c>
      <c r="F30" s="120"/>
      <c r="G30" s="124"/>
      <c r="H30" s="82"/>
    </row>
    <row r="31">
      <c r="A31" s="121" t="s">
        <v>203</v>
      </c>
      <c r="B31" s="37">
        <v>4.0</v>
      </c>
      <c r="C31" s="30" t="s">
        <v>204</v>
      </c>
      <c r="D31" s="118"/>
      <c r="E31" s="125" t="s">
        <v>205</v>
      </c>
      <c r="F31" s="37" t="s">
        <v>206</v>
      </c>
      <c r="G31" s="120"/>
      <c r="H31" s="82"/>
    </row>
    <row r="32">
      <c r="A32" s="121" t="s">
        <v>207</v>
      </c>
      <c r="B32" s="120"/>
      <c r="C32" s="120"/>
      <c r="D32" s="118"/>
      <c r="E32" s="125" t="s">
        <v>208</v>
      </c>
      <c r="F32" s="37" t="s">
        <v>167</v>
      </c>
      <c r="G32" s="124"/>
      <c r="H32" s="82"/>
    </row>
    <row r="33">
      <c r="A33" s="121" t="s">
        <v>209</v>
      </c>
      <c r="B33" s="120"/>
      <c r="C33" s="123"/>
      <c r="D33" s="118"/>
      <c r="E33" s="121" t="s">
        <v>210</v>
      </c>
      <c r="F33" s="120"/>
      <c r="G33" s="121" t="s">
        <v>211</v>
      </c>
      <c r="H33" s="82"/>
    </row>
    <row r="34">
      <c r="A34" s="121" t="s">
        <v>212</v>
      </c>
      <c r="B34" s="120"/>
      <c r="C34" s="121" t="s">
        <v>213</v>
      </c>
      <c r="D34" s="118"/>
      <c r="E34" s="121" t="s">
        <v>214</v>
      </c>
      <c r="F34" s="120"/>
      <c r="G34" s="121" t="s">
        <v>215</v>
      </c>
      <c r="H34" s="82"/>
    </row>
    <row r="35">
      <c r="A35" s="125" t="s">
        <v>216</v>
      </c>
      <c r="B35" s="120"/>
      <c r="C35" s="121" t="s">
        <v>213</v>
      </c>
      <c r="D35" s="118"/>
      <c r="E35" s="101" t="s">
        <v>217</v>
      </c>
      <c r="F35" s="101">
        <v>2.0</v>
      </c>
      <c r="G35" s="22"/>
      <c r="H35" s="82"/>
    </row>
    <row r="36">
      <c r="A36" s="125" t="s">
        <v>218</v>
      </c>
      <c r="B36" s="120"/>
      <c r="C36" s="74"/>
      <c r="D36" s="118"/>
      <c r="E36" s="101" t="s">
        <v>219</v>
      </c>
      <c r="F36" s="101" t="s">
        <v>157</v>
      </c>
      <c r="G36" s="22"/>
      <c r="H36" s="82"/>
    </row>
    <row r="37">
      <c r="A37" s="125" t="s">
        <v>220</v>
      </c>
      <c r="B37" s="135"/>
      <c r="C37" s="137"/>
      <c r="D37" s="118"/>
      <c r="E37" s="101" t="s">
        <v>222</v>
      </c>
      <c r="F37" s="101">
        <v>1.0</v>
      </c>
      <c r="G37" s="22"/>
      <c r="H37" s="82"/>
    </row>
    <row r="38">
      <c r="A38" s="18"/>
      <c r="B38" s="18"/>
      <c r="C38" s="80"/>
      <c r="D38" s="41"/>
      <c r="E38" s="22"/>
      <c r="F38" s="22"/>
      <c r="G38" s="22"/>
      <c r="H38" s="82"/>
    </row>
    <row r="39" ht="16.5" customHeight="1">
      <c r="A39" s="141" t="s">
        <v>223</v>
      </c>
      <c r="B39" s="143"/>
      <c r="C39" s="82"/>
      <c r="D39" s="41"/>
      <c r="E39" s="22"/>
      <c r="F39" s="22"/>
      <c r="G39" s="22"/>
      <c r="H39" s="82"/>
    </row>
    <row r="40" ht="16.5" customHeight="1">
      <c r="A40" s="144" t="s">
        <v>224</v>
      </c>
      <c r="B40" s="144" t="s">
        <v>225</v>
      </c>
      <c r="C40" s="82"/>
      <c r="D40" s="41"/>
      <c r="E40" s="119" t="s">
        <v>226</v>
      </c>
      <c r="F40" s="120"/>
      <c r="G40" s="120"/>
      <c r="H40" s="82"/>
    </row>
    <row r="41">
      <c r="A41" s="145" t="s">
        <v>227</v>
      </c>
      <c r="B41" s="145" t="s">
        <v>228</v>
      </c>
      <c r="C41" s="146"/>
      <c r="D41" s="147"/>
      <c r="E41" s="122"/>
      <c r="F41" s="135"/>
      <c r="G41" s="148"/>
      <c r="H41" s="146"/>
      <c r="I41" s="149"/>
    </row>
    <row r="42">
      <c r="A42" s="150"/>
      <c r="B42" s="150"/>
      <c r="C42" s="146"/>
      <c r="D42" s="147"/>
      <c r="E42" s="151" t="s">
        <v>229</v>
      </c>
      <c r="F42" s="152" t="s">
        <v>230</v>
      </c>
      <c r="G42" s="151" t="s">
        <v>231</v>
      </c>
      <c r="H42" s="146"/>
      <c r="I42" s="149"/>
    </row>
    <row r="43">
      <c r="A43" s="153"/>
      <c r="B43" s="153"/>
      <c r="C43" s="146"/>
      <c r="D43" s="147"/>
      <c r="E43" s="154"/>
      <c r="F43" s="155"/>
      <c r="G43" s="156" t="s">
        <v>232</v>
      </c>
      <c r="H43" s="146"/>
      <c r="I43" s="149"/>
    </row>
    <row r="44" ht="16.5" customHeight="1">
      <c r="A44" s="141" t="s">
        <v>233</v>
      </c>
      <c r="B44" s="141" t="s">
        <v>234</v>
      </c>
      <c r="C44" s="82"/>
      <c r="D44" s="41"/>
      <c r="E44" s="157"/>
      <c r="F44" s="158"/>
      <c r="G44" s="159" t="s">
        <v>235</v>
      </c>
      <c r="H44" s="82"/>
    </row>
    <row r="45" ht="16.5" customHeight="1">
      <c r="A45" s="144" t="s">
        <v>236</v>
      </c>
      <c r="B45" s="143"/>
      <c r="C45" s="82"/>
      <c r="D45" s="41"/>
      <c r="E45" s="121" t="s">
        <v>237</v>
      </c>
      <c r="F45" s="37">
        <v>2.0</v>
      </c>
      <c r="G45" s="148"/>
      <c r="H45" s="82"/>
    </row>
    <row r="46">
      <c r="A46" s="80"/>
      <c r="B46" s="80"/>
      <c r="D46" s="41"/>
      <c r="E46" s="160" t="s">
        <v>238</v>
      </c>
      <c r="F46" s="161">
        <v>2.0</v>
      </c>
      <c r="G46" s="148"/>
      <c r="H46" s="82"/>
    </row>
    <row r="47">
      <c r="D47" s="41"/>
      <c r="E47" s="162"/>
      <c r="F47" s="80"/>
      <c r="G47" s="25"/>
      <c r="H47" s="82"/>
    </row>
    <row r="48">
      <c r="D48" s="41"/>
      <c r="E48" s="82"/>
      <c r="G48" s="41"/>
      <c r="H48" s="82"/>
    </row>
    <row r="49">
      <c r="D49" s="41"/>
      <c r="E49" s="163"/>
      <c r="F49" s="14"/>
      <c r="G49" s="48"/>
      <c r="H49" s="82"/>
    </row>
    <row r="50">
      <c r="D50" s="41"/>
      <c r="E50" s="22"/>
      <c r="F50" s="120"/>
      <c r="G50" s="124"/>
      <c r="H50" s="82"/>
    </row>
  </sheetData>
  <mergeCells count="1">
    <mergeCell ref="B1:C1"/>
  </mergeCells>
  <drawing r:id="rId1"/>
</worksheet>
</file>