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e" sheetId="1" r:id="rId3"/>
    <sheet state="visible" name="Original Recipe" sheetId="2" r:id="rId4"/>
    <sheet state="hidden" name="FNP_60ppl_20130426" sheetId="3" r:id="rId5"/>
    <sheet state="visible" name="Cooking Instructions" sheetId="4" r:id="rId6"/>
    <sheet state="hidden" name="涼拌小黃瓜 OPTIONAL" sheetId="5" r:id="rId7"/>
  </sheets>
  <definedNames/>
  <calcPr/>
</workbook>
</file>

<file path=xl/sharedStrings.xml><?xml version="1.0" encoding="utf-8"?>
<sst xmlns="http://schemas.openxmlformats.org/spreadsheetml/2006/main" count="312" uniqueCount="121">
  <si>
    <t>Recipe: Sha Cha Pork Noodle</t>
  </si>
  <si>
    <t>Recipe:  ShaCha Pork Noodle</t>
  </si>
  <si>
    <t xml:space="preserve">Budget (50NT/person):                                           </t>
  </si>
  <si>
    <t xml:space="preserve">Budget:                                           </t>
  </si>
  <si>
    <t xml:space="preserve">Location:  FH       </t>
  </si>
  <si>
    <t>Meal Lead:</t>
  </si>
  <si>
    <t>Occasion: 1/9/2015</t>
  </si>
  <si>
    <t>ESTIMATION</t>
  </si>
  <si>
    <t>Tiff</t>
  </si>
  <si>
    <t>Lin/Irene</t>
  </si>
  <si>
    <t xml:space="preserve">Occasion: FNP </t>
  </si>
  <si>
    <t>Estimation: Number of People Eating</t>
  </si>
  <si>
    <t>Occasion: FNP 11/2</t>
  </si>
  <si>
    <t>Store</t>
  </si>
  <si>
    <t>Part of Meal</t>
  </si>
  <si>
    <t>Items</t>
  </si>
  <si>
    <t>Estimation</t>
  </si>
  <si>
    <t>Cost</t>
  </si>
  <si>
    <t>Notes</t>
  </si>
  <si>
    <t>Amount based on Taiwan serving sizes</t>
  </si>
  <si>
    <t>Costco</t>
  </si>
  <si>
    <t>Entrée</t>
  </si>
  <si>
    <t>Pork Butt Slices</t>
  </si>
  <si>
    <t>kg</t>
  </si>
  <si>
    <t>~100g/person</t>
  </si>
  <si>
    <t>~85g/person</t>
  </si>
  <si>
    <t>Veggies</t>
  </si>
  <si>
    <t>Green Onion</t>
  </si>
  <si>
    <t>bunches</t>
  </si>
  <si>
    <t>1 bunch = 100g</t>
  </si>
  <si>
    <t>Onion</t>
  </si>
  <si>
    <t>onions</t>
  </si>
  <si>
    <t xml:space="preserve">Basil </t>
  </si>
  <si>
    <t>grams</t>
  </si>
  <si>
    <t>Entree</t>
  </si>
  <si>
    <t>高麗菜 (Cabbage)</t>
  </si>
  <si>
    <t>RT</t>
  </si>
  <si>
    <t>Noodles (油麵)</t>
  </si>
  <si>
    <t>Garlic, peeled</t>
  </si>
  <si>
    <t>FP經濟包油麵 97NT/2kg</t>
  </si>
  <si>
    <t>50g/person</t>
  </si>
  <si>
    <t>FH</t>
  </si>
  <si>
    <t>Garlic pre-minced</t>
  </si>
  <si>
    <t>to taste</t>
  </si>
  <si>
    <t>Sauce</t>
  </si>
  <si>
    <t>Sha Cha Sauce (沙茶醬)</t>
  </si>
  <si>
    <t>cups</t>
  </si>
  <si>
    <t>75ppl need ~ 2 cans</t>
  </si>
  <si>
    <t>FP經濟包油麵, 2kg</t>
  </si>
  <si>
    <t xml:space="preserve">100g is the best estimate especially doing family style; </t>
  </si>
  <si>
    <t>FP沙茶醬 737g/罐 99NT</t>
  </si>
  <si>
    <t>Soysauce</t>
  </si>
  <si>
    <t>Pepper</t>
  </si>
  <si>
    <t>Sesame Oil</t>
  </si>
  <si>
    <t>Fruit</t>
  </si>
  <si>
    <t xml:space="preserve">watermelon </t>
  </si>
  <si>
    <t>POST-EVENT EVALUATION</t>
  </si>
  <si>
    <t>~75g/person</t>
  </si>
  <si>
    <t>Vegetable Delivery</t>
  </si>
  <si>
    <t>ACTUAL Number of People Served</t>
  </si>
  <si>
    <t>Date</t>
  </si>
  <si>
    <t>Amount left over</t>
  </si>
  <si>
    <t>Name</t>
  </si>
  <si>
    <t>g</t>
  </si>
  <si>
    <t>What we ran out</t>
  </si>
  <si>
    <t>Comments</t>
  </si>
  <si>
    <t>for 75ppl = about 2 cans</t>
  </si>
  <si>
    <t>Elaine, Tiff</t>
  </si>
  <si>
    <t>Salt</t>
  </si>
  <si>
    <t>Edited recipe to take out eggs, bell peppers, and enoki mushrooms; changed quantities of ingredients &amp; sauce</t>
  </si>
  <si>
    <t>Evaluation</t>
  </si>
  <si>
    <t>Last edited: 11/5/12 Tiff &amp; Elaine</t>
  </si>
  <si>
    <t>ShaCha Pork Noodle Mix Instructions</t>
  </si>
  <si>
    <t>OPTIONAL Recipe: Cold Cucumber Mix 涼拌小黃瓜</t>
  </si>
  <si>
    <t>**can be side dish if making for staff dinner</t>
  </si>
  <si>
    <t>Last edited: Tiffany and Elaine 11/5/12</t>
  </si>
  <si>
    <t>Time</t>
  </si>
  <si>
    <t>Cucumbers</t>
  </si>
  <si>
    <t>Person 1</t>
  </si>
  <si>
    <t>Person 2</t>
  </si>
  <si>
    <t>Person 3</t>
  </si>
  <si>
    <t>Person 4</t>
  </si>
  <si>
    <t>4:30-4:50</t>
  </si>
  <si>
    <t>Wash and cut green onions into 1.5" length</t>
  </si>
  <si>
    <t>tsp</t>
  </si>
  <si>
    <t>Pull basils into leaves, then wash</t>
  </si>
  <si>
    <t>Cut ends off veggies &amp; wash</t>
  </si>
  <si>
    <t>Boil 2 pots of water (both for veg first, then save 1 for noodles later)</t>
  </si>
  <si>
    <t>4:50-5:20</t>
  </si>
  <si>
    <t>Cut Onions into thin slices (julienne)</t>
  </si>
  <si>
    <t>Make ShaCha Sauce (see instructions below)</t>
  </si>
  <si>
    <t>Blanch veggies (1 minute or so)</t>
  </si>
  <si>
    <t>5:20-5:40</t>
  </si>
  <si>
    <t>Pan fry pork slices and onions with garlic. Add sauce for meat (see below) then mix in green onions/basils as you are turning off the stove</t>
  </si>
  <si>
    <t>Black Vinegar</t>
  </si>
  <si>
    <t>tbsp</t>
  </si>
  <si>
    <t>Boil noodles (1kg each round) &amp; place cooked noodles into large trays when done; Mix in Shacha Sauce RIGHT AWAY</t>
  </si>
  <si>
    <t>Garlic</t>
  </si>
  <si>
    <t>5:40-6</t>
  </si>
  <si>
    <t>Ginger</t>
  </si>
  <si>
    <t>Mix everything (pork, veggies, noodles) together in large aluminum trays</t>
  </si>
  <si>
    <t>Add 1 cup of water used to boil the noodle per tray to the mix</t>
  </si>
  <si>
    <t>6:00-6:30</t>
  </si>
  <si>
    <t>Setup tables</t>
  </si>
  <si>
    <t>Cut Fruit</t>
  </si>
  <si>
    <t>Clean up</t>
  </si>
  <si>
    <t>Sha Cha Sauce</t>
  </si>
  <si>
    <t>Cold Cucumber Sauce</t>
  </si>
  <si>
    <t>Ingredients</t>
  </si>
  <si>
    <t>Serving</t>
  </si>
  <si>
    <t>scoop out top layer of oil</t>
  </si>
  <si>
    <t>Tsp</t>
  </si>
  <si>
    <t>Tbsp</t>
  </si>
  <si>
    <t>Instruction</t>
  </si>
  <si>
    <t>Things to Note:</t>
  </si>
  <si>
    <t>1) Cut cucumbers into 1/4moons 1" in length and mix with salt in a bowl then let it sit for 5min</t>
  </si>
  <si>
    <t>2) Mix Soysauce, Black vinegar, Garlic, and Ginger</t>
  </si>
  <si>
    <t>3) Drain Water from the cucumbers and mix the cucumber with the sauce</t>
  </si>
  <si>
    <t>4) Add Sesame Oil and mix</t>
  </si>
  <si>
    <t>- 注意這次加了多少鹽跟胡椒，記錄下來</t>
  </si>
  <si>
    <t>- 記錄一下花多少時間煮麵和菜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</si>
</sst>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7">
    <font>
      <sz val="10.0"/>
      <color rgb="FF000000"/>
      <name val="Arial"/>
    </font>
    <font>
      <sz val="12.0"/>
      <color rgb="FF000000"/>
    </font>
    <font>
      <b/>
      <sz val="16.0"/>
      <color rgb="FF000000"/>
    </font>
    <font/>
    <font>
      <sz val="10.0"/>
      <color rgb="FF000000"/>
    </font>
    <font>
      <sz val="12.0"/>
    </font>
    <font>
      <b/>
      <sz val="12.0"/>
      <color rgb="FF000000"/>
    </font>
    <font>
      <b/>
      <sz val="10.0"/>
      <color rgb="FF000000"/>
    </font>
    <font>
      <sz val="10.0"/>
      <color rgb="FF0000D4"/>
    </font>
    <font>
      <sz val="10.0"/>
      <color rgb="FF0000FF"/>
    </font>
    <font>
      <b/>
      <sz val="10.0"/>
    </font>
    <font>
      <strike/>
      <sz val="10.0"/>
    </font>
    <font>
      <strike/>
      <sz val="10.0"/>
      <color rgb="FF000000"/>
    </font>
    <font>
      <strike/>
      <sz val="10.0"/>
      <color rgb="FF0000D4"/>
    </font>
    <font>
      <b/>
      <sz val="9.0"/>
      <color rgb="FF000000"/>
    </font>
    <font>
      <sz val="9.0"/>
      <color rgb="FF000000"/>
    </font>
    <font>
      <b/>
      <i/>
      <sz val="9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D9D9D9"/>
        <bgColor rgb="FFD9D9D9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D7E4BD"/>
        <bgColor rgb="FFD7E4BD"/>
      </patternFill>
    </fill>
    <fill>
      <patternFill patternType="solid">
        <fgColor rgb="FFFCD5B5"/>
        <bgColor rgb="FFFCD5B5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3" fontId="2" numFmtId="0" xfId="0" applyAlignment="1" applyFill="1" applyFont="1">
      <alignment vertical="center" wrapText="1"/>
    </xf>
    <xf borderId="0" fillId="4" fontId="3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3" fontId="4" numFmtId="0" xfId="0" applyAlignment="1" applyFont="1">
      <alignment vertical="center" wrapText="1"/>
    </xf>
    <xf borderId="0" fillId="4" fontId="4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2" fillId="5" fontId="6" numFmtId="0" xfId="0" applyAlignment="1" applyBorder="1" applyFill="1" applyFont="1">
      <alignment horizontal="center" wrapText="1"/>
    </xf>
    <xf borderId="3" fillId="0" fontId="3" numFmtId="0" xfId="0" applyAlignment="1" applyBorder="1" applyFont="1">
      <alignment wrapText="1"/>
    </xf>
    <xf borderId="1" fillId="0" fontId="1" numFmtId="0" xfId="0" applyAlignment="1" applyBorder="1" applyFont="1">
      <alignment vertical="center" wrapText="1"/>
    </xf>
    <xf borderId="4" fillId="0" fontId="3" numFmtId="0" xfId="0" applyAlignment="1" applyBorder="1" applyFont="1">
      <alignment wrapText="1"/>
    </xf>
    <xf borderId="2" fillId="4" fontId="7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6" fillId="5" fontId="7" numFmtId="0" xfId="0" applyAlignment="1" applyBorder="1" applyFont="1">
      <alignment horizontal="left" wrapText="1"/>
    </xf>
    <xf borderId="2" fillId="4" fontId="7" numFmtId="0" xfId="0" applyAlignment="1" applyBorder="1" applyFont="1">
      <alignment horizontal="left" wrapText="1"/>
    </xf>
    <xf borderId="4" fillId="4" fontId="8" numFmtId="0" xfId="0" applyAlignment="1" applyBorder="1" applyFont="1">
      <alignment horizontal="center" wrapText="1"/>
    </xf>
    <xf borderId="0" fillId="0" fontId="5" numFmtId="0" xfId="0" applyAlignment="1" applyFont="1">
      <alignment wrapText="1"/>
    </xf>
    <xf borderId="7" fillId="4" fontId="4" numFmtId="0" xfId="0" applyAlignment="1" applyBorder="1" applyFont="1">
      <alignment horizontal="center" wrapText="1"/>
    </xf>
    <xf borderId="5" fillId="0" fontId="4" numFmtId="0" xfId="0" applyAlignment="1" applyBorder="1" applyFont="1">
      <alignment wrapText="1"/>
    </xf>
    <xf borderId="4" fillId="4" fontId="8" numFmtId="0" xfId="0" applyAlignment="1" applyBorder="1" applyFont="1">
      <alignment horizontal="center" wrapText="1"/>
    </xf>
    <xf borderId="7" fillId="4" fontId="8" numFmtId="0" xfId="0" applyAlignment="1" applyBorder="1" applyFont="1">
      <alignment horizontal="center" wrapText="1"/>
    </xf>
    <xf borderId="0" fillId="0" fontId="4" numFmtId="0" xfId="0" applyAlignment="1" applyFont="1">
      <alignment wrapText="1"/>
    </xf>
    <xf borderId="2" fillId="0" fontId="3" numFmtId="0" xfId="0" applyAlignment="1" applyBorder="1" applyFont="1">
      <alignment wrapText="1"/>
    </xf>
    <xf borderId="6" fillId="5" fontId="8" numFmtId="0" xfId="0" applyAlignment="1" applyBorder="1" applyFont="1">
      <alignment horizontal="center" wrapText="1"/>
    </xf>
    <xf borderId="3" fillId="4" fontId="7" numFmtId="0" xfId="0" applyAlignment="1" applyBorder="1" applyFont="1">
      <alignment horizontal="left" wrapText="1"/>
    </xf>
    <xf borderId="6" fillId="5" fontId="4" numFmtId="0" xfId="0" applyAlignment="1" applyBorder="1" applyFont="1">
      <alignment horizontal="center" wrapText="1"/>
    </xf>
    <xf borderId="3" fillId="4" fontId="3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3" fillId="4" fontId="3" numFmtId="0" xfId="0" applyAlignment="1" applyBorder="1" applyFont="1">
      <alignment horizontal="center" wrapText="1"/>
    </xf>
    <xf borderId="6" fillId="5" fontId="7" numFmtId="0" xfId="0" applyAlignment="1" applyBorder="1" applyFont="1">
      <alignment horizontal="center" wrapText="1"/>
    </xf>
    <xf borderId="1" fillId="4" fontId="4" numFmtId="0" xfId="0" applyAlignment="1" applyBorder="1" applyFont="1">
      <alignment wrapText="1"/>
    </xf>
    <xf borderId="1" fillId="4" fontId="3" numFmtId="0" xfId="0" applyAlignment="1" applyBorder="1" applyFont="1">
      <alignment wrapText="1"/>
    </xf>
    <xf borderId="6" fillId="4" fontId="7" numFmtId="0" xfId="0" applyAlignment="1" applyBorder="1" applyFont="1">
      <alignment horizontal="left" wrapText="1"/>
    </xf>
    <xf borderId="6" fillId="0" fontId="7" numFmtId="0" xfId="0" applyAlignment="1" applyBorder="1" applyFont="1">
      <alignment wrapText="1"/>
    </xf>
    <xf borderId="6" fillId="4" fontId="7" numFmtId="0" xfId="0" applyAlignment="1" applyBorder="1" applyFont="1">
      <alignment horizontal="center" wrapText="1"/>
    </xf>
    <xf borderId="6" fillId="5" fontId="7" numFmtId="0" xfId="0" applyAlignment="1" applyBorder="1" applyFont="1">
      <alignment horizontal="center" wrapText="1"/>
    </xf>
    <xf borderId="6" fillId="0" fontId="7" numFmtId="0" xfId="0" applyAlignment="1" applyBorder="1" applyFont="1">
      <alignment wrapText="1"/>
    </xf>
    <xf borderId="6" fillId="5" fontId="7" numFmtId="0" xfId="0" applyAlignment="1" applyBorder="1" applyFont="1">
      <alignment horizontal="center" vertical="top" wrapText="1"/>
    </xf>
    <xf borderId="6" fillId="0" fontId="7" numFmtId="0" xfId="0" applyAlignment="1" applyBorder="1" applyFont="1">
      <alignment horizontal="center" wrapText="1"/>
    </xf>
    <xf borderId="6" fillId="4" fontId="4" numFmtId="0" xfId="0" applyAlignment="1" applyBorder="1" applyFont="1">
      <alignment horizontal="left" wrapText="1"/>
    </xf>
    <xf borderId="6" fillId="0" fontId="7" numFmtId="0" xfId="0" applyAlignment="1" applyBorder="1" applyFont="1">
      <alignment horizontal="left" vertical="top" wrapText="1"/>
    </xf>
    <xf borderId="7" fillId="0" fontId="3" numFmtId="0" xfId="0" applyAlignment="1" applyBorder="1" applyFont="1">
      <alignment wrapText="1"/>
    </xf>
    <xf borderId="6" fillId="5" fontId="4" numFmtId="0" xfId="0" applyAlignment="1" applyBorder="1" applyFont="1">
      <alignment horizontal="left" wrapText="1"/>
    </xf>
    <xf borderId="6" fillId="5" fontId="9" numFmtId="0" xfId="0" applyAlignment="1" applyBorder="1" applyFont="1">
      <alignment horizontal="left" wrapText="1"/>
    </xf>
    <xf borderId="6" fillId="4" fontId="9" numFmtId="0" xfId="0" applyAlignment="1" applyBorder="1" applyFont="1">
      <alignment horizontal="right" wrapText="1"/>
    </xf>
    <xf borderId="6" fillId="4" fontId="4" numFmtId="164" xfId="0" applyAlignment="1" applyBorder="1" applyFont="1" applyNumberFormat="1">
      <alignment horizontal="right" wrapText="1"/>
    </xf>
    <xf borderId="6" fillId="5" fontId="9" numFmtId="0" xfId="0" applyAlignment="1" applyBorder="1" applyFont="1">
      <alignment horizontal="center" wrapText="1"/>
    </xf>
    <xf borderId="6" fillId="5" fontId="9" numFmtId="0" xfId="0" applyAlignment="1" applyBorder="1" applyFont="1">
      <alignment horizontal="left" wrapText="1"/>
    </xf>
    <xf borderId="6" fillId="5" fontId="9" numFmtId="0" xfId="0" applyAlignment="1" applyBorder="1" applyFont="1">
      <alignment horizontal="left" wrapText="1"/>
    </xf>
    <xf borderId="6" fillId="4" fontId="9" numFmtId="0" xfId="0" applyAlignment="1" applyBorder="1" applyFont="1">
      <alignment horizontal="right" wrapText="1"/>
    </xf>
    <xf borderId="6" fillId="5" fontId="4" numFmtId="0" xfId="0" applyAlignment="1" applyBorder="1" applyFont="1">
      <alignment horizontal="left" wrapText="1"/>
    </xf>
    <xf borderId="6" fillId="4" fontId="3" numFmtId="0" xfId="0" applyAlignment="1" applyBorder="1" applyFont="1">
      <alignment wrapText="1"/>
    </xf>
    <xf borderId="6" fillId="5" fontId="3" numFmtId="0" xfId="0" applyAlignment="1" applyBorder="1" applyFont="1">
      <alignment horizontal="left" wrapText="1"/>
    </xf>
    <xf borderId="6" fillId="5" fontId="9" numFmtId="0" xfId="0" applyAlignment="1" applyBorder="1" applyFont="1">
      <alignment horizontal="center" wrapText="1"/>
    </xf>
    <xf borderId="6" fillId="5" fontId="4" numFmtId="0" xfId="0" applyAlignment="1" applyBorder="1" applyFont="1">
      <alignment wrapText="1"/>
    </xf>
    <xf borderId="6" fillId="4" fontId="10" numFmtId="0" xfId="0" applyAlignment="1" applyBorder="1" applyFont="1">
      <alignment wrapText="1"/>
    </xf>
    <xf borderId="6" fillId="4" fontId="4" numFmtId="0" xfId="0" applyAlignment="1" applyBorder="1" applyFont="1">
      <alignment wrapText="1"/>
    </xf>
    <xf borderId="6" fillId="4" fontId="8" numFmtId="0" xfId="0" applyAlignment="1" applyBorder="1" applyFont="1">
      <alignment wrapText="1"/>
    </xf>
    <xf borderId="6" fillId="5" fontId="3" numFmtId="0" xfId="0" applyAlignment="1" applyBorder="1" applyFont="1">
      <alignment wrapText="1"/>
    </xf>
    <xf borderId="6" fillId="5" fontId="9" numFmtId="0" xfId="0" applyAlignment="1" applyBorder="1" applyFont="1">
      <alignment horizontal="right" wrapText="1"/>
    </xf>
    <xf borderId="6" fillId="0" fontId="9" numFmtId="0" xfId="0" applyAlignment="1" applyBorder="1" applyFont="1">
      <alignment horizontal="left" wrapText="1"/>
    </xf>
    <xf borderId="2" fillId="6" fontId="6" numFmtId="0" xfId="0" applyAlignment="1" applyBorder="1" applyFill="1" applyFont="1">
      <alignment horizontal="center" wrapText="1"/>
    </xf>
    <xf borderId="6" fillId="0" fontId="9" numFmtId="0" xfId="0" applyAlignment="1" applyBorder="1" applyFont="1">
      <alignment horizontal="center" wrapText="1"/>
    </xf>
    <xf borderId="3" fillId="0" fontId="4" numFmtId="0" xfId="0" applyAlignment="1" applyBorder="1" applyFont="1">
      <alignment horizontal="left" wrapText="1"/>
    </xf>
    <xf borderId="3" fillId="0" fontId="7" numFmtId="0" xfId="0" applyAlignment="1" applyBorder="1" applyFont="1">
      <alignment horizontal="center" wrapText="1"/>
    </xf>
    <xf borderId="6" fillId="0" fontId="9" numFmtId="0" xfId="0" applyAlignment="1" applyBorder="1" applyFont="1">
      <alignment horizontal="left" wrapText="1"/>
    </xf>
    <xf borderId="3" fillId="0" fontId="4" numFmtId="0" xfId="0" applyAlignment="1" applyBorder="1" applyFont="1">
      <alignment horizontal="center" wrapText="1"/>
    </xf>
    <xf borderId="5" fillId="0" fontId="4" numFmtId="0" xfId="0" applyAlignment="1" applyBorder="1" applyFont="1">
      <alignment horizontal="center" wrapText="1"/>
    </xf>
    <xf borderId="6" fillId="5" fontId="9" numFmtId="3" xfId="0" applyAlignment="1" applyBorder="1" applyFont="1" applyNumberFormat="1">
      <alignment horizontal="right" wrapText="1"/>
    </xf>
    <xf borderId="2" fillId="0" fontId="4" numFmtId="0" xfId="0" applyAlignment="1" applyBorder="1" applyFont="1">
      <alignment horizontal="left" wrapText="1"/>
    </xf>
    <xf borderId="6" fillId="4" fontId="11" numFmtId="0" xfId="0" applyAlignment="1" applyBorder="1" applyFont="1">
      <alignment wrapText="1"/>
    </xf>
    <xf borderId="6" fillId="4" fontId="12" numFmtId="0" xfId="0" applyAlignment="1" applyBorder="1" applyFont="1">
      <alignment wrapText="1"/>
    </xf>
    <xf borderId="6" fillId="0" fontId="8" numFmtId="0" xfId="0" applyAlignment="1" applyBorder="1" applyFont="1">
      <alignment horizontal="center" wrapText="1"/>
    </xf>
    <xf borderId="6" fillId="4" fontId="13" numFmtId="164" xfId="0" applyAlignment="1" applyBorder="1" applyFont="1" applyNumberFormat="1">
      <alignment wrapText="1"/>
    </xf>
    <xf borderId="7" fillId="0" fontId="4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6" fillId="0" fontId="4" numFmtId="0" xfId="0" applyAlignment="1" applyBorder="1" applyFont="1">
      <alignment horizontal="left" wrapText="1"/>
    </xf>
    <xf borderId="1" fillId="0" fontId="4" numFmtId="0" xfId="0" applyAlignment="1" applyBorder="1" applyFont="1">
      <alignment wrapText="1"/>
    </xf>
    <xf borderId="6" fillId="6" fontId="7" numFmtId="0" xfId="0" applyAlignment="1" applyBorder="1" applyFont="1">
      <alignment horizontal="center" wrapText="1"/>
    </xf>
    <xf borderId="6" fillId="5" fontId="3" numFmtId="0" xfId="0" applyAlignment="1" applyBorder="1" applyFont="1">
      <alignment wrapText="1"/>
    </xf>
    <xf borderId="2" fillId="6" fontId="7" numFmtId="0" xfId="0" applyAlignment="1" applyBorder="1" applyFont="1">
      <alignment horizontal="center" wrapText="1"/>
    </xf>
    <xf borderId="6" fillId="0" fontId="3" numFmtId="0" xfId="0" applyAlignment="1" applyBorder="1" applyFont="1">
      <alignment horizontal="left" wrapText="1"/>
    </xf>
    <xf borderId="6" fillId="0" fontId="8" numFmtId="0" xfId="0" applyAlignment="1" applyBorder="1" applyFont="1">
      <alignment horizontal="left" wrapText="1"/>
    </xf>
    <xf borderId="6" fillId="0" fontId="8" numFmtId="14" xfId="0" applyAlignment="1" applyBorder="1" applyFont="1" applyNumberFormat="1">
      <alignment horizontal="left" wrapText="1"/>
    </xf>
    <xf borderId="6" fillId="0" fontId="9" numFmtId="0" xfId="0" applyAlignment="1" applyBorder="1" applyFont="1">
      <alignment horizontal="center" wrapText="1"/>
    </xf>
    <xf borderId="6" fillId="6" fontId="8" numFmtId="0" xfId="0" applyAlignment="1" applyBorder="1" applyFont="1">
      <alignment horizontal="center" wrapText="1"/>
    </xf>
    <xf borderId="6" fillId="6" fontId="8" numFmtId="0" xfId="0" applyAlignment="1" applyBorder="1" applyFont="1">
      <alignment horizontal="center" wrapText="1"/>
    </xf>
    <xf borderId="2" fillId="6" fontId="8" numFmtId="0" xfId="0" applyAlignment="1" applyBorder="1" applyFont="1">
      <alignment horizontal="left" wrapText="1"/>
    </xf>
    <xf borderId="6" fillId="0" fontId="4" numFmtId="0" xfId="0" applyAlignment="1" applyBorder="1" applyFont="1">
      <alignment wrapText="1"/>
    </xf>
    <xf borderId="2" fillId="6" fontId="8" numFmtId="0" xfId="0" applyAlignment="1" applyBorder="1" applyFont="1">
      <alignment horizontal="center" wrapText="1"/>
    </xf>
    <xf borderId="3" fillId="0" fontId="3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2" fillId="6" fontId="7" numFmtId="0" xfId="0" applyAlignment="1" applyBorder="1" applyFont="1">
      <alignment horizontal="left" wrapText="1"/>
    </xf>
    <xf borderId="0" fillId="0" fontId="10" numFmtId="0" xfId="0" applyAlignment="1" applyFont="1">
      <alignment wrapText="1"/>
    </xf>
    <xf borderId="2" fillId="6" fontId="7" numFmtId="0" xfId="0" applyAlignment="1" applyBorder="1" applyFont="1">
      <alignment horizontal="center" wrapText="1"/>
    </xf>
    <xf borderId="0" fillId="0" fontId="3" numFmtId="0" xfId="0" applyAlignment="1" applyFont="1">
      <alignment wrapText="1"/>
    </xf>
    <xf borderId="2" fillId="0" fontId="7" numFmtId="0" xfId="0" applyAlignment="1" applyBorder="1" applyFont="1">
      <alignment horizontal="left" vertical="center" wrapText="1"/>
    </xf>
    <xf borderId="1" fillId="0" fontId="10" numFmtId="0" xfId="0" applyAlignment="1" applyBorder="1" applyFont="1">
      <alignment wrapText="1"/>
    </xf>
    <xf borderId="6" fillId="7" fontId="14" numFmtId="0" xfId="0" applyAlignment="1" applyBorder="1" applyFill="1" applyFont="1">
      <alignment vertical="top" wrapText="1"/>
    </xf>
    <xf borderId="6" fillId="5" fontId="8" numFmtId="0" xfId="0" applyAlignment="1" applyBorder="1" applyFont="1">
      <alignment wrapText="1"/>
    </xf>
    <xf borderId="6" fillId="7" fontId="14" numFmtId="0" xfId="0" applyAlignment="1" applyBorder="1" applyFont="1">
      <alignment wrapText="1"/>
    </xf>
    <xf borderId="7" fillId="0" fontId="15" numFmtId="0" xfId="0" applyAlignment="1" applyBorder="1" applyFont="1">
      <alignment wrapText="1"/>
    </xf>
    <xf borderId="6" fillId="5" fontId="8" numFmtId="0" xfId="0" applyAlignment="1" applyBorder="1" applyFont="1">
      <alignment wrapText="1"/>
    </xf>
    <xf borderId="6" fillId="0" fontId="16" numFmtId="0" xfId="0" applyAlignment="1" applyBorder="1" applyFont="1">
      <alignment wrapText="1"/>
    </xf>
    <xf borderId="6" fillId="0" fontId="8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6" fillId="0" fontId="8" numFmtId="0" xfId="0" applyAlignment="1" applyBorder="1" applyFont="1">
      <alignment wrapText="1"/>
    </xf>
    <xf borderId="2" fillId="8" fontId="14" numFmtId="0" xfId="0" applyAlignment="1" applyBorder="1" applyFill="1" applyFont="1">
      <alignment horizontal="center" vertical="center" wrapText="1"/>
    </xf>
    <xf borderId="2" fillId="9" fontId="14" numFmtId="0" xfId="0" applyAlignment="1" applyBorder="1" applyFill="1" applyFont="1">
      <alignment horizontal="center" vertical="center" wrapText="1"/>
    </xf>
    <xf borderId="6" fillId="10" fontId="14" numFmtId="0" xfId="0" applyAlignment="1" applyBorder="1" applyFill="1" applyFont="1">
      <alignment horizontal="left" vertical="center" wrapText="1"/>
    </xf>
    <xf borderId="3" fillId="11" fontId="14" numFmtId="0" xfId="0" applyAlignment="1" applyBorder="1" applyFill="1" applyFont="1">
      <alignment horizontal="center" vertical="center" wrapText="1"/>
    </xf>
    <xf borderId="6" fillId="10" fontId="14" numFmtId="0" xfId="0" applyAlignment="1" applyBorder="1" applyFont="1">
      <alignment vertical="center" wrapText="1"/>
    </xf>
    <xf borderId="6" fillId="11" fontId="14" numFmtId="0" xfId="0" applyAlignment="1" applyBorder="1" applyFont="1">
      <alignment horizontal="left" vertical="center" wrapText="1"/>
    </xf>
    <xf borderId="6" fillId="0" fontId="15" numFmtId="164" xfId="0" applyAlignment="1" applyBorder="1" applyFont="1" applyNumberFormat="1">
      <alignment vertical="center" wrapText="1"/>
    </xf>
    <xf borderId="6" fillId="11" fontId="14" numFmtId="0" xfId="0" applyAlignment="1" applyBorder="1" applyFont="1">
      <alignment vertical="center" wrapText="1"/>
    </xf>
    <xf borderId="6" fillId="0" fontId="4" numFmtId="0" xfId="0" applyAlignment="1" applyBorder="1" applyFont="1">
      <alignment horizontal="left" wrapText="1"/>
    </xf>
    <xf borderId="6" fillId="0" fontId="15" numFmtId="0" xfId="0" applyAlignment="1" applyBorder="1" applyFont="1">
      <alignment horizontal="left" vertical="center" wrapText="1"/>
    </xf>
    <xf borderId="7" fillId="0" fontId="3" numFmtId="0" xfId="0" applyAlignment="1" applyBorder="1" applyFont="1">
      <alignment wrapText="1"/>
    </xf>
    <xf borderId="0" fillId="4" fontId="8" numFmtId="0" xfId="0" applyAlignment="1" applyFont="1">
      <alignment wrapText="1"/>
    </xf>
    <xf borderId="6" fillId="0" fontId="15" numFmtId="0" xfId="0" applyAlignment="1" applyBorder="1" applyFont="1">
      <alignment vertical="center" wrapText="1"/>
    </xf>
    <xf borderId="6" fillId="0" fontId="15" numFmtId="0" xfId="0" applyAlignment="1" applyBorder="1" applyFont="1">
      <alignment vertical="center" wrapText="1"/>
    </xf>
    <xf borderId="5" fillId="4" fontId="14" numFmtId="0" xfId="0" applyAlignment="1" applyBorder="1" applyFont="1">
      <alignment vertical="center" wrapText="1"/>
    </xf>
    <xf borderId="2" fillId="11" fontId="14" numFmtId="0" xfId="0" applyAlignment="1" applyBorder="1" applyFont="1">
      <alignment vertical="center" wrapText="1"/>
    </xf>
    <xf borderId="5" fillId="4" fontId="15" numFmtId="0" xfId="0" applyAlignment="1" applyBorder="1" applyFont="1">
      <alignment vertical="center" wrapText="1"/>
    </xf>
    <xf borderId="3" fillId="11" fontId="15" numFmtId="0" xfId="0" applyAlignment="1" applyBorder="1" applyFont="1">
      <alignment vertical="center" wrapText="1"/>
    </xf>
    <xf borderId="0" fillId="4" fontId="14" numFmtId="0" xfId="0" applyAlignment="1" applyFont="1">
      <alignment horizontal="center" vertical="center" wrapText="1"/>
    </xf>
    <xf borderId="4" fillId="11" fontId="15" numFmtId="0" xfId="0" applyAlignment="1" applyBorder="1" applyFont="1">
      <alignment vertical="center" wrapText="1"/>
    </xf>
    <xf borderId="0" fillId="4" fontId="14" numFmtId="0" xfId="0" applyAlignment="1" applyFont="1">
      <alignment vertical="center" wrapText="1"/>
    </xf>
    <xf borderId="0" fillId="4" fontId="15" numFmtId="0" xfId="0" applyAlignment="1" applyFont="1">
      <alignment vertical="center" wrapText="1"/>
    </xf>
    <xf borderId="0" fillId="4" fontId="14" numFmtId="0" xfId="0" applyAlignment="1" applyFont="1">
      <alignment horizontal="left" vertical="center" wrapText="1"/>
    </xf>
    <xf borderId="0" fillId="4" fontId="14" numFmtId="0" xfId="0" applyAlignment="1" applyFont="1">
      <alignment vertical="center" wrapText="1"/>
    </xf>
    <xf borderId="0" fillId="4" fontId="15" numFmtId="0" xfId="0" applyAlignment="1" applyFont="1">
      <alignment horizontal="left" vertical="center" wrapText="1"/>
    </xf>
    <xf borderId="0" fillId="4" fontId="4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2.71"/>
    <col customWidth="1" min="3" max="3" width="22.43"/>
    <col customWidth="1" min="4" max="4" width="15.86"/>
    <col customWidth="1" min="5" max="5" width="12.43"/>
    <col customWidth="1" min="6" max="6" width="18.29"/>
    <col customWidth="1" min="7" max="7" width="22.86"/>
    <col customWidth="1" min="8" max="8" width="21.86"/>
  </cols>
  <sheetData>
    <row r="1" ht="1.5" customHeight="1">
      <c r="A1" s="1" t="s">
        <v>0</v>
      </c>
      <c r="D1" s="3"/>
      <c r="E1" s="3"/>
      <c r="F1" s="3"/>
      <c r="G1" s="6"/>
      <c r="H1" s="3"/>
    </row>
    <row r="2">
      <c r="A2" s="7" t="s">
        <v>3</v>
      </c>
      <c r="B2" s="8"/>
      <c r="E2" s="7" t="s">
        <v>4</v>
      </c>
    </row>
    <row r="3" ht="6.0" customHeight="1">
      <c r="A3" s="7" t="s">
        <v>5</v>
      </c>
      <c r="B3" s="9"/>
      <c r="E3" s="7" t="s">
        <v>6</v>
      </c>
    </row>
    <row r="4">
      <c r="A4" s="10"/>
    </row>
    <row r="5">
      <c r="A5" s="11"/>
      <c r="B5" s="12"/>
      <c r="C5" s="12"/>
      <c r="D5" s="12"/>
      <c r="E5" s="12"/>
      <c r="F5" s="12"/>
      <c r="G5" s="12"/>
      <c r="H5" s="12"/>
    </row>
    <row r="6">
      <c r="A6" s="13" t="s">
        <v>7</v>
      </c>
      <c r="B6" s="14"/>
      <c r="C6" s="14"/>
      <c r="D6" s="14"/>
      <c r="E6" s="14"/>
      <c r="F6" s="14"/>
      <c r="G6" s="14"/>
      <c r="H6" s="16"/>
    </row>
    <row r="7">
      <c r="A7" s="17"/>
      <c r="B7" s="14"/>
      <c r="C7" s="14"/>
      <c r="D7" s="14"/>
      <c r="E7" s="19"/>
      <c r="F7" s="14"/>
      <c r="G7" s="14"/>
      <c r="H7" s="14"/>
    </row>
    <row r="8">
      <c r="A8" s="21" t="s">
        <v>11</v>
      </c>
      <c r="B8" s="14"/>
      <c r="C8" s="14"/>
      <c r="D8" s="22">
        <v>13.0</v>
      </c>
      <c r="E8" s="24"/>
      <c r="F8" s="25"/>
      <c r="G8" s="19"/>
      <c r="H8" s="19"/>
    </row>
    <row r="9">
      <c r="A9" s="31"/>
      <c r="B9" s="33"/>
      <c r="C9" s="33"/>
      <c r="D9" s="35"/>
      <c r="E9" s="37"/>
      <c r="F9" s="37"/>
      <c r="G9" s="38"/>
      <c r="H9" s="38"/>
    </row>
    <row r="10">
      <c r="A10" s="39" t="s">
        <v>13</v>
      </c>
      <c r="B10" s="39" t="s">
        <v>14</v>
      </c>
      <c r="C10" s="41" t="s">
        <v>15</v>
      </c>
      <c r="D10" s="41" t="s">
        <v>16</v>
      </c>
      <c r="E10" s="42"/>
      <c r="F10" s="36" t="s">
        <v>17</v>
      </c>
      <c r="G10" s="36" t="s">
        <v>18</v>
      </c>
      <c r="H10" s="44" t="s">
        <v>19</v>
      </c>
    </row>
    <row r="11">
      <c r="A11" s="46" t="s">
        <v>20</v>
      </c>
      <c r="B11" s="46" t="s">
        <v>21</v>
      </c>
      <c r="C11" s="46" t="s">
        <v>22</v>
      </c>
      <c r="D11" s="52">
        <f>ROUND(($D$8*'Original Recipe'!D11)/'Original Recipe'!$D$8,1)</f>
        <v>1.1</v>
      </c>
      <c r="E11" s="50" t="s">
        <v>23</v>
      </c>
      <c r="F11" s="53"/>
      <c r="G11" s="54"/>
      <c r="H11" s="55" t="s">
        <v>24</v>
      </c>
    </row>
    <row r="12">
      <c r="A12" s="46" t="s">
        <v>26</v>
      </c>
      <c r="B12" s="46" t="s">
        <v>21</v>
      </c>
      <c r="C12" s="46" t="s">
        <v>27</v>
      </c>
      <c r="D12" s="52">
        <f>ROUND(($D$8*'Original Recipe'!D12)/'Original Recipe'!$D$8,1)</f>
        <v>0.7</v>
      </c>
      <c r="E12" s="50" t="s">
        <v>28</v>
      </c>
      <c r="F12" s="53"/>
      <c r="G12" s="50" t="s">
        <v>29</v>
      </c>
      <c r="H12" s="57"/>
    </row>
    <row r="13">
      <c r="A13" s="46" t="s">
        <v>26</v>
      </c>
      <c r="B13" s="46" t="s">
        <v>21</v>
      </c>
      <c r="C13" s="46" t="s">
        <v>30</v>
      </c>
      <c r="D13" s="52">
        <f>ROUND(($D$8*'Original Recipe'!D13)/'Original Recipe'!$D$8,1)</f>
        <v>1.7</v>
      </c>
      <c r="E13" s="50" t="s">
        <v>31</v>
      </c>
      <c r="F13" s="53"/>
      <c r="G13" s="54"/>
      <c r="H13" s="57"/>
    </row>
    <row r="14">
      <c r="A14" s="46" t="s">
        <v>26</v>
      </c>
      <c r="B14" s="46" t="s">
        <v>21</v>
      </c>
      <c r="C14" s="46" t="s">
        <v>32</v>
      </c>
      <c r="D14" s="52">
        <f>ROUND(($D$8*'Original Recipe'!D14)/'Original Recipe'!$D$8,1)</f>
        <v>69.3</v>
      </c>
      <c r="E14" s="50" t="s">
        <v>33</v>
      </c>
      <c r="F14" s="53"/>
      <c r="G14" s="54"/>
      <c r="H14" s="57"/>
    </row>
    <row r="15">
      <c r="A15" s="46" t="s">
        <v>26</v>
      </c>
      <c r="B15" s="58" t="s">
        <v>34</v>
      </c>
      <c r="C15" s="46" t="s">
        <v>35</v>
      </c>
      <c r="D15" s="52">
        <f>ROUND(($D$8*'Original Recipe'!D15)/'Original Recipe'!$D$8,1)</f>
        <v>0.5</v>
      </c>
      <c r="E15" s="50" t="s">
        <v>23</v>
      </c>
      <c r="F15" s="53"/>
      <c r="G15" s="54"/>
      <c r="H15" s="59"/>
    </row>
    <row r="16">
      <c r="A16" s="46" t="s">
        <v>26</v>
      </c>
      <c r="B16" s="46" t="s">
        <v>21</v>
      </c>
      <c r="C16" s="46" t="s">
        <v>38</v>
      </c>
      <c r="D16" s="52">
        <f>ROUND(($D$8*'Original Recipe'!D16)/'Original Recipe'!$D$8,1)</f>
        <v>0.5</v>
      </c>
      <c r="E16" s="50" t="s">
        <v>43</v>
      </c>
      <c r="F16" s="53"/>
      <c r="G16" s="54"/>
      <c r="H16" s="59"/>
    </row>
    <row r="17">
      <c r="A17" s="39" t="s">
        <v>36</v>
      </c>
      <c r="B17" s="46" t="s">
        <v>21</v>
      </c>
      <c r="C17" s="46" t="s">
        <v>37</v>
      </c>
      <c r="D17" s="52">
        <f>ROUND(($D$8*'Original Recipe'!D17)/'Original Recipe'!$D$8,1)</f>
        <v>0</v>
      </c>
      <c r="E17" s="50" t="s">
        <v>23</v>
      </c>
      <c r="F17" s="53"/>
      <c r="G17" s="50" t="s">
        <v>48</v>
      </c>
      <c r="H17" s="55" t="s">
        <v>49</v>
      </c>
    </row>
    <row r="18">
      <c r="A18" s="39" t="s">
        <v>36</v>
      </c>
      <c r="B18" s="46" t="s">
        <v>44</v>
      </c>
      <c r="C18" s="46" t="s">
        <v>45</v>
      </c>
      <c r="D18" s="52">
        <f>ROUND(($D$8*'Original Recipe'!D18)/'Original Recipe'!$D$8,1)</f>
        <v>1</v>
      </c>
      <c r="E18" s="50" t="s">
        <v>46</v>
      </c>
      <c r="F18" s="60" t="s">
        <v>47</v>
      </c>
      <c r="G18" s="50" t="s">
        <v>50</v>
      </c>
      <c r="H18" s="57"/>
    </row>
    <row r="19">
      <c r="A19" s="46" t="s">
        <v>41</v>
      </c>
      <c r="B19" s="46" t="s">
        <v>44</v>
      </c>
      <c r="C19" s="46" t="s">
        <v>51</v>
      </c>
      <c r="D19" s="52">
        <f>ROUND(($D$8*'Original Recipe'!D19)/'Original Recipe'!$D$8,1)</f>
        <v>0.5</v>
      </c>
      <c r="E19" s="50" t="s">
        <v>46</v>
      </c>
      <c r="F19" s="53"/>
      <c r="G19" s="54"/>
      <c r="H19" s="57"/>
    </row>
    <row r="20">
      <c r="A20" s="46" t="s">
        <v>41</v>
      </c>
      <c r="B20" s="46" t="s">
        <v>44</v>
      </c>
      <c r="C20" s="46" t="s">
        <v>52</v>
      </c>
      <c r="D20" s="52">
        <f>ROUND(($D$8*'Original Recipe'!D20)/'Original Recipe'!$D$8,1)</f>
        <v>0</v>
      </c>
      <c r="E20" s="50" t="s">
        <v>43</v>
      </c>
      <c r="F20" s="53"/>
      <c r="G20" s="54"/>
      <c r="H20" s="57"/>
    </row>
    <row r="21">
      <c r="A21" s="46" t="s">
        <v>41</v>
      </c>
      <c r="B21" s="46" t="s">
        <v>44</v>
      </c>
      <c r="C21" s="46" t="s">
        <v>53</v>
      </c>
      <c r="D21" s="52">
        <f>ROUND(($D$8*'Original Recipe'!D21)/'Original Recipe'!$D$8,1)</f>
        <v>0.2</v>
      </c>
      <c r="E21" s="50" t="s">
        <v>46</v>
      </c>
      <c r="F21" s="53"/>
      <c r="G21" s="54"/>
      <c r="H21" s="61"/>
    </row>
    <row r="22">
      <c r="A22" s="62" t="s">
        <v>36</v>
      </c>
      <c r="B22" s="77" t="s">
        <v>54</v>
      </c>
      <c r="C22" s="78" t="s">
        <v>55</v>
      </c>
      <c r="D22" s="80">
        <v>1.0</v>
      </c>
      <c r="E22" s="65"/>
      <c r="F22" s="65"/>
      <c r="G22" s="65"/>
      <c r="H22" s="65"/>
    </row>
    <row r="23">
      <c r="A23" s="19"/>
      <c r="B23" s="19"/>
      <c r="C23" s="19"/>
      <c r="D23" s="19"/>
      <c r="E23" s="19"/>
      <c r="F23" s="19"/>
      <c r="G23" s="19"/>
      <c r="H23" s="19"/>
    </row>
    <row r="24">
      <c r="A24" s="68" t="s">
        <v>56</v>
      </c>
      <c r="B24" s="14"/>
      <c r="C24" s="14"/>
      <c r="D24" s="14"/>
      <c r="E24" s="14"/>
      <c r="F24" s="14"/>
      <c r="G24" s="14"/>
      <c r="H24" s="16"/>
    </row>
    <row r="25">
      <c r="A25" s="70"/>
      <c r="B25" s="71"/>
      <c r="C25" s="73"/>
      <c r="D25" s="73"/>
      <c r="E25" s="74"/>
      <c r="F25" s="74"/>
      <c r="G25" s="19"/>
      <c r="H25" s="19"/>
    </row>
    <row r="26">
      <c r="A26" s="76" t="s">
        <v>59</v>
      </c>
      <c r="B26" s="14"/>
      <c r="C26" s="16"/>
      <c r="D26" s="79"/>
      <c r="E26" s="81"/>
      <c r="F26" s="28"/>
    </row>
    <row r="27">
      <c r="A27" s="82"/>
      <c r="B27" s="82"/>
      <c r="C27" s="82"/>
      <c r="D27" s="82"/>
      <c r="E27" s="84"/>
      <c r="F27" s="84"/>
      <c r="G27" s="12"/>
      <c r="H27" s="12"/>
    </row>
    <row r="28">
      <c r="A28" s="45" t="s">
        <v>15</v>
      </c>
      <c r="B28" s="85" t="s">
        <v>61</v>
      </c>
      <c r="C28" s="85" t="s">
        <v>64</v>
      </c>
      <c r="D28" s="87" t="s">
        <v>65</v>
      </c>
      <c r="E28" s="14"/>
      <c r="F28" s="14"/>
      <c r="G28" s="14"/>
      <c r="H28" s="16"/>
    </row>
    <row r="29">
      <c r="A29" s="89"/>
      <c r="B29" s="93"/>
      <c r="C29" s="93"/>
      <c r="D29" s="99"/>
      <c r="E29" s="14"/>
      <c r="F29" s="14"/>
      <c r="G29" s="14"/>
      <c r="H29" s="16"/>
    </row>
    <row r="30">
      <c r="A30" s="89"/>
      <c r="B30" s="93"/>
      <c r="C30" s="93"/>
      <c r="D30" s="101"/>
      <c r="E30" s="14"/>
      <c r="F30" s="14"/>
      <c r="G30" s="14"/>
      <c r="H30" s="16"/>
    </row>
    <row r="31">
      <c r="A31" s="19"/>
      <c r="B31" s="19"/>
      <c r="C31" s="19"/>
      <c r="D31" s="19"/>
      <c r="E31" s="19"/>
      <c r="F31" s="19"/>
      <c r="G31" s="19"/>
      <c r="H31" s="19"/>
    </row>
  </sheetData>
  <mergeCells count="10">
    <mergeCell ref="D29:H29"/>
    <mergeCell ref="D28:H28"/>
    <mergeCell ref="A24:H24"/>
    <mergeCell ref="A26:C26"/>
    <mergeCell ref="D30:H30"/>
    <mergeCell ref="E2:F2"/>
    <mergeCell ref="A1:C1"/>
    <mergeCell ref="E3:F3"/>
    <mergeCell ref="A6:H6"/>
    <mergeCell ref="A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2.71"/>
    <col customWidth="1" min="3" max="3" width="22.43"/>
    <col customWidth="1" min="4" max="4" width="16.14"/>
    <col customWidth="1" min="5" max="5" width="12.43"/>
    <col customWidth="1" min="6" max="6" width="18.29"/>
    <col customWidth="1" min="7" max="7" width="22.86"/>
    <col customWidth="1" min="8" max="8" width="21.86"/>
  </cols>
  <sheetData>
    <row r="1" ht="1.5" customHeight="1">
      <c r="A1" s="1" t="s">
        <v>0</v>
      </c>
      <c r="D1" s="3"/>
      <c r="E1" s="3"/>
      <c r="F1" s="3"/>
      <c r="G1" s="6"/>
      <c r="H1" s="3"/>
    </row>
    <row r="2">
      <c r="A2" s="7" t="s">
        <v>3</v>
      </c>
      <c r="B2" s="8">
        <f>50*D8</f>
        <v>3750</v>
      </c>
      <c r="E2" s="7" t="s">
        <v>4</v>
      </c>
    </row>
    <row r="3" ht="6.0" customHeight="1">
      <c r="A3" s="7" t="s">
        <v>5</v>
      </c>
      <c r="B3" s="23" t="s">
        <v>8</v>
      </c>
      <c r="E3" s="7" t="s">
        <v>12</v>
      </c>
    </row>
    <row r="4">
      <c r="A4" s="10"/>
    </row>
    <row r="5">
      <c r="A5" s="11"/>
      <c r="B5" s="12"/>
      <c r="C5" s="12"/>
      <c r="D5" s="12"/>
      <c r="E5" s="12"/>
      <c r="F5" s="12"/>
      <c r="G5" s="12"/>
      <c r="H5" s="12"/>
    </row>
    <row r="6">
      <c r="A6" s="13" t="s">
        <v>7</v>
      </c>
      <c r="B6" s="14"/>
      <c r="C6" s="14"/>
      <c r="D6" s="14"/>
      <c r="E6" s="14"/>
      <c r="F6" s="14"/>
      <c r="G6" s="14"/>
      <c r="H6" s="16"/>
    </row>
    <row r="7">
      <c r="A7" s="17"/>
      <c r="B7" s="14"/>
      <c r="C7" s="14"/>
      <c r="D7" s="14"/>
      <c r="E7" s="19"/>
      <c r="F7" s="19"/>
      <c r="G7" s="19"/>
      <c r="H7" s="19"/>
    </row>
    <row r="8">
      <c r="A8" s="21" t="s">
        <v>11</v>
      </c>
      <c r="B8" s="14"/>
      <c r="C8" s="14"/>
      <c r="D8" s="26">
        <v>75.0</v>
      </c>
      <c r="E8" s="27"/>
      <c r="F8" s="28"/>
    </row>
    <row r="9">
      <c r="A9" s="31"/>
      <c r="B9" s="33"/>
      <c r="C9" s="33"/>
      <c r="D9" s="35"/>
      <c r="E9" s="37"/>
      <c r="F9" s="37"/>
      <c r="G9" s="38"/>
      <c r="H9" s="38"/>
    </row>
    <row r="10">
      <c r="A10" s="39" t="s">
        <v>13</v>
      </c>
      <c r="B10" s="39" t="s">
        <v>14</v>
      </c>
      <c r="C10" s="41" t="s">
        <v>15</v>
      </c>
      <c r="D10" s="41" t="s">
        <v>16</v>
      </c>
      <c r="E10" s="42"/>
      <c r="F10" s="36" t="s">
        <v>17</v>
      </c>
      <c r="G10" s="36" t="s">
        <v>18</v>
      </c>
      <c r="H10" s="44" t="s">
        <v>19</v>
      </c>
    </row>
    <row r="11">
      <c r="A11" s="46" t="s">
        <v>20</v>
      </c>
      <c r="B11" s="46" t="s">
        <v>21</v>
      </c>
      <c r="C11" s="46" t="s">
        <v>22</v>
      </c>
      <c r="D11" s="51">
        <f>0.085*D8</f>
        <v>6.375</v>
      </c>
      <c r="E11" s="50" t="s">
        <v>23</v>
      </c>
      <c r="F11" s="53"/>
      <c r="G11" s="54"/>
      <c r="H11" s="50" t="s">
        <v>25</v>
      </c>
    </row>
    <row r="12">
      <c r="A12" s="46" t="s">
        <v>26</v>
      </c>
      <c r="B12" s="46" t="s">
        <v>21</v>
      </c>
      <c r="C12" s="46" t="s">
        <v>27</v>
      </c>
      <c r="D12" s="56">
        <v>4.0</v>
      </c>
      <c r="E12" s="50" t="s">
        <v>28</v>
      </c>
      <c r="F12" s="53"/>
      <c r="G12" s="50" t="s">
        <v>29</v>
      </c>
      <c r="H12" s="57"/>
    </row>
    <row r="13">
      <c r="A13" s="46" t="s">
        <v>26</v>
      </c>
      <c r="B13" s="46" t="s">
        <v>21</v>
      </c>
      <c r="C13" s="46" t="s">
        <v>30</v>
      </c>
      <c r="D13" s="56">
        <v>10.0</v>
      </c>
      <c r="E13" s="50" t="s">
        <v>31</v>
      </c>
      <c r="F13" s="53"/>
      <c r="G13" s="54"/>
      <c r="H13" s="57"/>
    </row>
    <row r="14">
      <c r="A14" s="46" t="s">
        <v>26</v>
      </c>
      <c r="B14" s="46" t="s">
        <v>21</v>
      </c>
      <c r="C14" s="46" t="s">
        <v>32</v>
      </c>
      <c r="D14" s="56">
        <v>400.0</v>
      </c>
      <c r="E14" s="50" t="s">
        <v>33</v>
      </c>
      <c r="F14" s="53"/>
      <c r="G14" s="54"/>
      <c r="H14" s="57"/>
    </row>
    <row r="15">
      <c r="A15" s="46" t="s">
        <v>26</v>
      </c>
      <c r="B15" s="58" t="s">
        <v>34</v>
      </c>
      <c r="C15" s="46" t="s">
        <v>35</v>
      </c>
      <c r="D15" s="56">
        <v>3.0</v>
      </c>
      <c r="E15" s="50" t="s">
        <v>23</v>
      </c>
      <c r="F15" s="53"/>
      <c r="G15" s="54"/>
      <c r="H15" s="59"/>
    </row>
    <row r="16">
      <c r="A16" s="46" t="s">
        <v>36</v>
      </c>
      <c r="B16" s="46" t="s">
        <v>21</v>
      </c>
      <c r="C16" s="46" t="s">
        <v>37</v>
      </c>
      <c r="D16" s="56">
        <v>3.0</v>
      </c>
      <c r="E16" s="50" t="s">
        <v>23</v>
      </c>
      <c r="F16" s="53"/>
      <c r="G16" s="50" t="s">
        <v>39</v>
      </c>
      <c r="H16" s="50" t="s">
        <v>40</v>
      </c>
    </row>
    <row r="17">
      <c r="A17" s="46" t="s">
        <v>41</v>
      </c>
      <c r="B17" s="46" t="s">
        <v>21</v>
      </c>
      <c r="C17" s="46" t="s">
        <v>42</v>
      </c>
      <c r="D17" s="51"/>
      <c r="E17" s="50" t="s">
        <v>43</v>
      </c>
      <c r="F17" s="53"/>
      <c r="G17" s="54"/>
      <c r="H17" s="57"/>
    </row>
    <row r="18">
      <c r="A18" s="46" t="s">
        <v>36</v>
      </c>
      <c r="B18" s="46" t="s">
        <v>44</v>
      </c>
      <c r="C18" s="46" t="s">
        <v>45</v>
      </c>
      <c r="D18" s="56">
        <v>6.0</v>
      </c>
      <c r="E18" s="50" t="s">
        <v>46</v>
      </c>
      <c r="F18" s="60" t="s">
        <v>47</v>
      </c>
      <c r="G18" s="50" t="s">
        <v>50</v>
      </c>
      <c r="H18" s="57"/>
    </row>
    <row r="19">
      <c r="A19" s="46" t="s">
        <v>41</v>
      </c>
      <c r="B19" s="46" t="s">
        <v>44</v>
      </c>
      <c r="C19" s="46" t="s">
        <v>51</v>
      </c>
      <c r="D19" s="56">
        <v>3.0</v>
      </c>
      <c r="E19" s="50" t="s">
        <v>46</v>
      </c>
      <c r="F19" s="53"/>
      <c r="G19" s="54"/>
      <c r="H19" s="57"/>
    </row>
    <row r="20">
      <c r="A20" s="46" t="s">
        <v>41</v>
      </c>
      <c r="B20" s="46" t="s">
        <v>44</v>
      </c>
      <c r="C20" s="46" t="s">
        <v>52</v>
      </c>
      <c r="D20" s="51"/>
      <c r="E20" s="50" t="s">
        <v>43</v>
      </c>
      <c r="F20" s="53"/>
      <c r="G20" s="54"/>
      <c r="H20" s="57"/>
    </row>
    <row r="21">
      <c r="A21" s="46" t="s">
        <v>41</v>
      </c>
      <c r="B21" s="46" t="s">
        <v>44</v>
      </c>
      <c r="C21" s="46" t="s">
        <v>53</v>
      </c>
      <c r="D21" s="56">
        <v>1.0</v>
      </c>
      <c r="E21" s="50" t="s">
        <v>46</v>
      </c>
      <c r="F21" s="53"/>
      <c r="G21" s="54"/>
      <c r="H21" s="61"/>
    </row>
    <row r="22">
      <c r="A22" s="58" t="s">
        <v>36</v>
      </c>
      <c r="B22" s="58" t="s">
        <v>54</v>
      </c>
      <c r="C22" s="63" t="s">
        <v>55</v>
      </c>
      <c r="D22" s="64">
        <v>1.0</v>
      </c>
      <c r="E22" s="65"/>
      <c r="F22" s="65"/>
      <c r="G22" s="65"/>
      <c r="H22" s="65"/>
    </row>
    <row r="23">
      <c r="A23" s="19"/>
      <c r="B23" s="19"/>
      <c r="C23" s="19"/>
      <c r="D23" s="19"/>
      <c r="E23" s="19"/>
      <c r="F23" s="19"/>
      <c r="G23" s="19"/>
      <c r="H23" s="19"/>
    </row>
    <row r="24">
      <c r="A24" s="12"/>
      <c r="B24" s="12"/>
      <c r="C24" s="12"/>
      <c r="D24" s="12"/>
      <c r="E24" s="12"/>
      <c r="F24" s="12"/>
      <c r="G24" s="12"/>
      <c r="H24" s="12"/>
    </row>
    <row r="25">
      <c r="A25" s="68" t="s">
        <v>56</v>
      </c>
      <c r="B25" s="14"/>
      <c r="C25" s="14"/>
      <c r="D25" s="14"/>
      <c r="E25" s="14"/>
      <c r="F25" s="14"/>
      <c r="G25" s="14"/>
      <c r="H25" s="16"/>
    </row>
    <row r="26">
      <c r="A26" s="70"/>
      <c r="B26" s="71"/>
      <c r="C26" s="73"/>
      <c r="D26" s="73"/>
      <c r="E26" s="74"/>
      <c r="F26" s="74"/>
      <c r="G26" s="19"/>
      <c r="H26" s="19"/>
    </row>
    <row r="27">
      <c r="A27" s="76" t="s">
        <v>59</v>
      </c>
      <c r="B27" s="14"/>
      <c r="C27" s="16"/>
      <c r="D27" s="79"/>
      <c r="E27" s="81"/>
      <c r="F27" s="28"/>
    </row>
    <row r="28">
      <c r="A28" s="82"/>
      <c r="B28" s="82"/>
      <c r="C28" s="82"/>
      <c r="D28" s="82"/>
      <c r="E28" s="84"/>
      <c r="F28" s="84"/>
      <c r="G28" s="12"/>
      <c r="H28" s="12"/>
    </row>
    <row r="29">
      <c r="A29" s="45" t="s">
        <v>60</v>
      </c>
      <c r="B29" s="85" t="s">
        <v>62</v>
      </c>
      <c r="C29" s="87" t="s">
        <v>65</v>
      </c>
      <c r="D29" s="14"/>
      <c r="E29" s="14"/>
      <c r="F29" s="14"/>
      <c r="G29" s="14"/>
      <c r="H29" s="16"/>
    </row>
    <row r="30">
      <c r="A30" s="90">
        <v>41218.0</v>
      </c>
      <c r="B30" s="92" t="s">
        <v>67</v>
      </c>
      <c r="C30" s="94" t="s">
        <v>69</v>
      </c>
      <c r="D30" s="14"/>
      <c r="E30" s="14"/>
      <c r="F30" s="14"/>
      <c r="G30" s="14"/>
      <c r="H30" s="16"/>
    </row>
    <row r="31">
      <c r="A31" s="89"/>
      <c r="B31" s="93"/>
      <c r="C31" s="96"/>
      <c r="D31" s="14"/>
      <c r="E31" s="14"/>
      <c r="F31" s="14"/>
      <c r="G31" s="14"/>
      <c r="H31" s="16"/>
    </row>
    <row r="32">
      <c r="A32" s="89"/>
      <c r="B32" s="93"/>
      <c r="C32" s="96"/>
      <c r="D32" s="14"/>
      <c r="E32" s="14"/>
      <c r="F32" s="14"/>
      <c r="G32" s="14"/>
      <c r="H32" s="16"/>
    </row>
    <row r="33">
      <c r="A33" s="89"/>
      <c r="B33" s="93"/>
      <c r="C33" s="96"/>
      <c r="D33" s="14"/>
      <c r="E33" s="14"/>
      <c r="F33" s="14"/>
      <c r="G33" s="14"/>
      <c r="H33" s="16"/>
    </row>
    <row r="34">
      <c r="A34" s="19"/>
      <c r="B34" s="19"/>
      <c r="C34" s="19"/>
      <c r="D34" s="19"/>
      <c r="E34" s="19"/>
      <c r="F34" s="19"/>
      <c r="G34" s="19"/>
      <c r="H34" s="19"/>
    </row>
  </sheetData>
  <mergeCells count="12">
    <mergeCell ref="A6:H6"/>
    <mergeCell ref="A8:C8"/>
    <mergeCell ref="E2:F2"/>
    <mergeCell ref="A1:C1"/>
    <mergeCell ref="E3:F3"/>
    <mergeCell ref="C30:H30"/>
    <mergeCell ref="C32:H32"/>
    <mergeCell ref="C33:H33"/>
    <mergeCell ref="C31:H31"/>
    <mergeCell ref="C29:H29"/>
    <mergeCell ref="A25:H25"/>
    <mergeCell ref="A27:C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1.86"/>
    <col customWidth="1" min="3" max="3" width="22.43"/>
    <col customWidth="1" min="4" max="4" width="39.0"/>
    <col customWidth="1" min="5" max="5" width="18.43"/>
  </cols>
  <sheetData>
    <row r="1" ht="1.5" customHeight="1">
      <c r="A1" s="2" t="s">
        <v>1</v>
      </c>
      <c r="D1" s="4"/>
      <c r="E1" s="4"/>
      <c r="F1" s="4"/>
      <c r="G1" s="5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7" t="s">
        <v>2</v>
      </c>
      <c r="B2">
        <f>50*D5</f>
        <v>3000</v>
      </c>
      <c r="E2" s="7" t="s">
        <v>4</v>
      </c>
    </row>
    <row r="3" ht="3.75" customHeight="1">
      <c r="A3" s="15" t="s">
        <v>5</v>
      </c>
      <c r="B3" s="18" t="s">
        <v>9</v>
      </c>
      <c r="C3" s="12"/>
      <c r="D3" s="12"/>
      <c r="E3" s="15" t="s">
        <v>10</v>
      </c>
      <c r="F3" s="12"/>
      <c r="G3" s="12"/>
      <c r="H3" s="12"/>
    </row>
    <row r="4">
      <c r="A4" s="13" t="s">
        <v>7</v>
      </c>
      <c r="B4" s="14"/>
      <c r="C4" s="14"/>
      <c r="D4" s="14"/>
      <c r="E4" s="14"/>
      <c r="F4" s="14"/>
      <c r="G4" s="14"/>
      <c r="H4" s="14"/>
    </row>
    <row r="5">
      <c r="A5" s="20" t="s">
        <v>11</v>
      </c>
      <c r="B5" s="29"/>
      <c r="C5" s="16"/>
      <c r="D5" s="30">
        <v>60.0</v>
      </c>
      <c r="E5" s="32"/>
      <c r="F5" s="34"/>
      <c r="G5" s="14"/>
      <c r="H5" s="14"/>
    </row>
    <row r="6">
      <c r="A6" s="20" t="s">
        <v>13</v>
      </c>
      <c r="B6" s="20" t="s">
        <v>14</v>
      </c>
      <c r="C6" s="36" t="s">
        <v>15</v>
      </c>
      <c r="D6" s="36" t="s">
        <v>16</v>
      </c>
      <c r="E6" s="40"/>
      <c r="F6" s="43" t="s">
        <v>17</v>
      </c>
      <c r="G6" s="45" t="s">
        <v>18</v>
      </c>
      <c r="H6" s="47" t="s">
        <v>19</v>
      </c>
      <c r="I6" s="48"/>
    </row>
    <row r="7">
      <c r="A7" s="49" t="s">
        <v>20</v>
      </c>
      <c r="B7" s="49" t="s">
        <v>21</v>
      </c>
      <c r="C7" s="50" t="s">
        <v>22</v>
      </c>
      <c r="D7" s="66">
        <f>ROUND((75*D5)/1000,1)</f>
        <v>4.5</v>
      </c>
      <c r="E7" s="67" t="s">
        <v>23</v>
      </c>
      <c r="F7" s="69"/>
      <c r="G7" s="72"/>
      <c r="H7" s="67" t="s">
        <v>57</v>
      </c>
      <c r="I7" s="48"/>
    </row>
    <row r="8">
      <c r="A8" s="49" t="s">
        <v>58</v>
      </c>
      <c r="B8" s="49" t="s">
        <v>21</v>
      </c>
      <c r="C8" s="50" t="s">
        <v>27</v>
      </c>
      <c r="D8" s="75" t="str">
        <f>ROUND(($D$5*'Original Recipe'!D8)/'Original Recipe'!$D$5,1)</f>
        <v>#DIV/0!</v>
      </c>
      <c r="E8" s="67" t="s">
        <v>28</v>
      </c>
      <c r="F8" s="69"/>
      <c r="G8" s="67" t="s">
        <v>29</v>
      </c>
      <c r="H8" s="83"/>
      <c r="I8" s="48"/>
    </row>
    <row r="9">
      <c r="A9" s="49" t="s">
        <v>58</v>
      </c>
      <c r="B9" s="49" t="s">
        <v>21</v>
      </c>
      <c r="C9" s="50" t="s">
        <v>30</v>
      </c>
      <c r="D9" s="75" t="str">
        <f>ROUND(($D$5*'Original Recipe'!D9)/'Original Recipe'!$D$5,1)</f>
        <v>#DIV/0!</v>
      </c>
      <c r="E9" s="67" t="s">
        <v>31</v>
      </c>
      <c r="F9" s="69"/>
      <c r="G9" s="72"/>
      <c r="H9" s="83"/>
      <c r="I9" s="48"/>
    </row>
    <row r="10">
      <c r="A10" s="49" t="s">
        <v>58</v>
      </c>
      <c r="B10" s="49" t="s">
        <v>21</v>
      </c>
      <c r="C10" s="50" t="s">
        <v>32</v>
      </c>
      <c r="D10" s="75" t="str">
        <f>ROUND(($D$5*'Original Recipe'!D10)/'Original Recipe'!$D$5,1)</f>
        <v>#VALUE!</v>
      </c>
      <c r="E10" s="67" t="s">
        <v>63</v>
      </c>
      <c r="F10" s="69"/>
      <c r="G10" s="72"/>
      <c r="H10" s="83"/>
      <c r="I10" s="48"/>
    </row>
    <row r="11">
      <c r="A11" s="86" t="s">
        <v>58</v>
      </c>
      <c r="B11" s="86" t="s">
        <v>34</v>
      </c>
      <c r="C11" s="50" t="s">
        <v>35</v>
      </c>
      <c r="D11" s="66" t="str">
        <f>ROUND(($D$5*'Original Recipe'!D11)/'Original Recipe'!$D$5,1)</f>
        <v>#DIV/0!</v>
      </c>
      <c r="E11" s="67" t="s">
        <v>23</v>
      </c>
      <c r="F11" s="69"/>
      <c r="G11" s="72"/>
      <c r="H11" s="88"/>
      <c r="I11" s="48"/>
    </row>
    <row r="12">
      <c r="A12" s="49" t="s">
        <v>36</v>
      </c>
      <c r="B12" s="49" t="s">
        <v>21</v>
      </c>
      <c r="C12" s="50" t="s">
        <v>37</v>
      </c>
      <c r="D12" s="66" t="str">
        <f>ROUND(($D$5*'Original Recipe'!D12)/'Original Recipe'!$D$5,1)</f>
        <v>#DIV/0!</v>
      </c>
      <c r="E12" s="67" t="s">
        <v>23</v>
      </c>
      <c r="F12" s="69"/>
      <c r="G12" s="67" t="s">
        <v>39</v>
      </c>
      <c r="H12" s="67" t="s">
        <v>40</v>
      </c>
      <c r="I12" s="48"/>
    </row>
    <row r="13">
      <c r="A13" s="49" t="s">
        <v>41</v>
      </c>
      <c r="B13" s="49" t="s">
        <v>21</v>
      </c>
      <c r="C13" s="50" t="s">
        <v>42</v>
      </c>
      <c r="D13" s="66"/>
      <c r="E13" s="67" t="s">
        <v>43</v>
      </c>
      <c r="F13" s="69"/>
      <c r="G13" s="72"/>
      <c r="H13" s="83"/>
      <c r="I13" s="48"/>
    </row>
    <row r="14">
      <c r="A14" s="49" t="s">
        <v>36</v>
      </c>
      <c r="B14" s="49" t="s">
        <v>44</v>
      </c>
      <c r="C14" s="50" t="s">
        <v>45</v>
      </c>
      <c r="D14" s="66" t="str">
        <f>ROUND(($D$5*'Original Recipe'!D14)/'Original Recipe'!$D$5,1)</f>
        <v>#DIV/0!</v>
      </c>
      <c r="E14" s="67" t="s">
        <v>46</v>
      </c>
      <c r="F14" s="91" t="s">
        <v>66</v>
      </c>
      <c r="G14" s="67" t="s">
        <v>50</v>
      </c>
      <c r="H14" s="83"/>
      <c r="I14" s="48"/>
    </row>
    <row r="15">
      <c r="A15" s="49" t="s">
        <v>41</v>
      </c>
      <c r="B15" s="49" t="s">
        <v>44</v>
      </c>
      <c r="C15" s="50" t="s">
        <v>51</v>
      </c>
      <c r="D15" s="66" t="str">
        <f>ROUND(($D$5*'Original Recipe'!D15)/'Original Recipe'!$D$5,1)</f>
        <v>#DIV/0!</v>
      </c>
      <c r="E15" s="67" t="s">
        <v>46</v>
      </c>
      <c r="F15" s="69"/>
      <c r="G15" s="72"/>
      <c r="H15" s="83"/>
      <c r="I15" s="48"/>
    </row>
    <row r="16">
      <c r="A16" s="49" t="s">
        <v>41</v>
      </c>
      <c r="B16" s="49" t="s">
        <v>44</v>
      </c>
      <c r="C16" s="50" t="s">
        <v>68</v>
      </c>
      <c r="D16" s="66"/>
      <c r="E16" s="67" t="s">
        <v>43</v>
      </c>
      <c r="F16" s="69"/>
      <c r="G16" s="72"/>
      <c r="H16" s="83"/>
      <c r="I16" s="48"/>
    </row>
    <row r="17">
      <c r="A17" s="49" t="s">
        <v>41</v>
      </c>
      <c r="B17" s="49" t="s">
        <v>44</v>
      </c>
      <c r="C17" s="50" t="s">
        <v>52</v>
      </c>
      <c r="D17" s="66"/>
      <c r="E17" s="67" t="s">
        <v>43</v>
      </c>
      <c r="F17" s="69"/>
      <c r="G17" s="72"/>
      <c r="H17" s="83"/>
      <c r="I17" s="48"/>
    </row>
    <row r="18">
      <c r="A18" s="49" t="s">
        <v>41</v>
      </c>
      <c r="B18" s="49" t="s">
        <v>44</v>
      </c>
      <c r="C18" s="50" t="s">
        <v>53</v>
      </c>
      <c r="D18" s="66" t="str">
        <f>ROUND(($D$5*'Original Recipe'!D18)/'Original Recipe'!$D$5,1)</f>
        <v>#DIV/0!</v>
      </c>
      <c r="E18" s="67" t="s">
        <v>46</v>
      </c>
      <c r="F18" s="69"/>
      <c r="G18" s="72"/>
      <c r="H18" s="95"/>
      <c r="I18" s="48"/>
    </row>
    <row r="19">
      <c r="A19" s="29"/>
      <c r="B19" s="14"/>
      <c r="C19" s="97" t="s">
        <v>54</v>
      </c>
      <c r="D19" s="14"/>
      <c r="E19" s="16"/>
      <c r="F19" s="98"/>
      <c r="G19" s="98"/>
      <c r="H19" s="98"/>
      <c r="I19" s="48"/>
    </row>
    <row r="20">
      <c r="A20" s="19"/>
      <c r="B20" s="19"/>
      <c r="C20" s="19"/>
      <c r="D20" s="19"/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2">
      <c r="A22" s="100" t="s">
        <v>70</v>
      </c>
    </row>
    <row r="23">
      <c r="A23" s="102" t="s">
        <v>71</v>
      </c>
      <c r="B23" s="102" t="s">
        <v>69</v>
      </c>
    </row>
  </sheetData>
  <mergeCells count="2">
    <mergeCell ref="A1:C1"/>
    <mergeCell ref="B23:C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3.0"/>
    <col customWidth="1" min="2" max="2" width="21.86"/>
    <col customWidth="1" min="3" max="3" width="20.0"/>
    <col customWidth="1" min="4" max="4" width="19.57"/>
    <col customWidth="1" min="5" max="5" width="18.86"/>
  </cols>
  <sheetData>
    <row r="1">
      <c r="A1" s="103" t="s">
        <v>72</v>
      </c>
      <c r="B1" s="97" t="s">
        <v>75</v>
      </c>
      <c r="C1" s="14"/>
      <c r="D1" s="14"/>
      <c r="E1" s="14"/>
    </row>
    <row r="2">
      <c r="A2" s="105" t="s">
        <v>76</v>
      </c>
      <c r="B2" s="107" t="s">
        <v>78</v>
      </c>
      <c r="C2" s="107" t="s">
        <v>79</v>
      </c>
      <c r="D2" s="107" t="s">
        <v>80</v>
      </c>
      <c r="E2" s="107" t="s">
        <v>81</v>
      </c>
      <c r="F2" s="108"/>
    </row>
    <row r="3">
      <c r="A3" s="110" t="s">
        <v>82</v>
      </c>
      <c r="B3" s="112" t="s">
        <v>83</v>
      </c>
      <c r="C3" s="112" t="s">
        <v>85</v>
      </c>
      <c r="D3" s="112" t="s">
        <v>86</v>
      </c>
      <c r="E3" s="112" t="s">
        <v>87</v>
      </c>
      <c r="F3" s="48"/>
    </row>
    <row r="4">
      <c r="A4" s="110" t="s">
        <v>88</v>
      </c>
      <c r="B4" s="112" t="s">
        <v>89</v>
      </c>
      <c r="C4" s="112" t="s">
        <v>90</v>
      </c>
      <c r="D4" s="112" t="s">
        <v>91</v>
      </c>
      <c r="E4" s="112" t="s">
        <v>91</v>
      </c>
      <c r="F4" s="48"/>
    </row>
    <row r="5">
      <c r="A5" s="110" t="s">
        <v>92</v>
      </c>
      <c r="B5" s="113" t="s">
        <v>93</v>
      </c>
      <c r="C5" s="14"/>
      <c r="D5" s="16"/>
      <c r="E5" s="114" t="s">
        <v>96</v>
      </c>
      <c r="F5" s="108"/>
    </row>
    <row r="6">
      <c r="A6" s="110" t="s">
        <v>98</v>
      </c>
      <c r="B6" s="113" t="s">
        <v>100</v>
      </c>
      <c r="C6" s="16"/>
      <c r="D6" s="114" t="s">
        <v>101</v>
      </c>
      <c r="E6" s="98"/>
      <c r="F6" s="108"/>
    </row>
    <row r="7" ht="42.0" customHeight="1">
      <c r="A7" s="110" t="s">
        <v>102</v>
      </c>
      <c r="B7" s="112" t="s">
        <v>103</v>
      </c>
      <c r="C7" s="43" t="s">
        <v>104</v>
      </c>
      <c r="D7" s="98"/>
      <c r="E7" s="114" t="s">
        <v>105</v>
      </c>
      <c r="F7" s="108"/>
    </row>
    <row r="8">
      <c r="A8" s="19"/>
      <c r="B8" s="19"/>
      <c r="C8" s="19"/>
      <c r="D8" s="19"/>
      <c r="E8" s="19"/>
    </row>
    <row r="9">
      <c r="A9" s="12"/>
      <c r="B9" s="12"/>
      <c r="C9" s="12"/>
    </row>
    <row r="10">
      <c r="A10" s="116" t="s">
        <v>106</v>
      </c>
      <c r="B10" s="16"/>
      <c r="C10" s="98"/>
      <c r="D10" s="48"/>
    </row>
    <row r="11">
      <c r="A11" s="118" t="s">
        <v>108</v>
      </c>
      <c r="B11" s="120">
        <f>Estimate!D8</f>
        <v>13</v>
      </c>
      <c r="C11" s="120"/>
      <c r="D11" s="48"/>
    </row>
    <row r="12">
      <c r="A12" s="46" t="s">
        <v>45</v>
      </c>
      <c r="B12" s="122">
        <f>Estimate!D18</f>
        <v>1</v>
      </c>
      <c r="C12" s="124" t="s">
        <v>46</v>
      </c>
      <c r="D12" s="126" t="s">
        <v>110</v>
      </c>
      <c r="G12" s="127"/>
      <c r="H12" s="127"/>
      <c r="I12" s="127"/>
    </row>
    <row r="13">
      <c r="A13" s="46" t="s">
        <v>51</v>
      </c>
      <c r="B13" s="122">
        <f>Estimate!D19</f>
        <v>0.5</v>
      </c>
      <c r="C13" s="124" t="s">
        <v>46</v>
      </c>
      <c r="D13" s="48"/>
      <c r="G13" s="127"/>
      <c r="H13" s="127"/>
      <c r="I13" s="127"/>
    </row>
    <row r="14">
      <c r="A14" s="46" t="s">
        <v>52</v>
      </c>
      <c r="B14" s="128" t="str">
        <f>'Original Recipe'!D17</f>
        <v/>
      </c>
      <c r="C14" s="124" t="s">
        <v>43</v>
      </c>
      <c r="D14" s="48"/>
      <c r="G14" s="127"/>
      <c r="H14" s="127"/>
      <c r="I14" s="127"/>
    </row>
    <row r="15">
      <c r="A15" s="46" t="s">
        <v>53</v>
      </c>
      <c r="B15" s="122">
        <f>Estimate!D21</f>
        <v>0.2</v>
      </c>
      <c r="C15" s="124" t="s">
        <v>46</v>
      </c>
      <c r="D15" s="48"/>
      <c r="G15" s="127"/>
      <c r="H15" s="127"/>
      <c r="I15" s="127"/>
    </row>
    <row r="16">
      <c r="A16" s="98"/>
      <c r="B16" s="98"/>
      <c r="C16" s="98"/>
      <c r="D16" s="48"/>
      <c r="G16" s="127"/>
      <c r="H16" s="127"/>
      <c r="I16" s="127"/>
    </row>
    <row r="17">
      <c r="A17" s="98"/>
      <c r="B17" s="98"/>
      <c r="C17" s="98"/>
      <c r="D17" s="48"/>
      <c r="G17" s="127"/>
      <c r="H17" s="127"/>
      <c r="I17" s="127"/>
    </row>
    <row r="18">
      <c r="A18" s="130"/>
      <c r="B18" s="132"/>
      <c r="C18" s="132"/>
      <c r="D18" s="134"/>
      <c r="E18" s="3"/>
      <c r="F18" s="3"/>
    </row>
    <row r="19">
      <c r="A19" s="136" t="s">
        <v>114</v>
      </c>
      <c r="B19" s="137"/>
      <c r="C19" s="137"/>
      <c r="D19" s="138"/>
      <c r="E19" s="139"/>
      <c r="F19" s="139"/>
    </row>
    <row r="20">
      <c r="A20" s="126" t="s">
        <v>119</v>
      </c>
      <c r="D20" s="140"/>
      <c r="E20" s="137"/>
      <c r="F20" s="137"/>
    </row>
    <row r="21">
      <c r="A21" s="141" t="s">
        <v>120</v>
      </c>
      <c r="D21" s="140"/>
      <c r="E21" s="137"/>
      <c r="F21" s="137"/>
    </row>
    <row r="22">
      <c r="A22" s="140"/>
      <c r="B22" s="137"/>
      <c r="C22" s="137"/>
      <c r="D22" s="137"/>
      <c r="E22" s="137"/>
      <c r="F22" s="137"/>
    </row>
    <row r="23">
      <c r="A23" s="140"/>
      <c r="B23" s="137"/>
      <c r="C23" s="137"/>
      <c r="D23" s="3"/>
      <c r="E23" s="3"/>
      <c r="F23" s="3"/>
    </row>
    <row r="24">
      <c r="A24" s="140"/>
      <c r="B24" s="137"/>
      <c r="C24" s="137"/>
      <c r="D24" s="3"/>
      <c r="E24" s="3"/>
      <c r="F24" s="3"/>
    </row>
    <row r="25">
      <c r="A25" s="137"/>
      <c r="B25" s="137"/>
      <c r="C25" s="137"/>
      <c r="D25" s="3"/>
      <c r="E25" s="3"/>
      <c r="F25" s="3"/>
    </row>
    <row r="26">
      <c r="A26" s="137"/>
      <c r="B26" s="137"/>
      <c r="C26" s="137"/>
      <c r="D26" s="3"/>
      <c r="E26" s="3"/>
      <c r="F26" s="3"/>
    </row>
    <row r="27">
      <c r="A27" s="139"/>
      <c r="B27" s="137"/>
      <c r="C27" s="137"/>
      <c r="D27" s="3"/>
      <c r="E27" s="3"/>
      <c r="F27" s="3"/>
    </row>
    <row r="28">
      <c r="A28" s="137"/>
      <c r="B28" s="139"/>
      <c r="C28" s="139"/>
      <c r="D28" s="3"/>
      <c r="E28" s="3"/>
      <c r="F28" s="3"/>
    </row>
    <row r="29">
      <c r="A29" s="137"/>
      <c r="B29" s="3"/>
      <c r="C29" s="137"/>
      <c r="D29" s="3"/>
      <c r="E29" s="3"/>
      <c r="F29" s="3"/>
    </row>
    <row r="30">
      <c r="A30" s="137"/>
      <c r="B30" s="137"/>
      <c r="C30" s="137"/>
      <c r="D30" s="3"/>
      <c r="E30" s="6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</sheetData>
  <mergeCells count="4">
    <mergeCell ref="B5:D5"/>
    <mergeCell ref="B6:C6"/>
    <mergeCell ref="A20:C20"/>
    <mergeCell ref="A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2" t="s">
        <v>73</v>
      </c>
      <c r="F1" s="4"/>
      <c r="G1" s="5"/>
      <c r="H1" s="4"/>
    </row>
    <row r="2">
      <c r="A2" s="104" t="s">
        <v>74</v>
      </c>
      <c r="B2" s="12"/>
      <c r="C2" s="12"/>
      <c r="D2" s="12"/>
      <c r="E2" s="12"/>
      <c r="F2" s="12"/>
      <c r="G2" s="12"/>
      <c r="H2" s="12"/>
    </row>
    <row r="3">
      <c r="A3" s="86" t="s">
        <v>36</v>
      </c>
      <c r="B3" s="86" t="s">
        <v>34</v>
      </c>
      <c r="C3" s="106" t="s">
        <v>77</v>
      </c>
      <c r="D3" s="109">
        <f>0.75*'Original Recipe'!D5</f>
        <v>0</v>
      </c>
      <c r="E3" s="111" t="s">
        <v>77</v>
      </c>
      <c r="F3" s="98"/>
      <c r="G3" s="98"/>
      <c r="H3" s="98"/>
      <c r="I3" s="48"/>
    </row>
    <row r="4">
      <c r="A4" s="86" t="s">
        <v>41</v>
      </c>
      <c r="B4" s="86" t="s">
        <v>44</v>
      </c>
      <c r="C4" s="106" t="s">
        <v>68</v>
      </c>
      <c r="D4" s="109">
        <f>'Original Recipe'!D5/4</f>
        <v>0</v>
      </c>
      <c r="E4" s="111" t="s">
        <v>84</v>
      </c>
      <c r="F4" s="98"/>
      <c r="G4" s="98"/>
      <c r="H4" s="98"/>
      <c r="I4" s="48"/>
    </row>
    <row r="5">
      <c r="A5" s="86" t="s">
        <v>41</v>
      </c>
      <c r="B5" s="86" t="s">
        <v>44</v>
      </c>
      <c r="C5" s="106" t="s">
        <v>51</v>
      </c>
      <c r="D5" s="109">
        <f>'Original Recipe'!D5/4*3/16</f>
        <v>0</v>
      </c>
      <c r="E5" s="111" t="s">
        <v>46</v>
      </c>
      <c r="F5" s="98"/>
      <c r="G5" s="98"/>
      <c r="H5" s="98"/>
      <c r="I5" s="48"/>
    </row>
    <row r="6">
      <c r="A6" s="86" t="s">
        <v>41</v>
      </c>
      <c r="B6" s="86" t="s">
        <v>44</v>
      </c>
      <c r="C6" s="106" t="s">
        <v>94</v>
      </c>
      <c r="D6" s="109">
        <f>'Original Recipe'!D5/4</f>
        <v>0</v>
      </c>
      <c r="E6" s="111" t="s">
        <v>95</v>
      </c>
      <c r="F6" s="98"/>
      <c r="G6" s="98"/>
      <c r="H6" s="98"/>
      <c r="I6" s="48"/>
    </row>
    <row r="7">
      <c r="A7" s="86" t="s">
        <v>41</v>
      </c>
      <c r="B7" s="86" t="s">
        <v>44</v>
      </c>
      <c r="C7" s="106" t="s">
        <v>53</v>
      </c>
      <c r="D7" s="109">
        <f>'Original Recipe'!D5/4</f>
        <v>0</v>
      </c>
      <c r="E7" s="111" t="s">
        <v>95</v>
      </c>
      <c r="F7" s="98"/>
      <c r="G7" s="98"/>
      <c r="H7" s="98"/>
      <c r="I7" s="48"/>
    </row>
    <row r="8">
      <c r="A8" s="86" t="s">
        <v>41</v>
      </c>
      <c r="B8" s="86" t="s">
        <v>44</v>
      </c>
      <c r="C8" s="106" t="s">
        <v>97</v>
      </c>
      <c r="D8" s="109">
        <f>D3/16</f>
        <v>0</v>
      </c>
      <c r="E8" s="111" t="s">
        <v>46</v>
      </c>
      <c r="F8" s="98"/>
      <c r="G8" s="98"/>
      <c r="H8" s="98"/>
      <c r="I8" s="48"/>
    </row>
    <row r="9">
      <c r="A9" s="86" t="s">
        <v>41</v>
      </c>
      <c r="B9" s="86" t="s">
        <v>44</v>
      </c>
      <c r="C9" s="106" t="s">
        <v>99</v>
      </c>
      <c r="D9" s="106" t="s">
        <v>43</v>
      </c>
      <c r="E9" s="115"/>
      <c r="F9" s="98"/>
      <c r="G9" s="98"/>
      <c r="H9" s="98"/>
      <c r="I9" s="48"/>
    </row>
    <row r="10">
      <c r="A10" s="19"/>
      <c r="B10" s="19"/>
      <c r="C10" s="19"/>
      <c r="D10" s="19"/>
      <c r="E10" s="19"/>
      <c r="F10" s="19"/>
      <c r="G10" s="19"/>
      <c r="H10" s="19"/>
    </row>
    <row r="11">
      <c r="A11" s="12"/>
      <c r="B11" s="12"/>
      <c r="C11" s="12"/>
    </row>
    <row r="12">
      <c r="A12" s="117" t="s">
        <v>107</v>
      </c>
      <c r="B12" s="119" t="s">
        <v>109</v>
      </c>
      <c r="C12" s="16"/>
      <c r="D12" s="48"/>
    </row>
    <row r="13">
      <c r="A13" s="121" t="s">
        <v>108</v>
      </c>
      <c r="B13" s="123" t="str">
        <f>'Original Recipe'!D5</f>
        <v/>
      </c>
      <c r="C13" s="123"/>
      <c r="D13" s="48"/>
    </row>
    <row r="14">
      <c r="A14" s="125" t="s">
        <v>68</v>
      </c>
      <c r="B14" s="128">
        <f>'涼拌小黃瓜 OPTIONAL'!D4</f>
        <v>0</v>
      </c>
      <c r="C14" s="129" t="s">
        <v>111</v>
      </c>
      <c r="D14" s="48"/>
    </row>
    <row r="15">
      <c r="A15" s="125" t="s">
        <v>51</v>
      </c>
      <c r="B15" s="128">
        <f>'涼拌小黃瓜 OPTIONAL'!D5</f>
        <v>0</v>
      </c>
      <c r="C15" s="129" t="s">
        <v>46</v>
      </c>
      <c r="D15" s="48"/>
    </row>
    <row r="16">
      <c r="A16" s="125" t="s">
        <v>94</v>
      </c>
      <c r="B16" s="128">
        <f>'涼拌小黃瓜 OPTIONAL'!D6</f>
        <v>0</v>
      </c>
      <c r="C16" s="129" t="s">
        <v>112</v>
      </c>
      <c r="D16" s="48"/>
    </row>
    <row r="17">
      <c r="A17" s="129" t="s">
        <v>53</v>
      </c>
      <c r="B17" s="128">
        <f>'涼拌小黃瓜 OPTIONAL'!D7</f>
        <v>0</v>
      </c>
      <c r="C17" s="129" t="s">
        <v>112</v>
      </c>
      <c r="D17" s="48"/>
    </row>
    <row r="18">
      <c r="A18" s="129" t="s">
        <v>97</v>
      </c>
      <c r="B18" s="128">
        <f>'涼拌小黃瓜 OPTIONAL'!D8</f>
        <v>0</v>
      </c>
      <c r="C18" s="129" t="s">
        <v>46</v>
      </c>
      <c r="D18" s="48"/>
    </row>
    <row r="19">
      <c r="A19" s="129" t="s">
        <v>99</v>
      </c>
      <c r="B19" s="129" t="s">
        <v>43</v>
      </c>
      <c r="C19" s="128"/>
      <c r="D19" s="48"/>
    </row>
    <row r="20">
      <c r="A20" s="131" t="s">
        <v>113</v>
      </c>
      <c r="B20" s="133"/>
      <c r="C20" s="135"/>
      <c r="D20" s="48"/>
    </row>
    <row r="21">
      <c r="A21" s="129" t="s">
        <v>115</v>
      </c>
      <c r="B21" s="128"/>
      <c r="C21" s="128"/>
      <c r="D21" s="48"/>
    </row>
    <row r="22">
      <c r="A22" s="129" t="s">
        <v>116</v>
      </c>
      <c r="B22" s="128"/>
      <c r="C22" s="128"/>
      <c r="D22" s="48"/>
    </row>
    <row r="23">
      <c r="A23" s="112" t="s">
        <v>117</v>
      </c>
      <c r="B23" s="98"/>
      <c r="C23" s="98"/>
      <c r="D23" s="48"/>
    </row>
    <row r="24">
      <c r="A24" s="112" t="s">
        <v>118</v>
      </c>
      <c r="B24" s="98"/>
      <c r="C24" s="98"/>
      <c r="D24" s="48"/>
    </row>
    <row r="25">
      <c r="A25" s="19"/>
      <c r="B25" s="19"/>
      <c r="C25" s="19"/>
    </row>
  </sheetData>
  <mergeCells count="1">
    <mergeCell ref="A1:E1"/>
  </mergeCells>
  <drawing r:id="rId1"/>
</worksheet>
</file>