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MODIFIED 20160129" sheetId="1" r:id="rId3"/>
    <sheet state="visible" name="Estimate_20130512" sheetId="2" r:id="rId4"/>
    <sheet state="visible" name="Recipe" sheetId="3" r:id="rId5"/>
    <sheet state="visible" name="Instructions - ToDos" sheetId="4" r:id="rId6"/>
  </sheets>
  <definedNames/>
  <calcPr/>
</workbook>
</file>

<file path=xl/sharedStrings.xml><?xml version="1.0" encoding="utf-8"?>
<sst xmlns="http://schemas.openxmlformats.org/spreadsheetml/2006/main" count="311" uniqueCount="152">
  <si>
    <t xml:space="preserve">Recipe: </t>
  </si>
  <si>
    <t>Recipe:  SoonDoBu</t>
  </si>
  <si>
    <t>03 558 7910</t>
  </si>
  <si>
    <t>SoonDoBu</t>
  </si>
  <si>
    <t xml:space="preserve">Budget:                                        </t>
  </si>
  <si>
    <t xml:space="preserve">Budget:                               </t>
  </si>
  <si>
    <t xml:space="preserve">Location:  FH       </t>
  </si>
  <si>
    <t>In Charge:</t>
  </si>
  <si>
    <t>Eric/Will</t>
  </si>
  <si>
    <t xml:space="preserve">In Charge: </t>
  </si>
  <si>
    <t>Tiffany</t>
  </si>
  <si>
    <t>Occasion:  SWS</t>
  </si>
  <si>
    <t>Occasion:  LG</t>
  </si>
  <si>
    <t>ESTIMATION</t>
  </si>
  <si>
    <t>Estimated Number of People Eating</t>
  </si>
  <si>
    <t>Original</t>
  </si>
  <si>
    <t>Estimated</t>
  </si>
  <si>
    <t>people</t>
  </si>
  <si>
    <t>(split between 2 pots)</t>
  </si>
  <si>
    <t>Store</t>
  </si>
  <si>
    <t>Part of Meal</t>
  </si>
  <si>
    <t>Items</t>
  </si>
  <si>
    <t>Estimate</t>
  </si>
  <si>
    <t>Notes</t>
  </si>
  <si>
    <t>Costco</t>
  </si>
  <si>
    <t>Entrée</t>
  </si>
  <si>
    <t>Pork butt Steak meat</t>
  </si>
  <si>
    <t>kg</t>
  </si>
  <si>
    <t>Pork Butt Slices 豬火鍋肉片</t>
  </si>
  <si>
    <t>98.75 g/person</t>
  </si>
  <si>
    <t>RT</t>
  </si>
  <si>
    <t>packs</t>
  </si>
  <si>
    <t>3 packs are bundled together (please write down total grams)</t>
  </si>
  <si>
    <t>Red packs (comes in 3 packs per)</t>
  </si>
  <si>
    <t>Entree</t>
  </si>
  <si>
    <t xml:space="preserve">Pork Bone </t>
  </si>
  <si>
    <t>cans</t>
  </si>
  <si>
    <t>For broth (write down grams)</t>
  </si>
  <si>
    <t xml:space="preserve">pack </t>
  </si>
  <si>
    <t>Veg Vendor</t>
  </si>
  <si>
    <t>Costco/RT (write down grams)</t>
  </si>
  <si>
    <t>台斤</t>
  </si>
  <si>
    <t>g</t>
  </si>
  <si>
    <t>Soft Tofu 嫩豆腐</t>
  </si>
  <si>
    <t>square containers</t>
  </si>
  <si>
    <t>3 packs are bundled together (300 g/pack)</t>
  </si>
  <si>
    <t>Chicken Broth 雞湯</t>
  </si>
  <si>
    <t>For broth (400 g/can)</t>
  </si>
  <si>
    <t>Veggie</t>
  </si>
  <si>
    <t>Enoki Mushrooms 金針菇</t>
  </si>
  <si>
    <t>RT/Costco</t>
  </si>
  <si>
    <t>2 large packs of 1kg each is more than enough</t>
  </si>
  <si>
    <t>Onion 洋蔥</t>
  </si>
  <si>
    <t>count</t>
  </si>
  <si>
    <t>Seasoning</t>
  </si>
  <si>
    <t>Green Onion 蔥</t>
  </si>
  <si>
    <t>bunch</t>
  </si>
  <si>
    <t>FH</t>
  </si>
  <si>
    <t>Gochujang</t>
  </si>
  <si>
    <t>CUP</t>
  </si>
  <si>
    <t>Gochugaru (Korean red pepper powder)</t>
  </si>
  <si>
    <t>Sesame Oil</t>
  </si>
  <si>
    <t>TBS</t>
  </si>
  <si>
    <t>By taste</t>
  </si>
  <si>
    <t>Soy Sauce</t>
  </si>
  <si>
    <t>Hot chili oil</t>
  </si>
  <si>
    <t>By taste; for spicy pot</t>
  </si>
  <si>
    <t>Salt (spicy)</t>
  </si>
  <si>
    <t>Tbsp</t>
  </si>
  <si>
    <t>Salt   (non-spicy)</t>
  </si>
  <si>
    <t>Sugar</t>
  </si>
  <si>
    <t xml:space="preserve">Rice </t>
  </si>
  <si>
    <t>stalks</t>
  </si>
  <si>
    <t>Meat marinade</t>
  </si>
  <si>
    <t>Make sure to get the cheaper one</t>
  </si>
  <si>
    <t>cups</t>
  </si>
  <si>
    <t>0.6 per person</t>
  </si>
  <si>
    <t>Fruit</t>
  </si>
  <si>
    <t>Guavas</t>
  </si>
  <si>
    <t>each</t>
  </si>
  <si>
    <t>(seasonal)</t>
  </si>
  <si>
    <t>By taste:  please add measurement for future use</t>
  </si>
  <si>
    <t>POST-EVENT EVALUATION</t>
  </si>
  <si>
    <t>cup</t>
  </si>
  <si>
    <t>TSP</t>
  </si>
  <si>
    <t>Salt (non-spicy)</t>
  </si>
  <si>
    <t>tsp</t>
  </si>
  <si>
    <t>ACTUAL Number of People Served</t>
  </si>
  <si>
    <t>Apple</t>
  </si>
  <si>
    <t>seasonal</t>
  </si>
  <si>
    <t>Date</t>
  </si>
  <si>
    <t>Name</t>
  </si>
  <si>
    <t>Comments</t>
  </si>
  <si>
    <t>too many enoki mushrooms - either 1 large pack of 1 kg, or 4 packs of 200 g each</t>
  </si>
  <si>
    <t xml:space="preserve">we should add more water / more salt, more marinade </t>
  </si>
  <si>
    <t>Pork Butt Slices 豬里肌片</t>
  </si>
  <si>
    <t>NOTE: when first add all ingredients, looks really chunky &amp; not enough broth; but don't add water - tofu should add enough water to cover all ingredients</t>
  </si>
  <si>
    <t>Lin</t>
  </si>
  <si>
    <t>we should add more water / more salt, more marinade, reduced pork butt slices to reduce to 2 packs(4.4kg), green onion just needed for topping so reduced to 3 stalks</t>
  </si>
  <si>
    <t>reduce to 2 packs(4.4kg)</t>
  </si>
  <si>
    <t>Green onion</t>
  </si>
  <si>
    <t>just need for topping-3 stalks</t>
  </si>
  <si>
    <t>INSTRUCTIONS</t>
  </si>
  <si>
    <t>Instructions</t>
  </si>
  <si>
    <t>Marinade recipe</t>
  </si>
  <si>
    <t>Step 1</t>
  </si>
  <si>
    <t>Marinate meat w/ gochujang, sesame oil, soy sauce &amp; sugar</t>
  </si>
  <si>
    <t>Step 2</t>
  </si>
  <si>
    <t>Cut onions into strips</t>
  </si>
  <si>
    <t>Step 3</t>
  </si>
  <si>
    <t>Cut off root part of enoki, wash &amp; separate into smaller bundles</t>
  </si>
  <si>
    <t>sesame oil</t>
  </si>
  <si>
    <t>Step 4</t>
  </si>
  <si>
    <t>Fry marinated meat and onions in sesame oil; add salt &amp; gochugaru; Put fried meat and onions into separate stock pots</t>
  </si>
  <si>
    <t>soy sauce</t>
  </si>
  <si>
    <t>Step 5</t>
  </si>
  <si>
    <t>Fry up other veggies and split into two pots</t>
  </si>
  <si>
    <t>Step 6</t>
  </si>
  <si>
    <t>Pour broth into pots enough to just cover all ingredients</t>
  </si>
  <si>
    <t>sugar</t>
  </si>
  <si>
    <t>Step 7</t>
  </si>
  <si>
    <t>Drain tofu packs</t>
  </si>
  <si>
    <t>Step 8</t>
  </si>
  <si>
    <t>Fry red pepper powder in cup chili oil: first get oil hot, then turn off heat, and fry gochugaru for ~10 seconds</t>
  </si>
  <si>
    <t>Step 9</t>
  </si>
  <si>
    <t>Dice green onion</t>
  </si>
  <si>
    <t>Step 10</t>
  </si>
  <si>
    <t>Add salt</t>
  </si>
  <si>
    <t>Step 11</t>
  </si>
  <si>
    <t>Person 1</t>
  </si>
  <si>
    <t>Person 2</t>
  </si>
  <si>
    <t>Person 3</t>
  </si>
  <si>
    <t>Person 4</t>
  </si>
  <si>
    <t>9:30-9:45am</t>
  </si>
  <si>
    <t xml:space="preserve"> marinate meat</t>
  </si>
  <si>
    <t>Wash and chop up onions into julienne</t>
  </si>
  <si>
    <t>Make rice</t>
  </si>
  <si>
    <t>Fry up Hot chili oil and 3 tbs of Gochugaru (see above instructions)</t>
  </si>
  <si>
    <t>9:45-10:30am</t>
  </si>
  <si>
    <t>Fry meat and  onions  in sesame oil; add salt &amp; gochugaru (Each pan: 1.5 TBS sesame oil, 1.5 TSP salt, 1 TSP gochugaru) (each pan ~ 1.375kg of meat)</t>
  </si>
  <si>
    <t>Cut off root part of Enoki mushrooms, wash and separate by hand</t>
  </si>
  <si>
    <t>Fry up Hot chili oil and Gochugaru (see above instructions)</t>
  </si>
  <si>
    <t>10:30-10:45am</t>
  </si>
  <si>
    <t xml:space="preserve">Separate  marinated meat and onion into two different pots (one spicy &amp; one non-spicy) </t>
  </si>
  <si>
    <t>Pour in broth (broth wont' cover ingredients, tofu will add water to pot). Bring to boil.</t>
  </si>
  <si>
    <t>help clean</t>
  </si>
  <si>
    <t>Wash and dice green onions</t>
  </si>
  <si>
    <t>10:45-11:00am</t>
  </si>
  <si>
    <t>Put tofu (drain water, break up using hands) and enoki mushrooms into each pot. Boil for another 15 minutes and turn off stove</t>
  </si>
  <si>
    <t>Add hot sauce into just one of the pots, add gochugaru according to taste</t>
  </si>
  <si>
    <t>Add salt to taste    spicy - 1 tsp；nonspicy - 2tsp</t>
  </si>
  <si>
    <t>set up green onion for garnishing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</si>
</sst>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#,##0.0"/>
    <numFmt numFmtId="165" formatCode="M/d/yyyy"/>
    <numFmt numFmtId="166" formatCode="m/d/yyyy h:mm:ss"/>
  </numFmts>
  <fonts count="19">
    <font>
      <sz val="10.0"/>
      <color rgb="FF000000"/>
      <name val="Arial"/>
    </font>
    <font>
      <u/>
      <sz val="12.0"/>
      <color rgb="FF000000"/>
    </font>
    <font>
      <u/>
      <color rgb="FF1A0DAB"/>
      <name val="Arial"/>
    </font>
    <font>
      <sz val="10.0"/>
      <color rgb="FF000000"/>
    </font>
    <font>
      <u/>
      <sz val="12.0"/>
      <color rgb="FF000000"/>
    </font>
    <font>
      <sz val="10.0"/>
      <color rgb="FF999999"/>
    </font>
    <font>
      <u/>
      <sz val="12.0"/>
      <color rgb="FF000000"/>
    </font>
    <font>
      <b/>
      <sz val="12.0"/>
      <color rgb="FF000000"/>
    </font>
    <font/>
    <font>
      <b/>
      <sz val="10.0"/>
      <color rgb="FF000000"/>
    </font>
    <font>
      <sz val="10.0"/>
      <color rgb="FF0000D4"/>
    </font>
    <font>
      <b/>
      <sz val="10.0"/>
    </font>
    <font>
      <b/>
      <sz val="14.0"/>
      <color rgb="FF0000D4"/>
    </font>
    <font>
      <b/>
      <sz val="14.0"/>
      <color rgb="FF000000"/>
    </font>
    <font>
      <b/>
      <sz val="10.0"/>
      <color rgb="FF999999"/>
    </font>
    <font>
      <b/>
      <sz val="9.0"/>
      <color rgb="FF000000"/>
    </font>
    <font>
      <sz val="10.0"/>
      <color rgb="FFFFFFFF"/>
    </font>
    <font>
      <sz val="10.0"/>
      <color rgb="FF000000"/>
      <name val="Calibri"/>
    </font>
    <font>
      <b/>
      <sz val="10.0"/>
      <color rgb="FF000000"/>
      <name val="Calibri"/>
    </font>
  </fonts>
  <fills count="9">
    <fill>
      <patternFill patternType="none"/>
    </fill>
    <fill>
      <patternFill patternType="lightGray"/>
    </fill>
    <fill>
      <patternFill patternType="solid">
        <fgColor rgb="FF93CDDD"/>
        <bgColor rgb="FF93CDDD"/>
      </patternFill>
    </fill>
    <fill>
      <patternFill patternType="solid">
        <fgColor rgb="FFFFFFFF"/>
        <bgColor rgb="FFFFFFFF"/>
      </patternFill>
    </fill>
    <fill>
      <patternFill patternType="solid">
        <fgColor rgb="FFFFFF99"/>
        <bgColor rgb="FFFFFF99"/>
      </patternFill>
    </fill>
    <fill>
      <patternFill patternType="solid">
        <fgColor rgb="FFCCFFCC"/>
        <bgColor rgb="FFCCFFCC"/>
      </patternFill>
    </fill>
    <fill>
      <patternFill patternType="solid">
        <fgColor rgb="FF3C78D8"/>
        <bgColor rgb="FF3C78D8"/>
      </patternFill>
    </fill>
    <fill>
      <patternFill patternType="solid">
        <fgColor rgb="FFCCCCCC"/>
        <bgColor rgb="FFCCCCCC"/>
      </patternFill>
    </fill>
    <fill>
      <patternFill patternType="solid">
        <fgColor rgb="FF000000"/>
        <bgColor rgb="FF000000"/>
      </patternFill>
    </fill>
  </fills>
  <borders count="10">
    <border>
      <left/>
      <right/>
      <top/>
      <bottom/>
    </border>
    <border>
      <left/>
      <right/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/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/>
      <top/>
      <bottom style="thin">
        <color rgb="FF000000"/>
      </bottom>
    </border>
  </borders>
  <cellStyleXfs count="1">
    <xf borderId="0" fillId="0" fontId="0" numFmtId="0" applyAlignment="1" applyFont="1"/>
  </cellStyleXfs>
  <cellXfs count="117">
    <xf borderId="0" fillId="0" fontId="0" numFmtId="0" xfId="0" applyAlignment="1" applyFont="1">
      <alignment wrapText="1"/>
    </xf>
    <xf borderId="0" fillId="2" fontId="1" numFmtId="0" xfId="0" applyAlignment="1" applyFill="1" applyFont="1">
      <alignment vertical="center"/>
    </xf>
    <xf borderId="0" fillId="3" fontId="2" numFmtId="0" xfId="0" applyAlignment="1" applyFill="1" applyFont="1">
      <alignment horizontal="left" wrapText="1"/>
    </xf>
    <xf borderId="0" fillId="0" fontId="3" numFmtId="0" xfId="0" applyAlignment="1" applyFont="1">
      <alignment wrapText="1"/>
    </xf>
    <xf borderId="0" fillId="0" fontId="4" numFmtId="0" xfId="0" applyAlignment="1" applyFont="1">
      <alignment vertical="center"/>
    </xf>
    <xf borderId="0" fillId="0" fontId="5" numFmtId="0" xfId="0" applyAlignment="1" applyFont="1">
      <alignment horizontal="left" wrapText="1"/>
    </xf>
    <xf borderId="0" fillId="0" fontId="3" numFmtId="0" xfId="0" applyAlignment="1" applyFont="1">
      <alignment horizontal="right" wrapText="1"/>
    </xf>
    <xf borderId="0" fillId="0" fontId="6" numFmtId="0" xfId="0" applyAlignment="1" applyFont="1">
      <alignment vertical="center"/>
    </xf>
    <xf borderId="0" fillId="0" fontId="3" numFmtId="0" xfId="0" applyAlignment="1" applyFont="1">
      <alignment wrapText="1"/>
    </xf>
    <xf borderId="0" fillId="0" fontId="3" numFmtId="0" xfId="0" applyAlignment="1" applyFont="1">
      <alignment horizontal="right" wrapText="1"/>
    </xf>
    <xf borderId="1" fillId="0" fontId="3" numFmtId="0" xfId="0" applyAlignment="1" applyBorder="1" applyFont="1">
      <alignment wrapText="1"/>
    </xf>
    <xf borderId="1" fillId="0" fontId="5" numFmtId="0" xfId="0" applyAlignment="1" applyBorder="1" applyFont="1">
      <alignment horizontal="left" wrapText="1"/>
    </xf>
    <xf borderId="1" fillId="0" fontId="3" numFmtId="0" xfId="0" applyAlignment="1" applyBorder="1" applyFont="1">
      <alignment horizontal="right" wrapText="1"/>
    </xf>
    <xf borderId="2" fillId="4" fontId="7" numFmtId="0" xfId="0" applyAlignment="1" applyBorder="1" applyFill="1" applyFont="1">
      <alignment horizontal="center"/>
    </xf>
    <xf borderId="3" fillId="0" fontId="8" numFmtId="0" xfId="0" applyAlignment="1" applyBorder="1" applyFont="1">
      <alignment wrapText="1"/>
    </xf>
    <xf borderId="4" fillId="0" fontId="8" numFmtId="0" xfId="0" applyAlignment="1" applyBorder="1" applyFont="1">
      <alignment wrapText="1"/>
    </xf>
    <xf borderId="3" fillId="0" fontId="9" numFmtId="0" xfId="0" applyAlignment="1" applyBorder="1" applyFont="1">
      <alignment horizontal="center"/>
    </xf>
    <xf borderId="5" fillId="0" fontId="9" numFmtId="0" xfId="0" applyAlignment="1" applyBorder="1" applyFont="1">
      <alignment horizontal="center"/>
    </xf>
    <xf borderId="6" fillId="0" fontId="3" numFmtId="0" xfId="0" applyAlignment="1" applyBorder="1" applyFont="1">
      <alignment wrapText="1"/>
    </xf>
    <xf borderId="3" fillId="0" fontId="3" numFmtId="0" xfId="0" applyAlignment="1" applyBorder="1" applyFont="1">
      <alignment wrapText="1"/>
    </xf>
    <xf borderId="3" fillId="0" fontId="5" numFmtId="0" xfId="0" applyAlignment="1" applyBorder="1" applyFont="1">
      <alignment horizontal="left" wrapText="1"/>
    </xf>
    <xf borderId="3" fillId="0" fontId="3" numFmtId="0" xfId="0" applyAlignment="1" applyBorder="1" applyFont="1">
      <alignment horizontal="right" wrapText="1"/>
    </xf>
    <xf borderId="5" fillId="0" fontId="3" numFmtId="0" xfId="0" applyAlignment="1" applyBorder="1" applyFont="1">
      <alignment wrapText="1"/>
    </xf>
    <xf borderId="2" fillId="0" fontId="3" numFmtId="0" xfId="0" applyAlignment="1" applyBorder="1" applyFont="1">
      <alignment horizontal="left"/>
    </xf>
    <xf borderId="3" fillId="0" fontId="5" numFmtId="0" xfId="0" applyAlignment="1" applyBorder="1" applyFont="1">
      <alignment horizontal="left" wrapText="1"/>
    </xf>
    <xf borderId="7" fillId="0" fontId="10" numFmtId="0" xfId="0" applyAlignment="1" applyBorder="1" applyFont="1">
      <alignment horizontal="center"/>
    </xf>
    <xf borderId="3" fillId="0" fontId="11" numFmtId="0" xfId="0" applyAlignment="1" applyBorder="1" applyFont="1">
      <alignment horizontal="right" wrapText="1"/>
    </xf>
    <xf borderId="7" fillId="0" fontId="3" numFmtId="0" xfId="0" applyAlignment="1" applyBorder="1" applyFont="1">
      <alignment horizontal="center"/>
    </xf>
    <xf borderId="6" fillId="0" fontId="3" numFmtId="0" xfId="0" applyAlignment="1" applyBorder="1" applyFont="1">
      <alignment horizontal="center" wrapText="1"/>
    </xf>
    <xf borderId="3" fillId="0" fontId="3" numFmtId="0" xfId="0" applyAlignment="1" applyBorder="1" applyFont="1">
      <alignment horizontal="left" wrapText="1"/>
    </xf>
    <xf borderId="2" fillId="0" fontId="3" numFmtId="0" xfId="0" applyAlignment="1" applyBorder="1" applyFont="1">
      <alignment horizontal="left"/>
    </xf>
    <xf borderId="7" fillId="0" fontId="9" numFmtId="0" xfId="0" applyAlignment="1" applyBorder="1" applyFont="1">
      <alignment horizontal="left" wrapText="1"/>
    </xf>
    <xf borderId="7" fillId="0" fontId="9" numFmtId="0" xfId="0" applyAlignment="1" applyBorder="1" applyFont="1">
      <alignment horizontal="center"/>
    </xf>
    <xf borderId="7" fillId="0" fontId="5" numFmtId="0" xfId="0" applyAlignment="1" applyBorder="1" applyFont="1">
      <alignment horizontal="left" wrapText="1"/>
    </xf>
    <xf borderId="7" fillId="0" fontId="12" numFmtId="0" xfId="0" applyAlignment="1" applyBorder="1" applyFont="1">
      <alignment horizontal="right"/>
    </xf>
    <xf borderId="2" fillId="4" fontId="9" numFmtId="0" xfId="0" applyAlignment="1" applyBorder="1" applyFont="1">
      <alignment horizontal="center"/>
    </xf>
    <xf borderId="4" fillId="0" fontId="3" numFmtId="0" xfId="0" applyAlignment="1" applyBorder="1" applyFont="1">
      <alignment wrapText="1"/>
    </xf>
    <xf borderId="7" fillId="0" fontId="13" numFmtId="0" xfId="0" applyAlignment="1" applyBorder="1" applyFont="1">
      <alignment horizontal="center"/>
    </xf>
    <xf borderId="3" fillId="0" fontId="13" numFmtId="0" xfId="0" applyAlignment="1" applyBorder="1" applyFont="1">
      <alignment horizontal="right" wrapText="1"/>
    </xf>
    <xf borderId="7" fillId="0" fontId="3" numFmtId="0" xfId="0" applyAlignment="1" applyBorder="1" applyFont="1">
      <alignment horizontal="left" wrapText="1"/>
    </xf>
    <xf borderId="3" fillId="0" fontId="13" numFmtId="0" xfId="0" applyAlignment="1" applyBorder="1" applyFont="1">
      <alignment wrapText="1"/>
    </xf>
    <xf borderId="7" fillId="0" fontId="3" numFmtId="0" xfId="0" applyAlignment="1" applyBorder="1" applyFont="1">
      <alignment horizontal="left" wrapText="1"/>
    </xf>
    <xf borderId="7" fillId="0" fontId="14" numFmtId="0" xfId="0" applyAlignment="1" applyBorder="1" applyFont="1">
      <alignment horizontal="left"/>
    </xf>
    <xf borderId="7" fillId="0" fontId="3" numFmtId="0" xfId="0" applyAlignment="1" applyBorder="1" applyFont="1">
      <alignment horizontal="left" wrapText="1"/>
    </xf>
    <xf borderId="2" fillId="4" fontId="13" numFmtId="0" xfId="0" applyAlignment="1" applyBorder="1" applyFont="1">
      <alignment horizontal="right"/>
    </xf>
    <xf borderId="7" fillId="5" fontId="3" numFmtId="0" xfId="0" applyAlignment="1" applyBorder="1" applyFill="1" applyFont="1">
      <alignment horizontal="left" wrapText="1"/>
    </xf>
    <xf borderId="7" fillId="4" fontId="9" numFmtId="0" xfId="0" applyAlignment="1" applyBorder="1" applyFont="1">
      <alignment horizontal="center"/>
    </xf>
    <xf borderId="7" fillId="4" fontId="10" numFmtId="0" xfId="0" applyAlignment="1" applyBorder="1" applyFont="1">
      <alignment horizontal="center"/>
    </xf>
    <xf borderId="7" fillId="4" fontId="10" numFmtId="0" xfId="0" applyAlignment="1" applyBorder="1" applyFont="1">
      <alignment horizontal="left" wrapText="1"/>
    </xf>
    <xf borderId="7" fillId="0" fontId="3" numFmtId="0" xfId="0" applyAlignment="1" applyBorder="1" applyFont="1">
      <alignment wrapText="1"/>
    </xf>
    <xf borderId="7" fillId="0" fontId="13" numFmtId="164" xfId="0" applyAlignment="1" applyBorder="1" applyFont="1" applyNumberFormat="1">
      <alignment horizontal="right" wrapText="1"/>
    </xf>
    <xf borderId="2" fillId="4" fontId="10" numFmtId="0" xfId="0" applyAlignment="1" applyBorder="1" applyFont="1">
      <alignment horizontal="left" wrapText="1"/>
    </xf>
    <xf borderId="2" fillId="4" fontId="10" numFmtId="0" xfId="0" applyAlignment="1" applyBorder="1" applyFont="1">
      <alignment horizontal="left" wrapText="1"/>
    </xf>
    <xf borderId="7" fillId="0" fontId="3" numFmtId="3" xfId="0" applyAlignment="1" applyBorder="1" applyFont="1" applyNumberFormat="1">
      <alignment horizontal="left" wrapText="1"/>
    </xf>
    <xf borderId="7" fillId="0" fontId="3" numFmtId="3" xfId="0" applyAlignment="1" applyBorder="1" applyFont="1" applyNumberFormat="1">
      <alignment horizontal="left" wrapText="1"/>
    </xf>
    <xf borderId="7" fillId="4" fontId="12" numFmtId="0" xfId="0" applyAlignment="1" applyBorder="1" applyFont="1">
      <alignment horizontal="center"/>
    </xf>
    <xf borderId="7" fillId="4" fontId="10" numFmtId="0" xfId="0" applyAlignment="1" applyBorder="1" applyFont="1">
      <alignment horizontal="center"/>
    </xf>
    <xf borderId="7" fillId="6" fontId="3" numFmtId="0" xfId="0" applyAlignment="1" applyBorder="1" applyFill="1" applyFont="1">
      <alignment horizontal="left" wrapText="1"/>
    </xf>
    <xf borderId="7" fillId="3" fontId="3" numFmtId="0" xfId="0" applyAlignment="1" applyBorder="1" applyFont="1">
      <alignment horizontal="left" wrapText="1"/>
    </xf>
    <xf borderId="6" fillId="0" fontId="3" numFmtId="0" xfId="0" applyAlignment="1" applyBorder="1" applyFont="1">
      <alignment vertical="center"/>
    </xf>
    <xf borderId="6" fillId="0" fontId="3" numFmtId="0" xfId="0" applyAlignment="1" applyBorder="1" applyFont="1">
      <alignment wrapText="1"/>
    </xf>
    <xf borderId="7" fillId="4" fontId="10" numFmtId="0" xfId="0" applyAlignment="1" applyBorder="1" applyFont="1">
      <alignment horizontal="left" wrapText="1"/>
    </xf>
    <xf borderId="7" fillId="4" fontId="10" numFmtId="0" xfId="0" applyAlignment="1" applyBorder="1" applyFont="1">
      <alignment horizontal="center"/>
    </xf>
    <xf borderId="2" fillId="4" fontId="10" numFmtId="0" xfId="0" applyAlignment="1" applyBorder="1" applyFont="1">
      <alignment horizontal="left" wrapText="1"/>
    </xf>
    <xf borderId="7" fillId="0" fontId="5" numFmtId="0" xfId="0" applyAlignment="1" applyBorder="1" applyFont="1">
      <alignment horizontal="left" wrapText="1"/>
    </xf>
    <xf borderId="2" fillId="4" fontId="10" numFmtId="0" xfId="0" applyAlignment="1" applyBorder="1" applyFont="1">
      <alignment horizontal="left"/>
    </xf>
    <xf borderId="7" fillId="4" fontId="10" numFmtId="0" xfId="0" applyAlignment="1" applyBorder="1" applyFont="1">
      <alignment horizontal="left"/>
    </xf>
    <xf borderId="2" fillId="0" fontId="3" numFmtId="0" xfId="0" applyAlignment="1" applyBorder="1" applyFont="1">
      <alignment horizontal="left" vertical="center"/>
    </xf>
    <xf borderId="2" fillId="5" fontId="7" numFmtId="0" xfId="0" applyAlignment="1" applyBorder="1" applyFont="1">
      <alignment horizontal="center"/>
    </xf>
    <xf borderId="3" fillId="0" fontId="3" numFmtId="0" xfId="0" applyAlignment="1" applyBorder="1" applyFont="1">
      <alignment horizontal="left"/>
    </xf>
    <xf borderId="3" fillId="0" fontId="3" numFmtId="0" xfId="0" applyAlignment="1" applyBorder="1" applyFont="1">
      <alignment horizontal="center"/>
    </xf>
    <xf borderId="3" fillId="0" fontId="5" numFmtId="0" xfId="0" applyAlignment="1" applyBorder="1" applyFont="1">
      <alignment horizontal="left"/>
    </xf>
    <xf borderId="3" fillId="0" fontId="3" numFmtId="0" xfId="0" applyAlignment="1" applyBorder="1" applyFont="1">
      <alignment horizontal="right"/>
    </xf>
    <xf borderId="2" fillId="4" fontId="10" numFmtId="0" xfId="0" applyAlignment="1" applyBorder="1" applyFont="1">
      <alignment horizontal="left"/>
    </xf>
    <xf borderId="5" fillId="0" fontId="3" numFmtId="0" xfId="0" applyAlignment="1" applyBorder="1" applyFont="1">
      <alignment horizontal="center"/>
    </xf>
    <xf borderId="4" fillId="0" fontId="5" numFmtId="0" xfId="0" applyAlignment="1" applyBorder="1" applyFont="1">
      <alignment horizontal="left" wrapText="1"/>
    </xf>
    <xf borderId="7" fillId="0" fontId="10" numFmtId="0" xfId="0" applyAlignment="1" applyBorder="1" applyFont="1">
      <alignment horizontal="right"/>
    </xf>
    <xf borderId="7" fillId="0" fontId="10" numFmtId="0" xfId="0" applyAlignment="1" applyBorder="1" applyFont="1">
      <alignment horizontal="center"/>
    </xf>
    <xf borderId="7" fillId="5" fontId="9" numFmtId="0" xfId="0" applyAlignment="1" applyBorder="1" applyFont="1">
      <alignment horizontal="center"/>
    </xf>
    <xf borderId="7" fillId="5" fontId="9" numFmtId="0" xfId="0" applyAlignment="1" applyBorder="1" applyFont="1">
      <alignment horizontal="center"/>
    </xf>
    <xf borderId="2" fillId="5" fontId="9" numFmtId="0" xfId="0" applyAlignment="1" applyBorder="1" applyFont="1">
      <alignment horizontal="center"/>
    </xf>
    <xf borderId="7" fillId="0" fontId="10" numFmtId="0" xfId="0" applyAlignment="1" applyBorder="1" applyFont="1">
      <alignment horizontal="left"/>
    </xf>
    <xf borderId="7" fillId="5" fontId="10" numFmtId="0" xfId="0" applyAlignment="1" applyBorder="1" applyFont="1">
      <alignment horizontal="center"/>
    </xf>
    <xf borderId="2" fillId="5" fontId="10" numFmtId="0" xfId="0" applyAlignment="1" applyBorder="1" applyFont="1">
      <alignment horizontal="left" wrapText="1"/>
    </xf>
    <xf borderId="2" fillId="5" fontId="10" numFmtId="0" xfId="0" applyAlignment="1" applyBorder="1" applyFont="1">
      <alignment horizontal="left"/>
    </xf>
    <xf borderId="7" fillId="0" fontId="10" numFmtId="0" xfId="0" applyAlignment="1" applyBorder="1" applyFont="1">
      <alignment horizontal="left"/>
    </xf>
    <xf borderId="7" fillId="5" fontId="10" numFmtId="165" xfId="0" applyAlignment="1" applyBorder="1" applyFont="1" applyNumberFormat="1">
      <alignment horizontal="center"/>
    </xf>
    <xf borderId="7" fillId="0" fontId="10" numFmtId="165" xfId="0" applyAlignment="1" applyBorder="1" applyFont="1" applyNumberFormat="1">
      <alignment horizontal="left"/>
    </xf>
    <xf borderId="7" fillId="5" fontId="10" numFmtId="0" xfId="0" applyAlignment="1" applyBorder="1" applyFont="1">
      <alignment horizontal="center"/>
    </xf>
    <xf borderId="2" fillId="5" fontId="10" numFmtId="0" xfId="0" applyAlignment="1" applyBorder="1" applyFont="1">
      <alignment horizontal="left"/>
    </xf>
    <xf borderId="5" fillId="0" fontId="5" numFmtId="0" xfId="0" applyAlignment="1" applyBorder="1" applyFont="1">
      <alignment horizontal="left" wrapText="1"/>
    </xf>
    <xf borderId="5" fillId="0" fontId="3" numFmtId="0" xfId="0" applyAlignment="1" applyBorder="1" applyFont="1">
      <alignment horizontal="right" wrapText="1"/>
    </xf>
    <xf borderId="0" fillId="0" fontId="15" numFmtId="0" xfId="0" applyAlignment="1" applyFont="1">
      <alignment vertical="center"/>
    </xf>
    <xf borderId="0" fillId="0" fontId="3" numFmtId="0" xfId="0" applyAlignment="1" applyFont="1">
      <alignment vertical="center"/>
    </xf>
    <xf borderId="7" fillId="7" fontId="15" numFmtId="0" xfId="0" applyAlignment="1" applyBorder="1" applyFill="1" applyFont="1">
      <alignment vertical="center"/>
    </xf>
    <xf borderId="2" fillId="7" fontId="15" numFmtId="0" xfId="0" applyAlignment="1" applyBorder="1" applyFont="1">
      <alignment horizontal="center" vertical="center"/>
    </xf>
    <xf borderId="8" fillId="0" fontId="3" numFmtId="0" xfId="0" applyAlignment="1" applyBorder="1" applyFont="1">
      <alignment wrapText="1"/>
    </xf>
    <xf borderId="9" fillId="8" fontId="16" numFmtId="0" xfId="0" applyAlignment="1" applyBorder="1" applyFill="1" applyFont="1">
      <alignment wrapText="1"/>
    </xf>
    <xf borderId="1" fillId="8" fontId="16" numFmtId="0" xfId="0" applyAlignment="1" applyBorder="1" applyFont="1">
      <alignment vertical="center"/>
    </xf>
    <xf borderId="7" fillId="0" fontId="15" numFmtId="0" xfId="0" applyAlignment="1" applyBorder="1" applyFont="1">
      <alignment/>
    </xf>
    <xf borderId="2" fillId="0" fontId="17" numFmtId="0" xfId="0" applyAlignment="1" applyBorder="1" applyFont="1">
      <alignment horizontal="center" vertical="center"/>
    </xf>
    <xf borderId="7" fillId="0" fontId="3" numFmtId="0" xfId="0" applyAlignment="1" applyBorder="1" applyFont="1">
      <alignment vertical="center" wrapText="1"/>
    </xf>
    <xf borderId="7" fillId="0" fontId="3" numFmtId="0" xfId="0" applyAlignment="1" applyBorder="1" applyFont="1">
      <alignment vertical="center"/>
    </xf>
    <xf borderId="2" fillId="0" fontId="17" numFmtId="0" xfId="0" applyAlignment="1" applyBorder="1" applyFont="1">
      <alignment horizontal="center" vertical="center" wrapText="1"/>
    </xf>
    <xf borderId="7" fillId="0" fontId="3" numFmtId="0" xfId="0" applyAlignment="1" applyBorder="1" applyFont="1">
      <alignment wrapText="1"/>
    </xf>
    <xf borderId="2" fillId="0" fontId="17" numFmtId="0" xfId="0" applyAlignment="1" applyBorder="1" applyFont="1">
      <alignment horizontal="center" vertical="center" wrapText="1"/>
    </xf>
    <xf borderId="2" fillId="0" fontId="3" numFmtId="0" xfId="0" applyAlignment="1" applyBorder="1" applyFont="1">
      <alignment horizontal="center" wrapText="1"/>
    </xf>
    <xf borderId="7" fillId="0" fontId="15" numFmtId="0" xfId="0" applyAlignment="1" applyBorder="1" applyFont="1">
      <alignment/>
    </xf>
    <xf borderId="4" fillId="0" fontId="17" numFmtId="166" xfId="0" applyAlignment="1" applyBorder="1" applyFont="1" applyNumberFormat="1">
      <alignment vertical="top" wrapText="1"/>
    </xf>
    <xf borderId="2" fillId="0" fontId="17" numFmtId="0" xfId="0" applyAlignment="1" applyBorder="1" applyFont="1">
      <alignment horizontal="center" vertical="center" wrapText="1"/>
    </xf>
    <xf borderId="9" fillId="0" fontId="17" numFmtId="0" xfId="0" applyAlignment="1" applyBorder="1" applyFont="1">
      <alignment vertical="top" wrapText="1"/>
    </xf>
    <xf borderId="1" fillId="0" fontId="17" numFmtId="0" xfId="0" applyAlignment="1" applyBorder="1" applyFont="1">
      <alignment vertical="top" wrapText="1"/>
    </xf>
    <xf borderId="7" fillId="7" fontId="17" numFmtId="166" xfId="0" applyAlignment="1" applyBorder="1" applyFont="1" applyNumberFormat="1">
      <alignment vertical="top" wrapText="1"/>
    </xf>
    <xf borderId="7" fillId="7" fontId="18" numFmtId="0" xfId="0" applyAlignment="1" applyBorder="1" applyFont="1">
      <alignment vertical="top" wrapText="1"/>
    </xf>
    <xf borderId="7" fillId="0" fontId="18" numFmtId="166" xfId="0" applyAlignment="1" applyBorder="1" applyFont="1" applyNumberFormat="1">
      <alignment vertical="top" wrapText="1"/>
    </xf>
    <xf borderId="7" fillId="0" fontId="17" numFmtId="0" xfId="0" applyAlignment="1" applyBorder="1" applyFont="1">
      <alignment vertical="top" wrapText="1"/>
    </xf>
    <xf borderId="7" fillId="0" fontId="18" numFmtId="0" xfId="0" applyAlignment="1" applyBorder="1" applyFont="1">
      <alignment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1.86"/>
    <col customWidth="1" min="2" max="2" width="15.86"/>
    <col customWidth="1" min="3" max="3" width="21.86"/>
    <col customWidth="1" min="4" max="4" width="20.71"/>
    <col customWidth="1" min="5" max="5" width="20.43"/>
    <col customWidth="1" min="6" max="6" width="22.43"/>
    <col customWidth="1" min="7" max="7" width="17.86"/>
    <col customWidth="1" min="8" max="8" width="10.29"/>
  </cols>
  <sheetData>
    <row r="1" ht="15.0" customHeight="1">
      <c r="A1" s="2" t="s">
        <v>2</v>
      </c>
      <c r="B1" s="1" t="s">
        <v>3</v>
      </c>
      <c r="D1" s="3"/>
      <c r="E1" s="3"/>
      <c r="F1" s="3"/>
      <c r="G1" s="3"/>
      <c r="H1" s="3"/>
    </row>
    <row r="2" ht="15.0" customHeight="1">
      <c r="A2" s="4" t="s">
        <v>4</v>
      </c>
      <c r="B2" s="7">
        <f>50*D7</f>
        <v>2250</v>
      </c>
      <c r="C2" s="3"/>
      <c r="D2" s="3"/>
      <c r="E2" s="4" t="s">
        <v>6</v>
      </c>
      <c r="F2" s="3"/>
      <c r="G2" s="3"/>
      <c r="H2" s="3"/>
    </row>
    <row r="3" ht="15.0" customHeight="1">
      <c r="A3" s="4" t="s">
        <v>7</v>
      </c>
      <c r="B3" s="8" t="s">
        <v>8</v>
      </c>
      <c r="C3" s="3"/>
      <c r="D3" s="3"/>
      <c r="E3" s="4" t="s">
        <v>11</v>
      </c>
      <c r="F3" s="3"/>
      <c r="G3" s="3"/>
      <c r="H3" s="3"/>
    </row>
    <row r="4" ht="12.0" customHeight="1">
      <c r="A4" s="10"/>
      <c r="B4" s="10"/>
      <c r="C4" s="10"/>
      <c r="D4" s="10"/>
      <c r="E4" s="10"/>
      <c r="F4" s="10"/>
      <c r="G4" s="10"/>
      <c r="H4" s="10"/>
    </row>
    <row r="5" ht="15.0" customHeight="1">
      <c r="A5" s="13" t="s">
        <v>13</v>
      </c>
      <c r="B5" s="14"/>
      <c r="C5" s="14"/>
      <c r="D5" s="14"/>
      <c r="E5" s="14"/>
      <c r="F5" s="14"/>
      <c r="G5" s="14"/>
      <c r="H5" s="15"/>
    </row>
    <row r="6" ht="12.0" customHeight="1">
      <c r="A6" s="16"/>
      <c r="B6" s="16"/>
      <c r="C6" s="16"/>
      <c r="D6" s="16"/>
      <c r="E6" s="16"/>
      <c r="F6" s="17"/>
      <c r="G6" s="17"/>
      <c r="H6" s="17"/>
    </row>
    <row r="7" ht="12.0" customHeight="1">
      <c r="A7" s="23" t="s">
        <v>14</v>
      </c>
      <c r="B7" s="14"/>
      <c r="C7" s="15"/>
      <c r="D7" s="25">
        <v>45.0</v>
      </c>
      <c r="E7" s="27" t="s">
        <v>17</v>
      </c>
      <c r="F7" s="28" t="s">
        <v>18</v>
      </c>
      <c r="G7" s="3"/>
      <c r="H7" s="3"/>
    </row>
    <row r="8" ht="12.0" customHeight="1">
      <c r="A8" s="29"/>
      <c r="B8" s="29"/>
      <c r="C8" s="19"/>
      <c r="D8" s="19"/>
      <c r="E8" s="19"/>
      <c r="F8" s="10"/>
      <c r="G8" s="10"/>
      <c r="H8" s="3"/>
    </row>
    <row r="9" ht="12.0" customHeight="1">
      <c r="A9" s="31" t="s">
        <v>19</v>
      </c>
      <c r="B9" s="31" t="s">
        <v>20</v>
      </c>
      <c r="C9" s="32" t="s">
        <v>21</v>
      </c>
      <c r="D9" s="35" t="s">
        <v>22</v>
      </c>
      <c r="E9" s="14"/>
      <c r="F9" s="35" t="s">
        <v>23</v>
      </c>
      <c r="G9" s="36"/>
      <c r="H9" s="18"/>
    </row>
    <row r="10" ht="12.0" customHeight="1">
      <c r="A10" s="39" t="s">
        <v>24</v>
      </c>
      <c r="B10" s="39" t="s">
        <v>25</v>
      </c>
      <c r="C10" s="41" t="s">
        <v>26</v>
      </c>
      <c r="D10" s="45">
        <f>(Recipe!E11/Recipe!E8)*D7</f>
        <v>4.44375</v>
      </c>
      <c r="E10" s="47" t="s">
        <v>27</v>
      </c>
      <c r="F10" s="48" t="s">
        <v>29</v>
      </c>
      <c r="G10" s="49"/>
      <c r="H10" s="18"/>
    </row>
    <row r="11" ht="36.0" customHeight="1">
      <c r="A11" s="39" t="s">
        <v>30</v>
      </c>
      <c r="B11" s="39" t="s">
        <v>25</v>
      </c>
      <c r="C11" s="43" t="str">
        <f>Recipe!C12</f>
        <v>Soft Tofu 嫩豆腐</v>
      </c>
      <c r="D11" s="43">
        <f>(Recipe!E12/Recipe!E8)*D7</f>
        <v>33.75</v>
      </c>
      <c r="E11" s="47" t="s">
        <v>31</v>
      </c>
      <c r="F11" s="52" t="s">
        <v>33</v>
      </c>
      <c r="G11" s="36"/>
      <c r="H11" s="18"/>
    </row>
    <row r="12" ht="24.0" customHeight="1">
      <c r="A12" s="39" t="s">
        <v>30</v>
      </c>
      <c r="B12" s="39" t="s">
        <v>34</v>
      </c>
      <c r="C12" s="41" t="s">
        <v>35</v>
      </c>
      <c r="D12" s="54">
        <v>1.0</v>
      </c>
      <c r="E12" s="56" t="s">
        <v>38</v>
      </c>
      <c r="F12" s="51"/>
      <c r="G12" s="36"/>
      <c r="H12" s="18"/>
    </row>
    <row r="13" ht="24.0" customHeight="1">
      <c r="A13" s="41" t="s">
        <v>39</v>
      </c>
      <c r="B13" s="39" t="s">
        <v>34</v>
      </c>
      <c r="C13" s="43" t="str">
        <f>Recipe!C14</f>
        <v>Enoki Mushrooms 金針菇</v>
      </c>
      <c r="D13" s="58">
        <v>800.0</v>
      </c>
      <c r="E13" s="56" t="s">
        <v>42</v>
      </c>
      <c r="F13" s="51" t="s">
        <v>40</v>
      </c>
      <c r="G13" s="36"/>
      <c r="H13" s="60" t="s">
        <v>41</v>
      </c>
    </row>
    <row r="14" ht="12.0" customHeight="1">
      <c r="A14" s="41" t="s">
        <v>39</v>
      </c>
      <c r="B14" s="39" t="s">
        <v>34</v>
      </c>
      <c r="C14" s="43" t="str">
        <f>Recipe!C15</f>
        <v>Onion 洋蔥</v>
      </c>
      <c r="D14" s="58">
        <v>3.0</v>
      </c>
      <c r="E14" s="62"/>
      <c r="F14" s="63"/>
      <c r="G14" s="36"/>
      <c r="H14" s="18"/>
    </row>
    <row r="15" ht="24.0" customHeight="1">
      <c r="A15" s="41" t="s">
        <v>39</v>
      </c>
      <c r="B15" s="39" t="s">
        <v>54</v>
      </c>
      <c r="C15" s="43" t="str">
        <f>Recipe!C16</f>
        <v>Green Onion 蔥</v>
      </c>
      <c r="D15" s="58">
        <v>300.0</v>
      </c>
      <c r="E15" s="56" t="s">
        <v>42</v>
      </c>
      <c r="F15" s="51"/>
      <c r="G15" s="36"/>
      <c r="H15" s="18"/>
    </row>
    <row r="16" ht="12.0" customHeight="1">
      <c r="A16" s="39" t="s">
        <v>57</v>
      </c>
      <c r="B16" s="41" t="s">
        <v>73</v>
      </c>
      <c r="C16" s="43" t="str">
        <f>Recipe!C17</f>
        <v>Gochujang</v>
      </c>
      <c r="D16" s="43">
        <f>(Recipe!E17/Recipe!E8)*D7</f>
        <v>0.7875</v>
      </c>
      <c r="E16" s="47" t="s">
        <v>62</v>
      </c>
      <c r="F16" s="63"/>
      <c r="G16" s="36"/>
      <c r="H16" s="18"/>
    </row>
    <row r="17" ht="24.0" customHeight="1">
      <c r="A17" s="39" t="s">
        <v>57</v>
      </c>
      <c r="B17" s="39" t="s">
        <v>54</v>
      </c>
      <c r="C17" s="43" t="str">
        <f>Recipe!C18</f>
        <v>Gochugaru (Korean red pepper powder)</v>
      </c>
      <c r="D17" s="43">
        <f>(Recipe!E18/Recipe!E8)*D7</f>
        <v>0.3375</v>
      </c>
      <c r="E17" s="47" t="s">
        <v>62</v>
      </c>
      <c r="F17" s="63"/>
      <c r="G17" s="36"/>
      <c r="H17" s="18"/>
    </row>
    <row r="18" ht="24.0" customHeight="1">
      <c r="A18" s="39" t="s">
        <v>57</v>
      </c>
      <c r="B18" s="41" t="s">
        <v>73</v>
      </c>
      <c r="C18" s="43"/>
      <c r="D18" s="43" t="str">
        <f>(Recipe!E19/Recipe!E10)*D9</f>
        <v>#DIV/0!</v>
      </c>
      <c r="E18" s="47" t="s">
        <v>62</v>
      </c>
      <c r="F18" s="63"/>
      <c r="G18" s="36"/>
      <c r="H18" s="18"/>
    </row>
    <row r="19" ht="24.0" customHeight="1">
      <c r="A19" s="39" t="s">
        <v>57</v>
      </c>
      <c r="B19" s="41" t="s">
        <v>73</v>
      </c>
      <c r="C19" s="43" t="str">
        <f>Recipe!C19</f>
        <v>Sesame Oil</v>
      </c>
      <c r="D19" s="43">
        <f>(Recipe!E19/Recipe!E8)*D7</f>
        <v>3.375</v>
      </c>
      <c r="E19" s="47" t="s">
        <v>62</v>
      </c>
      <c r="F19" s="51" t="s">
        <v>81</v>
      </c>
      <c r="G19" s="36"/>
      <c r="H19" s="18"/>
    </row>
    <row r="20" ht="12.0" customHeight="1">
      <c r="A20" s="39" t="s">
        <v>57</v>
      </c>
      <c r="B20" s="41" t="s">
        <v>73</v>
      </c>
      <c r="C20" s="43" t="str">
        <f>Recipe!C20</f>
        <v>Soy Sauce</v>
      </c>
      <c r="D20" s="43">
        <f>(Recipe!E20/Recipe!E8)*D7</f>
        <v>0.5625</v>
      </c>
      <c r="E20" s="47" t="s">
        <v>62</v>
      </c>
      <c r="F20" s="63"/>
      <c r="G20" s="36"/>
      <c r="H20" s="18"/>
    </row>
    <row r="21" ht="12.0" customHeight="1">
      <c r="A21" s="39" t="s">
        <v>30</v>
      </c>
      <c r="B21" s="39" t="s">
        <v>54</v>
      </c>
      <c r="C21" s="43" t="str">
        <f>Recipe!C21</f>
        <v>Hot chili oil</v>
      </c>
      <c r="D21" s="43">
        <f>(Recipe!E21/Recipe!E8)*D7</f>
        <v>0.5625</v>
      </c>
      <c r="E21" s="47" t="s">
        <v>83</v>
      </c>
      <c r="F21" s="51" t="s">
        <v>66</v>
      </c>
      <c r="G21" s="36"/>
      <c r="H21" s="18"/>
    </row>
    <row r="22" ht="36.0" customHeight="1">
      <c r="A22" s="39" t="s">
        <v>57</v>
      </c>
      <c r="B22" s="39" t="s">
        <v>54</v>
      </c>
      <c r="C22" s="43" t="str">
        <f>Recipe!C22</f>
        <v>Salt (spicy)</v>
      </c>
      <c r="D22" s="43">
        <f>(Recipe!E22/Recipe!E11)*D10</f>
        <v>3.375</v>
      </c>
      <c r="E22" s="47" t="s">
        <v>84</v>
      </c>
      <c r="F22" s="63"/>
      <c r="G22" s="36"/>
      <c r="H22" s="18"/>
    </row>
    <row r="23" ht="36.0" customHeight="1">
      <c r="A23" s="39" t="s">
        <v>57</v>
      </c>
      <c r="B23" s="39" t="s">
        <v>54</v>
      </c>
      <c r="C23" s="39" t="s">
        <v>85</v>
      </c>
      <c r="D23" s="43">
        <f>(Recipe!E23/Recipe!E11)*D10</f>
        <v>3.375</v>
      </c>
      <c r="E23" s="47" t="s">
        <v>84</v>
      </c>
      <c r="F23" s="63"/>
      <c r="G23" s="36"/>
      <c r="H23" s="18"/>
    </row>
    <row r="24" ht="12.0" customHeight="1">
      <c r="A24" s="39" t="s">
        <v>57</v>
      </c>
      <c r="B24" s="39" t="s">
        <v>54</v>
      </c>
      <c r="C24" s="43" t="str">
        <f>Recipe!C24</f>
        <v>Sugar</v>
      </c>
      <c r="D24" s="43">
        <f>(Recipe!E24/Recipe!E8)*D7</f>
        <v>1.125</v>
      </c>
      <c r="E24" s="47" t="s">
        <v>86</v>
      </c>
      <c r="F24" s="73"/>
      <c r="G24" s="36"/>
      <c r="H24" s="18"/>
    </row>
    <row r="25" ht="12.0" customHeight="1">
      <c r="A25" s="39" t="s">
        <v>57</v>
      </c>
      <c r="B25" s="39" t="s">
        <v>34</v>
      </c>
      <c r="C25" s="43" t="str">
        <f>Recipe!C25</f>
        <v>Rice </v>
      </c>
      <c r="D25" s="43">
        <f>(Recipe!E25/Recipe!E8)*D7</f>
        <v>27</v>
      </c>
      <c r="E25" s="47" t="s">
        <v>75</v>
      </c>
      <c r="F25" s="73"/>
      <c r="G25" s="36"/>
      <c r="H25" s="18"/>
    </row>
    <row r="26" ht="12.0" customHeight="1">
      <c r="A26" s="43"/>
      <c r="B26" s="39" t="s">
        <v>77</v>
      </c>
      <c r="C26" s="39" t="s">
        <v>88</v>
      </c>
      <c r="D26" s="39">
        <v>8.0</v>
      </c>
      <c r="E26" s="62"/>
      <c r="F26" s="65" t="s">
        <v>89</v>
      </c>
      <c r="G26" s="36"/>
      <c r="H26" s="18"/>
    </row>
    <row r="27" ht="12.0" customHeight="1">
      <c r="A27" s="19"/>
      <c r="B27" s="19"/>
      <c r="C27" s="19"/>
      <c r="D27" s="19"/>
      <c r="E27" s="19"/>
      <c r="F27" s="19"/>
      <c r="G27" s="19"/>
      <c r="H27" s="10"/>
    </row>
    <row r="28" ht="15.0" customHeight="1">
      <c r="A28" s="68" t="s">
        <v>82</v>
      </c>
      <c r="B28" s="14"/>
      <c r="C28" s="14"/>
      <c r="D28" s="14"/>
      <c r="E28" s="14"/>
      <c r="F28" s="14"/>
      <c r="G28" s="14"/>
      <c r="H28" s="15"/>
    </row>
    <row r="29" ht="12.0" customHeight="1">
      <c r="A29" s="69"/>
      <c r="B29" s="16"/>
      <c r="C29" s="70"/>
      <c r="D29" s="70"/>
      <c r="E29" s="74"/>
      <c r="F29" s="74"/>
      <c r="G29" s="22"/>
      <c r="H29" s="22"/>
    </row>
    <row r="30" ht="12.0" customHeight="1">
      <c r="A30" s="23" t="s">
        <v>87</v>
      </c>
      <c r="B30" s="14"/>
      <c r="C30" s="14"/>
      <c r="D30" s="77"/>
      <c r="E30" s="18"/>
      <c r="F30" s="3"/>
      <c r="G30" s="3"/>
      <c r="H30" s="3"/>
    </row>
    <row r="31" ht="12.0" customHeight="1">
      <c r="A31" s="19"/>
      <c r="B31" s="19"/>
      <c r="C31" s="19"/>
      <c r="D31" s="19"/>
      <c r="E31" s="10"/>
      <c r="F31" s="10"/>
      <c r="G31" s="10"/>
      <c r="H31" s="10"/>
    </row>
    <row r="32" ht="12.0" customHeight="1">
      <c r="A32" s="32" t="s">
        <v>21</v>
      </c>
      <c r="B32" s="78" t="s">
        <v>90</v>
      </c>
      <c r="C32" s="79"/>
      <c r="D32" s="80" t="s">
        <v>92</v>
      </c>
      <c r="E32" s="14"/>
      <c r="F32" s="14"/>
      <c r="G32" s="14"/>
      <c r="H32" s="15"/>
    </row>
    <row r="33" ht="12.0" customHeight="1">
      <c r="A33" s="81"/>
      <c r="B33" s="82"/>
      <c r="C33" s="82"/>
      <c r="D33" s="83"/>
      <c r="E33" s="14"/>
      <c r="F33" s="14"/>
      <c r="G33" s="14"/>
      <c r="H33" s="15"/>
    </row>
    <row r="34" ht="12.0" customHeight="1">
      <c r="A34" s="85"/>
      <c r="B34" s="86"/>
      <c r="C34" s="82"/>
      <c r="D34" s="83"/>
      <c r="E34" s="14"/>
      <c r="F34" s="14"/>
      <c r="G34" s="14"/>
      <c r="H34" s="15"/>
    </row>
    <row r="35" ht="12.0" customHeight="1">
      <c r="A35" s="85"/>
      <c r="B35" s="86"/>
      <c r="C35" s="82"/>
      <c r="D35" s="83"/>
      <c r="E35" s="14"/>
      <c r="F35" s="14"/>
      <c r="G35" s="14"/>
      <c r="H35" s="15"/>
    </row>
    <row r="36" ht="12.0" customHeight="1">
      <c r="A36" s="81"/>
      <c r="B36" s="82"/>
      <c r="C36" s="82"/>
      <c r="D36" s="89"/>
      <c r="E36" s="14"/>
      <c r="F36" s="14"/>
      <c r="G36" s="14"/>
      <c r="H36" s="15"/>
    </row>
    <row r="37" ht="12.0" customHeight="1">
      <c r="A37" s="22"/>
      <c r="B37" s="22"/>
      <c r="C37" s="22"/>
      <c r="D37" s="22"/>
      <c r="E37" s="22"/>
      <c r="F37" s="22"/>
      <c r="G37" s="22"/>
      <c r="H37" s="22"/>
    </row>
  </sheetData>
  <mergeCells count="11">
    <mergeCell ref="B1:C1"/>
    <mergeCell ref="A5:H5"/>
    <mergeCell ref="A7:C7"/>
    <mergeCell ref="D9:E9"/>
    <mergeCell ref="D33:H33"/>
    <mergeCell ref="A28:H28"/>
    <mergeCell ref="A30:C30"/>
    <mergeCell ref="D32:H32"/>
    <mergeCell ref="D34:H34"/>
    <mergeCell ref="D35:H35"/>
    <mergeCell ref="D36:H36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1.86"/>
    <col customWidth="1" min="2" max="2" width="15.86"/>
    <col customWidth="1" min="3" max="3" width="21.86"/>
    <col customWidth="1" min="4" max="4" width="20.71"/>
    <col customWidth="1" min="5" max="5" width="20.43"/>
    <col customWidth="1" min="6" max="6" width="22.43"/>
    <col customWidth="1" min="7" max="7" width="17.86"/>
    <col customWidth="1" min="8" max="8" width="10.29"/>
  </cols>
  <sheetData>
    <row r="1" ht="15.0" customHeight="1">
      <c r="A1" s="1" t="s">
        <v>0</v>
      </c>
      <c r="B1" s="1" t="s">
        <v>3</v>
      </c>
      <c r="D1" s="3"/>
      <c r="E1" s="3"/>
      <c r="F1" s="3"/>
      <c r="G1" s="3"/>
      <c r="H1" s="3"/>
    </row>
    <row r="2" ht="15.0" customHeight="1">
      <c r="A2" s="4" t="s">
        <v>4</v>
      </c>
      <c r="B2" s="7">
        <f>50*D7</f>
        <v>1750</v>
      </c>
      <c r="C2" s="3"/>
      <c r="D2" s="3"/>
      <c r="E2" s="4" t="s">
        <v>6</v>
      </c>
      <c r="F2" s="3"/>
      <c r="G2" s="3"/>
      <c r="H2" s="3"/>
    </row>
    <row r="3" ht="15.0" customHeight="1">
      <c r="A3" s="4" t="s">
        <v>7</v>
      </c>
      <c r="B3" s="8" t="s">
        <v>8</v>
      </c>
      <c r="C3" s="3"/>
      <c r="D3" s="3"/>
      <c r="E3" s="4" t="s">
        <v>11</v>
      </c>
      <c r="F3" s="3"/>
      <c r="G3" s="3"/>
      <c r="H3" s="3"/>
    </row>
    <row r="4" ht="12.0" customHeight="1">
      <c r="A4" s="10"/>
      <c r="B4" s="10"/>
      <c r="C4" s="10"/>
      <c r="D4" s="10"/>
      <c r="E4" s="10"/>
      <c r="F4" s="10"/>
      <c r="G4" s="10"/>
      <c r="H4" s="10"/>
    </row>
    <row r="5" ht="15.0" customHeight="1">
      <c r="A5" s="13" t="s">
        <v>13</v>
      </c>
      <c r="B5" s="14"/>
      <c r="C5" s="14"/>
      <c r="D5" s="14"/>
      <c r="E5" s="14"/>
      <c r="F5" s="14"/>
      <c r="G5" s="14"/>
      <c r="H5" s="15"/>
    </row>
    <row r="6" ht="12.0" customHeight="1">
      <c r="A6" s="16"/>
      <c r="B6" s="16"/>
      <c r="C6" s="16"/>
      <c r="D6" s="16"/>
      <c r="E6" s="16"/>
      <c r="F6" s="17"/>
      <c r="G6" s="17"/>
      <c r="H6" s="17"/>
    </row>
    <row r="7" ht="12.0" customHeight="1">
      <c r="A7" s="23" t="s">
        <v>14</v>
      </c>
      <c r="B7" s="14"/>
      <c r="C7" s="15"/>
      <c r="D7" s="25">
        <v>35.0</v>
      </c>
      <c r="E7" s="27" t="s">
        <v>17</v>
      </c>
      <c r="F7" s="28" t="s">
        <v>18</v>
      </c>
      <c r="G7" s="3"/>
      <c r="H7" s="3"/>
    </row>
    <row r="8" ht="12.0" customHeight="1">
      <c r="A8" s="29"/>
      <c r="B8" s="29"/>
      <c r="C8" s="19"/>
      <c r="D8" s="19"/>
      <c r="E8" s="19"/>
      <c r="F8" s="10"/>
      <c r="G8" s="10"/>
      <c r="H8" s="3"/>
    </row>
    <row r="9" ht="12.0" customHeight="1">
      <c r="A9" s="31" t="s">
        <v>19</v>
      </c>
      <c r="B9" s="31" t="s">
        <v>20</v>
      </c>
      <c r="C9" s="32" t="s">
        <v>21</v>
      </c>
      <c r="D9" s="35" t="s">
        <v>22</v>
      </c>
      <c r="E9" s="14"/>
      <c r="F9" s="35" t="s">
        <v>23</v>
      </c>
      <c r="G9" s="36"/>
      <c r="H9" s="18"/>
    </row>
    <row r="10" ht="12.0" customHeight="1">
      <c r="A10" s="39" t="s">
        <v>24</v>
      </c>
      <c r="B10" s="39" t="s">
        <v>25</v>
      </c>
      <c r="C10" s="43" t="str">
        <f>Recipe!C11</f>
        <v>Pork Butt Slices 豬火鍋肉片</v>
      </c>
      <c r="D10" s="45">
        <f>(Recipe!E11/Recipe!E8)*D7</f>
        <v>3.45625</v>
      </c>
      <c r="E10" s="47" t="s">
        <v>27</v>
      </c>
      <c r="F10" s="48" t="s">
        <v>29</v>
      </c>
      <c r="G10" s="49"/>
      <c r="H10" s="18"/>
    </row>
    <row r="11" ht="36.0" customHeight="1">
      <c r="A11" s="39" t="s">
        <v>30</v>
      </c>
      <c r="B11" s="39" t="s">
        <v>25</v>
      </c>
      <c r="C11" s="43" t="str">
        <f>Recipe!C12</f>
        <v>Soft Tofu 嫩豆腐</v>
      </c>
      <c r="D11" s="43">
        <f>(Recipe!E12/Recipe!E8)*D7</f>
        <v>26.25</v>
      </c>
      <c r="E11" s="47" t="s">
        <v>31</v>
      </c>
      <c r="F11" s="51" t="s">
        <v>32</v>
      </c>
      <c r="G11" s="36"/>
      <c r="H11" s="18"/>
    </row>
    <row r="12" ht="24.0" customHeight="1">
      <c r="A12" s="39" t="s">
        <v>30</v>
      </c>
      <c r="B12" s="39" t="s">
        <v>34</v>
      </c>
      <c r="C12" s="43" t="str">
        <f>Recipe!C13</f>
        <v>Chicken Broth 雞湯</v>
      </c>
      <c r="D12" s="53">
        <f>(Recipe!E13/Recipe!E8)*D7</f>
        <v>5.25</v>
      </c>
      <c r="E12" s="47" t="s">
        <v>36</v>
      </c>
      <c r="F12" s="51" t="s">
        <v>37</v>
      </c>
      <c r="G12" s="36"/>
      <c r="H12" s="18"/>
    </row>
    <row r="13" ht="24.0" customHeight="1">
      <c r="A13" s="39" t="s">
        <v>30</v>
      </c>
      <c r="B13" s="39" t="s">
        <v>34</v>
      </c>
      <c r="C13" s="43" t="str">
        <f>Recipe!C14</f>
        <v>Enoki Mushrooms 金針菇</v>
      </c>
      <c r="D13" s="57">
        <f>(Recipe!E14/Recipe!E8)*D7</f>
        <v>0.875</v>
      </c>
      <c r="E13" s="47" t="s">
        <v>27</v>
      </c>
      <c r="F13" s="51" t="s">
        <v>40</v>
      </c>
      <c r="G13" s="36">
        <f>(D13*1000)/600</f>
        <v>1.458333333</v>
      </c>
      <c r="H13" s="60" t="s">
        <v>41</v>
      </c>
    </row>
    <row r="14" ht="12.0" customHeight="1">
      <c r="A14" s="39" t="s">
        <v>50</v>
      </c>
      <c r="B14" s="39" t="s">
        <v>34</v>
      </c>
      <c r="C14" s="43" t="str">
        <f>Recipe!C15</f>
        <v>Onion 洋蔥</v>
      </c>
      <c r="D14" s="57">
        <f>(Recipe!E15/Recipe!E8)*D7</f>
        <v>3.5</v>
      </c>
      <c r="E14" s="62"/>
      <c r="F14" s="63"/>
      <c r="G14" s="36"/>
      <c r="H14" s="18"/>
    </row>
    <row r="15" ht="24.0" customHeight="1">
      <c r="A15" s="39" t="s">
        <v>30</v>
      </c>
      <c r="B15" s="39" t="s">
        <v>54</v>
      </c>
      <c r="C15" s="43" t="str">
        <f>Recipe!C16</f>
        <v>Green Onion 蔥</v>
      </c>
      <c r="D15" s="57">
        <f>(Recipe!E16/Recipe!E8)*D7</f>
        <v>0.4375</v>
      </c>
      <c r="E15" s="47" t="s">
        <v>72</v>
      </c>
      <c r="F15" s="51" t="s">
        <v>74</v>
      </c>
      <c r="G15" s="36"/>
      <c r="H15" s="18"/>
    </row>
    <row r="16" ht="12.0" customHeight="1">
      <c r="A16" s="39" t="s">
        <v>57</v>
      </c>
      <c r="B16" s="39" t="s">
        <v>54</v>
      </c>
      <c r="C16" s="43" t="str">
        <f>Recipe!C17</f>
        <v>Gochujang</v>
      </c>
      <c r="D16" s="43">
        <f>(Recipe!E17/Recipe!E8)*D7</f>
        <v>0.6125</v>
      </c>
      <c r="E16" s="47" t="s">
        <v>62</v>
      </c>
      <c r="F16" s="63"/>
      <c r="G16" s="36"/>
      <c r="H16" s="18"/>
    </row>
    <row r="17" ht="24.0" customHeight="1">
      <c r="A17" s="39" t="s">
        <v>57</v>
      </c>
      <c r="B17" s="39" t="s">
        <v>54</v>
      </c>
      <c r="C17" s="43" t="str">
        <f>Recipe!C18</f>
        <v>Gochugaru (Korean red pepper powder)</v>
      </c>
      <c r="D17" s="43">
        <f>(Recipe!E18/Recipe!E8)*D7</f>
        <v>0.2625</v>
      </c>
      <c r="E17" s="47" t="s">
        <v>62</v>
      </c>
      <c r="F17" s="63"/>
      <c r="G17" s="36"/>
      <c r="H17" s="18"/>
    </row>
    <row r="18" ht="24.0" customHeight="1">
      <c r="A18" s="39" t="s">
        <v>57</v>
      </c>
      <c r="B18" s="39" t="s">
        <v>54</v>
      </c>
      <c r="C18" s="43" t="str">
        <f>Recipe!C19</f>
        <v>Sesame Oil</v>
      </c>
      <c r="D18" s="43">
        <f>(Recipe!E19/Recipe!E8)*D7</f>
        <v>2.625</v>
      </c>
      <c r="E18" s="47" t="s">
        <v>62</v>
      </c>
      <c r="F18" s="51" t="s">
        <v>81</v>
      </c>
      <c r="G18" s="36"/>
      <c r="H18" s="18"/>
    </row>
    <row r="19" ht="12.0" customHeight="1">
      <c r="A19" s="39" t="s">
        <v>57</v>
      </c>
      <c r="B19" s="39" t="s">
        <v>54</v>
      </c>
      <c r="C19" s="43" t="str">
        <f>Recipe!C20</f>
        <v>Soy Sauce</v>
      </c>
      <c r="D19" s="43">
        <f>(Recipe!E20/Recipe!E8)*D7</f>
        <v>0.4375</v>
      </c>
      <c r="E19" s="47" t="s">
        <v>62</v>
      </c>
      <c r="F19" s="63"/>
      <c r="G19" s="36"/>
      <c r="H19" s="18"/>
    </row>
    <row r="20" ht="12.0" customHeight="1">
      <c r="A20" s="39" t="s">
        <v>30</v>
      </c>
      <c r="B20" s="39" t="s">
        <v>54</v>
      </c>
      <c r="C20" s="43" t="str">
        <f>Recipe!C21</f>
        <v>Hot chili oil</v>
      </c>
      <c r="D20" s="43">
        <f>(Recipe!E21/Recipe!E8)*D7</f>
        <v>0.4375</v>
      </c>
      <c r="E20" s="47" t="s">
        <v>83</v>
      </c>
      <c r="F20" s="51" t="s">
        <v>66</v>
      </c>
      <c r="G20" s="36"/>
      <c r="H20" s="18"/>
    </row>
    <row r="21" ht="36.0" customHeight="1">
      <c r="A21" s="39" t="s">
        <v>57</v>
      </c>
      <c r="B21" s="39" t="s">
        <v>54</v>
      </c>
      <c r="C21" s="43" t="str">
        <f>Recipe!C22</f>
        <v>Salt (spicy)</v>
      </c>
      <c r="D21" s="43">
        <f>(Recipe!E22/Recipe!E11)*D10</f>
        <v>2.625</v>
      </c>
      <c r="E21" s="47" t="s">
        <v>84</v>
      </c>
      <c r="F21" s="63"/>
      <c r="G21" s="36"/>
      <c r="H21" s="18"/>
    </row>
    <row r="22" ht="36.0" customHeight="1">
      <c r="A22" s="39" t="s">
        <v>57</v>
      </c>
      <c r="B22" s="39" t="s">
        <v>54</v>
      </c>
      <c r="C22" s="39" t="s">
        <v>85</v>
      </c>
      <c r="D22" s="43">
        <f>(Recipe!E23/Recipe!E11)*D10</f>
        <v>2.625</v>
      </c>
      <c r="E22" s="47" t="s">
        <v>84</v>
      </c>
      <c r="F22" s="63"/>
      <c r="G22" s="36"/>
      <c r="H22" s="18"/>
    </row>
    <row r="23" ht="12.0" customHeight="1">
      <c r="A23" s="39" t="s">
        <v>57</v>
      </c>
      <c r="B23" s="39" t="s">
        <v>54</v>
      </c>
      <c r="C23" s="43" t="str">
        <f>Recipe!C24</f>
        <v>Sugar</v>
      </c>
      <c r="D23" s="43">
        <f>(Recipe!E24/Recipe!E8)*D7</f>
        <v>0.875</v>
      </c>
      <c r="E23" s="47" t="s">
        <v>86</v>
      </c>
      <c r="F23" s="73"/>
      <c r="G23" s="36"/>
      <c r="H23" s="18"/>
    </row>
    <row r="24" ht="12.0" customHeight="1">
      <c r="A24" s="39" t="s">
        <v>57</v>
      </c>
      <c r="B24" s="39" t="s">
        <v>34</v>
      </c>
      <c r="C24" s="43" t="str">
        <f>Recipe!C25</f>
        <v>Rice </v>
      </c>
      <c r="D24" s="43">
        <f>(Recipe!E25/Recipe!E8)*D7</f>
        <v>21</v>
      </c>
      <c r="E24" s="47" t="s">
        <v>75</v>
      </c>
      <c r="F24" s="73"/>
      <c r="G24" s="36"/>
      <c r="H24" s="18"/>
    </row>
    <row r="25" ht="12.0" customHeight="1">
      <c r="A25" s="43"/>
      <c r="B25" s="39" t="s">
        <v>77</v>
      </c>
      <c r="C25" s="39" t="s">
        <v>88</v>
      </c>
      <c r="D25" s="39">
        <v>8.0</v>
      </c>
      <c r="E25" s="62"/>
      <c r="F25" s="65" t="s">
        <v>89</v>
      </c>
      <c r="G25" s="36"/>
      <c r="H25" s="18"/>
    </row>
    <row r="26" ht="12.0" customHeight="1">
      <c r="A26" s="19"/>
      <c r="B26" s="19"/>
      <c r="C26" s="19"/>
      <c r="D26" s="19"/>
      <c r="E26" s="19"/>
      <c r="F26" s="19"/>
      <c r="G26" s="19"/>
      <c r="H26" s="10"/>
    </row>
    <row r="27" ht="15.0" customHeight="1">
      <c r="A27" s="68" t="s">
        <v>82</v>
      </c>
      <c r="B27" s="14"/>
      <c r="C27" s="14"/>
      <c r="D27" s="14"/>
      <c r="E27" s="14"/>
      <c r="F27" s="14"/>
      <c r="G27" s="14"/>
      <c r="H27" s="15"/>
    </row>
    <row r="28" ht="12.0" customHeight="1">
      <c r="A28" s="69"/>
      <c r="B28" s="16"/>
      <c r="C28" s="70"/>
      <c r="D28" s="70"/>
      <c r="E28" s="74"/>
      <c r="F28" s="74"/>
      <c r="G28" s="22"/>
      <c r="H28" s="22"/>
    </row>
    <row r="29" ht="12.0" customHeight="1">
      <c r="A29" s="23" t="s">
        <v>87</v>
      </c>
      <c r="B29" s="14"/>
      <c r="C29" s="14"/>
      <c r="D29" s="77">
        <v>37.0</v>
      </c>
      <c r="E29" s="18"/>
      <c r="F29" s="3"/>
      <c r="G29" s="3"/>
      <c r="H29" s="3"/>
    </row>
    <row r="30" ht="12.0" customHeight="1">
      <c r="A30" s="19"/>
      <c r="B30" s="19"/>
      <c r="C30" s="19"/>
      <c r="D30" s="19"/>
      <c r="E30" s="10"/>
      <c r="F30" s="10"/>
      <c r="G30" s="10"/>
      <c r="H30" s="10"/>
    </row>
    <row r="31" ht="12.0" customHeight="1">
      <c r="A31" s="32" t="s">
        <v>21</v>
      </c>
      <c r="B31" s="78" t="s">
        <v>90</v>
      </c>
      <c r="C31" s="79"/>
      <c r="D31" s="80" t="s">
        <v>92</v>
      </c>
      <c r="E31" s="14"/>
      <c r="F31" s="14"/>
      <c r="G31" s="14"/>
      <c r="H31" s="15"/>
    </row>
    <row r="32" ht="12.0" customHeight="1">
      <c r="A32" s="81"/>
      <c r="B32" s="82"/>
      <c r="C32" s="82"/>
      <c r="D32" s="83" t="s">
        <v>94</v>
      </c>
      <c r="E32" s="14"/>
      <c r="F32" s="14"/>
      <c r="G32" s="14"/>
      <c r="H32" s="15"/>
    </row>
    <row r="33" ht="12.0" customHeight="1">
      <c r="A33" s="85" t="s">
        <v>95</v>
      </c>
      <c r="B33" s="86">
        <v>41346.0</v>
      </c>
      <c r="C33" s="82"/>
      <c r="D33" s="83" t="s">
        <v>99</v>
      </c>
      <c r="E33" s="14"/>
      <c r="F33" s="14"/>
      <c r="G33" s="14"/>
      <c r="H33" s="15"/>
    </row>
    <row r="34" ht="12.0" customHeight="1">
      <c r="A34" s="85" t="s">
        <v>100</v>
      </c>
      <c r="B34" s="86">
        <v>41346.0</v>
      </c>
      <c r="C34" s="82"/>
      <c r="D34" s="83" t="s">
        <v>101</v>
      </c>
      <c r="E34" s="14"/>
      <c r="F34" s="14"/>
      <c r="G34" s="14"/>
      <c r="H34" s="15"/>
    </row>
    <row r="35" ht="12.0" customHeight="1">
      <c r="A35" s="81"/>
      <c r="B35" s="82"/>
      <c r="C35" s="82"/>
      <c r="D35" s="89"/>
      <c r="E35" s="14"/>
      <c r="F35" s="14"/>
      <c r="G35" s="14"/>
      <c r="H35" s="15"/>
    </row>
    <row r="36" ht="12.0" customHeight="1">
      <c r="A36" s="22"/>
      <c r="B36" s="22"/>
      <c r="C36" s="22"/>
      <c r="D36" s="22"/>
      <c r="E36" s="22"/>
      <c r="F36" s="22"/>
      <c r="G36" s="22"/>
      <c r="H36" s="22"/>
    </row>
  </sheetData>
  <mergeCells count="11">
    <mergeCell ref="D32:H32"/>
    <mergeCell ref="D33:H33"/>
    <mergeCell ref="D34:H34"/>
    <mergeCell ref="D35:H35"/>
    <mergeCell ref="B1:C1"/>
    <mergeCell ref="A5:H5"/>
    <mergeCell ref="A7:C7"/>
    <mergeCell ref="D9:E9"/>
    <mergeCell ref="A27:H27"/>
    <mergeCell ref="A29:C29"/>
    <mergeCell ref="D31:H3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3.29"/>
    <col customWidth="1" min="2" max="2" width="15.86"/>
    <col customWidth="1" min="3" max="3" width="23.0"/>
    <col customWidth="1" min="4" max="4" width="7.43"/>
    <col customWidth="1" min="5" max="5" width="20.71"/>
    <col customWidth="1" min="6" max="6" width="20.43"/>
    <col customWidth="1" min="7" max="7" width="22.71"/>
    <col customWidth="1" min="8" max="8" width="21.14"/>
  </cols>
  <sheetData>
    <row r="1" ht="15.0" customHeight="1">
      <c r="A1" s="1" t="s">
        <v>1</v>
      </c>
      <c r="D1" s="5"/>
      <c r="E1" s="6"/>
      <c r="F1" s="3"/>
      <c r="G1" s="3"/>
      <c r="H1" s="3"/>
    </row>
    <row r="2" ht="15.0" customHeight="1">
      <c r="A2" s="4" t="s">
        <v>5</v>
      </c>
      <c r="B2" s="7">
        <f>50*E8</f>
        <v>2500</v>
      </c>
      <c r="C2" s="3"/>
      <c r="D2" s="5"/>
      <c r="E2" s="6"/>
      <c r="F2" s="4" t="s">
        <v>6</v>
      </c>
      <c r="G2" s="3"/>
      <c r="H2" s="3"/>
    </row>
    <row r="3" ht="15.0" customHeight="1">
      <c r="A3" s="4" t="s">
        <v>9</v>
      </c>
      <c r="B3" s="9" t="s">
        <v>10</v>
      </c>
      <c r="C3" s="3"/>
      <c r="D3" s="5"/>
      <c r="E3" s="6"/>
      <c r="F3" s="4" t="s">
        <v>12</v>
      </c>
      <c r="G3" s="3"/>
      <c r="H3" s="3"/>
    </row>
    <row r="4" ht="12.0" customHeight="1">
      <c r="A4" s="10"/>
      <c r="B4" s="10"/>
      <c r="C4" s="10"/>
      <c r="D4" s="11"/>
      <c r="E4" s="12"/>
      <c r="F4" s="10"/>
      <c r="G4" s="10"/>
      <c r="H4" s="3"/>
    </row>
    <row r="5" ht="15.0" customHeight="1">
      <c r="A5" s="13" t="s">
        <v>13</v>
      </c>
      <c r="B5" s="14"/>
      <c r="C5" s="14"/>
      <c r="D5" s="14"/>
      <c r="E5" s="14"/>
      <c r="F5" s="14"/>
      <c r="G5" s="15"/>
      <c r="H5" s="18"/>
    </row>
    <row r="6" ht="12.0" customHeight="1">
      <c r="A6" s="19"/>
      <c r="B6" s="19"/>
      <c r="C6" s="19"/>
      <c r="D6" s="20"/>
      <c r="E6" s="21"/>
      <c r="F6" s="19"/>
      <c r="G6" s="22"/>
      <c r="H6" s="3"/>
    </row>
    <row r="7" ht="12.0" customHeight="1">
      <c r="A7" s="19"/>
      <c r="B7" s="19"/>
      <c r="C7" s="19"/>
      <c r="D7" s="24" t="s">
        <v>15</v>
      </c>
      <c r="E7" s="26" t="s">
        <v>16</v>
      </c>
      <c r="F7" s="19"/>
      <c r="G7" s="3"/>
      <c r="H7" s="3"/>
    </row>
    <row r="8" ht="12.0" customHeight="1">
      <c r="A8" s="30"/>
      <c r="B8" s="14"/>
      <c r="C8" s="15"/>
      <c r="D8" s="33">
        <v>40.0</v>
      </c>
      <c r="E8" s="34">
        <v>50.0</v>
      </c>
      <c r="F8" s="37" t="s">
        <v>17</v>
      </c>
      <c r="G8" s="18"/>
      <c r="H8" s="3"/>
    </row>
    <row r="9" ht="12.0" customHeight="1">
      <c r="A9" s="19"/>
      <c r="B9" s="19"/>
      <c r="C9" s="19"/>
      <c r="D9" s="20"/>
      <c r="E9" s="38"/>
      <c r="F9" s="40"/>
      <c r="G9" s="10"/>
      <c r="H9" s="3"/>
    </row>
    <row r="10" ht="12.0" customHeight="1">
      <c r="A10" s="31" t="s">
        <v>19</v>
      </c>
      <c r="B10" s="31" t="s">
        <v>20</v>
      </c>
      <c r="C10" s="32" t="s">
        <v>21</v>
      </c>
      <c r="D10" s="42"/>
      <c r="E10" s="44"/>
      <c r="F10" s="15"/>
      <c r="G10" s="46" t="s">
        <v>23</v>
      </c>
      <c r="H10" s="18"/>
    </row>
    <row r="11" ht="12.0" customHeight="1">
      <c r="A11" s="39" t="s">
        <v>24</v>
      </c>
      <c r="B11" s="39" t="s">
        <v>25</v>
      </c>
      <c r="C11" s="39" t="s">
        <v>28</v>
      </c>
      <c r="D11" s="33">
        <v>3.95</v>
      </c>
      <c r="E11" s="50">
        <f t="shared" ref="E11:E24" si="1">D11*$E$8/$D$8</f>
        <v>4.9375</v>
      </c>
      <c r="F11" s="55" t="s">
        <v>27</v>
      </c>
      <c r="G11" s="48" t="s">
        <v>29</v>
      </c>
      <c r="H11" s="59"/>
    </row>
    <row r="12" ht="24.0" customHeight="1">
      <c r="A12" s="39" t="s">
        <v>30</v>
      </c>
      <c r="B12" s="39" t="s">
        <v>25</v>
      </c>
      <c r="C12" s="39" t="s">
        <v>43</v>
      </c>
      <c r="D12" s="33">
        <v>30.0</v>
      </c>
      <c r="E12" s="50">
        <f t="shared" si="1"/>
        <v>37.5</v>
      </c>
      <c r="F12" s="55" t="s">
        <v>44</v>
      </c>
      <c r="G12" s="51" t="s">
        <v>45</v>
      </c>
      <c r="H12" s="3"/>
    </row>
    <row r="13" ht="12.0" customHeight="1">
      <c r="A13" s="39" t="s">
        <v>30</v>
      </c>
      <c r="B13" s="39" t="s">
        <v>34</v>
      </c>
      <c r="C13" s="39" t="s">
        <v>46</v>
      </c>
      <c r="D13" s="33">
        <v>6.0</v>
      </c>
      <c r="E13" s="50">
        <f t="shared" si="1"/>
        <v>7.5</v>
      </c>
      <c r="F13" s="55" t="s">
        <v>36</v>
      </c>
      <c r="G13" s="51" t="s">
        <v>47</v>
      </c>
      <c r="H13" s="3"/>
    </row>
    <row r="14" ht="24.0" customHeight="1">
      <c r="A14" s="39" t="s">
        <v>48</v>
      </c>
      <c r="B14" s="39" t="s">
        <v>34</v>
      </c>
      <c r="C14" s="39" t="s">
        <v>49</v>
      </c>
      <c r="D14" s="33">
        <v>1.0</v>
      </c>
      <c r="E14" s="50">
        <f t="shared" si="1"/>
        <v>1.25</v>
      </c>
      <c r="F14" s="55" t="s">
        <v>27</v>
      </c>
      <c r="G14" s="48" t="s">
        <v>51</v>
      </c>
      <c r="H14" s="18"/>
    </row>
    <row r="15" ht="12.0" customHeight="1">
      <c r="A15" s="39" t="s">
        <v>48</v>
      </c>
      <c r="B15" s="39" t="s">
        <v>34</v>
      </c>
      <c r="C15" s="39" t="s">
        <v>52</v>
      </c>
      <c r="D15" s="33">
        <v>4.0</v>
      </c>
      <c r="E15" s="50">
        <f t="shared" si="1"/>
        <v>5</v>
      </c>
      <c r="F15" s="55" t="s">
        <v>53</v>
      </c>
      <c r="G15" s="61"/>
      <c r="H15" s="18"/>
    </row>
    <row r="16" ht="12.0" customHeight="1">
      <c r="A16" s="39" t="s">
        <v>48</v>
      </c>
      <c r="B16" s="39" t="s">
        <v>54</v>
      </c>
      <c r="C16" s="39" t="s">
        <v>55</v>
      </c>
      <c r="D16" s="33">
        <v>0.5</v>
      </c>
      <c r="E16" s="50">
        <f t="shared" si="1"/>
        <v>0.625</v>
      </c>
      <c r="F16" s="55" t="s">
        <v>56</v>
      </c>
      <c r="G16" s="61"/>
      <c r="H16" s="18"/>
    </row>
    <row r="17" ht="12.0" customHeight="1">
      <c r="A17" s="39" t="s">
        <v>57</v>
      </c>
      <c r="B17" s="39" t="s">
        <v>54</v>
      </c>
      <c r="C17" s="39" t="s">
        <v>58</v>
      </c>
      <c r="D17" s="33">
        <v>0.7</v>
      </c>
      <c r="E17" s="50">
        <f t="shared" si="1"/>
        <v>0.875</v>
      </c>
      <c r="F17" s="55" t="s">
        <v>59</v>
      </c>
      <c r="G17" s="61"/>
      <c r="H17" s="18"/>
    </row>
    <row r="18" ht="24.0" customHeight="1">
      <c r="A18" s="39" t="s">
        <v>57</v>
      </c>
      <c r="B18" s="39" t="s">
        <v>54</v>
      </c>
      <c r="C18" s="39" t="s">
        <v>60</v>
      </c>
      <c r="D18" s="33">
        <v>0.3</v>
      </c>
      <c r="E18" s="50">
        <f t="shared" si="1"/>
        <v>0.375</v>
      </c>
      <c r="F18" s="55" t="s">
        <v>59</v>
      </c>
      <c r="G18" s="61"/>
      <c r="H18" s="18"/>
    </row>
    <row r="19" ht="12.0" customHeight="1">
      <c r="A19" s="39" t="s">
        <v>57</v>
      </c>
      <c r="B19" s="39" t="s">
        <v>54</v>
      </c>
      <c r="C19" s="39" t="s">
        <v>61</v>
      </c>
      <c r="D19" s="33">
        <v>3.0</v>
      </c>
      <c r="E19" s="50">
        <f t="shared" si="1"/>
        <v>3.75</v>
      </c>
      <c r="F19" s="55" t="s">
        <v>62</v>
      </c>
      <c r="G19" s="48" t="s">
        <v>63</v>
      </c>
      <c r="H19" s="18"/>
    </row>
    <row r="20" ht="12.0" customHeight="1">
      <c r="A20" s="39" t="s">
        <v>57</v>
      </c>
      <c r="B20" s="39" t="s">
        <v>54</v>
      </c>
      <c r="C20" s="39" t="s">
        <v>64</v>
      </c>
      <c r="D20" s="33">
        <v>0.5</v>
      </c>
      <c r="E20" s="50">
        <f t="shared" si="1"/>
        <v>0.625</v>
      </c>
      <c r="F20" s="55" t="s">
        <v>59</v>
      </c>
      <c r="G20" s="61"/>
      <c r="H20" s="18"/>
    </row>
    <row r="21" ht="12.0" customHeight="1">
      <c r="A21" s="39" t="s">
        <v>30</v>
      </c>
      <c r="B21" s="39" t="s">
        <v>54</v>
      </c>
      <c r="C21" s="39" t="s">
        <v>65</v>
      </c>
      <c r="D21" s="33">
        <v>0.5</v>
      </c>
      <c r="E21" s="50">
        <f t="shared" si="1"/>
        <v>0.625</v>
      </c>
      <c r="F21" s="55" t="s">
        <v>59</v>
      </c>
      <c r="G21" s="48" t="s">
        <v>66</v>
      </c>
      <c r="H21" s="18"/>
    </row>
    <row r="22" ht="12.0" customHeight="1">
      <c r="A22" s="39" t="s">
        <v>57</v>
      </c>
      <c r="B22" s="39" t="s">
        <v>54</v>
      </c>
      <c r="C22" s="39" t="s">
        <v>67</v>
      </c>
      <c r="D22" s="33">
        <v>3.0</v>
      </c>
      <c r="E22" s="50">
        <f t="shared" si="1"/>
        <v>3.75</v>
      </c>
      <c r="F22" s="55" t="s">
        <v>68</v>
      </c>
      <c r="G22" s="48" t="s">
        <v>63</v>
      </c>
      <c r="H22" s="18"/>
    </row>
    <row r="23" ht="12.0" customHeight="1">
      <c r="A23" s="39" t="s">
        <v>57</v>
      </c>
      <c r="B23" s="39" t="s">
        <v>54</v>
      </c>
      <c r="C23" s="39" t="s">
        <v>69</v>
      </c>
      <c r="D23" s="33">
        <v>3.0</v>
      </c>
      <c r="E23" s="50">
        <f t="shared" si="1"/>
        <v>3.75</v>
      </c>
      <c r="F23" s="55" t="s">
        <v>68</v>
      </c>
      <c r="G23" s="48" t="s">
        <v>63</v>
      </c>
      <c r="H23" s="18"/>
    </row>
    <row r="24" ht="12.0" customHeight="1">
      <c r="A24" s="39" t="s">
        <v>57</v>
      </c>
      <c r="B24" s="39" t="s">
        <v>54</v>
      </c>
      <c r="C24" s="39" t="s">
        <v>70</v>
      </c>
      <c r="D24" s="33">
        <v>1.0</v>
      </c>
      <c r="E24" s="50">
        <f t="shared" si="1"/>
        <v>1.25</v>
      </c>
      <c r="F24" s="55" t="s">
        <v>68</v>
      </c>
      <c r="G24" s="61"/>
      <c r="H24" s="18"/>
    </row>
    <row r="25" ht="12.0" customHeight="1">
      <c r="A25" s="39" t="s">
        <v>57</v>
      </c>
      <c r="B25" s="39" t="s">
        <v>34</v>
      </c>
      <c r="C25" s="39" t="s">
        <v>71</v>
      </c>
      <c r="D25" s="64">
        <f t="shared" ref="D25:E25" si="2">D8*0.6</f>
        <v>24</v>
      </c>
      <c r="E25" s="50">
        <f t="shared" si="2"/>
        <v>30</v>
      </c>
      <c r="F25" s="55" t="s">
        <v>75</v>
      </c>
      <c r="G25" s="65" t="s">
        <v>76</v>
      </c>
      <c r="H25" s="3"/>
    </row>
    <row r="26" ht="12.0" customHeight="1">
      <c r="A26" s="39" t="s">
        <v>30</v>
      </c>
      <c r="B26" s="39" t="s">
        <v>77</v>
      </c>
      <c r="C26" s="39" t="s">
        <v>78</v>
      </c>
      <c r="D26" s="33">
        <v>12.0</v>
      </c>
      <c r="E26" s="50">
        <f>D26*$E$8/$D$8</f>
        <v>15</v>
      </c>
      <c r="F26" s="55" t="s">
        <v>79</v>
      </c>
      <c r="G26" s="66" t="s">
        <v>80</v>
      </c>
      <c r="H26" s="18"/>
    </row>
    <row r="27" ht="12.0" customHeight="1">
      <c r="A27" s="67"/>
      <c r="B27" s="19"/>
      <c r="C27" s="19"/>
      <c r="D27" s="20"/>
      <c r="E27" s="21"/>
      <c r="F27" s="19"/>
      <c r="G27" s="36"/>
      <c r="H27" s="18"/>
    </row>
    <row r="28" ht="15.0" customHeight="1">
      <c r="A28" s="68" t="s">
        <v>82</v>
      </c>
      <c r="B28" s="14"/>
      <c r="C28" s="14"/>
      <c r="D28" s="14"/>
      <c r="E28" s="14"/>
      <c r="F28" s="14"/>
      <c r="G28" s="15"/>
      <c r="H28" s="18"/>
    </row>
    <row r="29" ht="12.0" customHeight="1">
      <c r="A29" s="69"/>
      <c r="B29" s="16"/>
      <c r="C29" s="70"/>
      <c r="D29" s="71"/>
      <c r="E29" s="72"/>
      <c r="F29" s="74"/>
      <c r="G29" s="74"/>
      <c r="H29" s="3"/>
    </row>
    <row r="30" ht="12.0" customHeight="1">
      <c r="A30" s="23" t="s">
        <v>87</v>
      </c>
      <c r="B30" s="14"/>
      <c r="C30" s="14"/>
      <c r="D30" s="75"/>
      <c r="E30" s="76"/>
      <c r="F30" s="18"/>
      <c r="G30" s="3"/>
      <c r="H30" s="3"/>
    </row>
    <row r="31" ht="12.0" customHeight="1">
      <c r="A31" s="19"/>
      <c r="B31" s="19"/>
      <c r="C31" s="19"/>
      <c r="D31" s="20"/>
      <c r="E31" s="21"/>
      <c r="F31" s="10"/>
      <c r="G31" s="10"/>
      <c r="H31" s="3"/>
    </row>
    <row r="32" ht="12.0" customHeight="1">
      <c r="A32" s="32" t="s">
        <v>90</v>
      </c>
      <c r="B32" s="78" t="s">
        <v>91</v>
      </c>
      <c r="C32" s="80" t="s">
        <v>92</v>
      </c>
      <c r="D32" s="14"/>
      <c r="E32" s="14"/>
      <c r="F32" s="14"/>
      <c r="G32" s="15"/>
      <c r="H32" s="18"/>
    </row>
    <row r="33" ht="12.0" customHeight="1">
      <c r="A33" s="81"/>
      <c r="B33" s="82"/>
      <c r="C33" s="84" t="s">
        <v>93</v>
      </c>
      <c r="D33" s="14"/>
      <c r="E33" s="14"/>
      <c r="F33" s="14"/>
      <c r="G33" s="15"/>
      <c r="H33" s="18"/>
    </row>
    <row r="34" ht="27.75" customHeight="1">
      <c r="A34" s="81"/>
      <c r="B34" s="82"/>
      <c r="C34" s="83" t="s">
        <v>96</v>
      </c>
      <c r="D34" s="14"/>
      <c r="E34" s="14"/>
      <c r="F34" s="14"/>
      <c r="G34" s="15"/>
      <c r="H34" s="18"/>
    </row>
    <row r="35" ht="12.0" customHeight="1">
      <c r="A35" s="87">
        <v>41346.0</v>
      </c>
      <c r="B35" s="88" t="s">
        <v>97</v>
      </c>
      <c r="C35" s="83" t="s">
        <v>98</v>
      </c>
      <c r="D35" s="14"/>
      <c r="E35" s="14"/>
      <c r="F35" s="14"/>
      <c r="G35" s="15"/>
      <c r="H35" s="18"/>
    </row>
    <row r="36" ht="12.0" customHeight="1">
      <c r="A36" s="81"/>
      <c r="B36" s="82"/>
      <c r="C36" s="89"/>
      <c r="D36" s="14"/>
      <c r="E36" s="14"/>
      <c r="F36" s="14"/>
      <c r="G36" s="15"/>
      <c r="H36" s="18"/>
    </row>
    <row r="37" ht="12.0" customHeight="1">
      <c r="A37" s="22"/>
      <c r="B37" s="22"/>
      <c r="C37" s="22"/>
      <c r="D37" s="90"/>
      <c r="E37" s="91"/>
      <c r="F37" s="22"/>
      <c r="G37" s="22"/>
      <c r="H37" s="3"/>
    </row>
  </sheetData>
  <mergeCells count="11">
    <mergeCell ref="C33:G33"/>
    <mergeCell ref="C34:G34"/>
    <mergeCell ref="C35:G35"/>
    <mergeCell ref="C36:G36"/>
    <mergeCell ref="A1:C1"/>
    <mergeCell ref="A5:G5"/>
    <mergeCell ref="A8:C8"/>
    <mergeCell ref="E10:F10"/>
    <mergeCell ref="A28:G28"/>
    <mergeCell ref="A30:C30"/>
    <mergeCell ref="C32:G32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5.29"/>
    <col customWidth="1" min="2" max="2" width="38.86"/>
    <col customWidth="1" min="3" max="3" width="22.86"/>
    <col customWidth="1" min="4" max="4" width="14.71"/>
    <col customWidth="1" min="5" max="5" width="16.43"/>
    <col customWidth="1" min="6" max="6" width="17.29"/>
  </cols>
  <sheetData>
    <row r="1" ht="12.0" customHeight="1">
      <c r="A1" s="92" t="s">
        <v>102</v>
      </c>
      <c r="B1" s="93"/>
      <c r="C1" s="3"/>
      <c r="D1" s="3"/>
      <c r="E1" s="3"/>
      <c r="F1" s="3"/>
    </row>
    <row r="2" ht="12.0" customHeight="1">
      <c r="A2" s="10"/>
      <c r="B2" s="10"/>
      <c r="C2" s="10"/>
      <c r="D2" s="3"/>
      <c r="E2" s="3"/>
      <c r="F2" s="3"/>
    </row>
    <row r="3">
      <c r="A3" s="94" t="s">
        <v>103</v>
      </c>
      <c r="B3" s="95"/>
      <c r="C3" s="15"/>
      <c r="D3" s="96"/>
      <c r="E3" s="97" t="s">
        <v>104</v>
      </c>
      <c r="F3" s="98"/>
    </row>
    <row r="4" ht="14.25" customHeight="1">
      <c r="A4" s="99" t="s">
        <v>105</v>
      </c>
      <c r="B4" s="100" t="s">
        <v>106</v>
      </c>
      <c r="C4" s="15"/>
      <c r="D4" s="96"/>
      <c r="E4" s="101" t="str">
        <f>Estimate!C10</f>
        <v>#REF!</v>
      </c>
      <c r="F4" s="102" t="str">
        <f>(Estimate!D10&amp;" ")&amp;Estimate!E10</f>
        <v>#REF!</v>
      </c>
    </row>
    <row r="5" ht="27.75" customHeight="1">
      <c r="A5" s="99" t="s">
        <v>107</v>
      </c>
      <c r="B5" s="103" t="s">
        <v>108</v>
      </c>
      <c r="C5" s="15"/>
      <c r="D5" s="96"/>
      <c r="E5" s="104" t="s">
        <v>58</v>
      </c>
      <c r="F5" s="102" t="str">
        <f>(Estimate!D16&amp;" ")&amp;Estimate!E16</f>
        <v>#REF!</v>
      </c>
    </row>
    <row r="6" ht="14.25" customHeight="1">
      <c r="A6" s="99" t="s">
        <v>109</v>
      </c>
      <c r="B6" s="103" t="s">
        <v>110</v>
      </c>
      <c r="C6" s="15"/>
      <c r="D6" s="96"/>
      <c r="E6" s="104" t="s">
        <v>111</v>
      </c>
      <c r="F6" s="102" t="str">
        <f t="shared" ref="F6:F7" si="1">(Estimate!D18&amp;" ")&amp;Estimate!E18</f>
        <v>#REF!</v>
      </c>
    </row>
    <row r="7" ht="42.0" customHeight="1">
      <c r="A7" s="99" t="s">
        <v>112</v>
      </c>
      <c r="B7" s="105" t="s">
        <v>113</v>
      </c>
      <c r="C7" s="15"/>
      <c r="D7" s="96"/>
      <c r="E7" s="104" t="s">
        <v>114</v>
      </c>
      <c r="F7" s="102" t="str">
        <f t="shared" si="1"/>
        <v>#REF!</v>
      </c>
    </row>
    <row r="8" ht="15.0" customHeight="1">
      <c r="A8" s="99" t="s">
        <v>115</v>
      </c>
      <c r="B8" s="105" t="s">
        <v>116</v>
      </c>
      <c r="C8" s="15"/>
      <c r="D8" s="96"/>
      <c r="E8" s="104"/>
      <c r="F8" s="102"/>
    </row>
    <row r="9" ht="15.0" customHeight="1">
      <c r="A9" s="99" t="s">
        <v>117</v>
      </c>
      <c r="B9" s="103" t="s">
        <v>118</v>
      </c>
      <c r="C9" s="14"/>
      <c r="D9" s="96"/>
      <c r="E9" s="104" t="s">
        <v>119</v>
      </c>
      <c r="F9" s="102" t="str">
        <f>(Estimate!D24&amp;" ")&amp;Estimate!E24</f>
        <v>#REF!</v>
      </c>
    </row>
    <row r="10" ht="14.25" customHeight="1">
      <c r="A10" s="99" t="s">
        <v>120</v>
      </c>
      <c r="B10" s="103" t="s">
        <v>121</v>
      </c>
      <c r="C10" s="14"/>
      <c r="D10" s="18"/>
      <c r="E10" s="22"/>
      <c r="F10" s="22"/>
    </row>
    <row r="11" ht="14.25" customHeight="1">
      <c r="A11" s="99" t="s">
        <v>122</v>
      </c>
      <c r="B11" s="103" t="s">
        <v>123</v>
      </c>
      <c r="C11" s="14"/>
      <c r="D11" s="18"/>
      <c r="E11" s="3"/>
      <c r="F11" s="3"/>
    </row>
    <row r="12" ht="14.25" customHeight="1">
      <c r="A12" s="99" t="s">
        <v>124</v>
      </c>
      <c r="B12" s="103" t="s">
        <v>125</v>
      </c>
      <c r="C12" s="14"/>
      <c r="D12" s="18"/>
      <c r="E12" s="3"/>
      <c r="F12" s="3"/>
    </row>
    <row r="13" ht="14.25" customHeight="1">
      <c r="A13" s="99" t="s">
        <v>126</v>
      </c>
      <c r="B13" s="106" t="s">
        <v>127</v>
      </c>
      <c r="C13" s="15"/>
      <c r="D13" s="18"/>
      <c r="E13" s="3"/>
      <c r="F13" s="3"/>
    </row>
    <row r="14" ht="14.25" customHeight="1">
      <c r="A14" s="107" t="s">
        <v>128</v>
      </c>
      <c r="B14" s="106"/>
      <c r="C14" s="15"/>
      <c r="D14" s="18"/>
      <c r="E14" s="3"/>
      <c r="F14" s="3"/>
    </row>
    <row r="15" ht="14.25" customHeight="1">
      <c r="A15" s="108"/>
      <c r="B15" s="109"/>
      <c r="C15" s="14"/>
      <c r="D15" s="110"/>
      <c r="E15" s="111"/>
      <c r="F15" s="3"/>
    </row>
    <row r="16" ht="14.25" customHeight="1">
      <c r="A16" s="112"/>
      <c r="B16" s="113" t="s">
        <v>129</v>
      </c>
      <c r="C16" s="113" t="s">
        <v>130</v>
      </c>
      <c r="D16" s="113" t="s">
        <v>131</v>
      </c>
      <c r="E16" s="113" t="s">
        <v>132</v>
      </c>
      <c r="F16" s="18"/>
    </row>
    <row r="17" ht="42.0" customHeight="1">
      <c r="A17" s="114" t="s">
        <v>133</v>
      </c>
      <c r="B17" s="115" t="s">
        <v>134</v>
      </c>
      <c r="C17" s="115" t="s">
        <v>135</v>
      </c>
      <c r="D17" s="115" t="s">
        <v>136</v>
      </c>
      <c r="E17" s="115" t="s">
        <v>137</v>
      </c>
      <c r="F17" s="18"/>
    </row>
    <row r="18" ht="42.0" customHeight="1">
      <c r="A18" s="114" t="s">
        <v>138</v>
      </c>
      <c r="B18" s="115" t="s">
        <v>139</v>
      </c>
      <c r="C18" s="115" t="s">
        <v>140</v>
      </c>
      <c r="D18" s="115" t="s">
        <v>136</v>
      </c>
      <c r="E18" s="115" t="s">
        <v>141</v>
      </c>
      <c r="F18" s="18"/>
    </row>
    <row r="19" ht="56.25" customHeight="1">
      <c r="A19" s="114" t="s">
        <v>142</v>
      </c>
      <c r="B19" s="115" t="s">
        <v>143</v>
      </c>
      <c r="C19" s="115" t="s">
        <v>144</v>
      </c>
      <c r="D19" s="115" t="s">
        <v>145</v>
      </c>
      <c r="E19" s="115" t="s">
        <v>146</v>
      </c>
      <c r="F19" s="18"/>
    </row>
    <row r="20" ht="56.25" customHeight="1">
      <c r="A20" s="114" t="s">
        <v>147</v>
      </c>
      <c r="B20" s="115" t="s">
        <v>148</v>
      </c>
      <c r="C20" s="116" t="s">
        <v>149</v>
      </c>
      <c r="D20" s="115" t="s">
        <v>150</v>
      </c>
      <c r="E20" s="115" t="s">
        <v>151</v>
      </c>
      <c r="F20" s="18"/>
    </row>
    <row r="21" ht="11.25" customHeight="1">
      <c r="A21" s="22"/>
      <c r="B21" s="22"/>
      <c r="C21" s="22"/>
      <c r="D21" s="22"/>
      <c r="E21" s="22"/>
      <c r="F21" s="3"/>
    </row>
  </sheetData>
  <mergeCells count="13">
    <mergeCell ref="B4:C4"/>
    <mergeCell ref="B5:C5"/>
    <mergeCell ref="B8:C8"/>
    <mergeCell ref="B10:C10"/>
    <mergeCell ref="B9:C9"/>
    <mergeCell ref="B14:C14"/>
    <mergeCell ref="B15:C15"/>
    <mergeCell ref="B12:C12"/>
    <mergeCell ref="B13:C13"/>
    <mergeCell ref="B7:C7"/>
    <mergeCell ref="B3:C3"/>
    <mergeCell ref="B6:C6"/>
    <mergeCell ref="B11:C11"/>
  </mergeCells>
  <drawing r:id="rId1"/>
</worksheet>
</file>