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timate" sheetId="1" r:id="rId3"/>
    <sheet state="hidden" name="5912" sheetId="2" r:id="rId4"/>
    <sheet state="visible" name="Original Recipe" sheetId="3" r:id="rId5"/>
    <sheet state="visible" name="Instructions - ToDos" sheetId="4" r:id="rId6"/>
    <sheet state="visible" name="Copy of Packing List" sheetId="5" r:id="rId7"/>
    <sheet state="hidden" name="Sheet1" sheetId="6" r:id="rId8"/>
  </sheets>
  <definedNames/>
  <calcPr/>
</workbook>
</file>

<file path=xl/sharedStrings.xml><?xml version="1.0" encoding="utf-8"?>
<sst xmlns="http://schemas.openxmlformats.org/spreadsheetml/2006/main" count="367" uniqueCount="246">
  <si>
    <t xml:space="preserve">Recipe: </t>
  </si>
  <si>
    <t>Thai Minced Pork</t>
  </si>
  <si>
    <t xml:space="preserve">Budget:                                        </t>
  </si>
  <si>
    <t>Recipe:</t>
  </si>
  <si>
    <t>Budget:</t>
  </si>
  <si>
    <t xml:space="preserve">Location:  FH       </t>
  </si>
  <si>
    <t>In Charge:</t>
  </si>
  <si>
    <t>Tiff</t>
  </si>
  <si>
    <t>Occasion:  Friday</t>
  </si>
  <si>
    <t xml:space="preserve">            </t>
  </si>
  <si>
    <t>ESTIMATION</t>
  </si>
  <si>
    <t>Location:  FH</t>
  </si>
  <si>
    <t>Occasion:  1/18/2015</t>
  </si>
  <si>
    <t>Lin/Jessie</t>
  </si>
  <si>
    <t>Occasion:  FNP</t>
  </si>
  <si>
    <t>Estimated Number of People Eating</t>
  </si>
  <si>
    <t>people</t>
  </si>
  <si>
    <t>Original</t>
  </si>
  <si>
    <t xml:space="preserve">Est. </t>
  </si>
  <si>
    <t>Store</t>
  </si>
  <si>
    <t>Part of Meal</t>
  </si>
  <si>
    <t>Items</t>
  </si>
  <si>
    <t>Shopping List</t>
  </si>
  <si>
    <t>Estimation</t>
  </si>
  <si>
    <t>Notes</t>
  </si>
  <si>
    <t>Costco</t>
  </si>
  <si>
    <t>Entrée</t>
  </si>
  <si>
    <t>Ground Pork</t>
  </si>
  <si>
    <t>kg of meat</t>
  </si>
  <si>
    <t>150 g/person</t>
  </si>
  <si>
    <t>RT</t>
  </si>
  <si>
    <t>Basil</t>
  </si>
  <si>
    <t>grams</t>
  </si>
  <si>
    <t>Cost</t>
  </si>
  <si>
    <t>tomatoes</t>
  </si>
  <si>
    <t>each</t>
  </si>
  <si>
    <t>onions</t>
  </si>
  <si>
    <t>FH</t>
  </si>
  <si>
    <t>garlic</t>
  </si>
  <si>
    <t>tablespoons</t>
  </si>
  <si>
    <t>half for veges, half for meat</t>
  </si>
  <si>
    <t>cabbage</t>
  </si>
  <si>
    <t>120 g/person</t>
  </si>
  <si>
    <t>Veggie</t>
  </si>
  <si>
    <t>we ordered 1 台斤 (11/20)</t>
  </si>
  <si>
    <t>台斤</t>
  </si>
  <si>
    <t>or veggie in season</t>
  </si>
  <si>
    <t>Sauce</t>
  </si>
  <si>
    <t>Soy Sauce</t>
  </si>
  <si>
    <t>cups</t>
  </si>
  <si>
    <t>Fish Sauce</t>
  </si>
  <si>
    <t>Oyster Sauce</t>
  </si>
  <si>
    <t>brown sugar</t>
  </si>
  <si>
    <t>rice</t>
  </si>
  <si>
    <t>25c, 6c, 5c</t>
  </si>
  <si>
    <t>fruit</t>
  </si>
  <si>
    <t>POST-EVENT EVALUATION</t>
  </si>
  <si>
    <t>Marinade</t>
  </si>
  <si>
    <t>1 cup = 240 ml</t>
  </si>
  <si>
    <t>Seasoning</t>
  </si>
  <si>
    <t>sesame oil</t>
  </si>
  <si>
    <t>for cabbage seasoning</t>
  </si>
  <si>
    <t>湯圓</t>
  </si>
  <si>
    <t>bags</t>
  </si>
  <si>
    <t>ACTUAL Number of People Served</t>
  </si>
  <si>
    <t>Amount left over</t>
  </si>
  <si>
    <t>Date</t>
  </si>
  <si>
    <t>Name</t>
  </si>
  <si>
    <t>Comments</t>
  </si>
  <si>
    <t>g</t>
  </si>
  <si>
    <t>What we ran out</t>
  </si>
  <si>
    <t>400g is enough for original</t>
  </si>
  <si>
    <t>九層塔</t>
  </si>
  <si>
    <t>克</t>
  </si>
  <si>
    <t>for lifegroup: estimated 90 ppl (60 on Tues, 30 on Wed)</t>
  </si>
  <si>
    <t>蕃茄</t>
  </si>
  <si>
    <t>顆</t>
  </si>
  <si>
    <t>洋蔥</t>
  </si>
  <si>
    <t>蒜頭</t>
  </si>
  <si>
    <t>斤</t>
  </si>
  <si>
    <t>or any veggies in season</t>
  </si>
  <si>
    <t>空心菜</t>
  </si>
  <si>
    <t>fh</t>
  </si>
  <si>
    <t>INSTRUCTIONS</t>
  </si>
  <si>
    <t xml:space="preserve">Menu: </t>
  </si>
  <si>
    <t>ThaiMincedPork_FNP</t>
  </si>
  <si>
    <t>Person 1</t>
  </si>
  <si>
    <t>Person 2</t>
  </si>
  <si>
    <t>Person 3</t>
  </si>
  <si>
    <t>Person 4</t>
  </si>
  <si>
    <t># of people:</t>
  </si>
  <si>
    <t>Fruit</t>
  </si>
  <si>
    <t>apples</t>
  </si>
  <si>
    <t>Fengyun packing list</t>
  </si>
  <si>
    <t>Packing List Item</t>
  </si>
  <si>
    <t>Quantity</t>
  </si>
  <si>
    <t>Paper Products</t>
  </si>
  <si>
    <t>Table Items</t>
  </si>
  <si>
    <t xml:space="preserve">Bowls </t>
  </si>
  <si>
    <t>2 fruit platters</t>
  </si>
  <si>
    <t>Baskets</t>
  </si>
  <si>
    <t>to hold utensils &amp; napkins</t>
  </si>
  <si>
    <t>Pineapples</t>
  </si>
  <si>
    <t>Plates - Undivided</t>
  </si>
  <si>
    <t>Plastic tablecloths/Aisle Runner</t>
  </si>
  <si>
    <t>Precut</t>
  </si>
  <si>
    <t>Paper plates</t>
  </si>
  <si>
    <t xml:space="preserve">tape </t>
  </si>
  <si>
    <t>masking tape rolls, scissors</t>
  </si>
  <si>
    <t>Napkins</t>
  </si>
  <si>
    <t>1 bag</t>
  </si>
  <si>
    <t>fabric tablecloths</t>
  </si>
  <si>
    <t>for buffet table and dinner tables</t>
  </si>
  <si>
    <t>Soup Spoons</t>
  </si>
  <si>
    <t>Miscellaneous</t>
  </si>
  <si>
    <t xml:space="preserve">Spoons  </t>
  </si>
  <si>
    <t>Food handler gloves</t>
  </si>
  <si>
    <t>Recipe for marinade</t>
  </si>
  <si>
    <t>Forks</t>
  </si>
  <si>
    <t>Saran Wrap</t>
  </si>
  <si>
    <t>Fruit Picks</t>
  </si>
  <si>
    <t>Chopsticks</t>
  </si>
  <si>
    <t>Aluminum Foil</t>
  </si>
  <si>
    <t xml:space="preserve">Cups </t>
  </si>
  <si>
    <t>Nice clear platters</t>
  </si>
  <si>
    <t>Knives (plastic)</t>
  </si>
  <si>
    <t>Knife - Real</t>
  </si>
  <si>
    <t>ppl</t>
  </si>
  <si>
    <t xml:space="preserve"> day of
5pm</t>
  </si>
  <si>
    <t>Preheat oven to 160C. 
Dice the onions
Marinate ground pork with soy sauce, fish sauce, brown sugar &amp; oyster sauce. Mix in diced onions. Foil the tray. Place in trays for oven. About 2 kg per tray.</t>
  </si>
  <si>
    <t>Dessert Bowls</t>
  </si>
  <si>
    <t>Can Opener</t>
  </si>
  <si>
    <t>Plates - dessert</t>
  </si>
  <si>
    <t>Large Aluminum Trays</t>
  </si>
  <si>
    <t>Make rice</t>
  </si>
  <si>
    <t>S&amp;F Bowls - Plastic</t>
  </si>
  <si>
    <t>Small Aluminum Trays</t>
  </si>
  <si>
    <t>water</t>
  </si>
  <si>
    <t>S&amp;F Bowls - Styrofoam</t>
  </si>
  <si>
    <t>Bin of water pitchers</t>
  </si>
  <si>
    <t>Bowls - small</t>
  </si>
  <si>
    <t>Fancy water dispenser</t>
  </si>
  <si>
    <t>Cut cabbage into 1" strips. Then wash cabbage.</t>
  </si>
  <si>
    <t>Plastic punch bowl (for ice)</t>
  </si>
  <si>
    <t>Boil 2 pots of water. one for Cabbage, one for 綠豆薏仁湯</t>
  </si>
  <si>
    <t>Drip Catcher</t>
  </si>
  <si>
    <t>soy sauce</t>
  </si>
  <si>
    <t>Trays - Square Styrofoam</t>
  </si>
  <si>
    <t>Clean Up Supplies</t>
  </si>
  <si>
    <t>Ziploc - Large (1-gallon size)</t>
  </si>
  <si>
    <t>1 box</t>
  </si>
  <si>
    <t>Gallon size to store leftover food</t>
  </si>
  <si>
    <t>Serving Utensils</t>
  </si>
  <si>
    <t>Ziploc - Small (sandwich size)</t>
  </si>
  <si>
    <t>White plastic salad bowls</t>
  </si>
  <si>
    <t>33-gallon black trash bags</t>
  </si>
  <si>
    <t>Tongs - Fruit</t>
  </si>
  <si>
    <t>13-gallon white trash bags</t>
  </si>
  <si>
    <t>Hold dirty utencils</t>
  </si>
  <si>
    <t>Tongs - Metal</t>
  </si>
  <si>
    <t>Clear recycling bag</t>
  </si>
  <si>
    <t>Tongs - small dessert tongs</t>
  </si>
  <si>
    <t>Hand towels</t>
  </si>
  <si>
    <t>Serving Spoons</t>
  </si>
  <si>
    <t>Pork</t>
  </si>
  <si>
    <t>Dish towels</t>
  </si>
  <si>
    <t>Ladels</t>
  </si>
  <si>
    <t>Anti-bacterial wipes</t>
  </si>
  <si>
    <t>Slotted spoon (for ice)</t>
  </si>
  <si>
    <t>Paper towels</t>
  </si>
  <si>
    <t>1 roll</t>
  </si>
  <si>
    <t>Rice Scooper</t>
  </si>
  <si>
    <t>Dishwashing detergent</t>
  </si>
  <si>
    <t>for washing</t>
  </si>
  <si>
    <t>Large baskets</t>
  </si>
  <si>
    <t>to serve chips or bread</t>
  </si>
  <si>
    <t>Hand soap</t>
  </si>
  <si>
    <t>for kitchen sink at church</t>
  </si>
  <si>
    <t>cloth to line large baskets</t>
  </si>
  <si>
    <t>Swiffer</t>
  </si>
  <si>
    <t>Put meat  in oven for 30 min. Only 4 trays can fit at a time.
Remove stem part of basil. Wash basil.</t>
  </si>
  <si>
    <t>Cooler for cold (Fruit)</t>
  </si>
  <si>
    <t>Wash n cut tomatoes into .75cm wedges (thin)</t>
  </si>
  <si>
    <t>Blanch cabbage for 2 mins. Then place in alum trays</t>
  </si>
  <si>
    <t xml:space="preserve">Add 綠豆 and 薏仁( they are in tupperware in the fridge.) When it turn soft, add sugar. </t>
  </si>
  <si>
    <t>fish sauce</t>
  </si>
  <si>
    <t>Wet Swiffer Refill</t>
  </si>
  <si>
    <t>Cooler for hot food (gr beef)</t>
  </si>
  <si>
    <t>5:50</t>
  </si>
  <si>
    <t>409 Cleaner</t>
  </si>
  <si>
    <t>dry swiffer</t>
  </si>
  <si>
    <t>抹布</t>
  </si>
  <si>
    <t>3-4個</t>
  </si>
  <si>
    <t>放在一個ziploc</t>
  </si>
  <si>
    <t>Food Items to Pack</t>
  </si>
  <si>
    <t>KG</t>
  </si>
  <si>
    <t>Break up meat in oven into smaller chunks using a spatula.  Stir in tomatoes</t>
  </si>
  <si>
    <t>Cut onion into chunks (cut in half, then the halves in fourths) Wash. Lightly Ninja the onions.</t>
  </si>
  <si>
    <t>Stir-fry garlic (3 tbspoons) for cabbage with sesame oil (1/4 cup) for about 1 minute.</t>
  </si>
  <si>
    <t>Cut fruit</t>
  </si>
  <si>
    <t>6:20</t>
  </si>
  <si>
    <t>Mix in Basil</t>
  </si>
  <si>
    <t>Set-up tables, water, serving utensils, eating utensils</t>
  </si>
  <si>
    <t>Clean up</t>
  </si>
  <si>
    <t>Check rice and stir pots.</t>
  </si>
  <si>
    <t>oyster sauce</t>
  </si>
  <si>
    <t>6:30</t>
  </si>
  <si>
    <t>Dinner starts. Set out rice, trays of meat, cabbage, water, utensils, and dishware</t>
  </si>
  <si>
    <t>Instead of cabbage</t>
  </si>
  <si>
    <t>Cooking Instructions for</t>
  </si>
  <si>
    <t>Water (fill 3/4 full)</t>
  </si>
  <si>
    <t>2 water cooler</t>
  </si>
  <si>
    <t>5 gallons = 50 servings</t>
  </si>
  <si>
    <t>3 gallons = 30 servings</t>
  </si>
  <si>
    <t>1 gallon =  10 servings</t>
  </si>
  <si>
    <t>Fruit Platters</t>
  </si>
  <si>
    <t>Steps</t>
  </si>
  <si>
    <t>Sink</t>
  </si>
  <si>
    <t>Stove</t>
  </si>
  <si>
    <t>Counter or Food Prep Table(s)</t>
  </si>
  <si>
    <t>Other</t>
  </si>
  <si>
    <t>Fill up one side of the sink with soapy water for dirty dishes to soak in while you are cooking if you have a compartmentalized sink.</t>
  </si>
  <si>
    <t>Marinate ground pork with soy sauce, fish sauce, brown sugar &amp; oyster sauce. Place in trays for oven.</t>
  </si>
  <si>
    <t>Take out knives, cutting boards, &amp; bowls for cut food items.</t>
  </si>
  <si>
    <t>Preheat oven to 150C and put meat in oven. Only 4 trays can fit at a time.</t>
  </si>
  <si>
    <t>Wash rice &amp; push rice cooker(s) to cook.</t>
  </si>
  <si>
    <t xml:space="preserve">Remove stem part of basil. </t>
  </si>
  <si>
    <t>Wash basil</t>
  </si>
  <si>
    <t>wash tomatoes</t>
  </si>
  <si>
    <t>Cut cabbage</t>
  </si>
  <si>
    <t>Start a pot for blanching cabbage</t>
  </si>
  <si>
    <t>Cut tomatoes into 1/8 wedges</t>
  </si>
  <si>
    <t>wash cabbage</t>
  </si>
  <si>
    <t>lightly stirfry tomatoes with basil</t>
  </si>
  <si>
    <t>*Have someone start on dishes.</t>
  </si>
  <si>
    <t>blanch cabbage</t>
  </si>
  <si>
    <t>Further break up meat into smaller chunks. Mix in tomatoes &amp; basil into meat</t>
  </si>
  <si>
    <t>Stir-fry garlic (for cabbage) with sesame oil (2 tablespoons)</t>
  </si>
  <si>
    <t>Scoop out some meat juice from each tray of meat. Mix meat juice, sesame oil &amp; garlic into the cabbage</t>
  </si>
  <si>
    <t>Place trays of meat and cabbage in cooler</t>
  </si>
  <si>
    <t>Repeat with cabbage</t>
  </si>
  <si>
    <t>Cut fruit. Arrange on platters</t>
  </si>
  <si>
    <t>Place any remaining uncooked meat trays into the oven</t>
  </si>
  <si>
    <t>*Finish dishes.</t>
  </si>
  <si>
    <t>Repeat with trays of meat in the second round of cooking.</t>
  </si>
  <si>
    <t>*Check to see if rice is done.  If yes, please stir the rice.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</si>
</sst>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#,##0.0"/>
    <numFmt numFmtId="166" formatCode="m/d/yyyy h:mm:ss"/>
    <numFmt numFmtId="167" formatCode="H:mm"/>
  </numFmts>
  <fonts count="37">
    <font>
      <sz val="10.0"/>
      <color rgb="FF000000"/>
      <name val="Arial"/>
    </font>
    <font>
      <u/>
      <sz val="12.0"/>
      <color rgb="FF000000"/>
    </font>
    <font>
      <sz val="12.0"/>
      <color rgb="FF000000"/>
    </font>
    <font>
      <u/>
      <sz val="12.0"/>
      <color rgb="FF000000"/>
    </font>
    <font>
      <u/>
      <sz val="11.0"/>
      <color rgb="FF000000"/>
    </font>
    <font>
      <u/>
      <sz val="12.0"/>
      <color rgb="FF000000"/>
    </font>
    <font>
      <sz val="11.0"/>
      <color rgb="FF000000"/>
    </font>
    <font>
      <u/>
      <sz val="12.0"/>
      <color rgb="FF000000"/>
    </font>
    <font>
      <sz val="11.0"/>
    </font>
    <font>
      <sz val="12.0"/>
      <color rgb="FF000000"/>
      <name val="Times New Roman"/>
    </font>
    <font>
      <sz val="13.0"/>
    </font>
    <font>
      <sz val="10.0"/>
      <color rgb="FF000000"/>
    </font>
    <font>
      <u/>
      <sz val="11.0"/>
      <color rgb="FF000000"/>
    </font>
    <font>
      <b/>
      <sz val="12.0"/>
      <color rgb="FF000000"/>
    </font>
    <font>
      <u/>
      <sz val="11.0"/>
      <color rgb="FF000000"/>
    </font>
    <font/>
    <font>
      <u/>
      <sz val="11.0"/>
      <color rgb="FF000000"/>
    </font>
    <font>
      <b/>
      <sz val="10.0"/>
      <color rgb="FF000000"/>
    </font>
    <font>
      <sz val="13.0"/>
      <color rgb="FF000000"/>
    </font>
    <font>
      <b/>
      <sz val="11.0"/>
      <color rgb="FF000000"/>
    </font>
    <font>
      <sz val="10.0"/>
      <color rgb="FF0000D4"/>
    </font>
    <font>
      <b/>
      <sz val="13.0"/>
      <color rgb="FF000000"/>
    </font>
    <font>
      <b/>
      <sz val="13.0"/>
      <color rgb="FF0000D4"/>
    </font>
    <font>
      <b/>
      <sz val="9.0"/>
      <color rgb="FF000000"/>
    </font>
    <font>
      <b/>
      <sz val="14.0"/>
      <color rgb="FF000000"/>
    </font>
    <font>
      <sz val="11.0"/>
      <color rgb="FF0000D4"/>
    </font>
    <font>
      <b/>
      <strike/>
      <sz val="11.0"/>
      <color rgb="FF0000D4"/>
    </font>
    <font>
      <sz val="10.0"/>
      <color rgb="FF010000"/>
    </font>
    <font>
      <b/>
      <sz val="10.0"/>
    </font>
    <font>
      <strike/>
      <sz val="11.0"/>
    </font>
    <font>
      <b/>
      <sz val="11.0"/>
      <color rgb="FF010000"/>
    </font>
    <font>
      <sz val="11.0"/>
      <color rgb="FF010000"/>
    </font>
    <font>
      <strike/>
      <sz val="13.0"/>
      <color rgb="FF000000"/>
    </font>
    <font>
      <sz val="10.0"/>
    </font>
    <font>
      <strike/>
      <sz val="11.0"/>
      <color rgb="FF000000"/>
    </font>
    <font>
      <b/>
      <sz val="12.0"/>
      <color rgb="FF800000"/>
    </font>
    <font>
      <sz val="13.0"/>
      <color rgb="FF0000D4"/>
    </font>
  </fonts>
  <fills count="7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DEADA"/>
        <bgColor rgb="FFFDEADA"/>
      </patternFill>
    </fill>
  </fills>
  <borders count="1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2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2" fontId="6" numFmtId="0" xfId="0" applyAlignment="1" applyFont="1">
      <alignment vertical="center"/>
    </xf>
    <xf borderId="0" fillId="0" fontId="7" numFmtId="0" xfId="0" applyAlignment="1" applyFont="1">
      <alignment horizontal="right" vertical="center"/>
    </xf>
    <xf borderId="0" fillId="0" fontId="8" numFmtId="0" xfId="0" applyAlignment="1" applyFont="1">
      <alignment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wrapText="1"/>
    </xf>
    <xf borderId="1" fillId="0" fontId="11" numFmtId="0" xfId="0" applyAlignment="1" applyBorder="1" applyFont="1">
      <alignment wrapText="1"/>
    </xf>
    <xf borderId="0" fillId="0" fontId="12" numFmtId="0" xfId="0" applyAlignment="1" applyFont="1">
      <alignment vertical="center"/>
    </xf>
    <xf borderId="2" fillId="3" fontId="13" numFmtId="0" xfId="0" applyAlignment="1" applyBorder="1" applyFill="1" applyFont="1">
      <alignment horizontal="center"/>
    </xf>
    <xf borderId="0" fillId="0" fontId="14" numFmtId="0" xfId="0" applyAlignment="1" applyFont="1">
      <alignment vertical="center"/>
    </xf>
    <xf borderId="3" fillId="0" fontId="15" numFmtId="0" xfId="0" applyAlignment="1" applyBorder="1" applyFont="1">
      <alignment wrapText="1"/>
    </xf>
    <xf borderId="0" fillId="0" fontId="16" numFmtId="0" xfId="0" applyAlignment="1" applyFont="1">
      <alignment horizontal="right" vertical="center"/>
    </xf>
    <xf borderId="2" fillId="0" fontId="17" numFmtId="0" xfId="0" applyAlignment="1" applyBorder="1" applyFont="1">
      <alignment horizontal="center"/>
    </xf>
    <xf borderId="3" fillId="0" fontId="17" numFmtId="0" xfId="0" applyAlignment="1" applyBorder="1" applyFont="1">
      <alignment horizontal="center"/>
    </xf>
    <xf borderId="4" fillId="0" fontId="17" numFmtId="0" xfId="0" applyAlignment="1" applyBorder="1" applyFont="1">
      <alignment horizontal="center"/>
    </xf>
    <xf borderId="1" fillId="0" fontId="6" numFmtId="0" xfId="0" applyAlignment="1" applyBorder="1" applyFont="1">
      <alignment wrapText="1"/>
    </xf>
    <xf borderId="5" fillId="0" fontId="17" numFmtId="0" xfId="0" applyAlignment="1" applyBorder="1" applyFont="1">
      <alignment horizontal="center"/>
    </xf>
    <xf borderId="1" fillId="0" fontId="18" numFmtId="0" xfId="0" applyAlignment="1" applyBorder="1" applyFont="1">
      <alignment wrapText="1"/>
    </xf>
    <xf borderId="2" fillId="0" fontId="11" numFmtId="0" xfId="0" applyAlignment="1" applyBorder="1" applyFont="1">
      <alignment horizontal="left"/>
    </xf>
    <xf borderId="0" fillId="0" fontId="6" numFmtId="0" xfId="0" applyAlignment="1" applyFont="1">
      <alignment wrapText="1"/>
    </xf>
    <xf borderId="6" fillId="0" fontId="15" numFmtId="0" xfId="0" applyAlignment="1" applyBorder="1" applyFont="1">
      <alignment wrapText="1"/>
    </xf>
    <xf borderId="2" fillId="3" fontId="19" numFmtId="0" xfId="0" applyAlignment="1" applyBorder="1" applyFont="1">
      <alignment horizontal="center"/>
    </xf>
    <xf borderId="7" fillId="0" fontId="20" numFmtId="0" xfId="0" applyAlignment="1" applyBorder="1" applyFont="1">
      <alignment horizontal="center"/>
    </xf>
    <xf borderId="0" fillId="3" fontId="19" numFmtId="0" xfId="0" applyAlignment="1" applyFont="1">
      <alignment horizontal="center"/>
    </xf>
    <xf borderId="3" fillId="0" fontId="19" numFmtId="0" xfId="0" applyAlignment="1" applyBorder="1" applyFont="1">
      <alignment horizontal="center"/>
    </xf>
    <xf borderId="3" fillId="0" fontId="19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3" fillId="0" fontId="21" numFmtId="0" xfId="0" applyAlignment="1" applyBorder="1" applyFont="1">
      <alignment horizontal="center"/>
    </xf>
    <xf borderId="8" fillId="0" fontId="11" numFmtId="0" xfId="0" applyAlignment="1" applyBorder="1" applyFont="1">
      <alignment horizontal="center"/>
    </xf>
    <xf borderId="5" fillId="0" fontId="19" numFmtId="0" xfId="0" applyAlignment="1" applyBorder="1" applyFont="1">
      <alignment horizontal="center"/>
    </xf>
    <xf borderId="0" fillId="0" fontId="19" numFmtId="0" xfId="0" applyAlignment="1" applyFont="1">
      <alignment horizontal="center"/>
    </xf>
    <xf borderId="9" fillId="0" fontId="11" numFmtId="0" xfId="0" applyAlignment="1" applyBorder="1" applyFont="1">
      <alignment horizontal="center"/>
    </xf>
    <xf borderId="2" fillId="0" fontId="6" numFmtId="0" xfId="0" applyAlignment="1" applyBorder="1" applyFont="1">
      <alignment horizontal="left"/>
    </xf>
    <xf borderId="3" fillId="0" fontId="11" numFmtId="0" xfId="0" applyAlignment="1" applyBorder="1" applyFont="1">
      <alignment horizontal="left" wrapText="1"/>
    </xf>
    <xf borderId="7" fillId="0" fontId="15" numFmtId="0" xfId="0" applyAlignment="1" applyBorder="1" applyFont="1">
      <alignment wrapText="1"/>
    </xf>
    <xf borderId="7" fillId="0" fontId="22" numFmtId="0" xfId="0" applyAlignment="1" applyBorder="1" applyFont="1">
      <alignment horizontal="center"/>
    </xf>
    <xf borderId="7" fillId="0" fontId="19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2" fillId="0" fontId="11" numFmtId="0" xfId="0" applyAlignment="1" applyBorder="1" applyFont="1">
      <alignment horizontal="left" wrapText="1"/>
    </xf>
    <xf borderId="3" fillId="0" fontId="11" numFmtId="0" xfId="0" applyAlignment="1" applyBorder="1" applyFont="1">
      <alignment wrapText="1"/>
    </xf>
    <xf borderId="10" fillId="0" fontId="11" numFmtId="0" xfId="0" applyAlignment="1" applyBorder="1" applyFont="1">
      <alignment wrapText="1"/>
    </xf>
    <xf borderId="3" fillId="0" fontId="6" numFmtId="0" xfId="0" applyAlignment="1" applyBorder="1" applyFont="1">
      <alignment horizontal="left" wrapText="1"/>
    </xf>
    <xf borderId="7" fillId="0" fontId="17" numFmtId="0" xfId="0" applyAlignment="1" applyBorder="1" applyFont="1">
      <alignment horizontal="left" wrapText="1"/>
    </xf>
    <xf borderId="7" fillId="0" fontId="17" numFmtId="0" xfId="0" applyAlignment="1" applyBorder="1" applyFont="1">
      <alignment horizontal="center"/>
    </xf>
    <xf borderId="1" fillId="0" fontId="15" numFmtId="0" xfId="0" applyAlignment="1" applyBorder="1" applyFont="1">
      <alignment wrapText="1"/>
    </xf>
    <xf borderId="2" fillId="3" fontId="17" numFmtId="0" xfId="0" applyAlignment="1" applyBorder="1" applyFont="1">
      <alignment horizontal="center"/>
    </xf>
    <xf borderId="7" fillId="3" fontId="17" numFmtId="0" xfId="0" applyAlignment="1" applyBorder="1" applyFont="1">
      <alignment horizontal="center"/>
    </xf>
    <xf borderId="7" fillId="0" fontId="11" numFmtId="0" xfId="0" applyAlignment="1" applyBorder="1" applyFont="1">
      <alignment horizontal="left" wrapText="1"/>
    </xf>
    <xf borderId="3" fillId="0" fontId="6" numFmtId="0" xfId="0" applyAlignment="1" applyBorder="1" applyFont="1">
      <alignment wrapText="1"/>
    </xf>
    <xf borderId="7" fillId="0" fontId="11" numFmtId="0" xfId="0" applyAlignment="1" applyBorder="1" applyFont="1">
      <alignment horizontal="left" wrapText="1"/>
    </xf>
    <xf borderId="3" fillId="0" fontId="21" numFmtId="0" xfId="0" applyAlignment="1" applyBorder="1" applyFont="1">
      <alignment wrapText="1"/>
    </xf>
    <xf borderId="3" fillId="0" fontId="19" numFmtId="0" xfId="0" applyAlignment="1" applyBorder="1" applyFont="1">
      <alignment wrapText="1"/>
    </xf>
    <xf borderId="1" fillId="0" fontId="8" numFmtId="0" xfId="0" applyAlignment="1" applyBorder="1" applyFont="1">
      <alignment wrapText="1"/>
    </xf>
    <xf borderId="7" fillId="3" fontId="11" numFmtId="0" xfId="0" applyAlignment="1" applyBorder="1" applyFont="1">
      <alignment horizontal="center"/>
    </xf>
    <xf borderId="7" fillId="3" fontId="11" numFmtId="0" xfId="0" applyAlignment="1" applyBorder="1" applyFont="1">
      <alignment horizontal="left"/>
    </xf>
    <xf borderId="7" fillId="3" fontId="11" numFmtId="0" xfId="0" applyAlignment="1" applyBorder="1" applyFont="1">
      <alignment horizontal="left"/>
    </xf>
    <xf borderId="7" fillId="0" fontId="19" numFmtId="0" xfId="0" applyAlignment="1" applyBorder="1" applyFont="1">
      <alignment horizontal="left" wrapText="1"/>
    </xf>
    <xf borderId="7" fillId="3" fontId="11" numFmtId="0" xfId="0" applyAlignment="1" applyBorder="1" applyFont="1">
      <alignment horizontal="center"/>
    </xf>
    <xf borderId="2" fillId="0" fontId="19" numFmtId="0" xfId="0" applyAlignment="1" applyBorder="1" applyFont="1">
      <alignment horizontal="center"/>
    </xf>
    <xf borderId="7" fillId="3" fontId="11" numFmtId="164" xfId="0" applyAlignment="1" applyBorder="1" applyFont="1" applyNumberFormat="1">
      <alignment horizontal="left"/>
    </xf>
    <xf borderId="7" fillId="4" fontId="11" numFmtId="0" xfId="0" applyAlignment="1" applyBorder="1" applyFill="1" applyFont="1">
      <alignment horizontal="left" wrapText="1"/>
    </xf>
    <xf borderId="6" fillId="0" fontId="17" numFmtId="0" xfId="0" applyAlignment="1" applyBorder="1" applyFont="1">
      <alignment horizontal="center"/>
    </xf>
    <xf borderId="7" fillId="3" fontId="11" numFmtId="164" xfId="0" applyAlignment="1" applyBorder="1" applyFont="1" applyNumberFormat="1">
      <alignment horizontal="left"/>
    </xf>
    <xf borderId="2" fillId="3" fontId="21" numFmtId="0" xfId="0" applyAlignment="1" applyBorder="1" applyFont="1">
      <alignment horizontal="center"/>
    </xf>
    <xf borderId="2" fillId="0" fontId="11" numFmtId="0" xfId="0" applyAlignment="1" applyBorder="1" applyFont="1">
      <alignment horizontal="left" vertical="center"/>
    </xf>
    <xf borderId="6" fillId="0" fontId="11" numFmtId="0" xfId="0" applyAlignment="1" applyBorder="1" applyFont="1">
      <alignment wrapText="1"/>
    </xf>
    <xf borderId="7" fillId="3" fontId="19" numFmtId="0" xfId="0" applyAlignment="1" applyBorder="1" applyFont="1">
      <alignment horizontal="center"/>
    </xf>
    <xf borderId="2" fillId="5" fontId="13" numFmtId="0" xfId="0" applyAlignment="1" applyBorder="1" applyFill="1" applyFont="1">
      <alignment horizontal="center"/>
    </xf>
    <xf borderId="0" fillId="3" fontId="19" numFmtId="0" xfId="0" applyAlignment="1" applyFont="1">
      <alignment horizontal="center"/>
    </xf>
    <xf borderId="3" fillId="0" fontId="11" numFmtId="0" xfId="0" applyAlignment="1" applyBorder="1" applyFont="1">
      <alignment horizontal="left"/>
    </xf>
    <xf borderId="7" fillId="0" fontId="6" numFmtId="0" xfId="0" applyAlignment="1" applyBorder="1" applyFont="1">
      <alignment horizontal="left" wrapText="1"/>
    </xf>
    <xf borderId="7" fillId="3" fontId="11" numFmtId="2" xfId="0" applyAlignment="1" applyBorder="1" applyFont="1" applyNumberFormat="1">
      <alignment horizontal="left"/>
    </xf>
    <xf borderId="7" fillId="0" fontId="6" numFmtId="0" xfId="0" applyAlignment="1" applyBorder="1" applyFont="1">
      <alignment horizontal="left" wrapText="1"/>
    </xf>
    <xf borderId="3" fillId="0" fontId="11" numFmtId="0" xfId="0" applyAlignment="1" applyBorder="1" applyFont="1">
      <alignment horizontal="center"/>
    </xf>
    <xf borderId="5" fillId="0" fontId="11" numFmtId="0" xfId="0" applyAlignment="1" applyBorder="1" applyFont="1">
      <alignment horizontal="center"/>
    </xf>
    <xf borderId="7" fillId="3" fontId="11" numFmtId="165" xfId="0" applyAlignment="1" applyBorder="1" applyFont="1" applyNumberFormat="1">
      <alignment horizontal="right"/>
    </xf>
    <xf borderId="5" fillId="0" fontId="11" numFmtId="0" xfId="0" applyAlignment="1" applyBorder="1" applyFont="1">
      <alignment wrapText="1"/>
    </xf>
    <xf borderId="7" fillId="3" fontId="21" numFmtId="165" xfId="0" applyAlignment="1" applyBorder="1" applyFont="1" applyNumberFormat="1">
      <alignment horizontal="right"/>
    </xf>
    <xf borderId="7" fillId="0" fontId="20" numFmtId="0" xfId="0" applyAlignment="1" applyBorder="1" applyFont="1">
      <alignment horizontal="center"/>
    </xf>
    <xf borderId="7" fillId="3" fontId="19" numFmtId="0" xfId="0" applyAlignment="1" applyBorder="1" applyFont="1">
      <alignment horizontal="center"/>
    </xf>
    <xf borderId="7" fillId="3" fontId="6" numFmtId="0" xfId="0" applyAlignment="1" applyBorder="1" applyFont="1">
      <alignment horizontal="left"/>
    </xf>
    <xf borderId="9" fillId="0" fontId="15" numFmtId="0" xfId="0" applyAlignment="1" applyBorder="1" applyFont="1">
      <alignment wrapText="1"/>
    </xf>
    <xf borderId="7" fillId="3" fontId="6" numFmtId="0" xfId="0" applyAlignment="1" applyBorder="1" applyFont="1">
      <alignment horizontal="left"/>
    </xf>
    <xf borderId="0" fillId="3" fontId="6" numFmtId="0" xfId="0" applyAlignment="1" applyFont="1">
      <alignment horizontal="left"/>
    </xf>
    <xf borderId="7" fillId="0" fontId="17" numFmtId="0" xfId="0" applyAlignment="1" applyBorder="1" applyFont="1">
      <alignment horizontal="center" wrapText="1"/>
    </xf>
    <xf borderId="7" fillId="5" fontId="17" numFmtId="0" xfId="0" applyAlignment="1" applyBorder="1" applyFont="1">
      <alignment horizontal="center" wrapText="1"/>
    </xf>
    <xf borderId="7" fillId="5" fontId="17" numFmtId="0" xfId="0" applyAlignment="1" applyBorder="1" applyFont="1">
      <alignment horizontal="center"/>
    </xf>
    <xf borderId="7" fillId="3" fontId="19" numFmtId="0" xfId="0" applyAlignment="1" applyBorder="1" applyFont="1">
      <alignment horizontal="center"/>
    </xf>
    <xf borderId="2" fillId="5" fontId="17" numFmtId="0" xfId="0" applyAlignment="1" applyBorder="1" applyFont="1">
      <alignment horizontal="center"/>
    </xf>
    <xf borderId="7" fillId="3" fontId="6" numFmtId="0" xfId="0" applyAlignment="1" applyBorder="1" applyFont="1">
      <alignment horizontal="left"/>
    </xf>
    <xf borderId="7" fillId="0" fontId="20" numFmtId="0" xfId="0" applyAlignment="1" applyBorder="1" applyFont="1">
      <alignment horizontal="left"/>
    </xf>
    <xf borderId="0" fillId="3" fontId="6" numFmtId="0" xfId="0" applyAlignment="1" applyFont="1">
      <alignment horizontal="left"/>
    </xf>
    <xf borderId="7" fillId="5" fontId="20" numFmtId="0" xfId="0" applyAlignment="1" applyBorder="1" applyFont="1">
      <alignment horizontal="center"/>
    </xf>
    <xf borderId="2" fillId="5" fontId="17" numFmtId="0" xfId="0" applyAlignment="1" applyBorder="1" applyFont="1">
      <alignment horizontal="center" wrapText="1"/>
    </xf>
    <xf borderId="2" fillId="5" fontId="20" numFmtId="0" xfId="0" applyAlignment="1" applyBorder="1" applyFont="1">
      <alignment horizontal="left" wrapText="1"/>
    </xf>
    <xf borderId="7" fillId="0" fontId="20" numFmtId="0" xfId="0" applyAlignment="1" applyBorder="1" applyFont="1">
      <alignment horizontal="left" wrapText="1"/>
    </xf>
    <xf borderId="2" fillId="5" fontId="20" numFmtId="0" xfId="0" applyAlignment="1" applyBorder="1" applyFont="1">
      <alignment horizontal="left" wrapText="1"/>
    </xf>
    <xf borderId="7" fillId="5" fontId="20" numFmtId="0" xfId="0" applyAlignment="1" applyBorder="1" applyFont="1">
      <alignment horizontal="center" wrapText="1"/>
    </xf>
    <xf borderId="2" fillId="5" fontId="17" numFmtId="0" xfId="0" applyAlignment="1" applyBorder="1" applyFont="1">
      <alignment horizontal="center" wrapText="1"/>
    </xf>
    <xf borderId="2" fillId="5" fontId="20" numFmtId="0" xfId="0" applyAlignment="1" applyBorder="1" applyFont="1">
      <alignment horizontal="left"/>
    </xf>
    <xf borderId="5" fillId="0" fontId="15" numFmtId="0" xfId="0" applyAlignment="1" applyBorder="1" applyFont="1">
      <alignment wrapText="1"/>
    </xf>
    <xf borderId="0" fillId="0" fontId="23" numFmtId="0" xfId="0" applyAlignment="1" applyFont="1">
      <alignment vertical="center"/>
    </xf>
    <xf borderId="0" fillId="0" fontId="24" numFmtId="0" xfId="0" applyAlignment="1" applyFont="1">
      <alignment/>
    </xf>
    <xf borderId="7" fillId="0" fontId="6" numFmtId="0" xfId="0" applyAlignment="1" applyBorder="1" applyFont="1">
      <alignment vertical="top" wrapText="1"/>
    </xf>
    <xf borderId="7" fillId="0" fontId="17" numFmtId="0" xfId="0" applyAlignment="1" applyBorder="1" applyFont="1">
      <alignment vertical="top" wrapText="1"/>
    </xf>
    <xf borderId="11" fillId="0" fontId="15" numFmtId="0" xfId="0" applyAlignment="1" applyBorder="1" applyFont="1">
      <alignment wrapText="1"/>
    </xf>
    <xf borderId="12" fillId="0" fontId="8" numFmtId="0" xfId="0" applyAlignment="1" applyBorder="1" applyFont="1">
      <alignment horizontal="left" wrapText="1"/>
    </xf>
    <xf borderId="7" fillId="0" fontId="24" numFmtId="0" xfId="0" applyAlignment="1" applyBorder="1" applyFont="1">
      <alignment/>
    </xf>
    <xf borderId="12" fillId="0" fontId="8" numFmtId="0" xfId="0" applyAlignment="1" applyBorder="1" applyFont="1">
      <alignment wrapText="1"/>
    </xf>
    <xf borderId="7" fillId="0" fontId="24" numFmtId="0" xfId="0" applyAlignment="1" applyBorder="1" applyFont="1">
      <alignment horizontal="center"/>
    </xf>
    <xf borderId="12" fillId="0" fontId="25" numFmtId="0" xfId="0" applyAlignment="1" applyBorder="1" applyFont="1">
      <alignment wrapText="1"/>
    </xf>
    <xf borderId="8" fillId="0" fontId="15" numFmtId="0" xfId="0" applyAlignment="1" applyBorder="1" applyFont="1">
      <alignment wrapText="1"/>
    </xf>
    <xf borderId="12" fillId="0" fontId="25" numFmtId="0" xfId="0" applyAlignment="1" applyBorder="1" applyFont="1">
      <alignment wrapText="1"/>
    </xf>
    <xf borderId="7" fillId="0" fontId="13" numFmtId="0" xfId="0" applyAlignment="1" applyBorder="1" applyFont="1">
      <alignment/>
    </xf>
    <xf borderId="7" fillId="3" fontId="22" numFmtId="165" xfId="0" applyAlignment="1" applyBorder="1" applyFont="1" applyNumberFormat="1">
      <alignment horizontal="right"/>
    </xf>
    <xf borderId="7" fillId="0" fontId="11" numFmtId="0" xfId="0" applyAlignment="1" applyBorder="1" applyFont="1">
      <alignment horizontal="center"/>
    </xf>
    <xf borderId="7" fillId="3" fontId="26" numFmtId="0" xfId="0" applyAlignment="1" applyBorder="1" applyFont="1">
      <alignment horizontal="center"/>
    </xf>
    <xf borderId="7" fillId="0" fontId="11" numFmtId="0" xfId="0" applyAlignment="1" applyBorder="1" applyFont="1">
      <alignment/>
    </xf>
    <xf borderId="8" fillId="0" fontId="8" numFmtId="0" xfId="0" applyAlignment="1" applyBorder="1" applyFont="1">
      <alignment horizontal="left" wrapText="1"/>
    </xf>
    <xf borderId="7" fillId="0" fontId="27" numFmtId="0" xfId="0" applyAlignment="1" applyBorder="1" applyFont="1">
      <alignment vertical="top" wrapText="1"/>
    </xf>
    <xf borderId="8" fillId="0" fontId="8" numFmtId="0" xfId="0" applyAlignment="1" applyBorder="1" applyFont="1">
      <alignment wrapText="1"/>
    </xf>
    <xf borderId="7" fillId="0" fontId="11" numFmtId="0" xfId="0" applyAlignment="1" applyBorder="1" applyFont="1">
      <alignment horizontal="left"/>
    </xf>
    <xf borderId="8" fillId="0" fontId="25" numFmtId="0" xfId="0" applyAlignment="1" applyBorder="1" applyFont="1">
      <alignment wrapText="1"/>
    </xf>
    <xf borderId="7" fillId="0" fontId="11" numFmtId="0" xfId="0" applyAlignment="1" applyBorder="1" applyFont="1">
      <alignment/>
    </xf>
    <xf borderId="8" fillId="0" fontId="25" numFmtId="0" xfId="0" applyAlignment="1" applyBorder="1" applyFont="1">
      <alignment wrapText="1"/>
    </xf>
    <xf borderId="7" fillId="0" fontId="27" numFmtId="0" xfId="0" applyAlignment="1" applyBorder="1" applyFont="1">
      <alignment vertical="top" wrapText="1"/>
    </xf>
    <xf borderId="7" fillId="0" fontId="17" numFmtId="0" xfId="0" applyAlignment="1" applyBorder="1" applyFont="1">
      <alignment vertical="top" wrapText="1"/>
    </xf>
    <xf borderId="7" fillId="0" fontId="11" numFmtId="1" xfId="0" applyAlignment="1" applyBorder="1" applyFont="1" applyNumberFormat="1">
      <alignment horizontal="center"/>
    </xf>
    <xf borderId="7" fillId="0" fontId="11" numFmtId="0" xfId="0" applyAlignment="1" applyBorder="1" applyFont="1">
      <alignment horizontal="right" vertical="top" wrapText="1"/>
    </xf>
    <xf borderId="7" fillId="0" fontId="11" numFmtId="166" xfId="0" applyAlignment="1" applyBorder="1" applyFont="1" applyNumberFormat="1">
      <alignment horizontal="center"/>
    </xf>
    <xf borderId="7" fillId="0" fontId="11" numFmtId="0" xfId="0" applyAlignment="1" applyBorder="1" applyFont="1">
      <alignment horizontal="left" vertical="top" wrapText="1"/>
    </xf>
    <xf borderId="7" fillId="0" fontId="11" numFmtId="0" xfId="0" applyAlignment="1" applyBorder="1" applyFont="1">
      <alignment horizontal="left"/>
    </xf>
    <xf borderId="7" fillId="0" fontId="11" numFmtId="0" xfId="0" applyAlignment="1" applyBorder="1" applyFont="1">
      <alignment vertical="top" wrapText="1"/>
    </xf>
    <xf borderId="7" fillId="0" fontId="28" numFmtId="0" xfId="0" applyAlignment="1" applyBorder="1" applyFont="1">
      <alignment wrapText="1"/>
    </xf>
    <xf borderId="7" fillId="0" fontId="27" numFmtId="0" xfId="0" applyAlignment="1" applyBorder="1" applyFont="1">
      <alignment horizontal="left"/>
    </xf>
    <xf borderId="7" fillId="0" fontId="11" numFmtId="0" xfId="0" applyAlignment="1" applyBorder="1" applyFont="1">
      <alignment horizontal="left" vertical="top" wrapText="1"/>
    </xf>
    <xf borderId="2" fillId="0" fontId="15" numFmtId="0" xfId="0" applyAlignment="1" applyBorder="1" applyFont="1">
      <alignment wrapText="1"/>
    </xf>
    <xf borderId="8" fillId="0" fontId="8" numFmtId="0" xfId="0" applyAlignment="1" applyBorder="1" applyFont="1">
      <alignment horizontal="left" wrapText="1"/>
    </xf>
    <xf borderId="7" fillId="0" fontId="11" numFmtId="165" xfId="0" applyAlignment="1" applyBorder="1" applyFont="1" applyNumberFormat="1">
      <alignment horizontal="left" vertical="top" wrapText="1"/>
    </xf>
    <xf borderId="8" fillId="0" fontId="8" numFmtId="0" xfId="0" applyAlignment="1" applyBorder="1" applyFont="1">
      <alignment wrapText="1"/>
    </xf>
    <xf borderId="7" fillId="0" fontId="11" numFmtId="0" xfId="0" applyAlignment="1" applyBorder="1" applyFont="1">
      <alignment horizontal="left" vertical="top" wrapText="1"/>
    </xf>
    <xf borderId="7" fillId="0" fontId="11" numFmtId="20" xfId="0" applyAlignment="1" applyBorder="1" applyFont="1" applyNumberFormat="1">
      <alignment vertical="top" wrapText="1"/>
    </xf>
    <xf borderId="7" fillId="0" fontId="15" numFmtId="0" xfId="0" applyAlignment="1" applyBorder="1" applyFont="1">
      <alignment wrapText="1"/>
    </xf>
    <xf borderId="7" fillId="0" fontId="11" numFmtId="0" xfId="0" applyAlignment="1" applyBorder="1" applyFont="1">
      <alignment vertical="top" wrapText="1"/>
    </xf>
    <xf borderId="7" fillId="0" fontId="11" numFmtId="0" xfId="0" applyAlignment="1" applyBorder="1" applyFont="1">
      <alignment wrapText="1"/>
    </xf>
    <xf borderId="7" fillId="3" fontId="18" numFmtId="165" xfId="0" applyAlignment="1" applyBorder="1" applyFont="1" applyNumberFormat="1">
      <alignment horizontal="right"/>
    </xf>
    <xf borderId="7" fillId="0" fontId="27" numFmtId="0" xfId="0" applyAlignment="1" applyBorder="1" applyFont="1">
      <alignment horizontal="center" vertical="top" wrapText="1"/>
    </xf>
    <xf borderId="7" fillId="3" fontId="6" numFmtId="0" xfId="0" applyAlignment="1" applyBorder="1" applyFont="1">
      <alignment horizontal="center"/>
    </xf>
    <xf borderId="7" fillId="0" fontId="27" numFmtId="0" xfId="0" applyAlignment="1" applyBorder="1" applyFont="1">
      <alignment wrapText="1"/>
    </xf>
    <xf borderId="8" fillId="0" fontId="29" numFmtId="0" xfId="0" applyAlignment="1" applyBorder="1" applyFont="1">
      <alignment wrapText="1"/>
    </xf>
    <xf borderId="7" fillId="0" fontId="30" numFmtId="0" xfId="0" applyAlignment="1" applyBorder="1" applyFont="1">
      <alignment/>
    </xf>
    <xf borderId="8" fillId="0" fontId="29" numFmtId="0" xfId="0" applyAlignment="1" applyBorder="1" applyFont="1">
      <alignment wrapText="1"/>
    </xf>
    <xf borderId="7" fillId="0" fontId="31" numFmtId="0" xfId="0" applyAlignment="1" applyBorder="1" applyFont="1">
      <alignment/>
    </xf>
    <xf borderId="7" fillId="3" fontId="32" numFmtId="165" xfId="0" applyAlignment="1" applyBorder="1" applyFont="1" applyNumberFormat="1">
      <alignment horizontal="right"/>
    </xf>
    <xf borderId="12" fillId="0" fontId="31" numFmtId="0" xfId="0" applyAlignment="1" applyBorder="1" applyFont="1">
      <alignment/>
    </xf>
    <xf borderId="9" fillId="0" fontId="11" numFmtId="0" xfId="0" applyAlignment="1" applyBorder="1" applyFont="1">
      <alignment/>
    </xf>
    <xf borderId="11" fillId="0" fontId="11" numFmtId="0" xfId="0" applyAlignment="1" applyBorder="1" applyFont="1">
      <alignment horizontal="left"/>
    </xf>
    <xf borderId="7" fillId="0" fontId="11" numFmtId="167" xfId="0" applyAlignment="1" applyBorder="1" applyFont="1" applyNumberFormat="1">
      <alignment vertical="top" wrapText="1"/>
    </xf>
    <xf borderId="7" fillId="0" fontId="27" numFmtId="0" xfId="0" applyAlignment="1" applyBorder="1" applyFont="1">
      <alignment/>
    </xf>
    <xf borderId="0" fillId="0" fontId="11" numFmtId="0" xfId="0" applyAlignment="1" applyFont="1">
      <alignment/>
    </xf>
    <xf borderId="7" fillId="0" fontId="15" numFmtId="0" xfId="0" applyAlignment="1" applyBorder="1" applyFont="1">
      <alignment wrapText="1"/>
    </xf>
    <xf borderId="0" fillId="4" fontId="33" numFmtId="0" xfId="0" applyAlignment="1" applyFont="1">
      <alignment horizontal="left" wrapText="1"/>
    </xf>
    <xf borderId="7" fillId="3" fontId="34" numFmtId="0" xfId="0" applyAlignment="1" applyBorder="1" applyFont="1">
      <alignment horizontal="center"/>
    </xf>
    <xf borderId="2" fillId="0" fontId="11" numFmtId="0" xfId="0" applyAlignment="1" applyBorder="1" applyFont="1">
      <alignment vertical="top" wrapText="1"/>
    </xf>
    <xf borderId="7" fillId="3" fontId="34" numFmtId="0" xfId="0" applyAlignment="1" applyBorder="1" applyFont="1">
      <alignment horizontal="left"/>
    </xf>
    <xf borderId="8" fillId="0" fontId="31" numFmtId="0" xfId="0" applyAlignment="1" applyBorder="1" applyFont="1">
      <alignment/>
    </xf>
    <xf borderId="3" fillId="0" fontId="8" numFmtId="0" xfId="0" applyAlignment="1" applyBorder="1" applyFont="1">
      <alignment wrapText="1"/>
    </xf>
    <xf borderId="2" fillId="0" fontId="35" numFmtId="0" xfId="0" applyAlignment="1" applyBorder="1" applyFont="1">
      <alignment horizontal="center"/>
    </xf>
    <xf borderId="3" fillId="0" fontId="18" numFmtId="0" xfId="0" applyAlignment="1" applyBorder="1" applyFont="1">
      <alignment wrapText="1"/>
    </xf>
    <xf borderId="12" fillId="0" fontId="27" numFmtId="0" xfId="0" applyAlignment="1" applyBorder="1" applyFont="1">
      <alignment vertical="top" wrapText="1"/>
    </xf>
    <xf borderId="2" fillId="5" fontId="19" numFmtId="0" xfId="0" applyAlignment="1" applyBorder="1" applyFont="1">
      <alignment horizontal="center"/>
    </xf>
    <xf borderId="12" fillId="0" fontId="27" numFmtId="0" xfId="0" applyAlignment="1" applyBorder="1" applyFont="1">
      <alignment horizontal="center"/>
    </xf>
    <xf borderId="0" fillId="5" fontId="19" numFmtId="0" xfId="0" applyAlignment="1" applyFont="1">
      <alignment horizontal="center"/>
    </xf>
    <xf borderId="13" fillId="0" fontId="31" numFmtId="0" xfId="0" applyAlignment="1" applyBorder="1" applyFont="1">
      <alignment/>
    </xf>
    <xf borderId="6" fillId="0" fontId="8" numFmtId="0" xfId="0" applyAlignment="1" applyBorder="1" applyFont="1">
      <alignment wrapText="1"/>
    </xf>
    <xf borderId="8" fillId="0" fontId="27" numFmtId="0" xfId="0" applyAlignment="1" applyBorder="1" applyFont="1">
      <alignment vertical="top" wrapText="1"/>
    </xf>
    <xf borderId="7" fillId="0" fontId="36" numFmtId="0" xfId="0" applyAlignment="1" applyBorder="1" applyFont="1">
      <alignment horizontal="center"/>
    </xf>
    <xf borderId="8" fillId="0" fontId="27" numFmtId="0" xfId="0" applyAlignment="1" applyBorder="1" applyFont="1">
      <alignment horizontal="center"/>
    </xf>
    <xf borderId="9" fillId="0" fontId="8" numFmtId="0" xfId="0" applyAlignment="1" applyBorder="1" applyFont="1">
      <alignment wrapText="1"/>
    </xf>
    <xf borderId="8" fillId="0" fontId="27" numFmtId="0" xfId="0" applyAlignment="1" applyBorder="1" applyFont="1">
      <alignment vertical="top" wrapText="1"/>
    </xf>
    <xf borderId="7" fillId="0" fontId="19" numFmtId="0" xfId="0" applyAlignment="1" applyBorder="1" applyFont="1">
      <alignment horizontal="center" wrapText="1"/>
    </xf>
    <xf borderId="13" fillId="0" fontId="27" numFmtId="0" xfId="0" applyAlignment="1" applyBorder="1" applyFont="1">
      <alignment vertical="top" wrapText="1"/>
    </xf>
    <xf borderId="7" fillId="5" fontId="19" numFmtId="0" xfId="0" applyAlignment="1" applyBorder="1" applyFont="1">
      <alignment horizontal="center" wrapText="1"/>
    </xf>
    <xf borderId="13" fillId="0" fontId="27" numFmtId="0" xfId="0" applyAlignment="1" applyBorder="1" applyFont="1">
      <alignment horizontal="center"/>
    </xf>
    <xf borderId="2" fillId="5" fontId="19" numFmtId="0" xfId="0" applyAlignment="1" applyBorder="1" applyFont="1">
      <alignment horizontal="center" wrapText="1"/>
    </xf>
    <xf borderId="13" fillId="0" fontId="27" numFmtId="0" xfId="0" applyAlignment="1" applyBorder="1" applyFont="1">
      <alignment vertical="top" wrapText="1"/>
    </xf>
    <xf borderId="6" fillId="5" fontId="19" numFmtId="0" xfId="0" applyAlignment="1" applyBorder="1" applyFont="1">
      <alignment horizontal="center" wrapText="1"/>
    </xf>
    <xf borderId="7" fillId="0" fontId="35" numFmtId="0" xfId="0" applyAlignment="1" applyBorder="1" applyFont="1">
      <alignment/>
    </xf>
    <xf borderId="2" fillId="5" fontId="21" numFmtId="0" xfId="0" applyAlignment="1" applyBorder="1" applyFont="1">
      <alignment horizontal="center" wrapText="1"/>
    </xf>
    <xf borderId="7" fillId="0" fontId="35" numFmtId="0" xfId="0" applyAlignment="1" applyBorder="1" applyFont="1">
      <alignment/>
    </xf>
    <xf borderId="0" fillId="5" fontId="21" numFmtId="0" xfId="0" applyAlignment="1" applyFont="1">
      <alignment horizontal="center" wrapText="1"/>
    </xf>
    <xf borderId="10" fillId="0" fontId="15" numFmtId="0" xfId="0" applyAlignment="1" applyBorder="1" applyFont="1">
      <alignment wrapText="1"/>
    </xf>
    <xf borderId="7" fillId="0" fontId="19" numFmtId="0" xfId="0" applyAlignment="1" applyBorder="1" applyFont="1">
      <alignment horizontal="center" wrapText="1"/>
    </xf>
    <xf borderId="7" fillId="0" fontId="11" numFmtId="0" xfId="0" applyAlignment="1" applyBorder="1" applyFont="1">
      <alignment wrapText="1"/>
    </xf>
    <xf borderId="7" fillId="5" fontId="19" numFmtId="0" xfId="0" applyAlignment="1" applyBorder="1" applyFont="1">
      <alignment horizontal="center" wrapText="1"/>
    </xf>
    <xf borderId="2" fillId="5" fontId="19" numFmtId="0" xfId="0" applyAlignment="1" applyBorder="1" applyFont="1">
      <alignment horizontal="center" wrapText="1"/>
    </xf>
    <xf borderId="7" fillId="0" fontId="27" numFmtId="0" xfId="0" applyAlignment="1" applyBorder="1" applyFont="1">
      <alignment/>
    </xf>
    <xf borderId="2" fillId="5" fontId="21" numFmtId="0" xfId="0" applyAlignment="1" applyBorder="1" applyFont="1">
      <alignment horizontal="center" wrapText="1"/>
    </xf>
    <xf borderId="7" fillId="6" fontId="11" numFmtId="0" xfId="0" applyAlignment="1" applyBorder="1" applyFill="1" applyFont="1">
      <alignment wrapText="1"/>
    </xf>
    <xf borderId="0" fillId="5" fontId="21" numFmtId="0" xfId="0" applyAlignment="1" applyFont="1">
      <alignment horizontal="center" wrapText="1"/>
    </xf>
    <xf borderId="7" fillId="0" fontId="27" numFmtId="0" xfId="0" applyAlignment="1" applyBorder="1" applyFont="1">
      <alignment horizontal="center"/>
    </xf>
    <xf borderId="5" fillId="0" fontId="8" numFmtId="0" xfId="0" applyAlignment="1" applyBorder="1" applyFont="1">
      <alignment wrapText="1"/>
    </xf>
    <xf borderId="5" fillId="0" fontId="6" numFmtId="0" xfId="0" applyAlignment="1" applyBorder="1" applyFont="1">
      <alignment wrapText="1"/>
    </xf>
    <xf borderId="14" fillId="0" fontId="15" numFmtId="0" xfId="0" applyAlignment="1" applyBorder="1" applyFont="1">
      <alignment wrapText="1"/>
    </xf>
    <xf borderId="5" fillId="0" fontId="18" numFmtId="0" xfId="0" applyAlignment="1" applyBorder="1" applyFont="1">
      <alignment wrapText="1"/>
    </xf>
    <xf borderId="4" fillId="0" fontId="15" numFmtId="0" xfId="0" applyAlignment="1" applyBorder="1" applyFont="1">
      <alignment wrapText="1"/>
    </xf>
    <xf borderId="15" fillId="0" fontId="15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20.57"/>
    <col customWidth="1" min="3" max="3" width="21.86"/>
    <col customWidth="1" min="4" max="4" width="6.86"/>
    <col customWidth="1" min="5" max="5" width="12.29"/>
    <col customWidth="1" min="6" max="6" width="25.29"/>
    <col customWidth="1" min="7" max="7" width="25.43"/>
    <col customWidth="1" min="8" max="11" width="10.43"/>
  </cols>
  <sheetData>
    <row r="1" ht="15.0" customHeight="1">
      <c r="A1" s="4" t="s">
        <v>0</v>
      </c>
      <c r="B1" s="4" t="s">
        <v>1</v>
      </c>
      <c r="C1" s="6"/>
      <c r="D1" s="8"/>
      <c r="E1" s="10"/>
      <c r="F1" s="8"/>
      <c r="G1" s="8"/>
      <c r="H1" s="8"/>
      <c r="I1" s="8"/>
      <c r="J1" s="8"/>
      <c r="K1" s="8"/>
    </row>
    <row r="2" ht="15.0" customHeight="1">
      <c r="A2" s="12" t="s">
        <v>2</v>
      </c>
      <c r="B2" s="14"/>
      <c r="C2" s="8"/>
      <c r="D2" s="8"/>
      <c r="E2" s="10"/>
      <c r="F2" s="12" t="s">
        <v>11</v>
      </c>
      <c r="G2" s="8"/>
      <c r="H2" s="8"/>
      <c r="I2" s="8"/>
      <c r="J2" s="8"/>
      <c r="K2" s="8"/>
    </row>
    <row r="3" ht="15.0" customHeight="1">
      <c r="A3" s="12" t="s">
        <v>6</v>
      </c>
      <c r="B3" s="16"/>
      <c r="C3" s="8"/>
      <c r="D3" s="8"/>
      <c r="E3" s="10"/>
      <c r="F3" s="12" t="s">
        <v>12</v>
      </c>
      <c r="G3" s="8"/>
      <c r="H3" s="8"/>
      <c r="I3" s="8"/>
      <c r="J3" s="8"/>
      <c r="K3" s="8"/>
    </row>
    <row r="4" ht="13.5" customHeight="1">
      <c r="A4" s="20"/>
      <c r="B4" s="20"/>
      <c r="C4" s="20"/>
      <c r="D4" s="20"/>
      <c r="E4" s="22"/>
      <c r="F4" s="20"/>
      <c r="G4" s="20"/>
      <c r="H4" s="20"/>
      <c r="I4" s="24"/>
      <c r="J4" s="24"/>
      <c r="K4" s="24"/>
    </row>
    <row r="5" ht="16.5" customHeight="1">
      <c r="A5" s="26"/>
      <c r="B5" s="15"/>
      <c r="C5" s="15"/>
      <c r="D5" s="15"/>
      <c r="E5" s="15"/>
      <c r="F5" s="15"/>
      <c r="G5" s="15"/>
      <c r="H5" s="25"/>
      <c r="I5" s="28"/>
      <c r="J5" s="28"/>
      <c r="K5" s="28"/>
    </row>
    <row r="6" ht="13.5" customHeight="1">
      <c r="A6" s="29"/>
      <c r="B6" s="29"/>
      <c r="C6" s="29"/>
      <c r="D6" s="30" t="s">
        <v>17</v>
      </c>
      <c r="E6" s="32" t="s">
        <v>18</v>
      </c>
      <c r="F6" s="29"/>
      <c r="G6" s="34"/>
      <c r="H6" s="34"/>
      <c r="I6" s="35"/>
      <c r="J6" s="35"/>
      <c r="K6" s="35"/>
    </row>
    <row r="7">
      <c r="A7" s="37" t="s">
        <v>15</v>
      </c>
      <c r="B7" s="15"/>
      <c r="C7" s="25"/>
      <c r="D7" s="39">
        <v>40.0</v>
      </c>
      <c r="E7" s="40">
        <v>80.0</v>
      </c>
      <c r="F7" s="41" t="s">
        <v>16</v>
      </c>
      <c r="G7" s="42"/>
      <c r="H7" s="8"/>
      <c r="I7" s="8"/>
      <c r="J7" s="8"/>
      <c r="K7" s="8"/>
    </row>
    <row r="8" ht="13.5" customHeight="1">
      <c r="A8" s="46"/>
      <c r="B8" s="46"/>
      <c r="C8" s="53"/>
      <c r="D8" s="44"/>
      <c r="E8" s="55"/>
      <c r="F8" s="56"/>
      <c r="G8" s="20"/>
      <c r="H8" s="57"/>
      <c r="I8" s="8"/>
      <c r="J8" s="8"/>
      <c r="K8" s="8"/>
    </row>
    <row r="9">
      <c r="A9" s="61" t="s">
        <v>19</v>
      </c>
      <c r="B9" s="61" t="s">
        <v>20</v>
      </c>
      <c r="C9" s="63" t="s">
        <v>21</v>
      </c>
      <c r="D9" s="66"/>
      <c r="E9" s="68" t="s">
        <v>23</v>
      </c>
      <c r="F9" s="15"/>
      <c r="G9" s="71" t="s">
        <v>24</v>
      </c>
      <c r="H9" s="71" t="s">
        <v>33</v>
      </c>
      <c r="I9" s="73"/>
      <c r="J9" s="73"/>
      <c r="K9" s="73"/>
    </row>
    <row r="10" ht="36.75" customHeight="1">
      <c r="A10" s="75" t="s">
        <v>25</v>
      </c>
      <c r="B10" s="75" t="s">
        <v>26</v>
      </c>
      <c r="C10" s="77" t="str">
        <f>'Original Recipe'!C11</f>
        <v>Ground Pork</v>
      </c>
      <c r="D10" s="80">
        <v>4.5</v>
      </c>
      <c r="E10" s="82">
        <f>ROUNDUP(110*E7/1000,1)</f>
        <v>8.8</v>
      </c>
      <c r="F10" s="84" t="str">
        <f>'Original Recipe'!E11</f>
        <v>kg of meat</v>
      </c>
      <c r="G10" s="85" t="s">
        <v>42</v>
      </c>
      <c r="H10" s="87"/>
      <c r="I10" s="88"/>
      <c r="J10" s="88"/>
      <c r="K10" s="88"/>
    </row>
    <row r="11">
      <c r="A11" s="75" t="s">
        <v>43</v>
      </c>
      <c r="B11" s="75" t="s">
        <v>26</v>
      </c>
      <c r="C11" s="77" t="str">
        <f>'Original Recipe'!C12</f>
        <v>Basil</v>
      </c>
      <c r="D11" s="80">
        <v>400.0</v>
      </c>
      <c r="E11" s="82">
        <f t="shared" ref="E11:E21" si="1">D11*$E$7/$D$7</f>
        <v>800</v>
      </c>
      <c r="F11" s="92" t="s">
        <v>69</v>
      </c>
      <c r="G11" s="94" t="s">
        <v>71</v>
      </c>
      <c r="H11" s="87"/>
      <c r="I11" s="96" t="s">
        <v>72</v>
      </c>
      <c r="J11" s="96">
        <v>500.0</v>
      </c>
      <c r="K11" s="96" t="s">
        <v>73</v>
      </c>
    </row>
    <row r="12">
      <c r="A12" s="75" t="s">
        <v>43</v>
      </c>
      <c r="B12" s="75" t="s">
        <v>26</v>
      </c>
      <c r="C12" s="77" t="str">
        <f>'Original Recipe'!C13</f>
        <v>tomatoes</v>
      </c>
      <c r="D12" s="80">
        <v>10.0</v>
      </c>
      <c r="E12" s="82">
        <f t="shared" si="1"/>
        <v>20</v>
      </c>
      <c r="F12" s="84" t="str">
        <f>'Original Recipe'!E13</f>
        <v>each</v>
      </c>
      <c r="G12" s="87"/>
      <c r="H12" s="87"/>
      <c r="I12" s="96" t="s">
        <v>75</v>
      </c>
      <c r="J12" s="96">
        <v>10.0</v>
      </c>
      <c r="K12" s="96" t="s">
        <v>76</v>
      </c>
    </row>
    <row r="13">
      <c r="A13" s="75" t="s">
        <v>43</v>
      </c>
      <c r="B13" s="75" t="s">
        <v>26</v>
      </c>
      <c r="C13" s="77" t="str">
        <f>'Original Recipe'!C14</f>
        <v>onions</v>
      </c>
      <c r="D13" s="80">
        <v>4.0</v>
      </c>
      <c r="E13" s="82">
        <f t="shared" si="1"/>
        <v>8</v>
      </c>
      <c r="F13" s="84" t="str">
        <f>'Original Recipe'!E14</f>
        <v>each</v>
      </c>
      <c r="G13" s="87"/>
      <c r="H13" s="87"/>
      <c r="I13" s="96" t="s">
        <v>77</v>
      </c>
      <c r="J13" s="96">
        <v>6.0</v>
      </c>
      <c r="K13" s="96" t="s">
        <v>76</v>
      </c>
    </row>
    <row r="14">
      <c r="A14" s="75" t="s">
        <v>43</v>
      </c>
      <c r="B14" s="75" t="s">
        <v>26</v>
      </c>
      <c r="C14" s="77" t="str">
        <f>'Original Recipe'!C15</f>
        <v>garlic</v>
      </c>
      <c r="D14" s="80">
        <v>4.0</v>
      </c>
      <c r="E14" s="82">
        <f t="shared" si="1"/>
        <v>8</v>
      </c>
      <c r="F14" s="84" t="str">
        <f>'Original Recipe'!E15</f>
        <v>tablespoons</v>
      </c>
      <c r="G14" s="85" t="s">
        <v>40</v>
      </c>
      <c r="H14" s="87"/>
      <c r="I14" s="96" t="s">
        <v>78</v>
      </c>
      <c r="J14" s="96">
        <v>1.0</v>
      </c>
      <c r="K14" s="96" t="s">
        <v>79</v>
      </c>
    </row>
    <row r="15">
      <c r="A15" s="75" t="s">
        <v>43</v>
      </c>
      <c r="B15" s="75" t="s">
        <v>26</v>
      </c>
      <c r="C15" s="77" t="str">
        <f>'Original Recipe'!C16</f>
        <v>cabbage</v>
      </c>
      <c r="D15" s="80">
        <v>6.0</v>
      </c>
      <c r="E15" s="82">
        <f t="shared" si="1"/>
        <v>12</v>
      </c>
      <c r="F15" s="84" t="str">
        <f>'Original Recipe'!E16</f>
        <v>台斤</v>
      </c>
      <c r="G15" s="85" t="s">
        <v>80</v>
      </c>
      <c r="H15" s="87"/>
      <c r="I15" s="96" t="s">
        <v>81</v>
      </c>
      <c r="J15" s="96">
        <v>6.0</v>
      </c>
      <c r="K15" s="96" t="s">
        <v>79</v>
      </c>
    </row>
    <row r="16">
      <c r="A16" s="75" t="s">
        <v>82</v>
      </c>
      <c r="B16" s="75" t="s">
        <v>57</v>
      </c>
      <c r="C16" s="77" t="str">
        <f>'Original Recipe'!C17</f>
        <v>Soy Sauce</v>
      </c>
      <c r="D16" s="80">
        <v>0.5</v>
      </c>
      <c r="E16" s="82">
        <f t="shared" si="1"/>
        <v>1</v>
      </c>
      <c r="F16" s="84" t="str">
        <f>'Original Recipe'!E17</f>
        <v>cups</v>
      </c>
      <c r="G16" s="87"/>
      <c r="H16" s="87"/>
      <c r="I16" s="88"/>
      <c r="J16" s="88"/>
      <c r="K16" s="88"/>
    </row>
    <row r="17">
      <c r="A17" s="75" t="s">
        <v>30</v>
      </c>
      <c r="B17" s="75" t="s">
        <v>57</v>
      </c>
      <c r="C17" s="77" t="str">
        <f>'Original Recipe'!C18</f>
        <v>Fish Sauce</v>
      </c>
      <c r="D17" s="80">
        <v>1.2</v>
      </c>
      <c r="E17" s="82">
        <f t="shared" si="1"/>
        <v>2.4</v>
      </c>
      <c r="F17" s="84" t="str">
        <f>'Original Recipe'!E18</f>
        <v>cups</v>
      </c>
      <c r="G17" s="85" t="s">
        <v>58</v>
      </c>
      <c r="H17" s="87"/>
      <c r="I17" s="88"/>
      <c r="J17" s="88"/>
      <c r="K17" s="88"/>
    </row>
    <row r="18">
      <c r="A18" s="75" t="s">
        <v>82</v>
      </c>
      <c r="B18" s="75" t="s">
        <v>57</v>
      </c>
      <c r="C18" s="77" t="str">
        <f>'Original Recipe'!C19</f>
        <v>Oyster Sauce</v>
      </c>
      <c r="D18" s="80">
        <v>1.2</v>
      </c>
      <c r="E18" s="82">
        <f t="shared" si="1"/>
        <v>2.4</v>
      </c>
      <c r="F18" s="84" t="str">
        <f>'Original Recipe'!E19</f>
        <v>cups</v>
      </c>
      <c r="G18" s="87"/>
      <c r="H18" s="87"/>
      <c r="I18" s="88"/>
      <c r="J18" s="88"/>
      <c r="K18" s="88"/>
    </row>
    <row r="19">
      <c r="A19" s="75" t="s">
        <v>82</v>
      </c>
      <c r="B19" s="75" t="s">
        <v>57</v>
      </c>
      <c r="C19" s="77" t="str">
        <f>'Original Recipe'!C20</f>
        <v>brown sugar</v>
      </c>
      <c r="D19" s="80">
        <v>0.4</v>
      </c>
      <c r="E19" s="82">
        <f t="shared" si="1"/>
        <v>0.8</v>
      </c>
      <c r="F19" s="84" t="str">
        <f>'Original Recipe'!E20</f>
        <v>cups</v>
      </c>
      <c r="G19" s="87"/>
      <c r="H19" s="87"/>
      <c r="I19" s="88"/>
      <c r="J19" s="88"/>
      <c r="K19" s="88"/>
    </row>
    <row r="20">
      <c r="A20" s="75" t="s">
        <v>82</v>
      </c>
      <c r="B20" s="75" t="s">
        <v>59</v>
      </c>
      <c r="C20" s="75" t="s">
        <v>60</v>
      </c>
      <c r="D20" s="80">
        <v>0.25</v>
      </c>
      <c r="E20" s="82">
        <f t="shared" si="1"/>
        <v>0.5</v>
      </c>
      <c r="F20" s="71" t="s">
        <v>49</v>
      </c>
      <c r="G20" s="85" t="s">
        <v>61</v>
      </c>
      <c r="H20" s="87"/>
      <c r="I20" s="88"/>
      <c r="J20" s="88"/>
      <c r="K20" s="88"/>
    </row>
    <row r="21">
      <c r="A21" s="75" t="s">
        <v>82</v>
      </c>
      <c r="B21" s="77"/>
      <c r="C21" s="77" t="str">
        <f>'Original Recipe'!C21</f>
        <v>rice</v>
      </c>
      <c r="D21" s="80">
        <v>20.0</v>
      </c>
      <c r="E21" s="82">
        <f t="shared" si="1"/>
        <v>40</v>
      </c>
      <c r="F21" s="84" t="str">
        <f>'Original Recipe'!E21</f>
        <v>cups</v>
      </c>
      <c r="G21" s="87"/>
      <c r="H21" s="87"/>
      <c r="I21" s="88"/>
      <c r="J21" s="88"/>
      <c r="K21" s="88"/>
    </row>
    <row r="22">
      <c r="A22" s="111" t="s">
        <v>30</v>
      </c>
      <c r="B22" s="113" t="s">
        <v>91</v>
      </c>
      <c r="C22" s="115" t="s">
        <v>92</v>
      </c>
      <c r="D22" s="117"/>
      <c r="E22" s="119">
        <v>9.0</v>
      </c>
      <c r="F22" s="121"/>
      <c r="G22" s="94" t="s">
        <v>99</v>
      </c>
      <c r="H22" s="87"/>
      <c r="I22" s="88"/>
      <c r="J22" s="88"/>
      <c r="K22" s="88"/>
    </row>
    <row r="23">
      <c r="A23" s="123" t="s">
        <v>30</v>
      </c>
      <c r="B23" s="125" t="s">
        <v>91</v>
      </c>
      <c r="C23" s="127" t="s">
        <v>102</v>
      </c>
      <c r="D23" s="129"/>
      <c r="E23" s="119">
        <v>2.0</v>
      </c>
      <c r="F23" s="121"/>
      <c r="G23" s="87"/>
      <c r="H23" s="87"/>
      <c r="I23" s="88"/>
      <c r="J23" s="88"/>
      <c r="K23" s="88"/>
    </row>
    <row r="24" ht="13.5" customHeight="1">
      <c r="A24" s="142"/>
      <c r="B24" s="144"/>
      <c r="C24" s="144"/>
      <c r="D24" s="144"/>
      <c r="E24" s="150"/>
      <c r="F24" s="152"/>
      <c r="G24" s="87"/>
      <c r="H24" s="87"/>
      <c r="I24" s="88"/>
      <c r="J24" s="88"/>
      <c r="K24" s="88"/>
    </row>
    <row r="25" ht="13.5" customHeight="1">
      <c r="A25" s="144"/>
      <c r="B25" s="125"/>
      <c r="C25" s="154" t="s">
        <v>81</v>
      </c>
      <c r="D25" s="156"/>
      <c r="E25" s="158">
        <v>2.0</v>
      </c>
      <c r="F25" s="167" t="s">
        <v>195</v>
      </c>
      <c r="G25" s="169" t="s">
        <v>208</v>
      </c>
      <c r="H25" s="87"/>
      <c r="I25" s="88"/>
      <c r="J25" s="88"/>
      <c r="K25" s="88"/>
    </row>
    <row r="26" ht="13.5" customHeight="1">
      <c r="A26" s="171"/>
      <c r="B26" s="171"/>
      <c r="C26" s="53"/>
      <c r="D26" s="53"/>
      <c r="E26" s="173"/>
      <c r="F26" s="20"/>
      <c r="G26" s="53"/>
      <c r="H26" s="53"/>
      <c r="I26" s="24"/>
      <c r="J26" s="24"/>
      <c r="K26" s="24"/>
    </row>
    <row r="27" ht="16.5" customHeight="1">
      <c r="A27" s="175" t="s">
        <v>56</v>
      </c>
      <c r="B27" s="15"/>
      <c r="C27" s="15"/>
      <c r="D27" s="15"/>
      <c r="E27" s="15"/>
      <c r="F27" s="15"/>
      <c r="G27" s="15"/>
      <c r="H27" s="25"/>
      <c r="I27" s="177"/>
      <c r="J27" s="177"/>
      <c r="K27" s="177"/>
    </row>
    <row r="28">
      <c r="A28" s="37" t="s">
        <v>64</v>
      </c>
      <c r="B28" s="15"/>
      <c r="C28" s="15"/>
      <c r="D28" s="179"/>
      <c r="E28" s="181"/>
      <c r="F28" s="183"/>
      <c r="G28" s="8"/>
      <c r="H28" s="8"/>
      <c r="I28" s="8"/>
      <c r="J28" s="8"/>
      <c r="K28" s="8"/>
    </row>
    <row r="29" ht="13.5" customHeight="1">
      <c r="A29" s="53"/>
      <c r="B29" s="53"/>
      <c r="C29" s="53"/>
      <c r="D29" s="53"/>
      <c r="E29" s="173"/>
      <c r="F29" s="20"/>
      <c r="G29" s="20"/>
      <c r="H29" s="20"/>
      <c r="I29" s="24"/>
      <c r="J29" s="24"/>
      <c r="K29" s="24"/>
    </row>
    <row r="30">
      <c r="A30" s="185" t="s">
        <v>21</v>
      </c>
      <c r="B30" s="187" t="s">
        <v>65</v>
      </c>
      <c r="C30" s="189" t="s">
        <v>70</v>
      </c>
      <c r="D30" s="191"/>
      <c r="E30" s="193" t="s">
        <v>68</v>
      </c>
      <c r="F30" s="15"/>
      <c r="G30" s="15"/>
      <c r="H30" s="15"/>
      <c r="I30" s="195"/>
      <c r="J30" s="195"/>
      <c r="K30" s="195"/>
    </row>
    <row r="31" ht="14.25" customHeight="1">
      <c r="A31" s="197"/>
      <c r="B31" s="199"/>
      <c r="C31" s="200"/>
      <c r="D31" s="191"/>
      <c r="E31" s="202"/>
      <c r="F31" s="15"/>
      <c r="G31" s="15"/>
      <c r="H31" s="15"/>
      <c r="I31" s="204"/>
      <c r="J31" s="204"/>
      <c r="K31" s="204"/>
    </row>
    <row r="32" ht="13.5" customHeight="1">
      <c r="A32" s="206"/>
      <c r="B32" s="206"/>
      <c r="C32" s="207"/>
      <c r="D32" s="207"/>
      <c r="E32" s="209"/>
      <c r="F32" s="207"/>
      <c r="G32" s="207"/>
      <c r="H32" s="207"/>
      <c r="I32" s="24"/>
      <c r="J32" s="24"/>
      <c r="K32" s="24"/>
    </row>
  </sheetData>
  <mergeCells count="7">
    <mergeCell ref="A5:H5"/>
    <mergeCell ref="A7:C7"/>
    <mergeCell ref="E9:F9"/>
    <mergeCell ref="A27:H27"/>
    <mergeCell ref="A28:C28"/>
    <mergeCell ref="E30:H30"/>
    <mergeCell ref="E31:H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20.57"/>
    <col customWidth="1" min="3" max="3" width="21.86"/>
    <col customWidth="1" min="4" max="4" width="17.0"/>
    <col customWidth="1" min="5" max="5" width="20.43"/>
    <col customWidth="1" min="6" max="6" width="27.43"/>
    <col customWidth="1" min="7" max="7" width="25.57"/>
  </cols>
  <sheetData>
    <row r="1" ht="15.0" customHeight="1">
      <c r="A1" s="1" t="s">
        <v>0</v>
      </c>
      <c r="B1" s="1" t="s">
        <v>1</v>
      </c>
      <c r="C1" s="2"/>
    </row>
    <row r="2" ht="15.0" customHeight="1">
      <c r="A2" s="3" t="s">
        <v>2</v>
      </c>
      <c r="B2" s="5">
        <f>50*D8</f>
        <v>2750</v>
      </c>
      <c r="E2" s="3" t="s">
        <v>5</v>
      </c>
    </row>
    <row r="3" ht="15.0" customHeight="1">
      <c r="A3" s="3" t="s">
        <v>6</v>
      </c>
      <c r="B3" s="3" t="s">
        <v>13</v>
      </c>
      <c r="E3" s="3" t="s">
        <v>14</v>
      </c>
    </row>
    <row r="4">
      <c r="C4" s="9" t="s">
        <v>9</v>
      </c>
      <c r="D4" s="9" t="s">
        <v>9</v>
      </c>
    </row>
    <row r="5" ht="13.5" customHeight="1">
      <c r="A5" s="11"/>
      <c r="B5" s="11"/>
      <c r="C5" s="11"/>
      <c r="D5" s="11"/>
      <c r="E5" s="11"/>
      <c r="F5" s="11"/>
      <c r="G5" s="11"/>
    </row>
    <row r="6" ht="16.5" customHeight="1">
      <c r="A6" s="13" t="s">
        <v>10</v>
      </c>
      <c r="B6" s="15"/>
      <c r="C6" s="15"/>
      <c r="D6" s="15"/>
      <c r="E6" s="15"/>
      <c r="F6" s="15"/>
      <c r="G6" s="15"/>
    </row>
    <row r="7" ht="13.5" customHeight="1">
      <c r="A7" s="18"/>
      <c r="B7" s="18"/>
      <c r="C7" s="18"/>
      <c r="D7" s="18"/>
      <c r="E7" s="18"/>
      <c r="F7" s="21"/>
      <c r="G7" s="21"/>
    </row>
    <row r="8">
      <c r="A8" s="23" t="s">
        <v>15</v>
      </c>
      <c r="B8" s="15"/>
      <c r="C8" s="25"/>
      <c r="D8" s="27">
        <v>55.0</v>
      </c>
      <c r="E8" s="31" t="s">
        <v>16</v>
      </c>
      <c r="F8" s="36"/>
    </row>
    <row r="9" ht="13.5" customHeight="1">
      <c r="A9" s="38"/>
      <c r="B9" s="38"/>
      <c r="C9" s="44"/>
      <c r="D9" s="44"/>
      <c r="E9" s="44"/>
      <c r="F9" s="11"/>
      <c r="G9" s="49"/>
    </row>
    <row r="10">
      <c r="A10" s="47" t="s">
        <v>19</v>
      </c>
      <c r="B10" s="47" t="s">
        <v>20</v>
      </c>
      <c r="C10" s="48" t="s">
        <v>21</v>
      </c>
      <c r="D10" s="50" t="s">
        <v>23</v>
      </c>
      <c r="E10" s="15"/>
      <c r="F10" s="51" t="s">
        <v>24</v>
      </c>
      <c r="G10" s="51" t="s">
        <v>33</v>
      </c>
    </row>
    <row r="11" ht="36.75" customHeight="1">
      <c r="A11" s="52" t="s">
        <v>25</v>
      </c>
      <c r="B11" s="52" t="s">
        <v>26</v>
      </c>
      <c r="C11" s="54" t="str">
        <f>'Original Recipe'!C11</f>
        <v>Ground Pork</v>
      </c>
      <c r="D11" s="60">
        <f>ROUNDUP(120*D8/1000,1)</f>
        <v>6.6</v>
      </c>
      <c r="E11" s="62" t="str">
        <f>'Original Recipe'!E11</f>
        <v>kg of meat</v>
      </c>
      <c r="F11" s="59" t="s">
        <v>42</v>
      </c>
      <c r="G11" s="60"/>
    </row>
    <row r="12">
      <c r="A12" s="52" t="s">
        <v>43</v>
      </c>
      <c r="B12" s="52" t="s">
        <v>26</v>
      </c>
      <c r="C12" s="54" t="str">
        <f>'Original Recipe'!C12</f>
        <v>Basil</v>
      </c>
      <c r="D12" s="64">
        <v>600.0</v>
      </c>
      <c r="E12" s="62" t="str">
        <f>'Original Recipe'!E12</f>
        <v>grams</v>
      </c>
      <c r="F12" s="59" t="s">
        <v>44</v>
      </c>
      <c r="G12" s="60"/>
    </row>
    <row r="13">
      <c r="A13" s="52" t="s">
        <v>43</v>
      </c>
      <c r="B13" s="52" t="s">
        <v>26</v>
      </c>
      <c r="C13" s="54" t="str">
        <f>'Original Recipe'!C13</f>
        <v>tomatoes</v>
      </c>
      <c r="D13" s="67">
        <f>ROUNDUP('Original Recipe'!D13/'Original Recipe'!$D$8*Estimate!$E$7,1)</f>
        <v>17.4</v>
      </c>
      <c r="E13" s="62" t="str">
        <f>'Original Recipe'!E13</f>
        <v>each</v>
      </c>
      <c r="F13" s="60"/>
      <c r="G13" s="60"/>
    </row>
    <row r="14">
      <c r="A14" s="52" t="s">
        <v>43</v>
      </c>
      <c r="B14" s="52" t="s">
        <v>26</v>
      </c>
      <c r="C14" s="54" t="str">
        <f>'Original Recipe'!C14</f>
        <v>onions</v>
      </c>
      <c r="D14" s="67">
        <f>ROUNDUP('Original Recipe'!D14/'Original Recipe'!$D$8*Estimate!$E$7,1)</f>
        <v>8</v>
      </c>
      <c r="E14" s="62" t="str">
        <f>'Original Recipe'!E14</f>
        <v>each</v>
      </c>
      <c r="F14" s="60"/>
      <c r="G14" s="60"/>
    </row>
    <row r="15">
      <c r="A15" s="54" t="str">
        <f>'Original Recipe'!A15</f>
        <v>FH</v>
      </c>
      <c r="B15" s="52" t="s">
        <v>26</v>
      </c>
      <c r="C15" s="54" t="str">
        <f>'Original Recipe'!C15</f>
        <v>garlic</v>
      </c>
      <c r="D15" s="67">
        <f>ROUNDUP('Original Recipe'!D15/'Original Recipe'!$D$8*Estimate!$E$7,1)</f>
        <v>8</v>
      </c>
      <c r="E15" s="62" t="str">
        <f>'Original Recipe'!E15</f>
        <v>tablespoons</v>
      </c>
      <c r="F15" s="60"/>
      <c r="G15" s="60"/>
    </row>
    <row r="16">
      <c r="A16" s="52" t="s">
        <v>43</v>
      </c>
      <c r="B16" s="52" t="s">
        <v>26</v>
      </c>
      <c r="C16" s="54" t="str">
        <f>'Original Recipe'!C16</f>
        <v>cabbage</v>
      </c>
      <c r="D16" s="67">
        <f>ROUNDUP('Original Recipe'!D16/'Original Recipe'!$D$8*Estimate!$E$7,1)</f>
        <v>12</v>
      </c>
      <c r="E16" s="62" t="str">
        <f>'Original Recipe'!E16</f>
        <v>台斤</v>
      </c>
      <c r="F16" s="60"/>
      <c r="G16" s="60"/>
    </row>
    <row r="17">
      <c r="A17" s="54" t="str">
        <f>'Original Recipe'!A17</f>
        <v>FH</v>
      </c>
      <c r="B17" s="52" t="s">
        <v>57</v>
      </c>
      <c r="C17" s="54" t="str">
        <f>'Original Recipe'!C17</f>
        <v>Soy Sauce</v>
      </c>
      <c r="D17" s="67">
        <f>ROUNDUP('Original Recipe'!D17/'Original Recipe'!$D$8*Estimate!$E$7,1)</f>
        <v>1.4</v>
      </c>
      <c r="E17" s="62" t="str">
        <f>'Original Recipe'!E17</f>
        <v>cups</v>
      </c>
      <c r="F17" s="60"/>
      <c r="G17" s="60"/>
    </row>
    <row r="18">
      <c r="A18" s="52" t="s">
        <v>30</v>
      </c>
      <c r="B18" s="52" t="s">
        <v>57</v>
      </c>
      <c r="C18" s="54" t="str">
        <f>'Original Recipe'!C18</f>
        <v>Fish Sauce</v>
      </c>
      <c r="D18" s="67">
        <f>ROUNDUP('Original Recipe'!D18/'Original Recipe'!$D$8*Estimate!$E$7,1)</f>
        <v>2.7</v>
      </c>
      <c r="E18" s="62" t="str">
        <f>'Original Recipe'!E18</f>
        <v>cups</v>
      </c>
      <c r="F18" s="59" t="s">
        <v>58</v>
      </c>
      <c r="G18" s="60"/>
    </row>
    <row r="19">
      <c r="A19" s="52" t="s">
        <v>37</v>
      </c>
      <c r="B19" s="52" t="s">
        <v>57</v>
      </c>
      <c r="C19" s="54" t="str">
        <f>'Original Recipe'!C19</f>
        <v>Oyster Sauce</v>
      </c>
      <c r="D19" s="67">
        <f>ROUNDUP('Original Recipe'!D19/'Original Recipe'!$D$8*Estimate!$E$7,1)</f>
        <v>2.7</v>
      </c>
      <c r="E19" s="62" t="str">
        <f>'Original Recipe'!E19</f>
        <v>cups</v>
      </c>
      <c r="F19" s="60"/>
      <c r="G19" s="60"/>
    </row>
    <row r="20">
      <c r="A20" s="54" t="str">
        <f>'Original Recipe'!A20</f>
        <v>FH</v>
      </c>
      <c r="B20" s="52" t="s">
        <v>57</v>
      </c>
      <c r="C20" s="54" t="str">
        <f>'Original Recipe'!C20</f>
        <v>brown sugar</v>
      </c>
      <c r="D20" s="67">
        <f>ROUNDUP('Original Recipe'!D20/'Original Recipe'!$D$8*Estimate!$E$7,1)</f>
        <v>0.8</v>
      </c>
      <c r="E20" s="62" t="str">
        <f>'Original Recipe'!E20</f>
        <v>cups</v>
      </c>
      <c r="F20" s="60"/>
      <c r="G20" s="60"/>
    </row>
    <row r="21">
      <c r="A21" s="52" t="s">
        <v>37</v>
      </c>
      <c r="B21" s="52" t="s">
        <v>59</v>
      </c>
      <c r="C21" s="52" t="s">
        <v>60</v>
      </c>
      <c r="D21" s="76">
        <v>0.25</v>
      </c>
      <c r="E21" s="58" t="s">
        <v>49</v>
      </c>
      <c r="F21" s="59" t="s">
        <v>61</v>
      </c>
      <c r="G21" s="60"/>
    </row>
    <row r="22">
      <c r="A22" s="54" t="str">
        <f>'Original Recipe'!A21</f>
        <v>FH</v>
      </c>
      <c r="B22" s="54"/>
      <c r="C22" s="54" t="str">
        <f>'Original Recipe'!C21</f>
        <v>rice</v>
      </c>
      <c r="D22" s="67">
        <f>ROUNDUP('Original Recipe'!D21/'Original Recipe'!$D$8*Estimate!$E$7,1)</f>
        <v>0</v>
      </c>
      <c r="E22" s="62" t="str">
        <f>'Original Recipe'!E21</f>
        <v>cups</v>
      </c>
      <c r="F22" s="59" t="s">
        <v>54</v>
      </c>
      <c r="G22" s="60"/>
    </row>
    <row r="23">
      <c r="A23" s="54" t="str">
        <f>'Original Recipe'!A22</f>
        <v>RT</v>
      </c>
      <c r="B23" s="54"/>
      <c r="C23" s="52" t="s">
        <v>62</v>
      </c>
      <c r="D23" s="59">
        <v>7.0</v>
      </c>
      <c r="E23" s="58" t="s">
        <v>63</v>
      </c>
      <c r="F23" s="60"/>
      <c r="G23" s="60"/>
    </row>
    <row r="24" ht="13.5" customHeight="1">
      <c r="A24" s="15"/>
      <c r="B24" s="15"/>
      <c r="C24" s="44"/>
      <c r="D24" s="44"/>
      <c r="E24" s="44"/>
      <c r="F24" s="44"/>
      <c r="G24" s="44"/>
    </row>
    <row r="25" ht="16.5" customHeight="1">
      <c r="A25" s="72" t="s">
        <v>56</v>
      </c>
      <c r="B25" s="15"/>
      <c r="C25" s="15"/>
      <c r="D25" s="15"/>
      <c r="E25" s="15"/>
      <c r="F25" s="15"/>
      <c r="G25" s="15"/>
    </row>
    <row r="26" ht="13.5" customHeight="1">
      <c r="A26" s="74"/>
      <c r="B26" s="18"/>
      <c r="C26" s="78"/>
      <c r="D26" s="78"/>
      <c r="E26" s="79"/>
      <c r="F26" s="79"/>
      <c r="G26" s="81"/>
    </row>
    <row r="27">
      <c r="A27" s="23" t="s">
        <v>64</v>
      </c>
      <c r="B27" s="15"/>
      <c r="C27" s="15"/>
      <c r="D27" s="83"/>
      <c r="E27" s="86"/>
    </row>
    <row r="28" ht="13.5" customHeight="1">
      <c r="A28" s="44"/>
      <c r="B28" s="44"/>
      <c r="C28" s="44"/>
      <c r="D28" s="44"/>
      <c r="E28" s="11"/>
      <c r="F28" s="11"/>
      <c r="G28" s="11"/>
    </row>
    <row r="29">
      <c r="A29" s="48" t="s">
        <v>21</v>
      </c>
      <c r="B29" s="91" t="s">
        <v>65</v>
      </c>
      <c r="C29" s="91" t="s">
        <v>70</v>
      </c>
      <c r="D29" s="93" t="s">
        <v>68</v>
      </c>
      <c r="E29" s="15"/>
      <c r="F29" s="15"/>
      <c r="G29" s="15"/>
    </row>
    <row r="30" ht="28.5" customHeight="1">
      <c r="A30" s="95"/>
      <c r="B30" s="97"/>
      <c r="C30" s="97"/>
      <c r="D30" s="99" t="s">
        <v>74</v>
      </c>
      <c r="E30" s="15"/>
      <c r="F30" s="15"/>
      <c r="G30" s="25"/>
    </row>
    <row r="31" ht="28.5" customHeight="1">
      <c r="A31" s="95"/>
      <c r="B31" s="97"/>
      <c r="C31" s="97"/>
      <c r="D31" s="101"/>
      <c r="E31" s="15"/>
      <c r="F31" s="15"/>
      <c r="G31" s="15"/>
    </row>
    <row r="32" ht="27.0" customHeight="1">
      <c r="A32" s="95"/>
      <c r="B32" s="97"/>
      <c r="C32" s="97"/>
      <c r="D32" s="101"/>
      <c r="E32" s="15"/>
      <c r="F32" s="15"/>
      <c r="G32" s="15"/>
    </row>
    <row r="33" ht="13.5" customHeight="1">
      <c r="A33" s="95"/>
      <c r="B33" s="97"/>
      <c r="C33" s="97"/>
      <c r="D33" s="104"/>
      <c r="E33" s="15"/>
      <c r="F33" s="15"/>
      <c r="G33" s="25"/>
    </row>
    <row r="34" ht="13.5" customHeight="1">
      <c r="A34" s="105"/>
      <c r="B34" s="105"/>
      <c r="C34" s="81"/>
      <c r="D34" s="81"/>
      <c r="E34" s="81"/>
      <c r="F34" s="81"/>
      <c r="G34" s="81"/>
    </row>
  </sheetData>
  <mergeCells count="10">
    <mergeCell ref="A8:C8"/>
    <mergeCell ref="A6:G6"/>
    <mergeCell ref="D10:E10"/>
    <mergeCell ref="D29:G29"/>
    <mergeCell ref="A25:G25"/>
    <mergeCell ref="A27:C27"/>
    <mergeCell ref="D31:G31"/>
    <mergeCell ref="D32:G32"/>
    <mergeCell ref="D33:G33"/>
    <mergeCell ref="D30:G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71"/>
    <col customWidth="1" min="2" max="2" width="15.86"/>
    <col customWidth="1" min="3" max="3" width="21.86"/>
    <col customWidth="1" min="4" max="4" width="8.86"/>
    <col customWidth="1" min="5" max="5" width="20.43"/>
    <col customWidth="1" min="6" max="6" width="26.86"/>
  </cols>
  <sheetData>
    <row r="1" ht="15.0" customHeight="1">
      <c r="A1" s="1" t="s">
        <v>3</v>
      </c>
      <c r="B1" s="1" t="s">
        <v>1</v>
      </c>
    </row>
    <row r="2" ht="15.0" customHeight="1">
      <c r="A2" s="3" t="s">
        <v>4</v>
      </c>
      <c r="B2" s="5">
        <f>50*D8</f>
        <v>3000</v>
      </c>
      <c r="E2" s="3" t="s">
        <v>5</v>
      </c>
    </row>
    <row r="3" ht="15.0" customHeight="1">
      <c r="A3" s="3" t="s">
        <v>6</v>
      </c>
      <c r="B3" s="7" t="s">
        <v>7</v>
      </c>
      <c r="E3" s="3" t="s">
        <v>8</v>
      </c>
    </row>
    <row r="4">
      <c r="C4" s="9" t="s">
        <v>9</v>
      </c>
      <c r="D4" s="9" t="s">
        <v>9</v>
      </c>
    </row>
    <row r="5" ht="13.5" customHeight="1">
      <c r="A5" s="11"/>
      <c r="B5" s="11"/>
      <c r="C5" s="11"/>
      <c r="D5" s="11"/>
      <c r="E5" s="11"/>
      <c r="F5" s="11"/>
    </row>
    <row r="6" ht="16.5" customHeight="1">
      <c r="A6" s="13" t="s">
        <v>10</v>
      </c>
      <c r="B6" s="15"/>
      <c r="C6" s="15"/>
      <c r="D6" s="15"/>
      <c r="E6" s="15"/>
      <c r="F6" s="15"/>
    </row>
    <row r="7" ht="13.5" customHeight="1">
      <c r="A7" s="17"/>
      <c r="B7" s="18"/>
      <c r="C7" s="18"/>
      <c r="D7" s="18"/>
      <c r="E7" s="18"/>
      <c r="F7" s="19"/>
    </row>
    <row r="8">
      <c r="A8" s="23" t="s">
        <v>15</v>
      </c>
      <c r="B8" s="15"/>
      <c r="C8" s="25"/>
      <c r="D8" s="27">
        <v>60.0</v>
      </c>
      <c r="E8" s="31" t="s">
        <v>16</v>
      </c>
      <c r="F8" s="33"/>
    </row>
    <row r="9" ht="13.5" customHeight="1">
      <c r="A9" s="43"/>
      <c r="B9" s="38"/>
      <c r="C9" s="44"/>
      <c r="D9" s="44"/>
      <c r="E9" s="44"/>
      <c r="F9" s="45"/>
    </row>
    <row r="10">
      <c r="A10" s="47" t="s">
        <v>19</v>
      </c>
      <c r="B10" s="47" t="s">
        <v>20</v>
      </c>
      <c r="C10" s="48" t="s">
        <v>21</v>
      </c>
      <c r="D10" s="50" t="s">
        <v>22</v>
      </c>
      <c r="E10" s="15"/>
      <c r="F10" s="51" t="s">
        <v>24</v>
      </c>
    </row>
    <row r="11" ht="36.75" customHeight="1">
      <c r="A11" s="52" t="s">
        <v>25</v>
      </c>
      <c r="B11" s="52" t="s">
        <v>26</v>
      </c>
      <c r="C11" s="52" t="s">
        <v>27</v>
      </c>
      <c r="D11" s="54">
        <f>D8*150/1000</f>
        <v>9</v>
      </c>
      <c r="E11" s="58" t="s">
        <v>28</v>
      </c>
      <c r="F11" s="59" t="s">
        <v>29</v>
      </c>
    </row>
    <row r="12">
      <c r="A12" s="52" t="s">
        <v>30</v>
      </c>
      <c r="B12" s="52" t="s">
        <v>26</v>
      </c>
      <c r="C12" s="52" t="s">
        <v>31</v>
      </c>
      <c r="D12" s="52">
        <v>500.0</v>
      </c>
      <c r="E12" s="58" t="s">
        <v>32</v>
      </c>
      <c r="F12" s="60"/>
    </row>
    <row r="13">
      <c r="A13" s="52" t="s">
        <v>30</v>
      </c>
      <c r="B13" s="52" t="s">
        <v>26</v>
      </c>
      <c r="C13" s="52" t="s">
        <v>34</v>
      </c>
      <c r="D13" s="52">
        <v>13.0</v>
      </c>
      <c r="E13" s="58" t="s">
        <v>35</v>
      </c>
      <c r="F13" s="60"/>
    </row>
    <row r="14">
      <c r="A14" s="52" t="s">
        <v>30</v>
      </c>
      <c r="B14" s="52" t="s">
        <v>26</v>
      </c>
      <c r="C14" s="52" t="s">
        <v>36</v>
      </c>
      <c r="D14" s="52">
        <v>6.0</v>
      </c>
      <c r="E14" s="58" t="s">
        <v>35</v>
      </c>
      <c r="F14" s="60"/>
    </row>
    <row r="15">
      <c r="A15" s="52" t="s">
        <v>37</v>
      </c>
      <c r="B15" s="52" t="s">
        <v>26</v>
      </c>
      <c r="C15" s="52" t="s">
        <v>38</v>
      </c>
      <c r="D15" s="52">
        <v>6.0</v>
      </c>
      <c r="E15" s="58" t="s">
        <v>39</v>
      </c>
      <c r="F15" s="59" t="s">
        <v>40</v>
      </c>
    </row>
    <row r="16">
      <c r="A16" s="52" t="s">
        <v>30</v>
      </c>
      <c r="B16" s="52" t="s">
        <v>26</v>
      </c>
      <c r="C16" s="65" t="s">
        <v>41</v>
      </c>
      <c r="D16" s="52">
        <v>9.0</v>
      </c>
      <c r="E16" s="58" t="s">
        <v>45</v>
      </c>
      <c r="F16" s="59" t="s">
        <v>46</v>
      </c>
    </row>
    <row r="17">
      <c r="A17" s="52" t="s">
        <v>37</v>
      </c>
      <c r="B17" s="52" t="s">
        <v>47</v>
      </c>
      <c r="C17" s="65" t="s">
        <v>48</v>
      </c>
      <c r="D17" s="52">
        <v>1.0</v>
      </c>
      <c r="E17" s="58" t="s">
        <v>49</v>
      </c>
      <c r="F17" s="60"/>
    </row>
    <row r="18">
      <c r="A18" s="52" t="s">
        <v>37</v>
      </c>
      <c r="B18" s="52" t="s">
        <v>47</v>
      </c>
      <c r="C18" s="65" t="s">
        <v>50</v>
      </c>
      <c r="D18" s="52">
        <v>2.0</v>
      </c>
      <c r="E18" s="58" t="s">
        <v>49</v>
      </c>
      <c r="F18" s="60"/>
    </row>
    <row r="19">
      <c r="A19" s="52" t="s">
        <v>30</v>
      </c>
      <c r="B19" s="52" t="s">
        <v>47</v>
      </c>
      <c r="C19" s="65" t="s">
        <v>51</v>
      </c>
      <c r="D19" s="52">
        <v>2.0</v>
      </c>
      <c r="E19" s="58" t="s">
        <v>49</v>
      </c>
      <c r="F19" s="60"/>
    </row>
    <row r="20">
      <c r="A20" s="52" t="s">
        <v>37</v>
      </c>
      <c r="B20" s="52" t="s">
        <v>47</v>
      </c>
      <c r="C20" s="65" t="s">
        <v>52</v>
      </c>
      <c r="D20" s="52">
        <v>0.6</v>
      </c>
      <c r="E20" s="58" t="s">
        <v>49</v>
      </c>
      <c r="F20" s="60"/>
    </row>
    <row r="21">
      <c r="A21" s="52" t="s">
        <v>37</v>
      </c>
      <c r="B21" s="54"/>
      <c r="C21" s="65" t="s">
        <v>53</v>
      </c>
      <c r="D21" s="54"/>
      <c r="E21" s="58" t="s">
        <v>49</v>
      </c>
      <c r="F21" s="59" t="s">
        <v>54</v>
      </c>
    </row>
    <row r="22">
      <c r="A22" s="52" t="s">
        <v>30</v>
      </c>
      <c r="B22" s="54"/>
      <c r="C22" s="65" t="s">
        <v>55</v>
      </c>
      <c r="D22" s="54"/>
      <c r="E22" s="58" t="s">
        <v>35</v>
      </c>
      <c r="F22" s="60"/>
    </row>
    <row r="23">
      <c r="A23" s="54"/>
      <c r="B23" s="54"/>
      <c r="C23" s="54"/>
      <c r="D23" s="54"/>
      <c r="E23" s="62"/>
      <c r="F23" s="60"/>
    </row>
    <row r="24" ht="13.5" customHeight="1">
      <c r="A24" s="69"/>
      <c r="B24" s="15"/>
      <c r="C24" s="44"/>
      <c r="D24" s="44"/>
      <c r="E24" s="44"/>
      <c r="F24" s="70"/>
    </row>
    <row r="25" ht="16.5" customHeight="1">
      <c r="A25" s="72" t="s">
        <v>56</v>
      </c>
      <c r="B25" s="15"/>
      <c r="C25" s="15"/>
      <c r="D25" s="15"/>
      <c r="E25" s="15"/>
      <c r="F25" s="15"/>
    </row>
    <row r="26" ht="13.5" customHeight="1">
      <c r="A26" s="74"/>
      <c r="B26" s="18"/>
      <c r="C26" s="78"/>
      <c r="D26" s="78"/>
      <c r="E26" s="79"/>
      <c r="F26" s="79"/>
    </row>
    <row r="27">
      <c r="A27" s="23" t="s">
        <v>64</v>
      </c>
      <c r="B27" s="15"/>
      <c r="C27" s="15"/>
      <c r="D27" s="83"/>
      <c r="E27" s="86"/>
    </row>
    <row r="28" ht="13.5" customHeight="1">
      <c r="A28" s="44"/>
      <c r="B28" s="44"/>
      <c r="C28" s="44"/>
      <c r="D28" s="44"/>
      <c r="E28" s="11"/>
      <c r="F28" s="11"/>
    </row>
    <row r="29" ht="13.5" customHeight="1">
      <c r="A29" s="89" t="s">
        <v>66</v>
      </c>
      <c r="B29" s="90" t="s">
        <v>67</v>
      </c>
      <c r="C29" s="98" t="s">
        <v>68</v>
      </c>
      <c r="D29" s="15"/>
      <c r="E29" s="15"/>
      <c r="F29" s="15"/>
    </row>
    <row r="30" ht="13.5" customHeight="1">
      <c r="A30" s="100"/>
      <c r="B30" s="102"/>
      <c r="C30" s="103"/>
      <c r="D30" s="15"/>
      <c r="E30" s="15"/>
      <c r="F30" s="15"/>
    </row>
    <row r="31" ht="13.5" customHeight="1">
      <c r="A31" s="100"/>
      <c r="B31" s="102"/>
      <c r="C31" s="103"/>
      <c r="D31" s="15"/>
      <c r="E31" s="15"/>
      <c r="F31" s="25"/>
    </row>
    <row r="32" ht="13.5" customHeight="1">
      <c r="A32" s="100"/>
      <c r="B32" s="102"/>
      <c r="C32" s="103"/>
      <c r="D32" s="15"/>
      <c r="E32" s="15"/>
      <c r="F32" s="25"/>
    </row>
    <row r="33" ht="13.5" customHeight="1">
      <c r="A33" s="100"/>
      <c r="B33" s="102"/>
      <c r="C33" s="103"/>
      <c r="D33" s="15"/>
      <c r="E33" s="15"/>
      <c r="F33" s="25"/>
    </row>
  </sheetData>
  <mergeCells count="11">
    <mergeCell ref="B1:C1"/>
    <mergeCell ref="A6:F6"/>
    <mergeCell ref="A8:C8"/>
    <mergeCell ref="D10:E10"/>
    <mergeCell ref="C30:F30"/>
    <mergeCell ref="A25:F25"/>
    <mergeCell ref="A27:C27"/>
    <mergeCell ref="C29:F29"/>
    <mergeCell ref="C31:F31"/>
    <mergeCell ref="C32:F32"/>
    <mergeCell ref="C33:F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71"/>
    <col customWidth="1" min="2" max="2" width="31.43"/>
    <col customWidth="1" min="3" max="3" width="27.29"/>
    <col customWidth="1" min="4" max="4" width="21.43"/>
    <col customWidth="1" min="5" max="5" width="17.29"/>
    <col customWidth="1" min="6" max="6" width="5.29"/>
    <col customWidth="1" min="7" max="7" width="11.86"/>
    <col customWidth="1" min="8" max="8" width="7.71"/>
    <col customWidth="1" min="9" max="9" width="8.43"/>
  </cols>
  <sheetData>
    <row r="1" ht="12.0" customHeight="1">
      <c r="A1" s="106" t="s">
        <v>83</v>
      </c>
    </row>
    <row r="2" ht="12.0" customHeight="1">
      <c r="A2" s="49"/>
      <c r="B2" s="49"/>
      <c r="C2" s="49"/>
      <c r="D2" s="49"/>
      <c r="E2" s="49"/>
      <c r="G2" s="49"/>
      <c r="H2" s="49"/>
      <c r="I2" s="49"/>
    </row>
    <row r="3" ht="28.5" customHeight="1">
      <c r="A3" s="108"/>
      <c r="B3" s="109" t="s">
        <v>86</v>
      </c>
      <c r="C3" s="109" t="s">
        <v>87</v>
      </c>
      <c r="D3" s="109" t="s">
        <v>88</v>
      </c>
      <c r="E3" s="109" t="s">
        <v>89</v>
      </c>
      <c r="F3" s="116"/>
      <c r="G3" s="109" t="s">
        <v>117</v>
      </c>
      <c r="H3" s="131">
        <f>Estimate!E7</f>
        <v>80</v>
      </c>
      <c r="I3" s="109" t="s">
        <v>127</v>
      </c>
    </row>
    <row r="4" ht="55.5" customHeight="1">
      <c r="A4" s="133" t="s">
        <v>128</v>
      </c>
      <c r="B4" s="135" t="s">
        <v>129</v>
      </c>
      <c r="C4" s="137" t="s">
        <v>134</v>
      </c>
      <c r="D4" s="137" t="s">
        <v>142</v>
      </c>
      <c r="E4" s="138" t="s">
        <v>144</v>
      </c>
      <c r="F4" s="116"/>
      <c r="G4" s="140" t="s">
        <v>146</v>
      </c>
      <c r="H4" s="143">
        <f>Estimate!E16</f>
        <v>1</v>
      </c>
      <c r="I4" s="145" t="str">
        <f>'Original Recipe'!E17</f>
        <v>cups</v>
      </c>
    </row>
    <row r="5" ht="61.5" customHeight="1">
      <c r="A5" s="146">
        <v>0.2222222222222222</v>
      </c>
      <c r="B5" s="148" t="s">
        <v>180</v>
      </c>
      <c r="C5" s="137" t="s">
        <v>182</v>
      </c>
      <c r="D5" s="137" t="s">
        <v>183</v>
      </c>
      <c r="E5" s="138" t="s">
        <v>184</v>
      </c>
      <c r="F5" s="116"/>
      <c r="G5" s="140" t="s">
        <v>185</v>
      </c>
      <c r="H5" s="143">
        <f>Estimate!E17</f>
        <v>2.4</v>
      </c>
      <c r="I5" s="145" t="str">
        <f>'Original Recipe'!E18</f>
        <v>cups</v>
      </c>
    </row>
    <row r="6" ht="42.0" customHeight="1">
      <c r="A6" s="162" t="s">
        <v>188</v>
      </c>
      <c r="B6" s="148" t="s">
        <v>196</v>
      </c>
      <c r="C6" s="137" t="s">
        <v>197</v>
      </c>
      <c r="D6" s="137" t="s">
        <v>198</v>
      </c>
      <c r="E6" s="138" t="s">
        <v>199</v>
      </c>
      <c r="F6" s="116"/>
      <c r="G6" s="140" t="s">
        <v>52</v>
      </c>
      <c r="H6" s="143">
        <f>Estimate!E19</f>
        <v>0.8</v>
      </c>
      <c r="I6" s="145" t="str">
        <f>Estimate!F19</f>
        <v>cups</v>
      </c>
    </row>
    <row r="7" ht="42.0" customHeight="1">
      <c r="A7" s="162" t="s">
        <v>200</v>
      </c>
      <c r="B7" s="148" t="s">
        <v>201</v>
      </c>
      <c r="C7" s="165" t="s">
        <v>202</v>
      </c>
      <c r="D7" s="166" t="s">
        <v>203</v>
      </c>
      <c r="E7" s="166" t="s">
        <v>204</v>
      </c>
      <c r="F7" s="116"/>
      <c r="G7" s="140" t="s">
        <v>205</v>
      </c>
      <c r="H7" s="143">
        <f>Estimate!E18</f>
        <v>2.4</v>
      </c>
      <c r="I7" s="145" t="str">
        <f>Estimate!F18</f>
        <v>cups</v>
      </c>
    </row>
    <row r="8" ht="14.25" customHeight="1">
      <c r="A8" s="162" t="s">
        <v>206</v>
      </c>
      <c r="B8" s="168" t="s">
        <v>207</v>
      </c>
      <c r="C8" s="15"/>
      <c r="D8" s="15"/>
      <c r="E8" s="25"/>
      <c r="F8" s="86"/>
    </row>
    <row r="9" ht="13.5" customHeight="1">
      <c r="A9" s="105"/>
      <c r="B9" s="105"/>
      <c r="C9" s="105"/>
      <c r="D9" s="105"/>
      <c r="E9" s="105"/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</sheetData>
  <mergeCells count="1">
    <mergeCell ref="B8:E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86"/>
    <col customWidth="1" min="2" max="2" width="15.57"/>
    <col customWidth="1" min="3" max="3" width="27.57"/>
    <col customWidth="1" min="4" max="4" width="3.86"/>
    <col customWidth="1" min="5" max="5" width="26.43"/>
    <col customWidth="1" min="6" max="6" width="12.57"/>
    <col customWidth="1" min="7" max="7" width="26.57"/>
    <col customWidth="1" min="8" max="8" width="9.29"/>
    <col customWidth="1" min="9" max="9" width="40.57"/>
  </cols>
  <sheetData>
    <row r="1" ht="18.0" customHeight="1">
      <c r="A1" s="107" t="s">
        <v>84</v>
      </c>
      <c r="B1" s="107" t="s">
        <v>85</v>
      </c>
      <c r="D1" s="110"/>
      <c r="E1" s="112" t="s">
        <v>90</v>
      </c>
      <c r="F1" s="114">
        <v>65.0</v>
      </c>
      <c r="G1" s="112" t="s">
        <v>93</v>
      </c>
      <c r="H1" s="86"/>
    </row>
    <row r="2" ht="18.0" customHeight="1">
      <c r="A2" s="49"/>
      <c r="B2" s="49"/>
      <c r="C2" s="49"/>
      <c r="E2" s="15"/>
      <c r="F2" s="15"/>
      <c r="G2" s="15"/>
    </row>
    <row r="3" ht="18.0" customHeight="1">
      <c r="A3" s="112" t="s">
        <v>94</v>
      </c>
      <c r="B3" s="114" t="s">
        <v>95</v>
      </c>
      <c r="C3" s="112" t="s">
        <v>24</v>
      </c>
      <c r="D3" s="116"/>
      <c r="E3" s="112" t="s">
        <v>94</v>
      </c>
      <c r="F3" s="114" t="s">
        <v>95</v>
      </c>
      <c r="G3" s="112" t="s">
        <v>24</v>
      </c>
      <c r="H3" s="86"/>
    </row>
    <row r="4">
      <c r="A4" s="15"/>
      <c r="B4" s="15"/>
      <c r="C4" s="15"/>
      <c r="E4" s="15"/>
      <c r="F4" s="15"/>
      <c r="G4" s="15"/>
    </row>
    <row r="5" ht="15.75" customHeight="1">
      <c r="A5" s="118" t="s">
        <v>96</v>
      </c>
      <c r="B5" s="120"/>
      <c r="C5" s="120"/>
      <c r="D5" s="116"/>
      <c r="E5" s="118" t="s">
        <v>97</v>
      </c>
      <c r="F5" s="120"/>
      <c r="G5" s="120"/>
      <c r="H5" s="86"/>
    </row>
    <row r="6">
      <c r="A6" s="122" t="s">
        <v>98</v>
      </c>
      <c r="B6" s="31">
        <v>65.0</v>
      </c>
      <c r="C6" s="124"/>
      <c r="D6" s="116"/>
      <c r="E6" s="122" t="s">
        <v>100</v>
      </c>
      <c r="F6" s="31">
        <v>1.0</v>
      </c>
      <c r="G6" s="126" t="s">
        <v>101</v>
      </c>
      <c r="H6" s="86"/>
    </row>
    <row r="7">
      <c r="A7" s="122" t="s">
        <v>103</v>
      </c>
      <c r="B7" s="120"/>
      <c r="C7" s="124"/>
      <c r="D7" s="116"/>
      <c r="E7" s="122" t="s">
        <v>104</v>
      </c>
      <c r="F7" s="31">
        <v>2.0</v>
      </c>
      <c r="G7" s="126" t="s">
        <v>105</v>
      </c>
      <c r="H7" s="86"/>
    </row>
    <row r="8">
      <c r="A8" s="122" t="s">
        <v>106</v>
      </c>
      <c r="B8" s="120"/>
      <c r="C8" s="124"/>
      <c r="D8" s="116"/>
      <c r="E8" s="122" t="s">
        <v>107</v>
      </c>
      <c r="F8" s="31">
        <v>1.0</v>
      </c>
      <c r="G8" s="126" t="s">
        <v>108</v>
      </c>
      <c r="H8" s="86"/>
    </row>
    <row r="9">
      <c r="A9" s="122" t="s">
        <v>109</v>
      </c>
      <c r="B9" s="31" t="s">
        <v>110</v>
      </c>
      <c r="C9" s="124"/>
      <c r="D9" s="116"/>
      <c r="E9" s="122" t="s">
        <v>111</v>
      </c>
      <c r="F9" s="120"/>
      <c r="G9" s="122" t="s">
        <v>112</v>
      </c>
      <c r="H9" s="86"/>
    </row>
    <row r="10" ht="15.75" customHeight="1">
      <c r="A10" s="122" t="s">
        <v>113</v>
      </c>
      <c r="B10" s="120"/>
      <c r="C10" s="124"/>
      <c r="D10" s="116"/>
      <c r="E10" s="118" t="s">
        <v>114</v>
      </c>
      <c r="F10" s="120"/>
      <c r="G10" s="120"/>
      <c r="H10" s="86"/>
    </row>
    <row r="11">
      <c r="A11" s="122" t="s">
        <v>115</v>
      </c>
      <c r="B11" s="120"/>
      <c r="C11" s="128"/>
      <c r="D11" s="116"/>
      <c r="E11" s="130" t="s">
        <v>116</v>
      </c>
      <c r="F11" s="120"/>
      <c r="G11" s="120"/>
      <c r="H11" s="86"/>
    </row>
    <row r="12">
      <c r="A12" s="122" t="s">
        <v>118</v>
      </c>
      <c r="B12" s="31">
        <v>65.0</v>
      </c>
      <c r="C12" s="124"/>
      <c r="D12" s="116"/>
      <c r="E12" s="122" t="s">
        <v>119</v>
      </c>
      <c r="F12" s="120"/>
      <c r="G12" s="120"/>
      <c r="H12" s="86"/>
    </row>
    <row r="13">
      <c r="A13" s="39" t="s">
        <v>120</v>
      </c>
      <c r="B13" s="31">
        <v>65.0</v>
      </c>
      <c r="C13" s="124"/>
      <c r="D13" s="116"/>
      <c r="E13" s="128"/>
      <c r="F13" s="120"/>
      <c r="G13" s="120"/>
      <c r="H13" s="86"/>
    </row>
    <row r="14">
      <c r="A14" s="130" t="s">
        <v>121</v>
      </c>
      <c r="B14" s="120"/>
      <c r="C14" s="124"/>
      <c r="D14" s="116"/>
      <c r="E14" s="122" t="s">
        <v>122</v>
      </c>
      <c r="F14" s="120"/>
      <c r="G14" s="120"/>
      <c r="H14" s="86"/>
    </row>
    <row r="15">
      <c r="A15" s="122" t="s">
        <v>123</v>
      </c>
      <c r="B15" s="31">
        <v>65.0</v>
      </c>
      <c r="C15" s="124"/>
      <c r="D15" s="116"/>
      <c r="E15" s="122" t="s">
        <v>124</v>
      </c>
      <c r="F15" s="120"/>
      <c r="G15" s="120"/>
      <c r="H15" s="86"/>
    </row>
    <row r="16">
      <c r="A16" s="122" t="s">
        <v>125</v>
      </c>
      <c r="B16" s="120"/>
      <c r="C16" s="124"/>
      <c r="D16" s="116"/>
      <c r="E16" s="122" t="s">
        <v>126</v>
      </c>
      <c r="F16" s="132"/>
      <c r="G16" s="134"/>
      <c r="H16" s="86"/>
    </row>
    <row r="17">
      <c r="A17" s="39" t="s">
        <v>130</v>
      </c>
      <c r="B17" s="31">
        <v>65.0</v>
      </c>
      <c r="C17" s="120"/>
      <c r="D17" s="116"/>
      <c r="E17" s="122" t="s">
        <v>131</v>
      </c>
      <c r="F17" s="120"/>
      <c r="G17" s="120"/>
      <c r="H17" s="86"/>
    </row>
    <row r="18">
      <c r="A18" s="122" t="s">
        <v>132</v>
      </c>
      <c r="B18" s="120"/>
      <c r="C18" s="120"/>
      <c r="D18" s="116"/>
      <c r="E18" s="122" t="s">
        <v>133</v>
      </c>
      <c r="F18" s="132"/>
      <c r="G18" s="136"/>
      <c r="H18" s="86"/>
    </row>
    <row r="19">
      <c r="A19" s="122" t="s">
        <v>135</v>
      </c>
      <c r="B19" s="120"/>
      <c r="C19" s="120"/>
      <c r="D19" s="116"/>
      <c r="E19" s="122" t="s">
        <v>136</v>
      </c>
      <c r="F19" s="120"/>
      <c r="G19" s="31" t="s">
        <v>137</v>
      </c>
      <c r="H19" s="86"/>
    </row>
    <row r="20">
      <c r="A20" s="122" t="s">
        <v>138</v>
      </c>
      <c r="B20" s="120"/>
      <c r="C20" s="120"/>
      <c r="D20" s="116"/>
      <c r="E20" s="122" t="s">
        <v>139</v>
      </c>
      <c r="F20" s="128"/>
      <c r="G20" s="128"/>
      <c r="H20" s="86"/>
    </row>
    <row r="21">
      <c r="A21" s="122" t="s">
        <v>140</v>
      </c>
      <c r="B21" s="120"/>
      <c r="C21" s="136"/>
      <c r="D21" s="116"/>
      <c r="E21" s="122" t="s">
        <v>141</v>
      </c>
      <c r="F21" s="120"/>
      <c r="G21" s="128"/>
      <c r="H21" s="86"/>
    </row>
    <row r="22">
      <c r="A22" s="122" t="s">
        <v>143</v>
      </c>
      <c r="B22" s="120"/>
      <c r="C22" s="120"/>
      <c r="D22" s="116"/>
      <c r="E22" s="122" t="s">
        <v>145</v>
      </c>
      <c r="F22" s="31">
        <v>2.0</v>
      </c>
      <c r="G22" s="139"/>
      <c r="H22" s="86"/>
    </row>
    <row r="23">
      <c r="A23" s="122" t="s">
        <v>147</v>
      </c>
      <c r="B23" s="120"/>
      <c r="C23" s="120"/>
      <c r="D23" s="116"/>
      <c r="E23" s="118" t="s">
        <v>148</v>
      </c>
      <c r="F23" s="120"/>
      <c r="G23" s="120"/>
      <c r="H23" s="86"/>
    </row>
    <row r="24">
      <c r="A24" s="15"/>
      <c r="B24" s="15"/>
      <c r="C24" s="15"/>
      <c r="D24" s="110"/>
      <c r="E24" s="122" t="s">
        <v>149</v>
      </c>
      <c r="F24" s="31" t="s">
        <v>150</v>
      </c>
      <c r="G24" s="130" t="s">
        <v>151</v>
      </c>
      <c r="H24" s="86"/>
    </row>
    <row r="25" ht="15.75" customHeight="1">
      <c r="A25" s="118" t="s">
        <v>152</v>
      </c>
      <c r="B25" s="128"/>
      <c r="C25" s="120"/>
      <c r="D25" s="116"/>
      <c r="E25" s="122" t="s">
        <v>153</v>
      </c>
      <c r="F25" s="120"/>
      <c r="G25" s="120"/>
      <c r="H25" s="86"/>
    </row>
    <row r="26" ht="15.75" customHeight="1">
      <c r="A26" s="130" t="s">
        <v>154</v>
      </c>
      <c r="B26" s="120"/>
      <c r="C26" s="141"/>
      <c r="D26" s="110"/>
      <c r="E26" s="130" t="s">
        <v>155</v>
      </c>
      <c r="F26" s="31">
        <v>6.0</v>
      </c>
      <c r="G26" s="120"/>
      <c r="H26" s="86"/>
    </row>
    <row r="27">
      <c r="A27" s="122" t="s">
        <v>156</v>
      </c>
      <c r="B27" s="31">
        <v>2.0</v>
      </c>
      <c r="C27" s="124"/>
      <c r="D27" s="116"/>
      <c r="E27" s="130" t="s">
        <v>157</v>
      </c>
      <c r="F27" s="31">
        <v>6.0</v>
      </c>
      <c r="G27" s="31" t="s">
        <v>158</v>
      </c>
      <c r="H27" s="86"/>
    </row>
    <row r="28">
      <c r="A28" s="122" t="s">
        <v>159</v>
      </c>
      <c r="B28" s="31">
        <v>4.0</v>
      </c>
      <c r="C28" s="130" t="s">
        <v>43</v>
      </c>
      <c r="D28" s="116"/>
      <c r="E28" s="130" t="s">
        <v>160</v>
      </c>
      <c r="F28" s="128"/>
      <c r="G28" s="128"/>
      <c r="H28" s="86"/>
    </row>
    <row r="29">
      <c r="A29" s="122" t="s">
        <v>161</v>
      </c>
      <c r="B29" s="120"/>
      <c r="C29" s="124"/>
      <c r="D29" s="116"/>
      <c r="E29" s="122" t="s">
        <v>162</v>
      </c>
      <c r="F29" s="120"/>
      <c r="G29" s="136"/>
      <c r="H29" s="86"/>
    </row>
    <row r="30">
      <c r="A30" s="122" t="s">
        <v>163</v>
      </c>
      <c r="B30" s="31">
        <v>4.0</v>
      </c>
      <c r="C30" s="130" t="s">
        <v>164</v>
      </c>
      <c r="D30" s="116"/>
      <c r="E30" s="130" t="s">
        <v>165</v>
      </c>
      <c r="F30" s="120"/>
      <c r="G30" s="128"/>
      <c r="H30" s="86"/>
    </row>
    <row r="31">
      <c r="A31" s="122" t="s">
        <v>166</v>
      </c>
      <c r="B31" s="120"/>
      <c r="C31" s="136"/>
      <c r="D31" s="116"/>
      <c r="E31" s="130" t="s">
        <v>167</v>
      </c>
      <c r="F31" s="31">
        <v>1.0</v>
      </c>
      <c r="G31" s="120"/>
      <c r="H31" s="86"/>
    </row>
    <row r="32">
      <c r="A32" s="122" t="s">
        <v>168</v>
      </c>
      <c r="B32" s="120"/>
      <c r="C32" s="120"/>
      <c r="D32" s="116"/>
      <c r="E32" s="130" t="s">
        <v>169</v>
      </c>
      <c r="F32" s="31" t="s">
        <v>170</v>
      </c>
      <c r="G32" s="128"/>
      <c r="H32" s="86"/>
    </row>
    <row r="33">
      <c r="A33" s="122" t="s">
        <v>171</v>
      </c>
      <c r="B33" s="31">
        <v>2.0</v>
      </c>
      <c r="C33" s="136"/>
      <c r="D33" s="116"/>
      <c r="E33" s="122" t="s">
        <v>172</v>
      </c>
      <c r="F33" s="120"/>
      <c r="G33" s="122" t="s">
        <v>173</v>
      </c>
      <c r="H33" s="86"/>
    </row>
    <row r="34">
      <c r="A34" s="122" t="s">
        <v>174</v>
      </c>
      <c r="B34" s="120"/>
      <c r="C34" s="122" t="s">
        <v>175</v>
      </c>
      <c r="D34" s="116"/>
      <c r="E34" s="122" t="s">
        <v>176</v>
      </c>
      <c r="F34" s="120"/>
      <c r="G34" s="122" t="s">
        <v>177</v>
      </c>
      <c r="H34" s="86"/>
    </row>
    <row r="35">
      <c r="A35" s="130" t="s">
        <v>178</v>
      </c>
      <c r="B35" s="120"/>
      <c r="C35" s="122" t="s">
        <v>175</v>
      </c>
      <c r="D35" s="116"/>
      <c r="E35" s="39" t="s">
        <v>179</v>
      </c>
      <c r="F35" s="39">
        <v>2.0</v>
      </c>
      <c r="G35" s="147"/>
      <c r="H35" s="86"/>
    </row>
    <row r="36">
      <c r="A36" s="130" t="s">
        <v>181</v>
      </c>
      <c r="B36" s="120"/>
      <c r="C36" s="149"/>
      <c r="D36" s="116"/>
      <c r="E36" s="39" t="s">
        <v>186</v>
      </c>
      <c r="F36" s="39" t="s">
        <v>110</v>
      </c>
      <c r="G36" s="147"/>
      <c r="H36" s="86"/>
    </row>
    <row r="37">
      <c r="A37" s="130" t="s">
        <v>187</v>
      </c>
      <c r="B37" s="151"/>
      <c r="C37" s="153"/>
      <c r="D37" s="116"/>
      <c r="E37" s="39" t="s">
        <v>189</v>
      </c>
      <c r="F37" s="39">
        <v>1.0</v>
      </c>
      <c r="G37" s="147"/>
      <c r="H37" s="86"/>
    </row>
    <row r="38">
      <c r="A38" s="15"/>
      <c r="B38" s="15"/>
      <c r="C38" s="105"/>
      <c r="D38" s="110"/>
      <c r="E38" s="39" t="s">
        <v>190</v>
      </c>
      <c r="F38" s="39" t="s">
        <v>110</v>
      </c>
      <c r="G38" s="147"/>
      <c r="H38" s="86"/>
    </row>
    <row r="39" ht="16.5" customHeight="1">
      <c r="A39" s="155"/>
      <c r="B39" s="157"/>
      <c r="C39" s="86"/>
      <c r="D39" s="110"/>
      <c r="E39" s="39" t="s">
        <v>191</v>
      </c>
      <c r="F39" s="39" t="s">
        <v>192</v>
      </c>
      <c r="G39" s="39" t="s">
        <v>193</v>
      </c>
      <c r="H39" s="86"/>
    </row>
    <row r="40" ht="16.5" customHeight="1">
      <c r="A40" s="157"/>
      <c r="B40" s="157"/>
      <c r="C40" s="86"/>
      <c r="D40" s="110"/>
      <c r="E40" s="118" t="s">
        <v>194</v>
      </c>
      <c r="F40" s="120"/>
      <c r="G40" s="120"/>
      <c r="H40" s="86"/>
    </row>
    <row r="41">
      <c r="A41" s="159"/>
      <c r="B41" s="159"/>
      <c r="C41" s="160"/>
      <c r="D41" s="161"/>
      <c r="E41" s="124"/>
      <c r="F41" s="151"/>
      <c r="G41" s="163"/>
      <c r="H41" s="160"/>
      <c r="I41" s="164"/>
    </row>
    <row r="42">
      <c r="A42" s="170"/>
      <c r="B42" s="170"/>
      <c r="C42" s="160"/>
      <c r="D42" s="161"/>
      <c r="E42" s="174" t="s">
        <v>210</v>
      </c>
      <c r="F42" s="176" t="s">
        <v>211</v>
      </c>
      <c r="G42" s="174" t="s">
        <v>212</v>
      </c>
      <c r="H42" s="160"/>
      <c r="I42" s="164"/>
    </row>
    <row r="43">
      <c r="A43" s="178"/>
      <c r="B43" s="178"/>
      <c r="C43" s="160"/>
      <c r="D43" s="161"/>
      <c r="E43" s="180"/>
      <c r="F43" s="182"/>
      <c r="G43" s="184" t="s">
        <v>213</v>
      </c>
      <c r="H43" s="160"/>
      <c r="I43" s="164"/>
    </row>
    <row r="44" ht="16.5" customHeight="1">
      <c r="A44" s="155"/>
      <c r="B44" s="155"/>
      <c r="C44" s="86"/>
      <c r="D44" s="110"/>
      <c r="E44" s="186"/>
      <c r="F44" s="188"/>
      <c r="G44" s="190" t="s">
        <v>214</v>
      </c>
      <c r="H44" s="86"/>
    </row>
    <row r="45" ht="16.5" customHeight="1">
      <c r="A45" s="157"/>
      <c r="B45" s="157"/>
      <c r="C45" s="86"/>
      <c r="D45" s="110"/>
      <c r="E45" s="128"/>
      <c r="F45" s="120"/>
      <c r="G45" s="163"/>
      <c r="H45" s="86"/>
    </row>
    <row r="46">
      <c r="A46" s="105"/>
      <c r="B46" s="105"/>
      <c r="D46" s="110"/>
      <c r="E46" s="201" t="s">
        <v>215</v>
      </c>
      <c r="F46" s="205">
        <v>2.0</v>
      </c>
      <c r="G46" s="163"/>
      <c r="H46" s="86"/>
    </row>
    <row r="47">
      <c r="D47" s="110"/>
      <c r="E47" s="208"/>
      <c r="F47" s="105"/>
      <c r="G47" s="210"/>
      <c r="H47" s="86"/>
    </row>
    <row r="48">
      <c r="D48" s="110"/>
      <c r="E48" s="86"/>
      <c r="G48" s="110"/>
      <c r="H48" s="86"/>
    </row>
    <row r="49">
      <c r="D49" s="110"/>
      <c r="E49" s="211"/>
      <c r="F49" s="49"/>
      <c r="G49" s="196"/>
      <c r="H49" s="86"/>
    </row>
    <row r="50">
      <c r="D50" s="110"/>
      <c r="E50" s="147"/>
      <c r="F50" s="120"/>
      <c r="G50" s="128"/>
      <c r="H50" s="86"/>
    </row>
  </sheetData>
  <mergeCells count="1">
    <mergeCell ref="B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9.86"/>
    <col customWidth="1" min="2" max="2" width="16.86"/>
    <col customWidth="1" min="3" max="3" width="13.57"/>
    <col customWidth="1" min="4" max="4" width="15.14"/>
    <col customWidth="1" min="5" max="5" width="13.71"/>
    <col customWidth="1" min="6" max="6" width="9.29"/>
  </cols>
  <sheetData>
    <row r="1" ht="15.75" customHeight="1">
      <c r="A1" s="172" t="s">
        <v>209</v>
      </c>
      <c r="B1" s="25"/>
      <c r="C1" s="192" t="s">
        <v>1</v>
      </c>
      <c r="D1" s="116"/>
      <c r="E1" s="194"/>
      <c r="F1" s="86"/>
    </row>
    <row r="2" ht="15.75" customHeight="1">
      <c r="A2" s="105"/>
      <c r="B2" s="105"/>
      <c r="C2" s="105"/>
      <c r="D2" s="110"/>
      <c r="E2" s="194"/>
      <c r="F2" s="86"/>
    </row>
    <row r="3" ht="15.75" customHeight="1">
      <c r="A3" s="49"/>
      <c r="B3" s="49"/>
      <c r="C3" s="49"/>
      <c r="D3" s="196"/>
      <c r="E3" s="194"/>
      <c r="F3" s="86"/>
    </row>
    <row r="4" ht="27.75" customHeight="1">
      <c r="A4" s="89" t="s">
        <v>216</v>
      </c>
      <c r="B4" s="89" t="s">
        <v>217</v>
      </c>
      <c r="C4" s="89" t="s">
        <v>218</v>
      </c>
      <c r="D4" s="89" t="s">
        <v>219</v>
      </c>
      <c r="E4" s="89" t="s">
        <v>220</v>
      </c>
      <c r="F4" s="86"/>
    </row>
    <row r="5" ht="96.75" customHeight="1">
      <c r="A5" s="198">
        <v>1.0</v>
      </c>
      <c r="B5" s="203" t="s">
        <v>221</v>
      </c>
      <c r="C5" s="149"/>
      <c r="D5" s="198" t="s">
        <v>222</v>
      </c>
      <c r="E5" s="149"/>
      <c r="F5" s="86"/>
    </row>
    <row r="6" ht="69.0" customHeight="1">
      <c r="A6" s="198">
        <v>2.0</v>
      </c>
      <c r="B6" s="149"/>
      <c r="C6" s="149"/>
      <c r="D6" s="198" t="s">
        <v>223</v>
      </c>
      <c r="E6" s="198" t="s">
        <v>224</v>
      </c>
      <c r="F6" s="86"/>
    </row>
    <row r="7" ht="27.75" customHeight="1">
      <c r="A7" s="198">
        <v>3.0</v>
      </c>
      <c r="B7" s="198" t="s">
        <v>225</v>
      </c>
      <c r="C7" s="149"/>
      <c r="D7" s="198" t="s">
        <v>226</v>
      </c>
      <c r="E7" s="149"/>
      <c r="F7" s="86"/>
    </row>
    <row r="8" ht="55.5" customHeight="1">
      <c r="A8" s="198">
        <v>4.0</v>
      </c>
      <c r="B8" s="198" t="s">
        <v>227</v>
      </c>
      <c r="C8" s="149"/>
      <c r="D8" s="198" t="s">
        <v>223</v>
      </c>
      <c r="E8" s="149"/>
      <c r="F8" s="86"/>
    </row>
    <row r="9" ht="13.5" customHeight="1">
      <c r="A9" s="198">
        <v>5.0</v>
      </c>
      <c r="B9" s="198" t="s">
        <v>228</v>
      </c>
      <c r="C9" s="149"/>
      <c r="D9" s="198" t="s">
        <v>229</v>
      </c>
      <c r="E9" s="149"/>
      <c r="F9" s="86"/>
    </row>
    <row r="10" ht="41.25" customHeight="1">
      <c r="A10" s="198">
        <v>6.0</v>
      </c>
      <c r="B10" s="149"/>
      <c r="C10" s="198" t="s">
        <v>230</v>
      </c>
      <c r="D10" s="198" t="s">
        <v>231</v>
      </c>
      <c r="E10" s="149"/>
      <c r="F10" s="86"/>
    </row>
    <row r="11" ht="41.25" customHeight="1">
      <c r="A11" s="198">
        <v>7.0</v>
      </c>
      <c r="B11" s="198" t="s">
        <v>232</v>
      </c>
      <c r="C11" s="198" t="s">
        <v>233</v>
      </c>
      <c r="D11" s="149"/>
      <c r="E11" s="149"/>
      <c r="F11" s="86"/>
    </row>
    <row r="12" ht="69.0" customHeight="1">
      <c r="A12" s="198">
        <v>8.0</v>
      </c>
      <c r="B12" s="198" t="s">
        <v>234</v>
      </c>
      <c r="C12" s="198" t="s">
        <v>235</v>
      </c>
      <c r="D12" s="198" t="s">
        <v>236</v>
      </c>
      <c r="E12" s="149"/>
      <c r="F12" s="86"/>
    </row>
    <row r="13" ht="82.5" customHeight="1">
      <c r="A13" s="198">
        <v>9.0</v>
      </c>
      <c r="B13" s="149"/>
      <c r="C13" s="198" t="s">
        <v>237</v>
      </c>
      <c r="D13" s="198" t="s">
        <v>238</v>
      </c>
      <c r="E13" s="198" t="s">
        <v>239</v>
      </c>
      <c r="F13" s="86"/>
    </row>
    <row r="14" ht="55.5" customHeight="1">
      <c r="A14" s="198">
        <v>10.0</v>
      </c>
      <c r="B14" s="149"/>
      <c r="C14" s="198" t="s">
        <v>240</v>
      </c>
      <c r="D14" s="198" t="s">
        <v>241</v>
      </c>
      <c r="E14" s="198" t="s">
        <v>242</v>
      </c>
      <c r="F14" s="86"/>
    </row>
    <row r="15" ht="55.5" customHeight="1">
      <c r="A15" s="198">
        <v>11.0</v>
      </c>
      <c r="B15" s="198" t="s">
        <v>243</v>
      </c>
      <c r="C15" s="149"/>
      <c r="D15" s="198" t="s">
        <v>244</v>
      </c>
      <c r="E15" s="198" t="s">
        <v>245</v>
      </c>
      <c r="F15" s="86"/>
    </row>
    <row r="16" ht="13.5" customHeight="1">
      <c r="A16" s="105"/>
      <c r="B16" s="105"/>
      <c r="C16" s="105"/>
      <c r="D16" s="105"/>
      <c r="E16" s="105"/>
    </row>
    <row r="17" ht="13.5" customHeight="1"/>
    <row r="18" ht="13.5" customHeight="1"/>
    <row r="19" ht="13.5" customHeight="1"/>
    <row r="20" ht="13.5" customHeight="1"/>
  </sheetData>
  <mergeCells count="1">
    <mergeCell ref="A1:B1"/>
  </mergeCells>
  <drawing r:id="rId1"/>
</worksheet>
</file>