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FNP_60ppl_20130426" sheetId="2" r:id="rId4"/>
    <sheet state="visible" name="Cooking Instructions" sheetId="3" r:id="rId5"/>
    <sheet state="hidden" name="涼拌小黃瓜 OPTIONAL" sheetId="4" r:id="rId6"/>
  </sheets>
  <definedNames/>
  <calcPr/>
</workbook>
</file>

<file path=xl/sharedStrings.xml><?xml version="1.0" encoding="utf-8"?>
<sst xmlns="http://schemas.openxmlformats.org/spreadsheetml/2006/main" count="206" uniqueCount="113">
  <si>
    <t>Recipe:  ShaCha Pork Noodle</t>
  </si>
  <si>
    <t>Recipe: Zha Jiang Noodle</t>
  </si>
  <si>
    <t>DIRECTIONS</t>
  </si>
  <si>
    <t>1) Dice Onions, Tomatoes, and cut 豆腐乾 into cubes</t>
  </si>
  <si>
    <t>2) Japanese Slicer into strips Carrots, Cucumber (This is for Garnish)</t>
  </si>
  <si>
    <t xml:space="preserve">Budget (50NT/person):                                           </t>
  </si>
  <si>
    <t xml:space="preserve">3) Beat all the eggs (just use 1 pack/10 eggs) in a bowl and fry into thin pancake and cut into strips </t>
  </si>
  <si>
    <t>Carrots, Cucumber and Eggs are side toppings for the ZhaJiang Noodles</t>
  </si>
  <si>
    <t xml:space="preserve">Budget:                                           </t>
  </si>
  <si>
    <t>For Zhajiang Sauce</t>
  </si>
  <si>
    <t>(should be 1 pot for 25 pple)</t>
  </si>
  <si>
    <t>1) Fry Diced Onions</t>
  </si>
  <si>
    <t>2) Add and Fry Ground Pork (Fully Cook); add some soy sauce</t>
  </si>
  <si>
    <t xml:space="preserve">Location:  FH       </t>
  </si>
  <si>
    <t>Meal Lead:</t>
  </si>
  <si>
    <t xml:space="preserve">Location:  FH  </t>
  </si>
  <si>
    <t>Esther</t>
  </si>
  <si>
    <t>3) Add in diced Tomatoes</t>
  </si>
  <si>
    <t>4) Add in diced bean curd</t>
  </si>
  <si>
    <t>Lin/Irene</t>
  </si>
  <si>
    <t>4) Add in Sauce 甜麵醬 &amp; hoisin  (1:1 ratio) ; Add a little water</t>
  </si>
  <si>
    <t>5) Taste Test (Add a little bit of sugar if needed; sauce should be a little sweet)</t>
  </si>
  <si>
    <t xml:space="preserve">Occasion: FNP </t>
  </si>
  <si>
    <t>ESTIMATION</t>
  </si>
  <si>
    <t>Make Noodes (100g per person; 2500g for 25 pple) ;  have 1 person dedicated to making noodles</t>
  </si>
  <si>
    <t>Set up Buffet Style (Bowls, Noodles, Sauce, the 3 garnishes)</t>
  </si>
  <si>
    <t>Estimation: Number of People Eating</t>
  </si>
  <si>
    <t>Occasion: 7/10/2015</t>
  </si>
  <si>
    <t>OPTIONAL Recipe: Cold Cucumber Mix 涼拌小黃瓜</t>
  </si>
  <si>
    <t>**can be side dish if making for staff dinner</t>
  </si>
  <si>
    <t>Store</t>
  </si>
  <si>
    <t>Part of Meal</t>
  </si>
  <si>
    <t>Items</t>
  </si>
  <si>
    <t>Original</t>
  </si>
  <si>
    <t>Estimation</t>
  </si>
  <si>
    <t>Cost</t>
  </si>
  <si>
    <t>Notes</t>
  </si>
  <si>
    <t>Amount based on Taiwan serving sizes</t>
  </si>
  <si>
    <t>RT</t>
  </si>
  <si>
    <t>Costco</t>
  </si>
  <si>
    <t>Entree</t>
  </si>
  <si>
    <t>Cucumbers</t>
  </si>
  <si>
    <t>Entrée</t>
  </si>
  <si>
    <t>Pork Butt Slices</t>
  </si>
  <si>
    <t>kg</t>
  </si>
  <si>
    <t>~75g/person</t>
  </si>
  <si>
    <t>Vegetable Delivery</t>
  </si>
  <si>
    <t>Green Onion</t>
  </si>
  <si>
    <t>bunches</t>
  </si>
  <si>
    <t>1 bunch = 100g</t>
  </si>
  <si>
    <t>Onion</t>
  </si>
  <si>
    <t>onions</t>
  </si>
  <si>
    <t xml:space="preserve">Basil </t>
  </si>
  <si>
    <t>g</t>
  </si>
  <si>
    <t>高麗菜 (Cabbage)</t>
  </si>
  <si>
    <t>FH</t>
  </si>
  <si>
    <t>Sauce</t>
  </si>
  <si>
    <t>Salt</t>
  </si>
  <si>
    <t>tsp</t>
  </si>
  <si>
    <t>Noodles (油麵)</t>
  </si>
  <si>
    <t>Soysauce</t>
  </si>
  <si>
    <t>FP經濟包油麵 97NT/2kg</t>
  </si>
  <si>
    <t>50g/person</t>
  </si>
  <si>
    <t>Garlic pre-minced</t>
  </si>
  <si>
    <t>to taste</t>
  </si>
  <si>
    <t>cups</t>
  </si>
  <si>
    <t>Sha Cha Sauce (沙茶醬)</t>
  </si>
  <si>
    <t>Black Vinegar</t>
  </si>
  <si>
    <t>tbsp</t>
  </si>
  <si>
    <t>Sesame Oil</t>
  </si>
  <si>
    <t>Garlic</t>
  </si>
  <si>
    <t>for 75ppl = about 2 cans</t>
  </si>
  <si>
    <t>Ginger</t>
  </si>
  <si>
    <t>Cold Cucumber Sauce</t>
  </si>
  <si>
    <t>Serving</t>
  </si>
  <si>
    <t>Ingredients</t>
  </si>
  <si>
    <t xml:space="preserve">Ground Pork </t>
  </si>
  <si>
    <t>Tsp</t>
  </si>
  <si>
    <t>Tbsp</t>
  </si>
  <si>
    <t>Instruction</t>
  </si>
  <si>
    <t>FP沙茶醬 737g/罐 99NT</t>
  </si>
  <si>
    <t>Pepper</t>
  </si>
  <si>
    <t>~100g/person</t>
  </si>
  <si>
    <t>1) Cut cucumbers into 1/4moons 1" in length and mix with salt in a bowl then let it sit for 5min</t>
  </si>
  <si>
    <t>2) Mix Soysauce, Black vinegar, Garlic, and Ginger</t>
  </si>
  <si>
    <t>3) Drain Water from the cucumbers and mix the cucumber with the sauce</t>
  </si>
  <si>
    <t>Fruit</t>
  </si>
  <si>
    <t>Veggies</t>
  </si>
  <si>
    <t>Bean Curd  (9 pieces in a pack)</t>
  </si>
  <si>
    <t>packs</t>
  </si>
  <si>
    <t>Evaluation</t>
  </si>
  <si>
    <t>4) Add Sesame Oil and mix</t>
  </si>
  <si>
    <t>Tomatoes</t>
  </si>
  <si>
    <t>regular size</t>
  </si>
  <si>
    <t>Last edited: 11/5/12 Tiff &amp; Elaine</t>
  </si>
  <si>
    <t>Edited recipe to take out eggs, bell peppers, and enoki mushrooms; changed quantities of ingredients &amp; sauce</t>
  </si>
  <si>
    <t>Carrots</t>
  </si>
  <si>
    <t>Cucumber</t>
  </si>
  <si>
    <t>Noodles (白麵)</t>
  </si>
  <si>
    <t>100g per person; can buy the dried kind</t>
  </si>
  <si>
    <t>Eggs</t>
  </si>
  <si>
    <t>Hoisin Sauce</t>
  </si>
  <si>
    <t>Bottles</t>
  </si>
  <si>
    <t>甜麵醬</t>
  </si>
  <si>
    <t>jar</t>
  </si>
  <si>
    <t>Dessert</t>
  </si>
  <si>
    <t>Fruit (Mango, Bala, Watermelon)</t>
  </si>
  <si>
    <t>Green bean/薏仁 (cold)</t>
  </si>
  <si>
    <t>POST-EVENT EVALUATION</t>
  </si>
  <si>
    <t>ACTUAL Number of People Served</t>
  </si>
  <si>
    <t>Amount left over</t>
  </si>
  <si>
    <t>What we ran out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</si>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</sst>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0.0"/>
      <color rgb="FF000000"/>
      <name val="Arial"/>
    </font>
    <font>
      <b/>
      <sz val="16.0"/>
      <color rgb="FF000000"/>
    </font>
    <font>
      <sz val="12.0"/>
      <color rgb="FF000000"/>
    </font>
    <font/>
    <font>
      <sz val="10.0"/>
      <color rgb="FF000000"/>
    </font>
    <font>
      <sz val="9.0"/>
      <color rgb="FF000000"/>
    </font>
    <font>
      <b/>
      <sz val="12.0"/>
      <color rgb="FF000000"/>
    </font>
    <font>
      <sz val="12.0"/>
    </font>
    <font>
      <b/>
      <u/>
      <sz val="12.0"/>
    </font>
    <font>
      <sz val="10.0"/>
      <color rgb="FF0000D4"/>
    </font>
    <font>
      <b/>
      <sz val="9.0"/>
      <color rgb="FF000000"/>
    </font>
    <font>
      <b/>
      <sz val="10.0"/>
      <color rgb="FF000000"/>
    </font>
    <font>
      <b/>
      <sz val="10.0"/>
    </font>
    <font>
      <sz val="10.0"/>
      <color rgb="FF0000FF"/>
    </font>
    <font>
      <sz val="10.0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AC090"/>
        <bgColor rgb="FFFAC090"/>
      </patternFill>
    </fill>
    <fill>
      <patternFill patternType="solid">
        <fgColor rgb="FFFCD5B5"/>
        <bgColor rgb="FFFCD5B5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 wrapText="1"/>
    </xf>
    <xf borderId="0" fillId="3" fontId="2" numFmtId="0" xfId="0" applyAlignment="1" applyFill="1" applyFont="1">
      <alignment vertical="center" wrapText="1"/>
    </xf>
    <xf borderId="0" fillId="2" fontId="3" numFmtId="0" xfId="0" applyAlignment="1" applyFont="1">
      <alignment wrapText="1"/>
    </xf>
    <xf borderId="0" fillId="3" fontId="2" numFmtId="0" xfId="0" applyAlignment="1" applyFont="1">
      <alignment vertical="center" wrapText="1"/>
    </xf>
    <xf borderId="0" fillId="2" fontId="4" numFmtId="0" xfId="0" applyAlignment="1" applyFont="1">
      <alignment vertical="center" wrapText="1"/>
    </xf>
    <xf borderId="0" fillId="3" fontId="5" numFmtId="0" xfId="0" applyAlignment="1" applyFont="1">
      <alignment vertical="center" wrapText="1"/>
    </xf>
    <xf borderId="0" fillId="3" fontId="3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0" fontId="2" numFmtId="0" xfId="0" applyAlignment="1" applyFont="1">
      <alignment vertical="center" wrapText="1"/>
    </xf>
    <xf borderId="0" fillId="3" fontId="4" numFmtId="0" xfId="0" applyAlignment="1" applyFont="1">
      <alignment vertical="center" wrapText="1"/>
    </xf>
    <xf borderId="0" fillId="3" fontId="6" numFmtId="0" xfId="0" applyAlignment="1" applyFont="1">
      <alignment vertical="center" wrapText="1"/>
    </xf>
    <xf borderId="0" fillId="0" fontId="7" numFmtId="0" xfId="0" applyAlignment="1" applyFont="1">
      <alignment horizontal="left" wrapText="1"/>
    </xf>
    <xf borderId="0" fillId="3" fontId="8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3" fontId="7" numFmtId="0" xfId="0" applyAlignment="1" applyFont="1">
      <alignment wrapText="1"/>
    </xf>
    <xf borderId="1" fillId="0" fontId="2" numFmtId="0" xfId="0" applyAlignment="1" applyBorder="1" applyFont="1">
      <alignment vertical="center" wrapText="1"/>
    </xf>
    <xf borderId="0" fillId="0" fontId="7" numFmtId="0" xfId="0" applyAlignment="1" applyFont="1">
      <alignment wrapText="1"/>
    </xf>
    <xf borderId="1" fillId="0" fontId="3" numFmtId="0" xfId="0" applyAlignment="1" applyBorder="1" applyFont="1">
      <alignment wrapText="1"/>
    </xf>
    <xf borderId="0" fillId="3" fontId="9" numFmtId="0" xfId="0" applyAlignment="1" applyFont="1">
      <alignment wrapText="1"/>
    </xf>
    <xf borderId="1" fillId="0" fontId="3" numFmtId="0" xfId="0" applyAlignment="1" applyBorder="1" applyFont="1">
      <alignment wrapText="1"/>
    </xf>
    <xf borderId="0" fillId="0" fontId="7" numFmtId="0" xfId="0" applyAlignment="1" applyFont="1">
      <alignment wrapText="1"/>
    </xf>
    <xf borderId="2" fillId="5" fontId="6" numFmtId="0" xfId="0" applyAlignment="1" applyBorder="1" applyFill="1" applyFont="1">
      <alignment horizontal="center" wrapText="1"/>
    </xf>
    <xf borderId="0" fillId="0" fontId="3" numFmtId="0" xfId="0" applyAlignment="1" applyFont="1">
      <alignment wrapText="1"/>
    </xf>
    <xf borderId="3" fillId="0" fontId="3" numFmtId="0" xfId="0" applyAlignment="1" applyBorder="1" applyFont="1">
      <alignment wrapText="1"/>
    </xf>
    <xf borderId="0" fillId="3" fontId="10" numFmtId="0" xfId="0" applyAlignment="1" applyFont="1">
      <alignment vertical="center" wrapText="1"/>
    </xf>
    <xf borderId="4" fillId="5" fontId="11" numFmtId="0" xfId="0" applyAlignment="1" applyBorder="1" applyFont="1">
      <alignment horizontal="left" wrapText="1"/>
    </xf>
    <xf borderId="2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4" fillId="5" fontId="9" numFmtId="0" xfId="0" applyAlignment="1" applyBorder="1" applyFont="1">
      <alignment horizontal="center" wrapText="1"/>
    </xf>
    <xf borderId="1" fillId="0" fontId="2" numFmtId="0" xfId="0" applyAlignment="1" applyBorder="1" applyFont="1">
      <alignment wrapText="1"/>
    </xf>
    <xf borderId="4" fillId="5" fontId="4" numFmtId="0" xfId="0" applyAlignment="1" applyBorder="1" applyFont="1">
      <alignment horizontal="center" wrapText="1"/>
    </xf>
    <xf borderId="2" fillId="0" fontId="4" numFmtId="0" xfId="0" applyAlignment="1" applyBorder="1" applyFont="1">
      <alignment wrapText="1"/>
    </xf>
    <xf borderId="2" fillId="3" fontId="11" numFmtId="0" xfId="0" applyAlignment="1" applyBorder="1" applyFont="1">
      <alignment wrapText="1"/>
    </xf>
    <xf borderId="4" fillId="5" fontId="11" numFmtId="0" xfId="0" applyAlignment="1" applyBorder="1" applyFont="1">
      <alignment horizontal="center" wrapText="1"/>
    </xf>
    <xf borderId="3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4" fillId="0" fontId="11" numFmtId="0" xfId="0" applyAlignment="1" applyBorder="1" applyFont="1">
      <alignment wrapText="1"/>
    </xf>
    <xf borderId="4" fillId="0" fontId="11" numFmtId="0" xfId="0" applyAlignment="1" applyBorder="1" applyFont="1">
      <alignment wrapText="1"/>
    </xf>
    <xf borderId="4" fillId="0" fontId="11" numFmtId="0" xfId="0" applyAlignment="1" applyBorder="1" applyFont="1">
      <alignment horizontal="center" wrapText="1"/>
    </xf>
    <xf borderId="4" fillId="0" fontId="11" numFmtId="0" xfId="0" applyAlignment="1" applyBorder="1" applyFont="1">
      <alignment horizontal="left" vertical="top" wrapText="1"/>
    </xf>
    <xf borderId="1" fillId="0" fontId="12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4" fillId="5" fontId="3" numFmtId="0" xfId="0" applyAlignment="1" applyBorder="1" applyFont="1">
      <alignment wrapText="1"/>
    </xf>
    <xf borderId="4" fillId="5" fontId="4" numFmtId="0" xfId="0" applyAlignment="1" applyBorder="1" applyFont="1">
      <alignment horizontal="left" wrapText="1"/>
    </xf>
    <xf borderId="4" fillId="5" fontId="9" numFmtId="0" xfId="0" applyAlignment="1" applyBorder="1" applyFont="1">
      <alignment wrapText="1"/>
    </xf>
    <xf borderId="4" fillId="5" fontId="13" numFmtId="0" xfId="0" applyAlignment="1" applyBorder="1" applyFont="1">
      <alignment horizontal="left" wrapText="1"/>
    </xf>
    <xf borderId="6" fillId="0" fontId="3" numFmtId="0" xfId="0" applyAlignment="1" applyBorder="1" applyFont="1">
      <alignment wrapText="1"/>
    </xf>
    <xf borderId="4" fillId="5" fontId="13" numFmtId="0" xfId="0" applyAlignment="1" applyBorder="1" applyFont="1">
      <alignment horizontal="right" wrapText="1"/>
    </xf>
    <xf borderId="2" fillId="3" fontId="11" numFmtId="0" xfId="0" applyAlignment="1" applyBorder="1" applyFont="1">
      <alignment horizontal="left" wrapText="1"/>
    </xf>
    <xf borderId="4" fillId="0" fontId="13" numFmtId="0" xfId="0" applyAlignment="1" applyBorder="1" applyFont="1">
      <alignment horizontal="left" wrapText="1"/>
    </xf>
    <xf borderId="5" fillId="3" fontId="9" numFmtId="0" xfId="0" applyAlignment="1" applyBorder="1" applyFont="1">
      <alignment horizontal="center" wrapText="1"/>
    </xf>
    <xf borderId="4" fillId="0" fontId="13" numFmtId="0" xfId="0" applyAlignment="1" applyBorder="1" applyFont="1">
      <alignment horizontal="center" wrapText="1"/>
    </xf>
    <xf borderId="0" fillId="3" fontId="4" numFmtId="0" xfId="0" applyAlignment="1" applyFont="1">
      <alignment horizontal="center" wrapText="1"/>
    </xf>
    <xf borderId="4" fillId="0" fontId="13" numFmtId="0" xfId="0" applyAlignment="1" applyBorder="1" applyFont="1">
      <alignment horizontal="left" wrapText="1"/>
    </xf>
    <xf borderId="7" fillId="3" fontId="4" numFmtId="0" xfId="0" applyAlignment="1" applyBorder="1" applyFont="1">
      <alignment horizontal="center" wrapText="1"/>
    </xf>
    <xf borderId="6" fillId="0" fontId="4" numFmtId="0" xfId="0" applyAlignment="1" applyBorder="1" applyFont="1">
      <alignment wrapText="1"/>
    </xf>
    <xf borderId="4" fillId="5" fontId="9" numFmtId="0" xfId="0" applyAlignment="1" applyBorder="1" applyFont="1">
      <alignment wrapText="1"/>
    </xf>
    <xf borderId="4" fillId="5" fontId="13" numFmtId="3" xfId="0" applyAlignment="1" applyBorder="1" applyFont="1" applyNumberFormat="1">
      <alignment horizontal="right" wrapText="1"/>
    </xf>
    <xf borderId="3" fillId="3" fontId="11" numFmtId="0" xfId="0" applyAlignment="1" applyBorder="1" applyFont="1">
      <alignment horizontal="left" wrapText="1"/>
    </xf>
    <xf borderId="4" fillId="0" fontId="4" numFmtId="0" xfId="0" applyAlignment="1" applyBorder="1" applyFont="1">
      <alignment horizontal="left" wrapText="1"/>
    </xf>
    <xf borderId="3" fillId="3" fontId="3" numFmtId="0" xfId="0" applyAlignment="1" applyBorder="1" applyFont="1">
      <alignment wrapText="1"/>
    </xf>
    <xf borderId="3" fillId="3" fontId="3" numFmtId="0" xfId="0" applyAlignment="1" applyBorder="1" applyFont="1">
      <alignment horizontal="center" wrapText="1"/>
    </xf>
    <xf borderId="4" fillId="0" fontId="9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4" fillId="0" fontId="3" numFmtId="0" xfId="0" applyAlignment="1" applyBorder="1" applyFont="1">
      <alignment horizontal="left" wrapText="1"/>
    </xf>
    <xf borderId="1" fillId="3" fontId="4" numFmtId="0" xfId="0" applyAlignment="1" applyBorder="1" applyFont="1">
      <alignment wrapText="1"/>
    </xf>
    <xf borderId="1" fillId="3" fontId="3" numFmtId="0" xfId="0" applyAlignment="1" applyBorder="1" applyFont="1">
      <alignment wrapText="1"/>
    </xf>
    <xf borderId="4" fillId="3" fontId="11" numFmtId="0" xfId="0" applyAlignment="1" applyBorder="1" applyFont="1">
      <alignment horizontal="left" wrapText="1"/>
    </xf>
    <xf borderId="4" fillId="0" fontId="9" numFmtId="0" xfId="0" applyAlignment="1" applyBorder="1" applyFont="1">
      <alignment wrapText="1"/>
    </xf>
    <xf borderId="4" fillId="3" fontId="11" numFmtId="0" xfId="0" applyAlignment="1" applyBorder="1" applyFont="1">
      <alignment horizontal="center" wrapText="1"/>
    </xf>
    <xf borderId="2" fillId="6" fontId="10" numFmtId="0" xfId="0" applyAlignment="1" applyBorder="1" applyFill="1" applyFont="1">
      <alignment horizontal="center" vertical="center" wrapText="1"/>
    </xf>
    <xf borderId="4" fillId="0" fontId="11" numFmtId="0" xfId="0" applyAlignment="1" applyBorder="1" applyFont="1">
      <alignment horizontal="center" wrapText="1"/>
    </xf>
    <xf borderId="3" fillId="7" fontId="10" numFmtId="0" xfId="0" applyAlignment="1" applyBorder="1" applyFill="1" applyFont="1">
      <alignment horizontal="center" vertical="center" wrapText="1"/>
    </xf>
    <xf borderId="4" fillId="5" fontId="11" numFmtId="0" xfId="0" applyAlignment="1" applyBorder="1" applyFont="1">
      <alignment horizontal="center" wrapText="1"/>
    </xf>
    <xf borderId="4" fillId="7" fontId="10" numFmtId="0" xfId="0" applyAlignment="1" applyBorder="1" applyFont="1">
      <alignment horizontal="left" vertical="center" wrapText="1"/>
    </xf>
    <xf borderId="4" fillId="5" fontId="11" numFmtId="0" xfId="0" applyAlignment="1" applyBorder="1" applyFont="1">
      <alignment horizontal="center" vertical="top" wrapText="1"/>
    </xf>
    <xf borderId="4" fillId="7" fontId="10" numFmtId="0" xfId="0" applyAlignment="1" applyBorder="1" applyFont="1">
      <alignment vertical="center" wrapText="1"/>
    </xf>
    <xf borderId="4" fillId="0" fontId="5" numFmtId="0" xfId="0" applyAlignment="1" applyBorder="1" applyFont="1">
      <alignment horizontal="left" vertical="center" wrapText="1"/>
    </xf>
    <xf borderId="4" fillId="3" fontId="4" numFmtId="0" xfId="0" applyAlignment="1" applyBorder="1" applyFont="1">
      <alignment horizontal="left" wrapText="1"/>
    </xf>
    <xf borderId="4" fillId="0" fontId="5" numFmtId="0" xfId="0" applyAlignment="1" applyBorder="1" applyFont="1">
      <alignment vertical="center" wrapText="1"/>
    </xf>
    <xf borderId="4" fillId="3" fontId="4" numFmtId="0" xfId="0" applyAlignment="1" applyBorder="1" applyFont="1">
      <alignment horizontal="left" wrapText="1"/>
    </xf>
    <xf borderId="4" fillId="0" fontId="5" numFmtId="0" xfId="0" applyAlignment="1" applyBorder="1" applyFont="1">
      <alignment vertical="center" wrapText="1"/>
    </xf>
    <xf borderId="4" fillId="3" fontId="4" numFmtId="164" xfId="0" applyAlignment="1" applyBorder="1" applyFont="1" applyNumberFormat="1">
      <alignment horizontal="right" wrapText="1"/>
    </xf>
    <xf borderId="2" fillId="7" fontId="10" numFmtId="0" xfId="0" applyAlignment="1" applyBorder="1" applyFont="1">
      <alignment vertical="center" wrapText="1"/>
    </xf>
    <xf borderId="4" fillId="0" fontId="13" numFmtId="4" xfId="0" applyAlignment="1" applyBorder="1" applyFont="1" applyNumberFormat="1">
      <alignment horizontal="left" wrapText="1"/>
    </xf>
    <xf borderId="4" fillId="0" fontId="13" numFmtId="0" xfId="0" applyAlignment="1" applyBorder="1" applyFont="1">
      <alignment horizontal="center" wrapText="1"/>
    </xf>
    <xf borderId="4" fillId="5" fontId="13" numFmtId="0" xfId="0" applyAlignment="1" applyBorder="1" applyFont="1">
      <alignment horizontal="center" wrapText="1"/>
    </xf>
    <xf borderId="4" fillId="5" fontId="13" numFmtId="0" xfId="0" applyAlignment="1" applyBorder="1" applyFont="1">
      <alignment horizontal="left" wrapText="1"/>
    </xf>
    <xf borderId="3" fillId="7" fontId="5" numFmtId="0" xfId="0" applyAlignment="1" applyBorder="1" applyFont="1">
      <alignment vertical="center" wrapText="1"/>
    </xf>
    <xf borderId="5" fillId="7" fontId="5" numFmtId="0" xfId="0" applyAlignment="1" applyBorder="1" applyFont="1">
      <alignment vertical="center" wrapText="1"/>
    </xf>
    <xf borderId="4" fillId="0" fontId="4" numFmtId="0" xfId="0" applyAlignment="1" applyBorder="1" applyFont="1">
      <alignment wrapText="1"/>
    </xf>
    <xf borderId="4" fillId="5" fontId="13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4" fillId="5" fontId="4" numFmtId="0" xfId="0" applyAlignment="1" applyBorder="1" applyFont="1">
      <alignment horizontal="left" wrapText="1"/>
    </xf>
    <xf borderId="0" fillId="0" fontId="12" numFmtId="0" xfId="0" applyAlignment="1" applyFont="1">
      <alignment wrapText="1"/>
    </xf>
    <xf borderId="0" fillId="0" fontId="3" numFmtId="0" xfId="0" applyAlignment="1" applyFont="1">
      <alignment wrapText="1"/>
    </xf>
    <xf borderId="4" fillId="3" fontId="3" numFmtId="0" xfId="0" applyAlignment="1" applyBorder="1" applyFont="1">
      <alignment wrapText="1"/>
    </xf>
    <xf borderId="4" fillId="5" fontId="3" numFmtId="0" xfId="0" applyAlignment="1" applyBorder="1" applyFont="1">
      <alignment horizontal="left" wrapText="1"/>
    </xf>
    <xf borderId="4" fillId="3" fontId="4" numFmtId="164" xfId="0" applyAlignment="1" applyBorder="1" applyFont="1" applyNumberFormat="1">
      <alignment horizontal="right" wrapText="1"/>
    </xf>
    <xf borderId="4" fillId="5" fontId="4" numFmtId="0" xfId="0" applyAlignment="1" applyBorder="1" applyFont="1">
      <alignment wrapText="1"/>
    </xf>
    <xf borderId="4" fillId="3" fontId="12" numFmtId="0" xfId="0" applyAlignment="1" applyBorder="1" applyFont="1">
      <alignment wrapText="1"/>
    </xf>
    <xf borderId="4" fillId="3" fontId="14" numFmtId="0" xfId="0" applyAlignment="1" applyBorder="1" applyFont="1">
      <alignment wrapText="1"/>
    </xf>
    <xf borderId="4" fillId="3" fontId="4" numFmtId="0" xfId="0" applyAlignment="1" applyBorder="1" applyFont="1">
      <alignment wrapText="1"/>
    </xf>
    <xf borderId="4" fillId="3" fontId="9" numFmtId="164" xfId="0" applyAlignment="1" applyBorder="1" applyFont="1" applyNumberFormat="1">
      <alignment wrapText="1"/>
    </xf>
    <xf borderId="4" fillId="5" fontId="3" numFmtId="0" xfId="0" applyAlignment="1" applyBorder="1" applyFont="1">
      <alignment wrapText="1"/>
    </xf>
    <xf borderId="2" fillId="8" fontId="6" numFmtId="0" xfId="0" applyAlignment="1" applyBorder="1" applyFill="1" applyFont="1">
      <alignment horizontal="center" wrapText="1"/>
    </xf>
    <xf borderId="3" fillId="0" fontId="4" numFmtId="0" xfId="0" applyAlignment="1" applyBorder="1" applyFont="1">
      <alignment horizontal="left" wrapText="1"/>
    </xf>
    <xf borderId="3" fillId="0" fontId="11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center" wrapText="1"/>
    </xf>
    <xf borderId="2" fillId="0" fontId="4" numFmtId="0" xfId="0" applyAlignment="1" applyBorder="1" applyFont="1">
      <alignment horizontal="left" wrapText="1"/>
    </xf>
    <xf borderId="4" fillId="0" fontId="9" numFmtId="0" xfId="0" applyAlignment="1" applyBorder="1" applyFont="1">
      <alignment horizontal="center" wrapText="1"/>
    </xf>
    <xf borderId="7" fillId="0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3" fillId="0" fontId="4" numFmtId="0" xfId="0" applyAlignment="1" applyBorder="1" applyFont="1">
      <alignment wrapText="1"/>
    </xf>
    <xf borderId="1" fillId="0" fontId="4" numFmtId="0" xfId="0" applyAlignment="1" applyBorder="1" applyFont="1">
      <alignment wrapText="1"/>
    </xf>
    <xf borderId="4" fillId="8" fontId="11" numFmtId="0" xfId="0" applyAlignment="1" applyBorder="1" applyFont="1">
      <alignment horizontal="center" wrapText="1"/>
    </xf>
    <xf borderId="2" fillId="8" fontId="11" numFmtId="0" xfId="0" applyAlignment="1" applyBorder="1" applyFont="1">
      <alignment horizontal="center" wrapText="1"/>
    </xf>
    <xf borderId="4" fillId="0" fontId="9" numFmtId="0" xfId="0" applyAlignment="1" applyBorder="1" applyFont="1">
      <alignment horizontal="left" wrapText="1"/>
    </xf>
    <xf borderId="4" fillId="8" fontId="9" numFmtId="0" xfId="0" applyAlignment="1" applyBorder="1" applyFont="1">
      <alignment horizontal="center" wrapText="1"/>
    </xf>
    <xf borderId="2" fillId="8" fontId="11" numFmtId="0" xfId="0" applyAlignment="1" applyBorder="1" applyFont="1">
      <alignment horizontal="left" wrapText="1"/>
    </xf>
    <xf borderId="2" fillId="8" fontId="11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2.71"/>
    <col customWidth="1" min="3" max="3" width="22.43"/>
    <col customWidth="1" min="4" max="4" width="15.86"/>
    <col customWidth="1" min="5" max="6" width="12.43"/>
    <col customWidth="1" min="7" max="7" width="18.29"/>
    <col customWidth="1" min="8" max="8" width="22.86"/>
    <col customWidth="1" min="9" max="9" width="21.86"/>
  </cols>
  <sheetData>
    <row r="1" ht="1.5" customHeight="1">
      <c r="A1" s="8" t="s">
        <v>1</v>
      </c>
      <c r="D1" s="7"/>
      <c r="E1" s="7"/>
      <c r="F1" s="7"/>
      <c r="G1" s="7"/>
      <c r="H1" s="10"/>
      <c r="I1" s="7"/>
    </row>
    <row r="2">
      <c r="A2" s="9" t="s">
        <v>8</v>
      </c>
      <c r="B2" s="12"/>
      <c r="E2" s="14"/>
      <c r="F2" s="14" t="s">
        <v>15</v>
      </c>
    </row>
    <row r="3" ht="6.0" customHeight="1">
      <c r="A3" s="9" t="s">
        <v>14</v>
      </c>
      <c r="B3" s="17" t="s">
        <v>16</v>
      </c>
      <c r="E3" s="14"/>
      <c r="F3" s="14" t="s">
        <v>27</v>
      </c>
    </row>
    <row r="4">
      <c r="A4" s="29"/>
    </row>
    <row r="5">
      <c r="A5" s="31"/>
      <c r="B5" s="20"/>
      <c r="C5" s="20"/>
      <c r="D5" s="20"/>
      <c r="E5" s="20"/>
      <c r="F5" s="20"/>
      <c r="G5" s="20"/>
      <c r="H5" s="20"/>
      <c r="I5" s="20"/>
    </row>
    <row r="6">
      <c r="A6" s="22" t="s">
        <v>23</v>
      </c>
      <c r="B6" s="24"/>
      <c r="C6" s="24"/>
      <c r="D6" s="24"/>
      <c r="E6" s="24"/>
      <c r="F6" s="24"/>
      <c r="G6" s="24"/>
      <c r="H6" s="24"/>
      <c r="I6" s="28"/>
    </row>
    <row r="7">
      <c r="A7" s="34"/>
      <c r="B7" s="24"/>
      <c r="C7" s="24"/>
      <c r="D7" s="36" t="s">
        <v>33</v>
      </c>
      <c r="E7" s="37"/>
      <c r="F7" s="48"/>
      <c r="G7" s="24"/>
      <c r="H7" s="24"/>
      <c r="I7" s="24"/>
    </row>
    <row r="8">
      <c r="A8" s="50" t="s">
        <v>26</v>
      </c>
      <c r="B8" s="24"/>
      <c r="C8" s="24"/>
      <c r="D8" s="52">
        <v>45.0</v>
      </c>
      <c r="E8" s="54">
        <v>50.0</v>
      </c>
      <c r="F8" s="56"/>
      <c r="G8" s="57"/>
      <c r="H8" s="48"/>
      <c r="I8" s="48"/>
    </row>
    <row r="9">
      <c r="A9" s="60"/>
      <c r="B9" s="62"/>
      <c r="C9" s="62"/>
      <c r="D9" s="63"/>
      <c r="E9" s="67"/>
      <c r="F9" s="67"/>
      <c r="G9" s="67"/>
      <c r="H9" s="68"/>
      <c r="I9" s="68"/>
    </row>
    <row r="10">
      <c r="A10" s="69" t="s">
        <v>30</v>
      </c>
      <c r="B10" s="69" t="s">
        <v>31</v>
      </c>
      <c r="C10" s="71" t="s">
        <v>32</v>
      </c>
      <c r="D10" s="71" t="s">
        <v>34</v>
      </c>
      <c r="E10" s="73"/>
      <c r="F10" s="75"/>
      <c r="G10" s="35" t="s">
        <v>35</v>
      </c>
      <c r="H10" s="35" t="s">
        <v>36</v>
      </c>
      <c r="I10" s="77" t="s">
        <v>37</v>
      </c>
    </row>
    <row r="11">
      <c r="A11" s="80" t="s">
        <v>39</v>
      </c>
      <c r="B11" s="80" t="s">
        <v>42</v>
      </c>
      <c r="C11" s="82" t="s">
        <v>76</v>
      </c>
      <c r="D11" s="84">
        <v>4.5</v>
      </c>
      <c r="E11" s="86">
        <f t="shared" ref="E11:E20" si="1">D11*$E$8/$D$8</f>
        <v>5</v>
      </c>
      <c r="F11" s="47" t="s">
        <v>44</v>
      </c>
      <c r="G11" s="88">
        <f t="shared" ref="G11:G20" si="2">E11/13*50</f>
        <v>19.23076923</v>
      </c>
      <c r="H11" s="89"/>
      <c r="I11" s="93" t="s">
        <v>82</v>
      </c>
    </row>
    <row r="12">
      <c r="A12" s="80" t="s">
        <v>87</v>
      </c>
      <c r="B12" s="80" t="s">
        <v>42</v>
      </c>
      <c r="C12" s="82" t="s">
        <v>88</v>
      </c>
      <c r="D12" s="84">
        <v>9.0</v>
      </c>
      <c r="E12" s="86">
        <f t="shared" si="1"/>
        <v>10</v>
      </c>
      <c r="F12" s="93" t="s">
        <v>89</v>
      </c>
      <c r="G12" s="88">
        <f t="shared" si="2"/>
        <v>38.46153846</v>
      </c>
      <c r="H12" s="47"/>
      <c r="I12" s="96"/>
    </row>
    <row r="13">
      <c r="A13" s="80" t="s">
        <v>87</v>
      </c>
      <c r="B13" s="80" t="s">
        <v>42</v>
      </c>
      <c r="C13" s="80" t="s">
        <v>50</v>
      </c>
      <c r="D13" s="84">
        <v>4.0</v>
      </c>
      <c r="E13" s="86">
        <f t="shared" si="1"/>
        <v>4.444444444</v>
      </c>
      <c r="F13" s="47" t="s">
        <v>51</v>
      </c>
      <c r="G13" s="88">
        <f t="shared" si="2"/>
        <v>17.09401709</v>
      </c>
      <c r="H13" s="89"/>
      <c r="I13" s="96"/>
    </row>
    <row r="14">
      <c r="A14" s="80" t="s">
        <v>87</v>
      </c>
      <c r="B14" s="80" t="s">
        <v>42</v>
      </c>
      <c r="C14" s="82" t="s">
        <v>92</v>
      </c>
      <c r="D14" s="84">
        <v>7.0</v>
      </c>
      <c r="E14" s="86">
        <f t="shared" si="1"/>
        <v>7.777777778</v>
      </c>
      <c r="F14" s="93" t="s">
        <v>93</v>
      </c>
      <c r="G14" s="88">
        <f t="shared" si="2"/>
        <v>29.91452991</v>
      </c>
      <c r="H14" s="89"/>
      <c r="I14" s="96"/>
    </row>
    <row r="15">
      <c r="A15" s="80" t="s">
        <v>87</v>
      </c>
      <c r="B15" s="99" t="s">
        <v>40</v>
      </c>
      <c r="C15" s="82" t="s">
        <v>96</v>
      </c>
      <c r="D15" s="84">
        <v>4.0</v>
      </c>
      <c r="E15" s="86">
        <f t="shared" si="1"/>
        <v>4.444444444</v>
      </c>
      <c r="F15" s="93" t="s">
        <v>96</v>
      </c>
      <c r="G15" s="88">
        <f t="shared" si="2"/>
        <v>17.09401709</v>
      </c>
      <c r="H15" s="89"/>
      <c r="I15" s="100"/>
    </row>
    <row r="16">
      <c r="A16" s="80" t="s">
        <v>87</v>
      </c>
      <c r="B16" s="80" t="s">
        <v>42</v>
      </c>
      <c r="C16" s="82" t="s">
        <v>97</v>
      </c>
      <c r="D16" s="84">
        <v>14.0</v>
      </c>
      <c r="E16" s="86">
        <f t="shared" si="1"/>
        <v>15.55555556</v>
      </c>
      <c r="F16" s="47" t="s">
        <v>64</v>
      </c>
      <c r="G16" s="88">
        <f t="shared" si="2"/>
        <v>59.82905983</v>
      </c>
      <c r="H16" s="89"/>
      <c r="I16" s="100"/>
    </row>
    <row r="17">
      <c r="A17" s="69" t="s">
        <v>38</v>
      </c>
      <c r="B17" s="80" t="s">
        <v>42</v>
      </c>
      <c r="C17" s="82" t="s">
        <v>98</v>
      </c>
      <c r="D17" s="84">
        <v>4500.0</v>
      </c>
      <c r="E17" s="86">
        <f t="shared" si="1"/>
        <v>5000</v>
      </c>
      <c r="F17" s="93" t="s">
        <v>53</v>
      </c>
      <c r="G17" s="88">
        <f t="shared" si="2"/>
        <v>19230.76923</v>
      </c>
      <c r="H17" s="93" t="s">
        <v>99</v>
      </c>
      <c r="I17" s="47"/>
    </row>
    <row r="18">
      <c r="A18" s="69" t="s">
        <v>38</v>
      </c>
      <c r="B18" s="80" t="s">
        <v>56</v>
      </c>
      <c r="C18" s="82" t="s">
        <v>100</v>
      </c>
      <c r="D18" s="84">
        <v>2.0</v>
      </c>
      <c r="E18" s="86">
        <f t="shared" si="1"/>
        <v>2.222222222</v>
      </c>
      <c r="F18" s="93" t="s">
        <v>89</v>
      </c>
      <c r="G18" s="88">
        <f t="shared" si="2"/>
        <v>8.547008547</v>
      </c>
      <c r="H18" s="47"/>
      <c r="I18" s="96"/>
    </row>
    <row r="19">
      <c r="A19" s="80" t="s">
        <v>55</v>
      </c>
      <c r="B19" s="80" t="s">
        <v>56</v>
      </c>
      <c r="C19" s="82" t="s">
        <v>101</v>
      </c>
      <c r="D19" s="84">
        <v>3.0</v>
      </c>
      <c r="E19" s="86">
        <f t="shared" si="1"/>
        <v>3.333333333</v>
      </c>
      <c r="F19" s="93" t="s">
        <v>102</v>
      </c>
      <c r="G19" s="88">
        <f t="shared" si="2"/>
        <v>12.82051282</v>
      </c>
      <c r="H19" s="89"/>
      <c r="I19" s="96"/>
    </row>
    <row r="20">
      <c r="A20" s="80" t="s">
        <v>55</v>
      </c>
      <c r="B20" s="80" t="s">
        <v>56</v>
      </c>
      <c r="C20" s="82" t="s">
        <v>103</v>
      </c>
      <c r="D20" s="84">
        <v>5.0</v>
      </c>
      <c r="E20" s="86">
        <f t="shared" si="1"/>
        <v>5.555555556</v>
      </c>
      <c r="F20" s="93" t="s">
        <v>104</v>
      </c>
      <c r="G20" s="88">
        <f t="shared" si="2"/>
        <v>21.36752137</v>
      </c>
      <c r="H20" s="89"/>
      <c r="I20" s="96"/>
    </row>
    <row r="21">
      <c r="A21" s="80" t="s">
        <v>55</v>
      </c>
      <c r="B21" s="80"/>
      <c r="C21" s="80"/>
      <c r="D21" s="101"/>
      <c r="E21" s="51"/>
      <c r="F21" s="47"/>
      <c r="G21" s="88"/>
      <c r="H21" s="89"/>
      <c r="I21" s="102"/>
    </row>
    <row r="22">
      <c r="A22" s="103"/>
      <c r="B22" s="104" t="s">
        <v>105</v>
      </c>
      <c r="C22" s="105" t="s">
        <v>106</v>
      </c>
      <c r="D22" s="106"/>
      <c r="E22" s="65"/>
      <c r="F22" s="107"/>
      <c r="G22" s="107"/>
      <c r="H22" s="107"/>
      <c r="I22" s="107"/>
    </row>
    <row r="23">
      <c r="A23" s="48"/>
      <c r="B23" s="48"/>
      <c r="C23" s="37" t="s">
        <v>107</v>
      </c>
      <c r="D23" s="48"/>
      <c r="E23" s="48"/>
      <c r="F23" s="48"/>
      <c r="G23" s="48"/>
      <c r="H23" s="48"/>
      <c r="I23" s="48"/>
    </row>
    <row r="24">
      <c r="A24" s="108" t="s">
        <v>108</v>
      </c>
      <c r="B24" s="24"/>
      <c r="C24" s="24"/>
      <c r="D24" s="24"/>
      <c r="E24" s="24"/>
      <c r="F24" s="24"/>
      <c r="G24" s="24"/>
      <c r="H24" s="24"/>
      <c r="I24" s="28"/>
    </row>
    <row r="25">
      <c r="A25" s="109"/>
      <c r="B25" s="110"/>
      <c r="C25" s="111"/>
      <c r="D25" s="111"/>
      <c r="E25" s="112"/>
      <c r="F25" s="112"/>
      <c r="G25" s="112"/>
      <c r="H25" s="48"/>
      <c r="I25" s="48"/>
    </row>
    <row r="26">
      <c r="A26" s="113" t="s">
        <v>109</v>
      </c>
      <c r="B26" s="24"/>
      <c r="C26" s="28"/>
      <c r="D26" s="114"/>
      <c r="E26" s="115"/>
      <c r="F26" s="115"/>
      <c r="G26" s="116"/>
    </row>
    <row r="27">
      <c r="A27" s="117"/>
      <c r="B27" s="117"/>
      <c r="C27" s="117"/>
      <c r="D27" s="117"/>
      <c r="E27" s="118"/>
      <c r="F27" s="118"/>
      <c r="G27" s="118"/>
      <c r="H27" s="20"/>
      <c r="I27" s="20"/>
    </row>
    <row r="28">
      <c r="A28" s="40" t="s">
        <v>32</v>
      </c>
      <c r="B28" s="119" t="s">
        <v>110</v>
      </c>
      <c r="C28" s="119" t="s">
        <v>111</v>
      </c>
      <c r="D28" s="120" t="s">
        <v>112</v>
      </c>
      <c r="E28" s="24"/>
      <c r="F28" s="24"/>
      <c r="G28" s="24"/>
      <c r="H28" s="24"/>
      <c r="I28" s="28"/>
    </row>
    <row r="29">
      <c r="A29" s="121"/>
      <c r="B29" s="122"/>
      <c r="C29" s="122"/>
      <c r="D29" s="123"/>
      <c r="E29" s="24"/>
      <c r="F29" s="24"/>
      <c r="G29" s="24"/>
      <c r="H29" s="24"/>
      <c r="I29" s="28"/>
    </row>
    <row r="30">
      <c r="A30" s="121"/>
      <c r="B30" s="122"/>
      <c r="C30" s="122"/>
      <c r="D30" s="124"/>
      <c r="E30" s="24"/>
      <c r="F30" s="24"/>
      <c r="G30" s="24"/>
      <c r="H30" s="24"/>
      <c r="I30" s="28"/>
    </row>
    <row r="31">
      <c r="A31" s="48"/>
      <c r="B31" s="48"/>
      <c r="C31" s="48"/>
      <c r="D31" s="48"/>
      <c r="E31" s="48"/>
      <c r="F31" s="48"/>
      <c r="G31" s="48"/>
      <c r="H31" s="48"/>
      <c r="I31" s="48"/>
    </row>
  </sheetData>
  <mergeCells count="10">
    <mergeCell ref="D29:I29"/>
    <mergeCell ref="D28:I28"/>
    <mergeCell ref="D30:I30"/>
    <mergeCell ref="F2:G2"/>
    <mergeCell ref="F3:G3"/>
    <mergeCell ref="A1:C1"/>
    <mergeCell ref="A8:C8"/>
    <mergeCell ref="A26:C26"/>
    <mergeCell ref="A24:I24"/>
    <mergeCell ref="A6:I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86"/>
    <col customWidth="1" min="3" max="3" width="22.43"/>
    <col customWidth="1" min="4" max="4" width="39.0"/>
    <col customWidth="1" min="5" max="5" width="18.43"/>
  </cols>
  <sheetData>
    <row r="1" ht="1.5" customHeight="1">
      <c r="A1" s="1" t="s">
        <v>0</v>
      </c>
      <c r="D1" s="3"/>
      <c r="E1" s="3"/>
      <c r="F1" s="3"/>
      <c r="G1" s="5"/>
      <c r="H1" s="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9" t="s">
        <v>5</v>
      </c>
      <c r="B2">
        <f>50*D5</f>
        <v>3000</v>
      </c>
      <c r="E2" s="9" t="s">
        <v>13</v>
      </c>
    </row>
    <row r="3" ht="3.75" customHeight="1">
      <c r="A3" s="16" t="s">
        <v>14</v>
      </c>
      <c r="B3" s="18" t="s">
        <v>19</v>
      </c>
      <c r="C3" s="20"/>
      <c r="D3" s="20"/>
      <c r="E3" s="16" t="s">
        <v>22</v>
      </c>
      <c r="F3" s="20"/>
      <c r="G3" s="20"/>
      <c r="H3" s="20"/>
    </row>
    <row r="4">
      <c r="A4" s="22" t="s">
        <v>23</v>
      </c>
      <c r="B4" s="24"/>
      <c r="C4" s="24"/>
      <c r="D4" s="24"/>
      <c r="E4" s="24"/>
      <c r="F4" s="24"/>
      <c r="G4" s="24"/>
      <c r="H4" s="24"/>
    </row>
    <row r="5">
      <c r="A5" s="26" t="s">
        <v>26</v>
      </c>
      <c r="B5" s="27"/>
      <c r="C5" s="28"/>
      <c r="D5" s="30">
        <v>60.0</v>
      </c>
      <c r="E5" s="32"/>
      <c r="F5" s="33"/>
      <c r="G5" s="24"/>
      <c r="H5" s="24"/>
    </row>
    <row r="6">
      <c r="A6" s="26" t="s">
        <v>30</v>
      </c>
      <c r="B6" s="26" t="s">
        <v>31</v>
      </c>
      <c r="C6" s="35" t="s">
        <v>32</v>
      </c>
      <c r="D6" s="35" t="s">
        <v>34</v>
      </c>
      <c r="E6" s="38"/>
      <c r="F6" s="39" t="s">
        <v>35</v>
      </c>
      <c r="G6" s="40" t="s">
        <v>36</v>
      </c>
      <c r="H6" s="41" t="s">
        <v>37</v>
      </c>
      <c r="I6" s="43"/>
    </row>
    <row r="7">
      <c r="A7" s="45" t="s">
        <v>39</v>
      </c>
      <c r="B7" s="45" t="s">
        <v>42</v>
      </c>
      <c r="C7" s="47" t="s">
        <v>43</v>
      </c>
      <c r="D7" s="49">
        <f>ROUND((75*D5)/1000,1)</f>
        <v>4.5</v>
      </c>
      <c r="E7" s="51" t="s">
        <v>44</v>
      </c>
      <c r="F7" s="53"/>
      <c r="G7" s="55"/>
      <c r="H7" s="51" t="s">
        <v>45</v>
      </c>
      <c r="I7" s="43"/>
    </row>
    <row r="8">
      <c r="A8" s="45" t="s">
        <v>46</v>
      </c>
      <c r="B8" s="45" t="s">
        <v>42</v>
      </c>
      <c r="C8" s="47" t="s">
        <v>47</v>
      </c>
      <c r="D8" s="59" t="str">
        <f t="shared" ref="D8:D12" si="1">ROUND(($D$5*'Original Recipe'!D8)/'Original Recipe'!$D$5,1)</f>
        <v>#REF!</v>
      </c>
      <c r="E8" s="51" t="s">
        <v>48</v>
      </c>
      <c r="F8" s="53"/>
      <c r="G8" s="51" t="s">
        <v>49</v>
      </c>
      <c r="H8" s="61"/>
      <c r="I8" s="43"/>
    </row>
    <row r="9">
      <c r="A9" s="45" t="s">
        <v>46</v>
      </c>
      <c r="B9" s="45" t="s">
        <v>42</v>
      </c>
      <c r="C9" s="47" t="s">
        <v>50</v>
      </c>
      <c r="D9" s="59" t="str">
        <f t="shared" si="1"/>
        <v>#REF!</v>
      </c>
      <c r="E9" s="51" t="s">
        <v>51</v>
      </c>
      <c r="F9" s="53"/>
      <c r="G9" s="55"/>
      <c r="H9" s="61"/>
      <c r="I9" s="43"/>
    </row>
    <row r="10">
      <c r="A10" s="45" t="s">
        <v>46</v>
      </c>
      <c r="B10" s="45" t="s">
        <v>42</v>
      </c>
      <c r="C10" s="47" t="s">
        <v>52</v>
      </c>
      <c r="D10" s="59" t="str">
        <f t="shared" si="1"/>
        <v>#REF!</v>
      </c>
      <c r="E10" s="51" t="s">
        <v>53</v>
      </c>
      <c r="F10" s="53"/>
      <c r="G10" s="55"/>
      <c r="H10" s="61"/>
      <c r="I10" s="43"/>
    </row>
    <row r="11">
      <c r="A11" s="44" t="s">
        <v>46</v>
      </c>
      <c r="B11" s="44" t="s">
        <v>40</v>
      </c>
      <c r="C11" s="47" t="s">
        <v>54</v>
      </c>
      <c r="D11" s="49" t="str">
        <f t="shared" si="1"/>
        <v>#REF!</v>
      </c>
      <c r="E11" s="51" t="s">
        <v>44</v>
      </c>
      <c r="F11" s="53"/>
      <c r="G11" s="55"/>
      <c r="H11" s="66"/>
      <c r="I11" s="43"/>
    </row>
    <row r="12">
      <c r="A12" s="45" t="s">
        <v>38</v>
      </c>
      <c r="B12" s="45" t="s">
        <v>42</v>
      </c>
      <c r="C12" s="47" t="s">
        <v>59</v>
      </c>
      <c r="D12" s="49" t="str">
        <f t="shared" si="1"/>
        <v>#REF!</v>
      </c>
      <c r="E12" s="51" t="s">
        <v>44</v>
      </c>
      <c r="F12" s="53"/>
      <c r="G12" s="51" t="s">
        <v>61</v>
      </c>
      <c r="H12" s="51" t="s">
        <v>62</v>
      </c>
      <c r="I12" s="43"/>
    </row>
    <row r="13">
      <c r="A13" s="45" t="s">
        <v>55</v>
      </c>
      <c r="B13" s="45" t="s">
        <v>42</v>
      </c>
      <c r="C13" s="47" t="s">
        <v>63</v>
      </c>
      <c r="D13" s="49"/>
      <c r="E13" s="51" t="s">
        <v>64</v>
      </c>
      <c r="F13" s="53"/>
      <c r="G13" s="55"/>
      <c r="H13" s="61"/>
      <c r="I13" s="43"/>
    </row>
    <row r="14">
      <c r="A14" s="45" t="s">
        <v>38</v>
      </c>
      <c r="B14" s="45" t="s">
        <v>56</v>
      </c>
      <c r="C14" s="47" t="s">
        <v>66</v>
      </c>
      <c r="D14" s="49" t="str">
        <f t="shared" ref="D14:D15" si="2">ROUND(($D$5*'Original Recipe'!D14)/'Original Recipe'!$D$5,1)</f>
        <v>#REF!</v>
      </c>
      <c r="E14" s="51" t="s">
        <v>65</v>
      </c>
      <c r="F14" s="87" t="s">
        <v>71</v>
      </c>
      <c r="G14" s="51" t="s">
        <v>80</v>
      </c>
      <c r="H14" s="61"/>
      <c r="I14" s="43"/>
    </row>
    <row r="15">
      <c r="A15" s="45" t="s">
        <v>55</v>
      </c>
      <c r="B15" s="45" t="s">
        <v>56</v>
      </c>
      <c r="C15" s="47" t="s">
        <v>60</v>
      </c>
      <c r="D15" s="49" t="str">
        <f t="shared" si="2"/>
        <v>#REF!</v>
      </c>
      <c r="E15" s="51" t="s">
        <v>65</v>
      </c>
      <c r="F15" s="53"/>
      <c r="G15" s="55"/>
      <c r="H15" s="61"/>
      <c r="I15" s="43"/>
    </row>
    <row r="16">
      <c r="A16" s="45" t="s">
        <v>55</v>
      </c>
      <c r="B16" s="45" t="s">
        <v>56</v>
      </c>
      <c r="C16" s="47" t="s">
        <v>57</v>
      </c>
      <c r="D16" s="49"/>
      <c r="E16" s="51" t="s">
        <v>64</v>
      </c>
      <c r="F16" s="53"/>
      <c r="G16" s="55"/>
      <c r="H16" s="61"/>
      <c r="I16" s="43"/>
    </row>
    <row r="17">
      <c r="A17" s="45" t="s">
        <v>55</v>
      </c>
      <c r="B17" s="45" t="s">
        <v>56</v>
      </c>
      <c r="C17" s="47" t="s">
        <v>81</v>
      </c>
      <c r="D17" s="49"/>
      <c r="E17" s="51" t="s">
        <v>64</v>
      </c>
      <c r="F17" s="53"/>
      <c r="G17" s="55"/>
      <c r="H17" s="61"/>
      <c r="I17" s="43"/>
    </row>
    <row r="18">
      <c r="A18" s="45" t="s">
        <v>55</v>
      </c>
      <c r="B18" s="45" t="s">
        <v>56</v>
      </c>
      <c r="C18" s="47" t="s">
        <v>69</v>
      </c>
      <c r="D18" s="49" t="str">
        <f>ROUND(($D$5*'Original Recipe'!D18)/'Original Recipe'!$D$5,1)</f>
        <v>#REF!</v>
      </c>
      <c r="E18" s="51" t="s">
        <v>65</v>
      </c>
      <c r="F18" s="53"/>
      <c r="G18" s="55"/>
      <c r="H18" s="92"/>
      <c r="I18" s="43"/>
    </row>
    <row r="19">
      <c r="A19" s="27"/>
      <c r="B19" s="24"/>
      <c r="C19" s="94" t="s">
        <v>86</v>
      </c>
      <c r="D19" s="24"/>
      <c r="E19" s="28"/>
      <c r="F19" s="65"/>
      <c r="G19" s="65"/>
      <c r="H19" s="65"/>
      <c r="I19" s="43"/>
    </row>
    <row r="20">
      <c r="A20" s="48"/>
      <c r="B20" s="48"/>
      <c r="C20" s="48"/>
      <c r="D20" s="48"/>
      <c r="E20" s="48"/>
      <c r="F20" s="48"/>
      <c r="G20" s="48"/>
      <c r="H20" s="4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2">
      <c r="A22" s="97" t="s">
        <v>90</v>
      </c>
    </row>
    <row r="23">
      <c r="A23" s="98" t="s">
        <v>94</v>
      </c>
      <c r="B23" s="98" t="s">
        <v>95</v>
      </c>
    </row>
  </sheetData>
  <mergeCells count="2">
    <mergeCell ref="A1:C1"/>
    <mergeCell ref="B23:C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3.0"/>
    <col customWidth="1" min="2" max="2" width="21.86"/>
    <col customWidth="1" min="3" max="3" width="20.0"/>
    <col customWidth="1" min="4" max="4" width="19.57"/>
    <col customWidth="1" min="5" max="5" width="18.86"/>
  </cols>
  <sheetData>
    <row r="1">
      <c r="A1" s="2" t="s">
        <v>2</v>
      </c>
      <c r="B1" s="4"/>
      <c r="C1" s="4"/>
      <c r="D1" s="4"/>
      <c r="E1" s="6"/>
    </row>
    <row r="2">
      <c r="A2" s="2" t="s">
        <v>3</v>
      </c>
      <c r="E2" s="7"/>
    </row>
    <row r="3">
      <c r="A3" s="2" t="s">
        <v>4</v>
      </c>
      <c r="E3" s="7"/>
    </row>
    <row r="4">
      <c r="A4" s="2" t="s">
        <v>6</v>
      </c>
      <c r="E4" s="7"/>
    </row>
    <row r="5">
      <c r="A5" s="2" t="s">
        <v>7</v>
      </c>
      <c r="E5" s="7"/>
    </row>
    <row r="6">
      <c r="A6" s="4"/>
      <c r="E6" s="7"/>
    </row>
    <row r="7" ht="24.0" customHeight="1">
      <c r="A7" s="11"/>
      <c r="E7" s="7"/>
    </row>
    <row r="8">
      <c r="A8" s="13" t="s">
        <v>9</v>
      </c>
      <c r="B8" s="2" t="s">
        <v>10</v>
      </c>
      <c r="E8" s="7"/>
    </row>
    <row r="9">
      <c r="A9" s="2" t="s">
        <v>11</v>
      </c>
      <c r="E9" s="7"/>
    </row>
    <row r="10">
      <c r="A10" s="15" t="s">
        <v>12</v>
      </c>
      <c r="E10" s="7"/>
    </row>
    <row r="11">
      <c r="A11" s="15" t="s">
        <v>17</v>
      </c>
      <c r="E11" s="7"/>
    </row>
    <row r="12">
      <c r="A12" s="17" t="s">
        <v>18</v>
      </c>
      <c r="B12" s="17"/>
      <c r="C12" s="17"/>
      <c r="D12" s="17"/>
      <c r="H12" s="19"/>
      <c r="I12" s="19"/>
    </row>
    <row r="13">
      <c r="A13" s="17" t="s">
        <v>20</v>
      </c>
      <c r="H13" s="19"/>
      <c r="I13" s="19"/>
    </row>
    <row r="14">
      <c r="A14" s="17" t="s">
        <v>21</v>
      </c>
      <c r="H14" s="19"/>
      <c r="I14" s="19"/>
    </row>
    <row r="15">
      <c r="A15" s="21"/>
      <c r="B15" s="21"/>
      <c r="C15" s="21"/>
      <c r="D15" s="21"/>
      <c r="H15" s="19"/>
      <c r="I15" s="19"/>
    </row>
    <row r="16">
      <c r="A16" s="17" t="s">
        <v>24</v>
      </c>
      <c r="H16" s="19"/>
      <c r="I16" s="19"/>
    </row>
    <row r="17">
      <c r="A17" s="17" t="s">
        <v>25</v>
      </c>
      <c r="H17" s="19"/>
      <c r="I17" s="19"/>
    </row>
    <row r="18">
      <c r="A18" s="23"/>
      <c r="H18" s="19"/>
      <c r="I18" s="19"/>
    </row>
    <row r="19">
      <c r="A19" s="25"/>
      <c r="B19" s="6"/>
      <c r="C19" s="6"/>
      <c r="D19" s="7"/>
      <c r="E19" s="7"/>
      <c r="F19" s="7"/>
    </row>
    <row r="20">
      <c r="A20" s="6"/>
      <c r="B20" s="25"/>
      <c r="C20" s="25"/>
      <c r="D20" s="7"/>
      <c r="E20" s="7"/>
      <c r="F20" s="7"/>
    </row>
    <row r="21">
      <c r="A21" s="6"/>
      <c r="B21" s="7"/>
      <c r="C21" s="6"/>
      <c r="D21" s="7"/>
      <c r="E21" s="7"/>
      <c r="F21" s="7"/>
    </row>
    <row r="22">
      <c r="A22" s="6"/>
      <c r="B22" s="6"/>
      <c r="C22" s="6"/>
      <c r="D22" s="7"/>
      <c r="E22" s="10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</sheetData>
  <mergeCells count="14">
    <mergeCell ref="A5:D5"/>
    <mergeCell ref="A6:D6"/>
    <mergeCell ref="A16:D16"/>
    <mergeCell ref="A17:D17"/>
    <mergeCell ref="A11:D11"/>
    <mergeCell ref="A13:D13"/>
    <mergeCell ref="A14:D14"/>
    <mergeCell ref="A10:D10"/>
    <mergeCell ref="A9:D9"/>
    <mergeCell ref="B8:D8"/>
    <mergeCell ref="A3:D3"/>
    <mergeCell ref="A2:D2"/>
    <mergeCell ref="A4:D4"/>
    <mergeCell ref="A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28</v>
      </c>
      <c r="F1" s="3"/>
      <c r="G1" s="5"/>
      <c r="H1" s="3"/>
    </row>
    <row r="2">
      <c r="A2" s="42" t="s">
        <v>29</v>
      </c>
      <c r="B2" s="20"/>
      <c r="C2" s="20"/>
      <c r="D2" s="20"/>
      <c r="E2" s="20"/>
      <c r="F2" s="20"/>
      <c r="G2" s="20"/>
      <c r="H2" s="20"/>
    </row>
    <row r="3">
      <c r="A3" s="44" t="s">
        <v>38</v>
      </c>
      <c r="B3" s="44" t="s">
        <v>40</v>
      </c>
      <c r="C3" s="46" t="s">
        <v>41</v>
      </c>
      <c r="D3" s="58" t="str">
        <f>0.75*'Original Recipe'!D5</f>
        <v>#REF!</v>
      </c>
      <c r="E3" s="64" t="s">
        <v>41</v>
      </c>
      <c r="F3" s="65"/>
      <c r="G3" s="65"/>
      <c r="H3" s="65"/>
      <c r="I3" s="43"/>
    </row>
    <row r="4">
      <c r="A4" s="44" t="s">
        <v>55</v>
      </c>
      <c r="B4" s="44" t="s">
        <v>56</v>
      </c>
      <c r="C4" s="46" t="s">
        <v>57</v>
      </c>
      <c r="D4" s="58" t="str">
        <f>'Original Recipe'!D5/4</f>
        <v>#REF!</v>
      </c>
      <c r="E4" s="64" t="s">
        <v>58</v>
      </c>
      <c r="F4" s="65"/>
      <c r="G4" s="65"/>
      <c r="H4" s="65"/>
      <c r="I4" s="43"/>
    </row>
    <row r="5">
      <c r="A5" s="44" t="s">
        <v>55</v>
      </c>
      <c r="B5" s="44" t="s">
        <v>56</v>
      </c>
      <c r="C5" s="46" t="s">
        <v>60</v>
      </c>
      <c r="D5" s="58" t="str">
        <f>'Original Recipe'!D5/4*3/16</f>
        <v>#REF!</v>
      </c>
      <c r="E5" s="64" t="s">
        <v>65</v>
      </c>
      <c r="F5" s="65"/>
      <c r="G5" s="65"/>
      <c r="H5" s="65"/>
      <c r="I5" s="43"/>
    </row>
    <row r="6">
      <c r="A6" s="44" t="s">
        <v>55</v>
      </c>
      <c r="B6" s="44" t="s">
        <v>56</v>
      </c>
      <c r="C6" s="46" t="s">
        <v>67</v>
      </c>
      <c r="D6" s="58" t="str">
        <f>'Original Recipe'!D5/4</f>
        <v>#REF!</v>
      </c>
      <c r="E6" s="64" t="s">
        <v>68</v>
      </c>
      <c r="F6" s="65"/>
      <c r="G6" s="65"/>
      <c r="H6" s="65"/>
      <c r="I6" s="43"/>
    </row>
    <row r="7">
      <c r="A7" s="44" t="s">
        <v>55</v>
      </c>
      <c r="B7" s="44" t="s">
        <v>56</v>
      </c>
      <c r="C7" s="46" t="s">
        <v>69</v>
      </c>
      <c r="D7" s="58" t="str">
        <f>'Original Recipe'!D5/4</f>
        <v>#REF!</v>
      </c>
      <c r="E7" s="64" t="s">
        <v>68</v>
      </c>
      <c r="F7" s="65"/>
      <c r="G7" s="65"/>
      <c r="H7" s="65"/>
      <c r="I7" s="43"/>
    </row>
    <row r="8">
      <c r="A8" s="44" t="s">
        <v>55</v>
      </c>
      <c r="B8" s="44" t="s">
        <v>56</v>
      </c>
      <c r="C8" s="46" t="s">
        <v>70</v>
      </c>
      <c r="D8" s="58" t="str">
        <f>D3/16</f>
        <v>#REF!</v>
      </c>
      <c r="E8" s="64" t="s">
        <v>65</v>
      </c>
      <c r="F8" s="65"/>
      <c r="G8" s="65"/>
      <c r="H8" s="65"/>
      <c r="I8" s="43"/>
    </row>
    <row r="9">
      <c r="A9" s="44" t="s">
        <v>55</v>
      </c>
      <c r="B9" s="44" t="s">
        <v>56</v>
      </c>
      <c r="C9" s="46" t="s">
        <v>72</v>
      </c>
      <c r="D9" s="46" t="s">
        <v>64</v>
      </c>
      <c r="E9" s="70"/>
      <c r="F9" s="65"/>
      <c r="G9" s="65"/>
      <c r="H9" s="65"/>
      <c r="I9" s="43"/>
    </row>
    <row r="10">
      <c r="A10" s="48"/>
      <c r="B10" s="48"/>
      <c r="C10" s="48"/>
      <c r="D10" s="48"/>
      <c r="E10" s="48"/>
      <c r="F10" s="48"/>
      <c r="G10" s="48"/>
      <c r="H10" s="48"/>
    </row>
    <row r="11">
      <c r="A11" s="20"/>
      <c r="B11" s="20"/>
      <c r="C11" s="20"/>
    </row>
    <row r="12">
      <c r="A12" s="72" t="s">
        <v>73</v>
      </c>
      <c r="B12" s="74" t="s">
        <v>74</v>
      </c>
      <c r="C12" s="28"/>
      <c r="D12" s="43"/>
    </row>
    <row r="13">
      <c r="A13" s="76" t="s">
        <v>75</v>
      </c>
      <c r="B13" s="78" t="str">
        <f>'Original Recipe'!D5</f>
        <v>#REF!</v>
      </c>
      <c r="C13" s="78"/>
      <c r="D13" s="43"/>
    </row>
    <row r="14">
      <c r="A14" s="79" t="s">
        <v>57</v>
      </c>
      <c r="B14" s="81" t="str">
        <f>'涼拌小黃瓜 OPTIONAL'!D4</f>
        <v>#REF!</v>
      </c>
      <c r="C14" s="83" t="s">
        <v>77</v>
      </c>
      <c r="D14" s="43"/>
    </row>
    <row r="15">
      <c r="A15" s="79" t="s">
        <v>60</v>
      </c>
      <c r="B15" s="81" t="str">
        <f>'涼拌小黃瓜 OPTIONAL'!D5</f>
        <v>#REF!</v>
      </c>
      <c r="C15" s="83" t="s">
        <v>65</v>
      </c>
      <c r="D15" s="43"/>
    </row>
    <row r="16">
      <c r="A16" s="79" t="s">
        <v>67</v>
      </c>
      <c r="B16" s="81" t="str">
        <f>'涼拌小黃瓜 OPTIONAL'!D6</f>
        <v>#REF!</v>
      </c>
      <c r="C16" s="83" t="s">
        <v>78</v>
      </c>
      <c r="D16" s="43"/>
    </row>
    <row r="17">
      <c r="A17" s="83" t="s">
        <v>69</v>
      </c>
      <c r="B17" s="81" t="str">
        <f>'涼拌小黃瓜 OPTIONAL'!D7</f>
        <v>#REF!</v>
      </c>
      <c r="C17" s="83" t="s">
        <v>78</v>
      </c>
      <c r="D17" s="43"/>
    </row>
    <row r="18">
      <c r="A18" s="83" t="s">
        <v>70</v>
      </c>
      <c r="B18" s="81" t="str">
        <f>'涼拌小黃瓜 OPTIONAL'!D8</f>
        <v>#REF!</v>
      </c>
      <c r="C18" s="83" t="s">
        <v>65</v>
      </c>
      <c r="D18" s="43"/>
    </row>
    <row r="19">
      <c r="A19" s="83" t="s">
        <v>72</v>
      </c>
      <c r="B19" s="83" t="s">
        <v>64</v>
      </c>
      <c r="C19" s="81"/>
      <c r="D19" s="43"/>
    </row>
    <row r="20">
      <c r="A20" s="85" t="s">
        <v>79</v>
      </c>
      <c r="B20" s="90"/>
      <c r="C20" s="91"/>
      <c r="D20" s="43"/>
    </row>
    <row r="21">
      <c r="A21" s="83" t="s">
        <v>83</v>
      </c>
      <c r="B21" s="81"/>
      <c r="C21" s="81"/>
      <c r="D21" s="43"/>
    </row>
    <row r="22">
      <c r="A22" s="83" t="s">
        <v>84</v>
      </c>
      <c r="B22" s="81"/>
      <c r="C22" s="81"/>
      <c r="D22" s="43"/>
    </row>
    <row r="23">
      <c r="A23" s="95" t="s">
        <v>85</v>
      </c>
      <c r="B23" s="65"/>
      <c r="C23" s="65"/>
      <c r="D23" s="43"/>
    </row>
    <row r="24">
      <c r="A24" s="95" t="s">
        <v>91</v>
      </c>
      <c r="B24" s="65"/>
      <c r="C24" s="65"/>
      <c r="D24" s="43"/>
    </row>
    <row r="25">
      <c r="A25" s="48"/>
      <c r="B25" s="48"/>
      <c r="C25" s="48"/>
    </row>
  </sheetData>
  <mergeCells count="1">
    <mergeCell ref="A1:E1"/>
  </mergeCells>
  <drawing r:id="rId1"/>
</worksheet>
</file>