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hidden" name="FNP 83113" sheetId="2" r:id="rId4"/>
    <sheet state="visible" name="Original Recipe" sheetId="3" r:id="rId5"/>
    <sheet state="visible" name="Instructions - ToDos - Sauce" sheetId="4" r:id="rId6"/>
    <sheet state="visible" name="Table Arrangement" sheetId="5" r:id="rId7"/>
    <sheet state="hidden" name="(75) 20121026" sheetId="6" r:id="rId8"/>
  </sheets>
  <definedNames/>
  <calcPr/>
</workbook>
</file>

<file path=xl/sharedStrings.xml><?xml version="1.0" encoding="utf-8"?>
<sst xmlns="http://schemas.openxmlformats.org/spreadsheetml/2006/main" count="489" uniqueCount="187">
  <si>
    <t>Recipe:  Bibimbap</t>
  </si>
  <si>
    <t xml:space="preserve">Budget:  $3000                                              </t>
  </si>
  <si>
    <t xml:space="preserve">Location:  FH       </t>
  </si>
  <si>
    <t>Location:  DX</t>
  </si>
  <si>
    <t>In Charge: John/Sam</t>
  </si>
  <si>
    <t>Occasion:  FNP</t>
  </si>
  <si>
    <t>In Charge:</t>
  </si>
  <si>
    <t xml:space="preserve">Planner: </t>
  </si>
  <si>
    <t xml:space="preserve">            </t>
  </si>
  <si>
    <t xml:space="preserve">Occasion:  </t>
  </si>
  <si>
    <t>ESTIMATION</t>
  </si>
  <si>
    <t>ppl</t>
  </si>
  <si>
    <t>Store</t>
  </si>
  <si>
    <t>Part of Meal</t>
  </si>
  <si>
    <t>Items</t>
  </si>
  <si>
    <t>Original Recipe</t>
  </si>
  <si>
    <t>Original Recipe (45 ppl)</t>
  </si>
  <si>
    <t>Notes</t>
  </si>
  <si>
    <t>Costco</t>
  </si>
  <si>
    <t>Entrée</t>
  </si>
  <si>
    <t>Ground pork</t>
  </si>
  <si>
    <t>kg</t>
  </si>
  <si>
    <t>120 g/ person</t>
  </si>
  <si>
    <t>Vegetable</t>
  </si>
  <si>
    <t>Lettuce</t>
  </si>
  <si>
    <t>heads</t>
  </si>
  <si>
    <t xml:space="preserve">120 g/ person </t>
  </si>
  <si>
    <t>King Oyster Mushroom</t>
  </si>
  <si>
    <t>Bean Sprouts</t>
  </si>
  <si>
    <t>Cucumber</t>
  </si>
  <si>
    <t>Small Cucumbers</t>
  </si>
  <si>
    <t>Carrots</t>
  </si>
  <si>
    <t>Sauce</t>
  </si>
  <si>
    <t>Green onion</t>
  </si>
  <si>
    <t>bunch</t>
  </si>
  <si>
    <t>FH</t>
  </si>
  <si>
    <t>sauce</t>
  </si>
  <si>
    <t>Garlic</t>
  </si>
  <si>
    <t>tbsp</t>
  </si>
  <si>
    <t>pre-minced from bottle</t>
  </si>
  <si>
    <t>大陸妹</t>
  </si>
  <si>
    <t>RT</t>
  </si>
  <si>
    <t>Gochujang</t>
  </si>
  <si>
    <t>cup</t>
  </si>
  <si>
    <t>large container is 3kg ~= 9.3 cups or 2.2 liters</t>
  </si>
  <si>
    <t>Soy Sauce</t>
  </si>
  <si>
    <t>Sesame Seeds</t>
  </si>
  <si>
    <t>Eggs</t>
  </si>
  <si>
    <t>eggs</t>
  </si>
  <si>
    <t>well cooked</t>
  </si>
  <si>
    <t>Rice</t>
  </si>
  <si>
    <t>.6 cup/ person</t>
  </si>
  <si>
    <t>Sesame Oil</t>
  </si>
  <si>
    <t>Seven-up/Sprite</t>
  </si>
  <si>
    <t>bottle</t>
  </si>
  <si>
    <t>Optional (Based on which Gochujang  sauce you make)</t>
  </si>
  <si>
    <t>Fruit</t>
  </si>
  <si>
    <t>Apple</t>
  </si>
  <si>
    <t>each</t>
  </si>
  <si>
    <t>seasonal, i.e. 8 apples, 1 watermelon</t>
  </si>
  <si>
    <t>Carrots, shredded</t>
  </si>
  <si>
    <t>order Shredded Carrots from Veggie vendor</t>
  </si>
  <si>
    <t>g</t>
  </si>
  <si>
    <t>POST-EVENT EVALUATION</t>
  </si>
  <si>
    <t>fh</t>
  </si>
  <si>
    <t>ACTUAL # of People Served</t>
  </si>
  <si>
    <t>Date</t>
  </si>
  <si>
    <t>Name</t>
  </si>
  <si>
    <t>round up and cook some extra (50eggs)</t>
  </si>
  <si>
    <t>RICE</t>
  </si>
  <si>
    <t>Amount left over</t>
  </si>
  <si>
    <t>What we ran out</t>
  </si>
  <si>
    <t>Comments</t>
  </si>
  <si>
    <t>POST</t>
  </si>
  <si>
    <t>桂圓糯米甜湯</t>
  </si>
  <si>
    <t>糯米</t>
  </si>
  <si>
    <t>燕麥粒</t>
  </si>
  <si>
    <t>小湯圓</t>
  </si>
  <si>
    <t>桂圓</t>
  </si>
  <si>
    <t>pack</t>
  </si>
  <si>
    <t>300 g?</t>
  </si>
  <si>
    <t>brown sugar</t>
  </si>
  <si>
    <t>cups</t>
  </si>
  <si>
    <t>estimated...</t>
  </si>
  <si>
    <t>John</t>
  </si>
  <si>
    <t>reduced cucumbers from 16 to 12 because it was too many</t>
  </si>
  <si>
    <t>Table arrangement- line on both sides</t>
  </si>
  <si>
    <t>increased number of eggs to 1 a person because the # of eggs were too few</t>
  </si>
  <si>
    <t>Item</t>
  </si>
  <si>
    <t>Cooking Instructions</t>
  </si>
  <si>
    <t>Equipment</t>
  </si>
  <si>
    <t>Recipe:  bibimbap</t>
  </si>
  <si>
    <t>preheat oven @ 350F</t>
  </si>
  <si>
    <t>FRONT</t>
  </si>
  <si>
    <t>1) Make sauce for cooking with meat. (Line trays with foil); or just stir fry if it is a small amount</t>
  </si>
  <si>
    <t>utensils</t>
  </si>
  <si>
    <t>fork and napkins</t>
  </si>
  <si>
    <t>2) Wash &amp; julienne slice the Cucumbers (Use the large size blade for Japanese slicers).</t>
  </si>
  <si>
    <t>3) Wash &amp; julienne slice the Carrots (Use the large size blade for Japanese slicers). Or buy preshredded</t>
  </si>
  <si>
    <t>4) Wash &amp; cut Mushrooms into 1 inch diameter, 1/4 inch thick pieces.</t>
  </si>
  <si>
    <t>rice</t>
  </si>
  <si>
    <t>rice scooper</t>
  </si>
  <si>
    <t>lettuce</t>
  </si>
  <si>
    <t>tongs</t>
  </si>
  <si>
    <t>cucumbers</t>
  </si>
  <si>
    <t>carrots</t>
  </si>
  <si>
    <t>sprouts</t>
  </si>
  <si>
    <t>mushrooms</t>
  </si>
  <si>
    <t>meat</t>
  </si>
  <si>
    <t>scooper</t>
  </si>
  <si>
    <t>egg</t>
  </si>
  <si>
    <t>spatula</t>
  </si>
  <si>
    <t>sauces</t>
  </si>
  <si>
    <t>plastic spoons</t>
  </si>
  <si>
    <t>drinks and cups</t>
  </si>
  <si>
    <t>pitcher and cups</t>
  </si>
  <si>
    <t>BACK</t>
  </si>
  <si>
    <t>5) Wash and then cut lettuce into long strips of 1/2" thickness.</t>
  </si>
  <si>
    <t>6) bake ground pork with sauce. drain fat</t>
  </si>
  <si>
    <t>7) blanch carrots and bean sprouts separately, then mix with salt, sesame oil and black pepper</t>
  </si>
  <si>
    <t>8) Stir fried mushrooms with soy sauce, sugar, pepper.</t>
  </si>
  <si>
    <t>9) Fry the eggs sunny side up. Cook eggs more on the cooked side to be safe.</t>
  </si>
  <si>
    <t>10) Make Soy sauce based sauce and Gochujang sauce (see the recipe below).</t>
  </si>
  <si>
    <t xml:space="preserve">Budget:  $3000 NT (50 NT per serving)                                             </t>
  </si>
  <si>
    <t>Meal Lead:</t>
  </si>
  <si>
    <t>Soy Sauce Based Sauce</t>
  </si>
  <si>
    <t>Lin/Irene</t>
  </si>
  <si>
    <t>Ingredients</t>
  </si>
  <si>
    <t>Occasion: FNP</t>
  </si>
  <si>
    <t>Amount＊＊</t>
  </si>
  <si>
    <t>Estimation: Number of People Eating</t>
  </si>
  <si>
    <t>Amount (45 servings)</t>
  </si>
  <si>
    <t>people</t>
  </si>
  <si>
    <t>Estimation</t>
  </si>
  <si>
    <t>Cost</t>
  </si>
  <si>
    <t>Amount based on Taiwan serving sizes</t>
  </si>
  <si>
    <t>sugar</t>
  </si>
  <si>
    <t>soy sauce</t>
  </si>
  <si>
    <t>hot water</t>
  </si>
  <si>
    <t>pre-minced garlic</t>
  </si>
  <si>
    <t>TBSP</t>
  </si>
  <si>
    <t>Soak round sticky rice overnight</t>
  </si>
  <si>
    <t>green onions</t>
  </si>
  <si>
    <t>TBSP, finely chopped</t>
  </si>
  <si>
    <t>Soak 燕麥粒 overnight</t>
  </si>
  <si>
    <t>sesame seed</t>
  </si>
  <si>
    <t>sesame oil</t>
  </si>
  <si>
    <t>Bag should have weight</t>
  </si>
  <si>
    <t>Boil 2/3 pot of water.
cook round sticky rice and 燕麥粒
add 桂圓
add brown sugar</t>
  </si>
  <si>
    <t>pepper</t>
  </si>
  <si>
    <t>Tsp</t>
  </si>
  <si>
    <t xml:space="preserve">Boil another pot of water. 
cook 小湯圓
take out and put in a seperate bowl. </t>
  </si>
  <si>
    <t>Instruction</t>
  </si>
  <si>
    <t>full produce bags</t>
  </si>
  <si>
    <t>~1 kg/bag</t>
  </si>
  <si>
    <t>1)Dissolve sugar in hot water</t>
  </si>
  <si>
    <t>2)Mix in soy sauce</t>
  </si>
  <si>
    <t>1 tbsp for 60 serving of sauce</t>
  </si>
  <si>
    <t>Bibimap Cooking Instructions</t>
  </si>
  <si>
    <t>Garlic pre-minced</t>
  </si>
  <si>
    <t>Sauce for the meat</t>
  </si>
  <si>
    <t>from bottle</t>
  </si>
  <si>
    <t>Amount</t>
  </si>
  <si>
    <t>Amount (30 servings)</t>
  </si>
  <si>
    <t>liters</t>
  </si>
  <si>
    <t>pre-minced garlic from bottle</t>
  </si>
  <si>
    <t>Instruction for the sauce for the meat</t>
  </si>
  <si>
    <t>3)Mix in the rest of the ingredients</t>
  </si>
  <si>
    <t>~6 cups, only if using Option B of Gochujang Sauce</t>
  </si>
  <si>
    <t>America</t>
  </si>
  <si>
    <t>Gochujang Sauce (Option A)</t>
  </si>
  <si>
    <t>Soy Sauce (sauce)</t>
  </si>
  <si>
    <t xml:space="preserve">Amount </t>
  </si>
  <si>
    <t>Amount ( 45 servings)</t>
  </si>
  <si>
    <t>Side</t>
  </si>
  <si>
    <t>Pineapple</t>
  </si>
  <si>
    <t>Sugar</t>
  </si>
  <si>
    <t>Sesame seeds</t>
  </si>
  <si>
    <t>2)Mix in the rest of the ingredients</t>
  </si>
  <si>
    <t>Gochujang Sauce (Option B)</t>
  </si>
  <si>
    <t>7-up or Sprite</t>
  </si>
  <si>
    <t xml:space="preserve">1)Dissolve gochujang in 7-up or sprite </t>
  </si>
  <si>
    <t>ACTUAL Number of People Served</t>
  </si>
  <si>
    <t>What we ran out of</t>
  </si>
  <si>
    <t>carrot</t>
  </si>
  <si>
    <t>we only used 8, one less than planned</t>
  </si>
  <si>
    <t>we only used 5kg, one kg extra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</si>
</sst>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32">
    <font>
      <sz val="10.0"/>
      <color rgb="FF000000"/>
      <name val="Arial"/>
    </font>
    <font>
      <u/>
      <sz val="12.0"/>
      <color rgb="FF000000"/>
    </font>
    <font/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z val="10.0"/>
      <color rgb="FF000000"/>
    </font>
    <font>
      <b/>
      <sz val="12.0"/>
      <color rgb="FF000000"/>
    </font>
    <font>
      <b/>
      <sz val="10.0"/>
      <color rgb="FF000000"/>
    </font>
    <font>
      <b/>
      <sz val="15.0"/>
      <color rgb="FF000000"/>
    </font>
    <font>
      <b/>
      <sz val="10.0"/>
      <color rgb="FF0000D4"/>
    </font>
    <font>
      <b/>
      <sz val="15.0"/>
      <color rgb="FF0000D4"/>
    </font>
    <font>
      <sz val="10.0"/>
      <color rgb="FFCCCCCC"/>
    </font>
    <font>
      <sz val="10.0"/>
      <color rgb="FF0000D4"/>
    </font>
    <font>
      <sz val="15.0"/>
      <color rgb="FF0000D4"/>
    </font>
    <font>
      <sz val="12.0"/>
      <color rgb="FF0000D4"/>
    </font>
    <font>
      <strike/>
      <sz val="10.0"/>
      <color rgb="FF000000"/>
    </font>
    <font>
      <strike/>
      <sz val="10.0"/>
      <color rgb="FF0000D4"/>
    </font>
    <font>
      <strike/>
      <sz val="10.0"/>
      <color rgb="FFFFFF99"/>
    </font>
    <font>
      <name val="Arial"/>
    </font>
    <font>
      <color rgb="FF0000D4"/>
      <name val="Arial"/>
    </font>
    <font>
      <b/>
      <sz val="11.0"/>
      <color rgb="FFFFFFFF"/>
    </font>
    <font>
      <u/>
      <sz val="12.0"/>
      <color rgb="FF000000"/>
    </font>
    <font>
      <b/>
      <i/>
      <sz val="10.0"/>
      <color rgb="FF000000"/>
    </font>
    <font>
      <i/>
      <sz val="10.0"/>
      <color rgb="FF000000"/>
    </font>
    <font>
      <b/>
      <sz val="16.0"/>
      <color rgb="FF000000"/>
    </font>
    <font>
      <sz val="12.0"/>
      <color rgb="FF000000"/>
    </font>
    <font>
      <sz val="10.0"/>
      <color rgb="FF0000FF"/>
    </font>
    <font>
      <sz val="8.0"/>
      <color rgb="FF000000"/>
    </font>
    <font>
      <b/>
      <sz val="10.0"/>
      <color rgb="FFFFFFFF"/>
    </font>
  </fonts>
  <fills count="1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FFCC"/>
        <bgColor rgb="FFCCFFCC"/>
      </patternFill>
    </fill>
    <fill>
      <patternFill patternType="solid">
        <fgColor rgb="FF000000"/>
        <bgColor rgb="FF000000"/>
      </patternFill>
    </fill>
    <fill>
      <patternFill patternType="solid">
        <fgColor rgb="FFC3D69B"/>
        <bgColor rgb="FFC3D69B"/>
      </patternFill>
    </fill>
    <fill>
      <patternFill patternType="solid">
        <fgColor rgb="FFD7E4BD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AC090"/>
        <bgColor rgb="FFFAC090"/>
      </patternFill>
    </fill>
    <fill>
      <patternFill patternType="solid">
        <fgColor rgb="FFFCD5B5"/>
        <bgColor rgb="FFFCD5B5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vertical="center"/>
    </xf>
    <xf borderId="2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4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5" fillId="0" fontId="2" numFmtId="0" xfId="0" applyAlignment="1" applyBorder="1" applyFont="1">
      <alignment wrapText="1"/>
    </xf>
    <xf borderId="0" fillId="0" fontId="5" numFmtId="0" xfId="0" applyAlignment="1" applyFont="1">
      <alignment vertical="center"/>
    </xf>
    <xf borderId="4" fillId="0" fontId="2" numFmtId="0" xfId="0" applyAlignment="1" applyBorder="1" applyFont="1">
      <alignment wrapText="1"/>
    </xf>
    <xf borderId="4" fillId="0" fontId="6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6" fillId="0" fontId="8" numFmtId="0" xfId="0" applyAlignment="1" applyBorder="1" applyFont="1">
      <alignment wrapText="1"/>
    </xf>
    <xf borderId="7" fillId="0" fontId="8" numFmtId="0" xfId="0" applyAlignment="1" applyBorder="1" applyFont="1">
      <alignment wrapText="1"/>
    </xf>
    <xf borderId="8" fillId="0" fontId="8" numFmtId="0" xfId="0" applyAlignment="1" applyBorder="1" applyFont="1">
      <alignment wrapText="1"/>
    </xf>
    <xf borderId="9" fillId="3" fontId="9" numFmtId="0" xfId="0" applyAlignment="1" applyBorder="1" applyFill="1" applyFont="1">
      <alignment horizontal="center"/>
    </xf>
    <xf borderId="10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9" fillId="0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10" fillId="0" fontId="11" numFmtId="0" xfId="0" applyAlignment="1" applyBorder="1" applyFont="1">
      <alignment horizontal="center"/>
    </xf>
    <xf borderId="11" fillId="0" fontId="10" numFmtId="0" xfId="0" applyAlignment="1" applyBorder="1" applyFont="1">
      <alignment horizontal="center"/>
    </xf>
    <xf borderId="12" fillId="4" fontId="10" numFmtId="0" xfId="0" applyAlignment="1" applyBorder="1" applyFill="1" applyFont="1">
      <alignment horizontal="left" wrapText="1"/>
    </xf>
    <xf borderId="12" fillId="4" fontId="10" numFmtId="0" xfId="0" applyAlignment="1" applyBorder="1" applyFont="1">
      <alignment horizontal="center"/>
    </xf>
    <xf borderId="12" fillId="0" fontId="10" numFmtId="0" xfId="0" applyAlignment="1" applyBorder="1" applyFont="1">
      <alignment/>
    </xf>
    <xf borderId="12" fillId="3" fontId="12" numFmtId="0" xfId="0" applyAlignment="1" applyBorder="1" applyFont="1">
      <alignment horizontal="center"/>
    </xf>
    <xf borderId="12" fillId="0" fontId="10" numFmtId="164" xfId="0" applyAlignment="1" applyBorder="1" applyFont="1" applyNumberFormat="1">
      <alignment wrapText="1"/>
    </xf>
    <xf borderId="12" fillId="0" fontId="13" numFmtId="0" xfId="0" applyAlignment="1" applyBorder="1" applyFont="1">
      <alignment horizontal="center"/>
    </xf>
    <xf borderId="12" fillId="3" fontId="14" numFmtId="0" xfId="0" applyAlignment="1" applyBorder="1" applyFont="1">
      <alignment horizontal="center"/>
    </xf>
    <xf borderId="12" fillId="3" fontId="10" numFmtId="0" xfId="0" applyAlignment="1" applyBorder="1" applyFont="1">
      <alignment horizontal="center"/>
    </xf>
    <xf borderId="12" fillId="4" fontId="8" numFmtId="0" xfId="0" applyAlignment="1" applyBorder="1" applyFont="1">
      <alignment horizontal="left" wrapText="1"/>
    </xf>
    <xf borderId="12" fillId="4" fontId="8" numFmtId="0" xfId="0" applyAlignment="1" applyBorder="1" applyFont="1">
      <alignment horizontal="left"/>
    </xf>
    <xf borderId="12" fillId="0" fontId="8" numFmtId="2" xfId="0" applyAlignment="1" applyBorder="1" applyFont="1" applyNumberFormat="1">
      <alignment horizontal="right"/>
    </xf>
    <xf borderId="12" fillId="3" fontId="15" numFmtId="2" xfId="0" applyAlignment="1" applyBorder="1" applyFont="1" applyNumberFormat="1">
      <alignment horizontal="left"/>
    </xf>
    <xf borderId="12" fillId="3" fontId="15" numFmtId="0" xfId="0" applyAlignment="1" applyBorder="1" applyFont="1">
      <alignment horizontal="left" wrapText="1"/>
    </xf>
    <xf borderId="12" fillId="4" fontId="8" numFmtId="164" xfId="0" applyAlignment="1" applyBorder="1" applyFont="1" applyNumberFormat="1">
      <alignment horizontal="right"/>
    </xf>
    <xf borderId="12" fillId="4" fontId="8" numFmtId="2" xfId="0" applyAlignment="1" applyBorder="1" applyFont="1" applyNumberFormat="1">
      <alignment horizontal="right"/>
    </xf>
    <xf borderId="12" fillId="0" fontId="16" numFmtId="165" xfId="0" applyAlignment="1" applyBorder="1" applyFont="1" applyNumberFormat="1">
      <alignment horizontal="right"/>
    </xf>
    <xf borderId="12" fillId="3" fontId="17" numFmtId="2" xfId="0" applyAlignment="1" applyBorder="1" applyFont="1" applyNumberFormat="1">
      <alignment horizontal="left"/>
    </xf>
    <xf borderId="12" fillId="0" fontId="15" numFmtId="2" xfId="0" applyAlignment="1" applyBorder="1" applyFont="1" applyNumberFormat="1">
      <alignment horizontal="right"/>
    </xf>
    <xf borderId="12" fillId="3" fontId="15" numFmtId="0" xfId="0" applyAlignment="1" applyBorder="1" applyFont="1">
      <alignment horizontal="left"/>
    </xf>
    <xf borderId="12" fillId="3" fontId="15" numFmtId="0" xfId="0" applyAlignment="1" applyBorder="1" applyFont="1">
      <alignment horizontal="left" wrapText="1"/>
    </xf>
    <xf borderId="12" fillId="3" fontId="15" numFmtId="0" xfId="0" applyAlignment="1" applyBorder="1" applyFont="1">
      <alignment horizontal="left"/>
    </xf>
    <xf borderId="12" fillId="4" fontId="8" numFmtId="0" xfId="0" applyAlignment="1" applyBorder="1" applyFont="1">
      <alignment horizontal="left"/>
    </xf>
    <xf borderId="12" fillId="0" fontId="15" numFmtId="0" xfId="0" applyAlignment="1" applyBorder="1" applyFont="1">
      <alignment horizontal="right"/>
    </xf>
    <xf borderId="12" fillId="4" fontId="8" numFmtId="164" xfId="0" applyAlignment="1" applyBorder="1" applyFont="1" applyNumberFormat="1">
      <alignment horizontal="right"/>
    </xf>
    <xf borderId="12" fillId="5" fontId="15" numFmtId="2" xfId="0" applyAlignment="1" applyBorder="1" applyFill="1" applyFont="1" applyNumberFormat="1">
      <alignment horizontal="right"/>
    </xf>
    <xf borderId="12" fillId="4" fontId="18" numFmtId="0" xfId="0" applyAlignment="1" applyBorder="1" applyFont="1">
      <alignment horizontal="left"/>
    </xf>
    <xf borderId="12" fillId="4" fontId="19" numFmtId="2" xfId="0" applyAlignment="1" applyBorder="1" applyFont="1" applyNumberFormat="1">
      <alignment horizontal="right"/>
    </xf>
    <xf borderId="12" fillId="3" fontId="20" numFmtId="0" xfId="0" applyAlignment="1" applyBorder="1" applyFont="1">
      <alignment wrapText="1"/>
    </xf>
    <xf borderId="12" fillId="3" fontId="19" numFmtId="0" xfId="0" applyAlignment="1" applyBorder="1" applyFont="1">
      <alignment horizontal="left"/>
    </xf>
    <xf borderId="12" fillId="0" fontId="8" numFmtId="0" xfId="0" applyAlignment="1" applyBorder="1" applyFont="1">
      <alignment wrapText="1"/>
    </xf>
    <xf borderId="12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9" fillId="6" fontId="9" numFmtId="0" xfId="0" applyAlignment="1" applyBorder="1" applyFill="1" applyFont="1">
      <alignment horizontal="center"/>
    </xf>
    <xf borderId="12" fillId="3" fontId="15" numFmtId="0" xfId="0" applyAlignment="1" applyBorder="1" applyFont="1">
      <alignment wrapText="1"/>
    </xf>
    <xf borderId="9" fillId="0" fontId="8" numFmtId="0" xfId="0" applyAlignment="1" applyBorder="1" applyFont="1">
      <alignment horizontal="left"/>
    </xf>
    <xf borderId="12" fillId="4" fontId="8" numFmtId="0" xfId="0" applyAlignment="1" applyBorder="1" applyFont="1">
      <alignment horizontal="right" wrapText="1"/>
    </xf>
    <xf borderId="9" fillId="0" fontId="8" numFmtId="0" xfId="0" applyAlignment="1" applyBorder="1" applyFont="1">
      <alignment horizontal="left"/>
    </xf>
    <xf borderId="11" fillId="0" fontId="15" numFmtId="0" xfId="0" applyAlignment="1" applyBorder="1" applyFont="1">
      <alignment horizontal="center"/>
    </xf>
    <xf borderId="9" fillId="0" fontId="8" numFmtId="0" xfId="0" applyAlignment="1" applyBorder="1" applyFont="1">
      <alignment wrapText="1"/>
    </xf>
    <xf borderId="12" fillId="0" fontId="10" numFmtId="0" xfId="0" applyAlignment="1" applyBorder="1" applyFont="1">
      <alignment horizontal="center" wrapText="1"/>
    </xf>
    <xf borderId="10" fillId="0" fontId="15" numFmtId="0" xfId="0" applyAlignment="1" applyBorder="1" applyFont="1">
      <alignment horizontal="center"/>
    </xf>
    <xf borderId="12" fillId="4" fontId="10" numFmtId="0" xfId="0" applyAlignment="1" applyBorder="1" applyFont="1">
      <alignment horizontal="left"/>
    </xf>
    <xf borderId="12" fillId="6" fontId="10" numFmtId="0" xfId="0" applyAlignment="1" applyBorder="1" applyFont="1">
      <alignment horizontal="center" wrapText="1"/>
    </xf>
    <xf borderId="12" fillId="0" fontId="2" numFmtId="0" xfId="0" applyAlignment="1" applyBorder="1" applyFont="1">
      <alignment wrapText="1"/>
    </xf>
    <xf borderId="8" fillId="0" fontId="21" numFmtId="0" xfId="0" applyAlignment="1" applyBorder="1" applyFont="1">
      <alignment horizontal="left" wrapText="1"/>
    </xf>
    <xf borderId="9" fillId="6" fontId="10" numFmtId="0" xfId="0" applyAlignment="1" applyBorder="1" applyFont="1">
      <alignment horizontal="center" wrapText="1"/>
    </xf>
    <xf borderId="8" fillId="0" fontId="21" numFmtId="164" xfId="0" applyAlignment="1" applyBorder="1" applyFont="1" applyNumberFormat="1">
      <alignment horizontal="right" wrapText="1"/>
    </xf>
    <xf borderId="12" fillId="0" fontId="10" numFmtId="0" xfId="0" applyAlignment="1" applyBorder="1" applyFont="1">
      <alignment horizontal="center" wrapText="1"/>
    </xf>
    <xf borderId="8" fillId="3" fontId="22" numFmtId="164" xfId="0" applyAlignment="1" applyBorder="1" applyFont="1" applyNumberFormat="1">
      <alignment horizontal="center"/>
    </xf>
    <xf borderId="12" fillId="6" fontId="10" numFmtId="0" xfId="0" applyAlignment="1" applyBorder="1" applyFont="1">
      <alignment horizontal="center" wrapText="1"/>
    </xf>
    <xf borderId="8" fillId="3" fontId="21" numFmtId="0" xfId="0" applyAlignment="1" applyBorder="1" applyFont="1">
      <alignment wrapText="1"/>
    </xf>
    <xf borderId="9" fillId="6" fontId="10" numFmtId="0" xfId="0" applyAlignment="1" applyBorder="1" applyFont="1">
      <alignment horizontal="center" wrapText="1"/>
    </xf>
    <xf borderId="0" fillId="0" fontId="21" numFmtId="0" xfId="0" applyAlignment="1" applyFont="1">
      <alignment wrapText="1"/>
    </xf>
    <xf borderId="8" fillId="3" fontId="22" numFmtId="0" xfId="0" applyAlignment="1" applyBorder="1" applyFont="1">
      <alignment horizontal="center"/>
    </xf>
    <xf borderId="12" fillId="0" fontId="15" numFmtId="14" xfId="0" applyAlignment="1" applyBorder="1" applyFont="1" applyNumberFormat="1">
      <alignment horizontal="left" wrapText="1"/>
    </xf>
    <xf borderId="12" fillId="6" fontId="15" numFmtId="0" xfId="0" applyAlignment="1" applyBorder="1" applyFont="1">
      <alignment horizontal="center" wrapText="1"/>
    </xf>
    <xf borderId="9" fillId="6" fontId="15" numFmtId="0" xfId="0" applyAlignment="1" applyBorder="1" applyFont="1">
      <alignment horizontal="center" wrapText="1"/>
    </xf>
    <xf borderId="0" fillId="7" fontId="23" numFmtId="0" xfId="0" applyAlignment="1" applyFill="1" applyFont="1">
      <alignment vertical="center"/>
    </xf>
    <xf borderId="0" fillId="2" fontId="24" numFmtId="0" xfId="0" applyAlignment="1" applyFont="1">
      <alignment vertical="center"/>
    </xf>
    <xf borderId="12" fillId="0" fontId="15" numFmtId="0" xfId="0" applyAlignment="1" applyBorder="1" applyFont="1">
      <alignment horizontal="left" wrapText="1"/>
    </xf>
    <xf borderId="12" fillId="6" fontId="15" numFmtId="0" xfId="0" applyAlignment="1" applyBorder="1" applyFont="1">
      <alignment horizontal="center" wrapText="1"/>
    </xf>
    <xf borderId="7" fillId="0" fontId="2" numFmtId="0" xfId="0" applyAlignment="1" applyBorder="1" applyFont="1">
      <alignment wrapText="1"/>
    </xf>
    <xf borderId="9" fillId="6" fontId="15" numFmtId="0" xfId="0" applyAlignment="1" applyBorder="1" applyFont="1">
      <alignment horizontal="center" wrapText="1"/>
    </xf>
    <xf borderId="1" fillId="7" fontId="23" numFmtId="0" xfId="0" applyAlignment="1" applyBorder="1" applyFont="1">
      <alignment horizontal="center" vertical="center"/>
    </xf>
    <xf borderId="7" fillId="0" fontId="10" numFmtId="0" xfId="0" applyAlignment="1" applyBorder="1" applyFont="1">
      <alignment vertical="center"/>
    </xf>
    <xf borderId="0" fillId="7" fontId="23" numFmtId="0" xfId="0" applyAlignment="1" applyFont="1">
      <alignment horizontal="center" vertical="center"/>
    </xf>
    <xf borderId="7" fillId="0" fontId="25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9" fillId="5" fontId="10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1" fillId="5" fontId="25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2" fillId="0" fontId="26" numFmtId="0" xfId="0" applyAlignment="1" applyBorder="1" applyFont="1">
      <alignment vertical="center"/>
    </xf>
    <xf borderId="4" fillId="0" fontId="18" numFmtId="0" xfId="0" applyAlignment="1" applyBorder="1" applyFont="1">
      <alignment vertical="center"/>
    </xf>
    <xf borderId="11" fillId="5" fontId="8" numFmtId="0" xfId="0" applyAlignment="1" applyBorder="1" applyFont="1">
      <alignment vertical="center"/>
    </xf>
    <xf borderId="0" fillId="2" fontId="27" numFmtId="0" xfId="0" applyAlignment="1" applyFont="1">
      <alignment vertical="center"/>
    </xf>
    <xf borderId="0" fillId="0" fontId="8" numFmtId="0" xfId="0" applyAlignment="1" applyFont="1">
      <alignment vertical="center"/>
    </xf>
    <xf borderId="6" fillId="0" fontId="8" numFmtId="0" xfId="0" applyAlignment="1" applyBorder="1" applyFont="1">
      <alignment vertical="center"/>
    </xf>
    <xf borderId="0" fillId="0" fontId="28" numFmtId="0" xfId="0" applyAlignment="1" applyFont="1">
      <alignment vertical="center"/>
    </xf>
    <xf borderId="8" fillId="0" fontId="2" numFmtId="0" xfId="0" applyAlignment="1" applyBorder="1" applyFont="1">
      <alignment wrapText="1"/>
    </xf>
    <xf borderId="7" fillId="0" fontId="28" numFmtId="0" xfId="0" applyAlignment="1" applyBorder="1" applyFont="1">
      <alignment vertical="center"/>
    </xf>
    <xf borderId="1" fillId="8" fontId="10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wrapText="1"/>
    </xf>
    <xf borderId="4" fillId="9" fontId="10" numFmtId="0" xfId="0" applyAlignment="1" applyBorder="1" applyFill="1" applyFont="1">
      <alignment horizontal="left" vertical="center" wrapText="1"/>
    </xf>
    <xf borderId="0" fillId="9" fontId="10" numFmtId="0" xfId="0" applyAlignment="1" applyFont="1">
      <alignment horizontal="center" vertical="center"/>
    </xf>
    <xf borderId="9" fillId="3" fontId="10" numFmtId="0" xfId="0" applyAlignment="1" applyBorder="1" applyFont="1">
      <alignment horizontal="left"/>
    </xf>
    <xf borderId="0" fillId="9" fontId="10" numFmtId="0" xfId="0" applyAlignment="1" applyFont="1">
      <alignment vertical="center"/>
    </xf>
    <xf borderId="12" fillId="3" fontId="15" numFmtId="0" xfId="0" applyAlignment="1" applyBorder="1" applyFont="1">
      <alignment horizontal="center"/>
    </xf>
    <xf borderId="12" fillId="3" fontId="8" numFmtId="0" xfId="0" applyAlignment="1" applyBorder="1" applyFont="1">
      <alignment horizontal="center"/>
    </xf>
    <xf borderId="4" fillId="0" fontId="8" numFmtId="0" xfId="0" applyAlignment="1" applyBorder="1" applyFont="1">
      <alignment horizontal="left" vertical="center" wrapText="1"/>
    </xf>
    <xf borderId="12" fillId="3" fontId="10" numFmtId="0" xfId="0" applyAlignment="1" applyBorder="1" applyFont="1">
      <alignment horizontal="left" wrapText="1"/>
    </xf>
    <xf borderId="0" fillId="10" fontId="8" numFmtId="0" xfId="0" applyAlignment="1" applyFill="1" applyFont="1">
      <alignment vertical="center"/>
    </xf>
    <xf borderId="12" fillId="0" fontId="10" numFmtId="0" xfId="0" applyAlignment="1" applyBorder="1" applyFont="1">
      <alignment/>
    </xf>
    <xf borderId="12" fillId="0" fontId="10" numFmtId="0" xfId="0" applyAlignment="1" applyBorder="1" applyFont="1">
      <alignment horizontal="center"/>
    </xf>
    <xf borderId="0" fillId="11" fontId="29" numFmtId="0" xfId="0" applyAlignment="1" applyFill="1" applyFont="1">
      <alignment vertical="center"/>
    </xf>
    <xf borderId="12" fillId="0" fontId="10" numFmtId="0" xfId="0" applyAlignment="1" applyBorder="1" applyFont="1">
      <alignment horizontal="left" vertical="top" wrapText="1"/>
    </xf>
    <xf borderId="12" fillId="0" fontId="30" numFmtId="0" xfId="0" applyAlignment="1" applyBorder="1" applyFont="1">
      <alignment horizontal="center" wrapText="1"/>
    </xf>
    <xf borderId="5" fillId="11" fontId="15" numFmtId="0" xfId="0" applyAlignment="1" applyBorder="1" applyFont="1">
      <alignment vertical="center" wrapText="1"/>
    </xf>
    <xf borderId="4" fillId="0" fontId="8" numFmtId="0" xfId="0" applyAlignment="1" applyBorder="1" applyFont="1">
      <alignment horizontal="left" vertical="center"/>
    </xf>
    <xf borderId="12" fillId="3" fontId="8" numFmtId="0" xfId="0" applyAlignment="1" applyBorder="1" applyFont="1">
      <alignment horizontal="left" wrapText="1"/>
    </xf>
    <xf borderId="12" fillId="3" fontId="29" numFmtId="0" xfId="0" applyAlignment="1" applyBorder="1" applyFont="1">
      <alignment horizontal="left"/>
    </xf>
    <xf borderId="0" fillId="11" fontId="8" numFmtId="0" xfId="0" applyAlignment="1" applyFont="1">
      <alignment vertical="center"/>
    </xf>
    <xf borderId="12" fillId="3" fontId="29" numFmtId="2" xfId="0" applyAlignment="1" applyBorder="1" applyFont="1" applyNumberFormat="1">
      <alignment horizontal="right"/>
    </xf>
    <xf borderId="12" fillId="0" fontId="29" numFmtId="2" xfId="0" applyAlignment="1" applyBorder="1" applyFont="1" applyNumberFormat="1">
      <alignment horizontal="left"/>
    </xf>
    <xf borderId="12" fillId="0" fontId="29" numFmtId="2" xfId="0" applyAlignment="1" applyBorder="1" applyFont="1" applyNumberFormat="1">
      <alignment horizontal="center"/>
    </xf>
    <xf borderId="12" fillId="0" fontId="29" numFmtId="0" xfId="0" applyAlignment="1" applyBorder="1" applyFont="1">
      <alignment horizontal="left"/>
    </xf>
    <xf borderId="4" fillId="0" fontId="8" numFmtId="0" xfId="0" applyAlignment="1" applyBorder="1" applyFont="1">
      <alignment vertical="center" wrapText="1"/>
    </xf>
    <xf borderId="12" fillId="0" fontId="29" numFmtId="0" xfId="0" applyAlignment="1" applyBorder="1" applyFont="1">
      <alignment horizontal="left" wrapText="1"/>
    </xf>
    <xf borderId="5" fillId="11" fontId="15" numFmtId="0" xfId="0" applyAlignment="1" applyBorder="1" applyFont="1">
      <alignment vertical="center"/>
    </xf>
    <xf borderId="12" fillId="0" fontId="21" numFmtId="0" xfId="0" applyAlignment="1" applyBorder="1" applyFont="1">
      <alignment horizontal="left" wrapText="1"/>
    </xf>
    <xf borderId="12" fillId="0" fontId="21" numFmtId="0" xfId="0" applyAlignment="1" applyBorder="1" applyFont="1">
      <alignment wrapText="1"/>
    </xf>
    <xf borderId="12" fillId="0" fontId="8" numFmtId="0" xfId="0" applyAlignment="1" applyBorder="1" applyFont="1">
      <alignment horizontal="left" wrapText="1"/>
    </xf>
    <xf borderId="0" fillId="11" fontId="29" numFmtId="0" xfId="0" applyAlignment="1" applyFont="1">
      <alignment vertical="center" wrapText="1"/>
    </xf>
    <xf borderId="12" fillId="0" fontId="29" numFmtId="0" xfId="0" applyAlignment="1" applyBorder="1" applyFont="1">
      <alignment horizontal="left"/>
    </xf>
    <xf borderId="5" fillId="11" fontId="15" numFmtId="0" xfId="0" applyAlignment="1" applyBorder="1" applyFont="1">
      <alignment wrapText="1"/>
    </xf>
    <xf borderId="4" fillId="9" fontId="10" numFmtId="0" xfId="0" applyAlignment="1" applyBorder="1" applyFont="1">
      <alignment vertical="center"/>
    </xf>
    <xf borderId="0" fillId="9" fontId="8" numFmtId="0" xfId="0" applyAlignment="1" applyFont="1">
      <alignment vertical="center"/>
    </xf>
    <xf borderId="5" fillId="9" fontId="8" numFmtId="0" xfId="0" applyAlignment="1" applyBorder="1" applyFont="1">
      <alignment vertical="center"/>
    </xf>
    <xf borderId="5" fillId="0" fontId="8" numFmtId="0" xfId="0" applyAlignment="1" applyBorder="1" applyFont="1">
      <alignment vertical="center" wrapText="1"/>
    </xf>
    <xf borderId="12" fillId="3" fontId="29" numFmtId="2" xfId="0" applyAlignment="1" applyBorder="1" applyFont="1" applyNumberFormat="1">
      <alignment horizontal="right"/>
    </xf>
    <xf borderId="8" fillId="0" fontId="8" numFmtId="0" xfId="0" applyAlignment="1" applyBorder="1" applyFont="1">
      <alignment vertical="center" wrapText="1"/>
    </xf>
    <xf borderId="12" fillId="0" fontId="30" numFmtId="0" xfId="0" applyAlignment="1" applyBorder="1" applyFont="1">
      <alignment wrapText="1"/>
    </xf>
    <xf borderId="1" fillId="0" fontId="10" numFmtId="0" xfId="0" applyAlignment="1" applyBorder="1" applyFont="1">
      <alignment horizontal="center" vertical="center"/>
    </xf>
    <xf borderId="4" fillId="7" fontId="31" numFmtId="0" xfId="0" applyAlignment="1" applyBorder="1" applyFont="1">
      <alignment horizontal="center" vertical="center"/>
    </xf>
    <xf borderId="4" fillId="5" fontId="10" numFmtId="0" xfId="0" applyAlignment="1" applyBorder="1" applyFont="1">
      <alignment horizontal="left" vertical="center" wrapText="1"/>
    </xf>
    <xf borderId="12" fillId="5" fontId="8" numFmtId="0" xfId="0" applyAlignment="1" applyBorder="1" applyFont="1">
      <alignment horizontal="left" wrapText="1"/>
    </xf>
    <xf borderId="0" fillId="11" fontId="10" numFmtId="0" xfId="0" applyAlignment="1" applyFont="1">
      <alignment horizontal="center" vertical="center"/>
    </xf>
    <xf borderId="12" fillId="5" fontId="29" numFmtId="0" xfId="0" applyAlignment="1" applyBorder="1" applyFont="1">
      <alignment horizontal="left"/>
    </xf>
    <xf borderId="5" fillId="11" fontId="29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4" fillId="0" fontId="8" numFmtId="0" xfId="0" applyAlignment="1" applyBorder="1" applyFont="1">
      <alignment horizontal="left" vertical="center" wrapText="1"/>
    </xf>
    <xf borderId="12" fillId="5" fontId="29" numFmtId="2" xfId="0" applyAlignment="1" applyBorder="1" applyFont="1" applyNumberFormat="1">
      <alignment horizontal="right"/>
    </xf>
    <xf borderId="12" fillId="5" fontId="29" numFmtId="2" xfId="0" applyAlignment="1" applyBorder="1" applyFont="1" applyNumberFormat="1">
      <alignment horizontal="left"/>
    </xf>
    <xf borderId="4" fillId="5" fontId="10" numFmtId="0" xfId="0" applyAlignment="1" applyBorder="1" applyFont="1">
      <alignment vertical="center"/>
    </xf>
    <xf borderId="12" fillId="5" fontId="29" numFmtId="2" xfId="0" applyAlignment="1" applyBorder="1" applyFont="1" applyNumberFormat="1">
      <alignment horizontal="center"/>
    </xf>
    <xf borderId="12" fillId="5" fontId="8" numFmtId="0" xfId="0" applyAlignment="1" applyBorder="1" applyFont="1">
      <alignment horizontal="left" wrapText="1"/>
    </xf>
    <xf borderId="10" fillId="0" fontId="8" numFmtId="0" xfId="0" applyAlignment="1" applyBorder="1" applyFont="1">
      <alignment vertical="center"/>
    </xf>
    <xf borderId="1" fillId="12" fontId="10" numFmtId="0" xfId="0" applyAlignment="1" applyBorder="1" applyFill="1" applyFont="1">
      <alignment horizontal="center" vertical="center"/>
    </xf>
    <xf borderId="12" fillId="0" fontId="29" numFmtId="0" xfId="0" applyAlignment="1" applyBorder="1" applyFont="1">
      <alignment horizontal="center"/>
    </xf>
    <xf borderId="4" fillId="13" fontId="10" numFmtId="0" xfId="0" applyAlignment="1" applyBorder="1" applyFill="1" applyFont="1">
      <alignment horizontal="left" vertical="center" wrapText="1"/>
    </xf>
    <xf borderId="0" fillId="13" fontId="10" numFmtId="0" xfId="0" applyAlignment="1" applyFont="1">
      <alignment vertical="center"/>
    </xf>
    <xf borderId="0" fillId="14" fontId="8" numFmtId="0" xfId="0" applyAlignment="1" applyFill="1" applyFont="1">
      <alignment vertical="center"/>
    </xf>
    <xf borderId="12" fillId="0" fontId="29" numFmtId="0" xfId="0" applyAlignment="1" applyBorder="1" applyFont="1">
      <alignment horizontal="left" wrapText="1"/>
    </xf>
    <xf borderId="4" fillId="13" fontId="10" numFmtId="0" xfId="0" applyAlignment="1" applyBorder="1" applyFont="1">
      <alignment vertical="center"/>
    </xf>
    <xf borderId="0" fillId="13" fontId="8" numFmtId="0" xfId="0" applyAlignment="1" applyFont="1">
      <alignment vertical="center"/>
    </xf>
    <xf borderId="5" fillId="13" fontId="8" numFmtId="0" xfId="0" applyAlignment="1" applyBorder="1" applyFont="1">
      <alignment vertical="center"/>
    </xf>
    <xf borderId="1" fillId="0" fontId="8" numFmtId="0" xfId="0" applyAlignment="1" applyBorder="1" applyFont="1">
      <alignment wrapText="1"/>
    </xf>
    <xf borderId="5" fillId="13" fontId="2" numFmtId="0" xfId="0" applyAlignment="1" applyBorder="1" applyFont="1">
      <alignment wrapText="1"/>
    </xf>
    <xf borderId="12" fillId="3" fontId="10" numFmtId="0" xfId="0" applyAlignment="1" applyBorder="1" applyFont="1">
      <alignment horizontal="left" wrapText="1"/>
    </xf>
    <xf borderId="12" fillId="3" fontId="8" numFmtId="0" xfId="0" applyAlignment="1" applyBorder="1" applyFont="1">
      <alignment horizontal="left" wrapText="1"/>
    </xf>
    <xf borderId="12" fillId="3" fontId="15" numFmtId="2" xfId="0" applyAlignment="1" applyBorder="1" applyFont="1" applyNumberFormat="1">
      <alignment horizontal="center"/>
    </xf>
    <xf borderId="12" fillId="0" fontId="15" numFmtId="0" xfId="0" applyAlignment="1" applyBorder="1" applyFont="1">
      <alignment horizontal="center"/>
    </xf>
    <xf borderId="12" fillId="0" fontId="1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0" fillId="0" fontId="8" numFmtId="0" xfId="0" applyAlignment="1" applyBorder="1" applyFont="1">
      <alignment wrapText="1"/>
    </xf>
    <xf borderId="2" fillId="0" fontId="8" numFmtId="0" xfId="0" applyAlignment="1" applyBorder="1" applyFont="1">
      <alignment vertical="center"/>
    </xf>
    <xf borderId="9" fillId="0" fontId="8" numFmtId="0" xfId="0" applyAlignment="1" applyBorder="1" applyFont="1">
      <alignment/>
    </xf>
    <xf borderId="10" fillId="0" fontId="8" numFmtId="0" xfId="0" applyAlignment="1" applyBorder="1" applyFont="1">
      <alignment/>
    </xf>
    <xf borderId="10" fillId="0" fontId="8" numFmtId="0" xfId="0" applyAlignment="1" applyBorder="1" applyFont="1">
      <alignment/>
    </xf>
    <xf borderId="12" fillId="6" fontId="10" numFmtId="0" xfId="0" applyAlignment="1" applyBorder="1" applyFont="1">
      <alignment horizontal="center"/>
    </xf>
    <xf borderId="9" fillId="6" fontId="10" numFmtId="0" xfId="0" applyAlignment="1" applyBorder="1" applyFont="1">
      <alignment horizontal="center"/>
    </xf>
    <xf borderId="12" fillId="6" fontId="29" numFmtId="0" xfId="0" applyAlignment="1" applyBorder="1" applyFont="1">
      <alignment horizontal="center" wrapText="1"/>
    </xf>
    <xf borderId="12" fillId="6" fontId="29" numFmtId="0" xfId="0" applyAlignment="1" applyBorder="1" applyFont="1">
      <alignment horizontal="center"/>
    </xf>
    <xf borderId="9" fillId="6" fontId="29" numFmtId="0" xfId="0" applyAlignment="1" applyBorder="1" applyFont="1">
      <alignment/>
    </xf>
    <xf borderId="12" fillId="6" fontId="29" numFmtId="9" xfId="0" applyAlignment="1" applyBorder="1" applyFont="1" applyNumberFormat="1">
      <alignment horizontal="center"/>
    </xf>
    <xf borderId="9" fillId="6" fontId="29" numFmtId="0" xfId="0" applyAlignment="1" applyBorder="1" applyFont="1">
      <alignment wrapText="1"/>
    </xf>
    <xf borderId="4" fillId="0" fontId="8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3" max="3" width="21.86"/>
    <col customWidth="1" min="4" max="4" width="14.43"/>
    <col customWidth="1" min="5" max="6" width="14.29"/>
    <col customWidth="1" min="7" max="7" width="50.57"/>
  </cols>
  <sheetData>
    <row r="1" ht="15.0" customHeight="1">
      <c r="A1" s="1" t="s">
        <v>0</v>
      </c>
      <c r="B1" s="2"/>
      <c r="C1" s="2"/>
      <c r="D1" s="2"/>
      <c r="E1" s="2"/>
      <c r="F1" s="2"/>
      <c r="G1" s="3"/>
    </row>
    <row r="2" ht="15.0" customHeight="1">
      <c r="A2" s="4" t="s">
        <v>1</v>
      </c>
      <c r="E2" s="5"/>
      <c r="F2" s="7" t="s">
        <v>3</v>
      </c>
      <c r="G2" s="6"/>
    </row>
    <row r="3" ht="15.0" customHeight="1">
      <c r="A3" s="9" t="s">
        <v>7</v>
      </c>
      <c r="E3" s="5"/>
      <c r="F3" s="7" t="s">
        <v>9</v>
      </c>
      <c r="G3" s="6"/>
    </row>
    <row r="4" ht="15.0" customHeight="1">
      <c r="A4" s="8"/>
      <c r="C4" s="10" t="s">
        <v>8</v>
      </c>
      <c r="D4" s="10" t="s">
        <v>8</v>
      </c>
      <c r="G4" s="6"/>
    </row>
    <row r="5" ht="12.0" customHeight="1">
      <c r="A5" s="11"/>
      <c r="B5" s="12"/>
      <c r="C5" s="12"/>
      <c r="D5" s="12"/>
      <c r="E5" s="12"/>
      <c r="F5" s="12"/>
      <c r="G5" s="13"/>
    </row>
    <row r="6" ht="15.0" customHeight="1">
      <c r="A6" s="14" t="s">
        <v>10</v>
      </c>
      <c r="B6" s="15"/>
      <c r="C6" s="15"/>
      <c r="D6" s="15"/>
      <c r="E6" s="15"/>
      <c r="F6" s="15"/>
      <c r="G6" s="16"/>
    </row>
    <row r="7" ht="12.0" customHeight="1">
      <c r="A7" s="17"/>
      <c r="B7" s="18"/>
      <c r="C7" s="18"/>
      <c r="D7" s="19"/>
      <c r="E7" s="20">
        <v>80.0</v>
      </c>
      <c r="F7" s="19" t="s">
        <v>11</v>
      </c>
      <c r="G7" s="21"/>
    </row>
    <row r="8" ht="24.0" customHeight="1">
      <c r="A8" s="22" t="s">
        <v>12</v>
      </c>
      <c r="B8" s="22" t="s">
        <v>13</v>
      </c>
      <c r="C8" s="23" t="s">
        <v>14</v>
      </c>
      <c r="D8" s="26" t="s">
        <v>16</v>
      </c>
      <c r="E8" s="27"/>
      <c r="F8" s="28">
        <v>45.0</v>
      </c>
      <c r="G8" s="29" t="s">
        <v>17</v>
      </c>
    </row>
    <row r="9" ht="12.0" customHeight="1">
      <c r="A9" s="30" t="s">
        <v>18</v>
      </c>
      <c r="B9" s="30" t="s">
        <v>19</v>
      </c>
      <c r="C9" s="31" t="s">
        <v>20</v>
      </c>
      <c r="D9" s="35">
        <f>(('Original Recipe'!D9*$F$8)/'Original Recipe'!$E$8)</f>
        <v>5.4</v>
      </c>
      <c r="E9" s="37">
        <f t="shared" ref="E9:E21" si="1">D9*$E$7/$F$8</f>
        <v>9.6</v>
      </c>
      <c r="F9" s="38" t="s">
        <v>21</v>
      </c>
      <c r="G9" s="41" t="s">
        <v>26</v>
      </c>
    </row>
    <row r="10" ht="12.0" customHeight="1">
      <c r="A10" s="30" t="s">
        <v>23</v>
      </c>
      <c r="B10" s="30" t="s">
        <v>19</v>
      </c>
      <c r="C10" s="43" t="s">
        <v>40</v>
      </c>
      <c r="D10" s="45">
        <v>1.2</v>
      </c>
      <c r="E10" s="37">
        <f t="shared" si="1"/>
        <v>2.133333333</v>
      </c>
      <c r="F10" s="33" t="s">
        <v>21</v>
      </c>
      <c r="G10" s="40"/>
    </row>
    <row r="11" ht="12.0" customHeight="1">
      <c r="A11" s="30" t="s">
        <v>23</v>
      </c>
      <c r="B11" s="30" t="s">
        <v>19</v>
      </c>
      <c r="C11" s="43" t="s">
        <v>28</v>
      </c>
      <c r="D11" s="45">
        <v>2.0</v>
      </c>
      <c r="E11" s="37">
        <f t="shared" si="1"/>
        <v>3.555555556</v>
      </c>
      <c r="F11" s="33" t="s">
        <v>21</v>
      </c>
      <c r="G11" s="40"/>
    </row>
    <row r="12" ht="12.0" customHeight="1">
      <c r="A12" s="30" t="s">
        <v>23</v>
      </c>
      <c r="B12" s="30" t="s">
        <v>19</v>
      </c>
      <c r="C12" s="31" t="s">
        <v>29</v>
      </c>
      <c r="D12" s="35">
        <f>ROUND((('Original Recipe'!D13*$F$8)/'Original Recipe'!$E$8))</f>
        <v>11</v>
      </c>
      <c r="E12" s="37">
        <f t="shared" si="1"/>
        <v>19.55555556</v>
      </c>
      <c r="F12" s="33" t="s">
        <v>30</v>
      </c>
      <c r="G12" s="40"/>
    </row>
    <row r="13" ht="12.0" customHeight="1">
      <c r="A13" s="30" t="s">
        <v>23</v>
      </c>
      <c r="B13" s="30" t="s">
        <v>19</v>
      </c>
      <c r="C13" s="31" t="s">
        <v>60</v>
      </c>
      <c r="D13" s="35">
        <f>ROUND((('Original Recipe'!D14*$F$8)/'Original Recipe'!$E$8))</f>
        <v>2</v>
      </c>
      <c r="E13" s="37">
        <f t="shared" si="1"/>
        <v>3.555555556</v>
      </c>
      <c r="F13" s="33" t="s">
        <v>21</v>
      </c>
      <c r="G13" s="42" t="s">
        <v>61</v>
      </c>
    </row>
    <row r="14" ht="12.0" customHeight="1">
      <c r="A14" s="30" t="s">
        <v>23</v>
      </c>
      <c r="B14" s="30" t="s">
        <v>32</v>
      </c>
      <c r="C14" s="31" t="s">
        <v>33</v>
      </c>
      <c r="D14" s="45">
        <v>100.0</v>
      </c>
      <c r="E14" s="37">
        <f t="shared" si="1"/>
        <v>177.7777778</v>
      </c>
      <c r="F14" s="33" t="s">
        <v>62</v>
      </c>
      <c r="G14" s="40"/>
    </row>
    <row r="15" ht="12.0" customHeight="1">
      <c r="A15" s="30" t="s">
        <v>23</v>
      </c>
      <c r="B15" s="30" t="s">
        <v>36</v>
      </c>
      <c r="C15" s="31" t="s">
        <v>37</v>
      </c>
      <c r="D15" s="35">
        <f>ROUND((('Original Recipe'!D16*$F$8)/'Original Recipe'!$E$8))</f>
        <v>2</v>
      </c>
      <c r="E15" s="37">
        <f t="shared" si="1"/>
        <v>3.555555556</v>
      </c>
      <c r="F15" s="33" t="s">
        <v>38</v>
      </c>
      <c r="G15" s="42" t="s">
        <v>39</v>
      </c>
    </row>
    <row r="16" ht="12.0" customHeight="1">
      <c r="A16" s="30" t="s">
        <v>18</v>
      </c>
      <c r="B16" s="30" t="s">
        <v>32</v>
      </c>
      <c r="C16" s="31" t="s">
        <v>42</v>
      </c>
      <c r="D16" s="35">
        <f>ROUND((('Original Recipe'!D17*$F$8)/'Original Recipe'!$E$8))</f>
        <v>2</v>
      </c>
      <c r="E16" s="37">
        <f t="shared" si="1"/>
        <v>3.555555556</v>
      </c>
      <c r="F16" s="42" t="s">
        <v>43</v>
      </c>
      <c r="G16" s="42" t="s">
        <v>44</v>
      </c>
    </row>
    <row r="17" ht="12.0" customHeight="1">
      <c r="A17" s="57" t="s">
        <v>64</v>
      </c>
      <c r="B17" s="30" t="s">
        <v>32</v>
      </c>
      <c r="C17" s="31" t="s">
        <v>45</v>
      </c>
      <c r="D17" s="35">
        <f>ROUND((('Original Recipe'!D18*$F$8)/'Original Recipe'!$E$8))</f>
        <v>3</v>
      </c>
      <c r="E17" s="37">
        <f t="shared" si="1"/>
        <v>5.333333333</v>
      </c>
      <c r="F17" s="42" t="s">
        <v>43</v>
      </c>
      <c r="G17" s="40"/>
    </row>
    <row r="18" ht="12.0" customHeight="1">
      <c r="A18" s="30" t="s">
        <v>41</v>
      </c>
      <c r="B18" s="30" t="s">
        <v>32</v>
      </c>
      <c r="C18" s="31" t="s">
        <v>46</v>
      </c>
      <c r="D18" s="35">
        <f>(('Original Recipe'!D19*$F$8)/'Original Recipe'!$E$8)</f>
        <v>1.8</v>
      </c>
      <c r="E18" s="37">
        <f t="shared" si="1"/>
        <v>3.2</v>
      </c>
      <c r="F18" s="42" t="s">
        <v>38</v>
      </c>
      <c r="G18" s="40"/>
    </row>
    <row r="19" ht="12.0" customHeight="1">
      <c r="A19" s="30" t="s">
        <v>41</v>
      </c>
      <c r="B19" s="30" t="s">
        <v>19</v>
      </c>
      <c r="C19" s="31" t="s">
        <v>47</v>
      </c>
      <c r="D19" s="35">
        <f>ROUND((('Original Recipe'!D20*$F$8)/'Original Recipe'!$E$8))</f>
        <v>45</v>
      </c>
      <c r="E19" s="37">
        <f t="shared" si="1"/>
        <v>80</v>
      </c>
      <c r="F19" s="33" t="s">
        <v>48</v>
      </c>
      <c r="G19" s="41" t="s">
        <v>68</v>
      </c>
    </row>
    <row r="20" ht="12.0" customHeight="1">
      <c r="A20" s="57" t="s">
        <v>64</v>
      </c>
      <c r="B20" s="30" t="s">
        <v>19</v>
      </c>
      <c r="C20" s="63" t="s">
        <v>69</v>
      </c>
      <c r="D20" s="35">
        <f>0.6*F8</f>
        <v>27</v>
      </c>
      <c r="E20" s="37">
        <f t="shared" si="1"/>
        <v>48</v>
      </c>
      <c r="F20" s="33" t="s">
        <v>43</v>
      </c>
      <c r="G20" s="34" t="s">
        <v>51</v>
      </c>
    </row>
    <row r="21" ht="12.0" customHeight="1">
      <c r="A21" s="57" t="s">
        <v>64</v>
      </c>
      <c r="B21" s="30" t="s">
        <v>32</v>
      </c>
      <c r="C21" s="31" t="s">
        <v>52</v>
      </c>
      <c r="D21" s="35">
        <f>ROUND((('Original Recipe'!D22*$F$8)/'Original Recipe'!$E$8))</f>
        <v>2</v>
      </c>
      <c r="E21" s="37">
        <f t="shared" si="1"/>
        <v>3.555555556</v>
      </c>
      <c r="F21" s="42" t="s">
        <v>43</v>
      </c>
      <c r="G21" s="40"/>
    </row>
    <row r="22" ht="15.0" hidden="1" customHeight="1">
      <c r="A22" s="51"/>
      <c r="B22" s="65" t="s">
        <v>73</v>
      </c>
      <c r="C22" s="66" t="s">
        <v>74</v>
      </c>
      <c r="D22" s="66" t="s">
        <v>75</v>
      </c>
      <c r="E22" s="68">
        <v>2.0</v>
      </c>
      <c r="F22" s="70" t="s">
        <v>21</v>
      </c>
      <c r="G22" s="72"/>
    </row>
    <row r="23" ht="15.0" hidden="1" customHeight="1">
      <c r="A23" s="51"/>
      <c r="B23" s="52"/>
      <c r="C23" s="66" t="s">
        <v>74</v>
      </c>
      <c r="D23" s="74" t="s">
        <v>76</v>
      </c>
      <c r="E23" s="68">
        <v>1.2</v>
      </c>
      <c r="F23" s="70" t="s">
        <v>21</v>
      </c>
      <c r="G23" s="72"/>
    </row>
    <row r="24" ht="15.0" hidden="1" customHeight="1">
      <c r="A24" s="51"/>
      <c r="B24" s="52"/>
      <c r="C24" s="66" t="s">
        <v>74</v>
      </c>
      <c r="D24" s="66" t="s">
        <v>77</v>
      </c>
      <c r="E24" s="68">
        <v>2.0</v>
      </c>
      <c r="F24" s="70" t="s">
        <v>21</v>
      </c>
      <c r="G24" s="72"/>
    </row>
    <row r="25" ht="15.0" hidden="1" customHeight="1">
      <c r="A25" s="51"/>
      <c r="B25" s="52"/>
      <c r="C25" s="66" t="s">
        <v>74</v>
      </c>
      <c r="D25" s="66" t="s">
        <v>78</v>
      </c>
      <c r="E25" s="68">
        <v>1.0</v>
      </c>
      <c r="F25" s="70" t="s">
        <v>79</v>
      </c>
      <c r="G25" s="75" t="s">
        <v>80</v>
      </c>
    </row>
    <row r="26" ht="15.0" hidden="1" customHeight="1">
      <c r="A26" s="51"/>
      <c r="B26" s="52"/>
      <c r="C26" s="66" t="s">
        <v>74</v>
      </c>
      <c r="D26" s="66" t="s">
        <v>81</v>
      </c>
      <c r="E26" s="68">
        <v>3.0</v>
      </c>
      <c r="F26" s="70" t="s">
        <v>82</v>
      </c>
      <c r="G26" s="75" t="s">
        <v>83</v>
      </c>
    </row>
  </sheetData>
  <mergeCells count="6">
    <mergeCell ref="F2:G2"/>
    <mergeCell ref="F3:G3"/>
    <mergeCell ref="A2:C2"/>
    <mergeCell ref="A1:C1"/>
    <mergeCell ref="A3:C3"/>
    <mergeCell ref="A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3" max="3" width="21.86"/>
    <col customWidth="1" min="4" max="4" width="20.71"/>
    <col customWidth="1" min="5" max="5" width="14.29"/>
    <col customWidth="1" min="6" max="6" width="50.57"/>
  </cols>
  <sheetData>
    <row r="1" ht="15.0" customHeight="1">
      <c r="A1" s="1" t="s">
        <v>0</v>
      </c>
      <c r="B1" s="2"/>
      <c r="C1" s="2"/>
      <c r="D1" s="2"/>
      <c r="E1" s="2"/>
      <c r="F1" s="3"/>
    </row>
    <row r="2" ht="15.0" customHeight="1">
      <c r="A2" s="4" t="s">
        <v>1</v>
      </c>
      <c r="E2" s="5" t="s">
        <v>2</v>
      </c>
      <c r="F2" s="6"/>
    </row>
    <row r="3" ht="15.0" customHeight="1">
      <c r="A3" s="4" t="s">
        <v>4</v>
      </c>
      <c r="E3" s="5" t="s">
        <v>5</v>
      </c>
      <c r="F3" s="6"/>
    </row>
    <row r="4" ht="15.0" customHeight="1">
      <c r="A4" s="8"/>
      <c r="C4" s="10" t="s">
        <v>8</v>
      </c>
      <c r="D4" s="10" t="s">
        <v>8</v>
      </c>
      <c r="F4" s="6"/>
    </row>
    <row r="5" ht="12.0" customHeight="1">
      <c r="A5" s="11"/>
      <c r="B5" s="12"/>
      <c r="C5" s="12"/>
      <c r="D5" s="12"/>
      <c r="E5" s="12"/>
      <c r="F5" s="13"/>
    </row>
    <row r="6" ht="15.0" customHeight="1">
      <c r="A6" s="14" t="s">
        <v>10</v>
      </c>
      <c r="B6" s="15"/>
      <c r="C6" s="15"/>
      <c r="D6" s="15"/>
      <c r="E6" s="15"/>
      <c r="F6" s="16"/>
    </row>
    <row r="7" ht="12.0" customHeight="1">
      <c r="A7" s="17"/>
      <c r="B7" s="18"/>
      <c r="C7" s="18"/>
      <c r="D7" s="18"/>
      <c r="E7" s="18"/>
      <c r="F7" s="21"/>
    </row>
    <row r="8" ht="24.0" customHeight="1">
      <c r="A8" s="22" t="s">
        <v>12</v>
      </c>
      <c r="B8" s="22" t="s">
        <v>13</v>
      </c>
      <c r="C8" s="23" t="s">
        <v>14</v>
      </c>
      <c r="D8" s="24" t="s">
        <v>15</v>
      </c>
      <c r="E8" s="25">
        <v>40.0</v>
      </c>
      <c r="F8" s="29" t="s">
        <v>17</v>
      </c>
    </row>
    <row r="9" ht="12.0" customHeight="1">
      <c r="A9" s="30" t="s">
        <v>18</v>
      </c>
      <c r="B9" s="30" t="s">
        <v>19</v>
      </c>
      <c r="C9" s="31" t="s">
        <v>20</v>
      </c>
      <c r="D9" s="36">
        <f>(('Original Recipe'!D9*$E$8)/'Original Recipe'!$E$8)</f>
        <v>4.8</v>
      </c>
      <c r="E9" s="33" t="s">
        <v>21</v>
      </c>
      <c r="F9" s="34" t="s">
        <v>22</v>
      </c>
    </row>
    <row r="10" ht="12.0" customHeight="1">
      <c r="A10" s="30" t="s">
        <v>23</v>
      </c>
      <c r="B10" s="30" t="s">
        <v>19</v>
      </c>
      <c r="C10" s="31" t="s">
        <v>24</v>
      </c>
      <c r="D10" s="36">
        <f>ROUND((('Original Recipe'!D10*$E$8)/'Original Recipe'!$E$8))</f>
        <v>2</v>
      </c>
      <c r="E10" s="33" t="s">
        <v>25</v>
      </c>
      <c r="F10" s="40"/>
    </row>
    <row r="11" ht="12.0" customHeight="1">
      <c r="A11" s="30" t="s">
        <v>23</v>
      </c>
      <c r="B11" s="30" t="s">
        <v>19</v>
      </c>
      <c r="C11" s="31" t="s">
        <v>27</v>
      </c>
      <c r="D11" s="36">
        <f>ROUND((('Original Recipe'!D11*$E$8)/'Original Recipe'!$E$8))</f>
        <v>2</v>
      </c>
      <c r="E11" s="33" t="s">
        <v>21</v>
      </c>
      <c r="F11" s="40"/>
    </row>
    <row r="12" ht="12.0" customHeight="1">
      <c r="A12" s="30" t="s">
        <v>23</v>
      </c>
      <c r="B12" s="30" t="s">
        <v>19</v>
      </c>
      <c r="C12" s="31" t="s">
        <v>28</v>
      </c>
      <c r="D12" s="36">
        <f>ROUND((('Original Recipe'!D12*$E$8)/'Original Recipe'!$E$8))</f>
        <v>3</v>
      </c>
      <c r="E12" s="33" t="s">
        <v>21</v>
      </c>
      <c r="F12" s="40"/>
    </row>
    <row r="13" ht="12.0" customHeight="1">
      <c r="A13" s="30" t="s">
        <v>23</v>
      </c>
      <c r="B13" s="30" t="s">
        <v>19</v>
      </c>
      <c r="C13" s="31" t="s">
        <v>29</v>
      </c>
      <c r="D13" s="36">
        <f>ROUND((('Original Recipe'!D13*$E$8)/'Original Recipe'!$E$8))</f>
        <v>10</v>
      </c>
      <c r="E13" s="33" t="s">
        <v>30</v>
      </c>
      <c r="F13" s="40"/>
    </row>
    <row r="14" ht="12.0" customHeight="1">
      <c r="A14" s="30" t="s">
        <v>23</v>
      </c>
      <c r="B14" s="30" t="s">
        <v>19</v>
      </c>
      <c r="C14" s="31" t="s">
        <v>31</v>
      </c>
      <c r="D14" s="36">
        <f>ROUND((('Original Recipe'!D14*$E$8)/'Original Recipe'!$E$8))</f>
        <v>1</v>
      </c>
      <c r="E14" s="33" t="s">
        <v>58</v>
      </c>
      <c r="F14" s="40"/>
    </row>
    <row r="15" ht="12.0" customHeight="1">
      <c r="A15" s="30" t="s">
        <v>23</v>
      </c>
      <c r="B15" s="30" t="s">
        <v>32</v>
      </c>
      <c r="C15" s="31" t="s">
        <v>33</v>
      </c>
      <c r="D15" s="36">
        <f>ROUND((('Original Recipe'!D15*$E$8)/'Original Recipe'!$E$8))</f>
        <v>0</v>
      </c>
      <c r="E15" s="33" t="s">
        <v>34</v>
      </c>
      <c r="F15" s="40"/>
    </row>
    <row r="16" ht="12.0" customHeight="1">
      <c r="A16" s="30" t="s">
        <v>35</v>
      </c>
      <c r="B16" s="30" t="s">
        <v>36</v>
      </c>
      <c r="C16" s="31" t="s">
        <v>37</v>
      </c>
      <c r="D16" s="36">
        <f>ROUND((('Original Recipe'!D16*$E$8)/'Original Recipe'!$E$8))</f>
        <v>2</v>
      </c>
      <c r="E16" s="33" t="s">
        <v>38</v>
      </c>
      <c r="F16" s="42" t="s">
        <v>39</v>
      </c>
    </row>
    <row r="17" ht="12.0" customHeight="1">
      <c r="A17" s="30" t="s">
        <v>41</v>
      </c>
      <c r="B17" s="30" t="s">
        <v>32</v>
      </c>
      <c r="C17" s="31" t="s">
        <v>42</v>
      </c>
      <c r="D17" s="36">
        <f>ROUND((('Original Recipe'!D17*$E$8)/'Original Recipe'!$E$8))</f>
        <v>2</v>
      </c>
      <c r="E17" s="42" t="s">
        <v>43</v>
      </c>
      <c r="F17" s="42" t="s">
        <v>44</v>
      </c>
    </row>
    <row r="18" ht="12.0" customHeight="1">
      <c r="A18" s="30" t="s">
        <v>41</v>
      </c>
      <c r="B18" s="30" t="s">
        <v>32</v>
      </c>
      <c r="C18" s="31" t="s">
        <v>45</v>
      </c>
      <c r="D18" s="36">
        <f>ROUND((('Original Recipe'!D18*$E$8)/'Original Recipe'!$E$8))</f>
        <v>3</v>
      </c>
      <c r="E18" s="42" t="s">
        <v>43</v>
      </c>
      <c r="F18" s="40"/>
    </row>
    <row r="19" ht="12.0" customHeight="1">
      <c r="A19" s="30" t="s">
        <v>41</v>
      </c>
      <c r="B19" s="30" t="s">
        <v>32</v>
      </c>
      <c r="C19" s="31" t="s">
        <v>46</v>
      </c>
      <c r="D19" s="36">
        <f>(('Original Recipe'!D19*$E$8)/'Original Recipe'!$E$8)</f>
        <v>1.6</v>
      </c>
      <c r="E19" s="42" t="s">
        <v>38</v>
      </c>
      <c r="F19" s="40"/>
    </row>
    <row r="20" ht="12.0" customHeight="1">
      <c r="A20" s="30" t="s">
        <v>41</v>
      </c>
      <c r="B20" s="30" t="s">
        <v>19</v>
      </c>
      <c r="C20" s="31" t="s">
        <v>47</v>
      </c>
      <c r="D20" s="36">
        <f>ROUND((('Original Recipe'!D20*$E$8)/'Original Recipe'!$E$8))</f>
        <v>40</v>
      </c>
      <c r="E20" s="33" t="s">
        <v>48</v>
      </c>
      <c r="F20" s="34" t="s">
        <v>49</v>
      </c>
    </row>
    <row r="21" ht="12.0" customHeight="1">
      <c r="A21" s="30" t="s">
        <v>41</v>
      </c>
      <c r="B21" s="30" t="s">
        <v>19</v>
      </c>
      <c r="C21" s="31" t="s">
        <v>50</v>
      </c>
      <c r="D21" s="36">
        <f>ROUND((('Original Recipe'!D21*$E$8)/'Original Recipe'!$E$8))</f>
        <v>24</v>
      </c>
      <c r="E21" s="33" t="s">
        <v>43</v>
      </c>
      <c r="F21" s="34" t="s">
        <v>51</v>
      </c>
    </row>
    <row r="22" ht="12.0" customHeight="1">
      <c r="A22" s="30" t="s">
        <v>35</v>
      </c>
      <c r="B22" s="30" t="s">
        <v>32</v>
      </c>
      <c r="C22" s="31" t="s">
        <v>52</v>
      </c>
      <c r="D22" s="36">
        <f>ROUND((('Original Recipe'!D22*$E$8)/'Original Recipe'!$E$8))</f>
        <v>2</v>
      </c>
      <c r="E22" s="42" t="s">
        <v>43</v>
      </c>
      <c r="F22" s="40"/>
    </row>
    <row r="23" ht="12.0" customHeight="1">
      <c r="A23" s="30" t="s">
        <v>41</v>
      </c>
      <c r="B23" s="30" t="s">
        <v>32</v>
      </c>
      <c r="C23" s="31" t="s">
        <v>53</v>
      </c>
      <c r="D23" s="36">
        <f>ROUND((('Original Recipe'!D23*$E$8)/'Original Recipe'!$E$8))</f>
        <v>1</v>
      </c>
      <c r="E23" s="33" t="s">
        <v>54</v>
      </c>
      <c r="F23" s="42" t="s">
        <v>55</v>
      </c>
    </row>
    <row r="24" ht="12.0" customHeight="1">
      <c r="A24" s="30" t="s">
        <v>41</v>
      </c>
      <c r="B24" s="30" t="s">
        <v>56</v>
      </c>
      <c r="C24" s="31" t="s">
        <v>57</v>
      </c>
      <c r="D24" s="36">
        <f>ROUND((('Original Recipe'!D24*$E$8)/'Original Recipe'!$E$8))</f>
        <v>6</v>
      </c>
      <c r="E24" s="55"/>
      <c r="F24" s="42" t="s">
        <v>59</v>
      </c>
    </row>
    <row r="25" ht="15.0" customHeight="1">
      <c r="A25" s="51"/>
      <c r="B25" s="52"/>
      <c r="C25" s="52"/>
      <c r="D25" s="52"/>
      <c r="E25" s="53"/>
      <c r="F25" s="16"/>
    </row>
    <row r="26" ht="15.0" customHeight="1">
      <c r="A26" s="54" t="s">
        <v>63</v>
      </c>
      <c r="B26" s="15"/>
      <c r="C26" s="15"/>
      <c r="D26" s="15"/>
      <c r="E26" s="15"/>
      <c r="F26" s="16"/>
    </row>
    <row r="27" ht="12.0" customHeight="1">
      <c r="A27" s="58" t="s">
        <v>65</v>
      </c>
      <c r="B27" s="15"/>
      <c r="C27" s="62"/>
      <c r="D27" s="59"/>
      <c r="E27" s="60"/>
      <c r="F27" s="16"/>
    </row>
    <row r="28" ht="24.0" customHeight="1">
      <c r="A28" s="61" t="s">
        <v>14</v>
      </c>
      <c r="B28" s="64" t="s">
        <v>70</v>
      </c>
      <c r="C28" s="64" t="s">
        <v>71</v>
      </c>
      <c r="D28" s="67" t="s">
        <v>72</v>
      </c>
      <c r="E28" s="15"/>
      <c r="F28" s="16"/>
    </row>
    <row r="29" ht="12.0" customHeight="1">
      <c r="A29" s="69"/>
      <c r="B29" s="71"/>
      <c r="C29" s="71"/>
      <c r="D29" s="73"/>
      <c r="E29" s="15"/>
      <c r="F29" s="16"/>
    </row>
    <row r="30" ht="12.0" customHeight="1">
      <c r="A30" s="69"/>
      <c r="B30" s="71"/>
      <c r="C30" s="71"/>
      <c r="D30" s="73"/>
      <c r="E30" s="15"/>
      <c r="F30" s="16"/>
    </row>
    <row r="31" ht="12.0" customHeight="1">
      <c r="A31" s="69"/>
      <c r="B31" s="71"/>
      <c r="C31" s="71"/>
      <c r="D31" s="73"/>
      <c r="E31" s="15"/>
      <c r="F31" s="16"/>
    </row>
    <row r="32" ht="12.0" customHeight="1">
      <c r="A32" s="69"/>
      <c r="B32" s="71"/>
      <c r="C32" s="71"/>
      <c r="D32" s="73"/>
      <c r="E32" s="15"/>
      <c r="F32" s="16"/>
    </row>
  </sheetData>
  <mergeCells count="13">
    <mergeCell ref="A27:B27"/>
    <mergeCell ref="A26:F26"/>
    <mergeCell ref="E3:F3"/>
    <mergeCell ref="E2:F2"/>
    <mergeCell ref="D29:F29"/>
    <mergeCell ref="D28:F28"/>
    <mergeCell ref="D30:F30"/>
    <mergeCell ref="D31:F31"/>
    <mergeCell ref="D32:F32"/>
    <mergeCell ref="A3:C3"/>
    <mergeCell ref="A6:F6"/>
    <mergeCell ref="A2:C2"/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3" max="3" width="21.86"/>
    <col customWidth="1" min="4" max="4" width="20.71"/>
    <col customWidth="1" min="5" max="5" width="14.29"/>
    <col customWidth="1" min="6" max="6" width="52.14"/>
  </cols>
  <sheetData>
    <row r="1" ht="15.0" customHeight="1">
      <c r="A1" s="1" t="s">
        <v>0</v>
      </c>
      <c r="B1" s="2"/>
      <c r="C1" s="2"/>
      <c r="D1" s="2"/>
      <c r="E1" s="2"/>
      <c r="F1" s="3"/>
    </row>
    <row r="2" ht="15.0" customHeight="1">
      <c r="A2" s="4" t="s">
        <v>1</v>
      </c>
      <c r="E2" s="5" t="s">
        <v>2</v>
      </c>
      <c r="F2" s="6"/>
    </row>
    <row r="3" ht="15.0" customHeight="1">
      <c r="A3" s="4" t="s">
        <v>6</v>
      </c>
      <c r="E3" s="5" t="s">
        <v>5</v>
      </c>
      <c r="F3" s="6"/>
    </row>
    <row r="4" ht="15.0" customHeight="1">
      <c r="A4" s="8"/>
      <c r="C4" s="10" t="s">
        <v>8</v>
      </c>
      <c r="D4" s="10" t="s">
        <v>8</v>
      </c>
      <c r="F4" s="6"/>
    </row>
    <row r="5" ht="12.0" customHeight="1">
      <c r="A5" s="11"/>
      <c r="B5" s="12"/>
      <c r="C5" s="12"/>
      <c r="D5" s="12"/>
      <c r="E5" s="12"/>
      <c r="F5" s="13"/>
    </row>
    <row r="6" ht="15.0" customHeight="1">
      <c r="A6" s="14" t="s">
        <v>10</v>
      </c>
      <c r="B6" s="15"/>
      <c r="C6" s="15"/>
      <c r="D6" s="15"/>
      <c r="E6" s="15"/>
      <c r="F6" s="16"/>
    </row>
    <row r="7" ht="12.0" customHeight="1">
      <c r="A7" s="17"/>
      <c r="B7" s="18"/>
      <c r="C7" s="18"/>
      <c r="D7" s="18"/>
      <c r="E7" s="18"/>
      <c r="F7" s="21"/>
    </row>
    <row r="8" ht="24.0" customHeight="1">
      <c r="A8" s="22" t="s">
        <v>12</v>
      </c>
      <c r="B8" s="22" t="s">
        <v>13</v>
      </c>
      <c r="C8" s="23" t="s">
        <v>14</v>
      </c>
      <c r="D8" s="24" t="s">
        <v>15</v>
      </c>
      <c r="E8" s="25">
        <v>50.0</v>
      </c>
      <c r="F8" s="29" t="s">
        <v>17</v>
      </c>
    </row>
    <row r="9" ht="12.0" customHeight="1">
      <c r="A9" s="30" t="s">
        <v>18</v>
      </c>
      <c r="B9" s="30" t="s">
        <v>19</v>
      </c>
      <c r="C9" s="31" t="s">
        <v>20</v>
      </c>
      <c r="D9" s="32">
        <f>0.12*E8</f>
        <v>6</v>
      </c>
      <c r="E9" s="33" t="s">
        <v>21</v>
      </c>
      <c r="F9" s="34" t="s">
        <v>22</v>
      </c>
    </row>
    <row r="10" ht="12.0" customHeight="1">
      <c r="A10" s="30" t="s">
        <v>23</v>
      </c>
      <c r="B10" s="30" t="s">
        <v>19</v>
      </c>
      <c r="C10" s="31" t="s">
        <v>24</v>
      </c>
      <c r="D10" s="39">
        <v>3.0</v>
      </c>
      <c r="E10" s="33" t="s">
        <v>25</v>
      </c>
      <c r="F10" s="40"/>
    </row>
    <row r="11" ht="12.0" customHeight="1">
      <c r="A11" s="30" t="s">
        <v>23</v>
      </c>
      <c r="B11" s="30" t="s">
        <v>19</v>
      </c>
      <c r="C11" s="31" t="s">
        <v>27</v>
      </c>
      <c r="D11" s="39">
        <v>2.5</v>
      </c>
      <c r="E11" s="33" t="s">
        <v>21</v>
      </c>
      <c r="F11" s="40"/>
    </row>
    <row r="12" ht="12.0" customHeight="1">
      <c r="A12" s="30" t="s">
        <v>23</v>
      </c>
      <c r="B12" s="30" t="s">
        <v>19</v>
      </c>
      <c r="C12" s="31" t="s">
        <v>28</v>
      </c>
      <c r="D12" s="39">
        <v>3.5</v>
      </c>
      <c r="E12" s="33" t="s">
        <v>21</v>
      </c>
      <c r="F12" s="40"/>
    </row>
    <row r="13" ht="12.0" customHeight="1">
      <c r="A13" s="30" t="s">
        <v>23</v>
      </c>
      <c r="B13" s="30" t="s">
        <v>19</v>
      </c>
      <c r="C13" s="31" t="s">
        <v>29</v>
      </c>
      <c r="D13" s="39">
        <v>12.0</v>
      </c>
      <c r="E13" s="33" t="s">
        <v>30</v>
      </c>
      <c r="F13" s="40"/>
    </row>
    <row r="14" ht="12.0" customHeight="1">
      <c r="A14" s="30" t="s">
        <v>23</v>
      </c>
      <c r="B14" s="30" t="s">
        <v>19</v>
      </c>
      <c r="C14" s="31" t="s">
        <v>31</v>
      </c>
      <c r="D14" s="39">
        <v>1.8</v>
      </c>
      <c r="E14" s="33" t="s">
        <v>21</v>
      </c>
      <c r="F14" s="40"/>
    </row>
    <row r="15" ht="12.0" customHeight="1">
      <c r="A15" s="30" t="s">
        <v>23</v>
      </c>
      <c r="B15" s="30" t="s">
        <v>32</v>
      </c>
      <c r="C15" s="31" t="s">
        <v>33</v>
      </c>
      <c r="D15" s="39">
        <v>0.5</v>
      </c>
      <c r="E15" s="33" t="s">
        <v>34</v>
      </c>
      <c r="F15" s="40"/>
    </row>
    <row r="16" ht="12.0" customHeight="1">
      <c r="A16" s="30" t="s">
        <v>35</v>
      </c>
      <c r="B16" s="30" t="s">
        <v>36</v>
      </c>
      <c r="C16" s="31" t="s">
        <v>37</v>
      </c>
      <c r="D16" s="39">
        <v>2.0</v>
      </c>
      <c r="E16" s="33" t="s">
        <v>38</v>
      </c>
      <c r="F16" s="42" t="s">
        <v>39</v>
      </c>
    </row>
    <row r="17" ht="12.0" customHeight="1">
      <c r="A17" s="30" t="s">
        <v>41</v>
      </c>
      <c r="B17" s="30" t="s">
        <v>32</v>
      </c>
      <c r="C17" s="31" t="s">
        <v>42</v>
      </c>
      <c r="D17" s="44">
        <v>2.5</v>
      </c>
      <c r="E17" s="42" t="s">
        <v>43</v>
      </c>
      <c r="F17" s="42" t="s">
        <v>44</v>
      </c>
    </row>
    <row r="18" ht="12.0" customHeight="1">
      <c r="A18" s="30" t="s">
        <v>41</v>
      </c>
      <c r="B18" s="30" t="s">
        <v>32</v>
      </c>
      <c r="C18" s="31" t="s">
        <v>45</v>
      </c>
      <c r="D18" s="44">
        <v>3.33</v>
      </c>
      <c r="E18" s="42" t="s">
        <v>43</v>
      </c>
      <c r="F18" s="40"/>
    </row>
    <row r="19" ht="12.0" customHeight="1">
      <c r="A19" s="30" t="s">
        <v>41</v>
      </c>
      <c r="B19" s="30" t="s">
        <v>32</v>
      </c>
      <c r="C19" s="31" t="s">
        <v>46</v>
      </c>
      <c r="D19" s="44">
        <v>2.0</v>
      </c>
      <c r="E19" s="42" t="s">
        <v>38</v>
      </c>
      <c r="F19" s="40"/>
    </row>
    <row r="20" ht="12.0" customHeight="1">
      <c r="A20" s="30" t="s">
        <v>41</v>
      </c>
      <c r="B20" s="30" t="s">
        <v>19</v>
      </c>
      <c r="C20" s="31" t="s">
        <v>47</v>
      </c>
      <c r="D20" s="39">
        <v>50.0</v>
      </c>
      <c r="E20" s="33" t="s">
        <v>48</v>
      </c>
      <c r="F20" s="34" t="s">
        <v>49</v>
      </c>
    </row>
    <row r="21" ht="12.0" customHeight="1">
      <c r="A21" s="30" t="s">
        <v>41</v>
      </c>
      <c r="B21" s="30" t="s">
        <v>19</v>
      </c>
      <c r="C21" s="31" t="s">
        <v>50</v>
      </c>
      <c r="D21" s="32">
        <f>0.6*E8</f>
        <v>30</v>
      </c>
      <c r="E21" s="33" t="s">
        <v>43</v>
      </c>
      <c r="F21" s="34" t="s">
        <v>51</v>
      </c>
    </row>
    <row r="22" ht="12.0" customHeight="1">
      <c r="A22" s="30" t="s">
        <v>35</v>
      </c>
      <c r="B22" s="30" t="s">
        <v>32</v>
      </c>
      <c r="C22" s="31" t="s">
        <v>52</v>
      </c>
      <c r="D22" s="44">
        <v>2.0</v>
      </c>
      <c r="E22" s="42" t="s">
        <v>43</v>
      </c>
      <c r="F22" s="40"/>
    </row>
    <row r="23" ht="12.0" customHeight="1">
      <c r="A23" s="30" t="s">
        <v>41</v>
      </c>
      <c r="B23" s="30" t="s">
        <v>32</v>
      </c>
      <c r="C23" s="31" t="s">
        <v>53</v>
      </c>
      <c r="D23" s="46">
        <v>1.0</v>
      </c>
      <c r="E23" s="33" t="s">
        <v>54</v>
      </c>
      <c r="F23" s="42" t="s">
        <v>55</v>
      </c>
    </row>
    <row r="24" ht="12.0" customHeight="1">
      <c r="A24" s="30" t="s">
        <v>41</v>
      </c>
      <c r="B24" s="30" t="s">
        <v>56</v>
      </c>
      <c r="C24" s="47" t="s">
        <v>57</v>
      </c>
      <c r="D24" s="48">
        <v>8.0</v>
      </c>
      <c r="E24" s="49"/>
      <c r="F24" s="50" t="s">
        <v>59</v>
      </c>
    </row>
    <row r="25" ht="15.0" customHeight="1">
      <c r="A25" s="51"/>
      <c r="B25" s="52"/>
      <c r="C25" s="52"/>
      <c r="D25" s="52"/>
      <c r="E25" s="53"/>
      <c r="F25" s="16"/>
    </row>
    <row r="26" ht="15.0" customHeight="1">
      <c r="A26" s="54" t="s">
        <v>63</v>
      </c>
      <c r="B26" s="15"/>
      <c r="C26" s="15"/>
      <c r="D26" s="15"/>
      <c r="E26" s="15"/>
      <c r="F26" s="16"/>
    </row>
    <row r="27" ht="12.0" customHeight="1">
      <c r="A27" s="56"/>
      <c r="B27" s="15"/>
      <c r="C27" s="15"/>
      <c r="D27" s="59"/>
      <c r="E27" s="60"/>
      <c r="F27" s="16"/>
    </row>
    <row r="28" ht="24.0" customHeight="1">
      <c r="A28" s="61" t="s">
        <v>66</v>
      </c>
      <c r="B28" s="64" t="s">
        <v>67</v>
      </c>
      <c r="C28" s="67" t="s">
        <v>72</v>
      </c>
      <c r="D28" s="15"/>
      <c r="E28" s="15"/>
      <c r="F28" s="16"/>
    </row>
    <row r="29" ht="12.0" customHeight="1">
      <c r="A29" s="76">
        <v>41519.0</v>
      </c>
      <c r="B29" s="77" t="s">
        <v>84</v>
      </c>
      <c r="C29" s="78" t="s">
        <v>85</v>
      </c>
      <c r="D29" s="15"/>
      <c r="E29" s="15"/>
      <c r="F29" s="16"/>
    </row>
    <row r="30" ht="12.0" customHeight="1">
      <c r="A30" s="76">
        <v>41519.0</v>
      </c>
      <c r="B30" s="77" t="s">
        <v>84</v>
      </c>
      <c r="C30" s="78" t="s">
        <v>87</v>
      </c>
      <c r="D30" s="15"/>
      <c r="E30" s="15"/>
      <c r="F30" s="16"/>
    </row>
    <row r="31" ht="12.0" customHeight="1">
      <c r="A31" s="81"/>
      <c r="B31" s="82"/>
      <c r="C31" s="84"/>
      <c r="D31" s="15"/>
      <c r="E31" s="15"/>
      <c r="F31" s="16"/>
    </row>
    <row r="32" ht="12.0" customHeight="1">
      <c r="A32" s="81"/>
      <c r="B32" s="82"/>
      <c r="C32" s="84"/>
      <c r="D32" s="15"/>
      <c r="E32" s="15"/>
      <c r="F32" s="16"/>
    </row>
  </sheetData>
  <mergeCells count="13">
    <mergeCell ref="A27:C27"/>
    <mergeCell ref="A26:F26"/>
    <mergeCell ref="E3:F3"/>
    <mergeCell ref="E2:F2"/>
    <mergeCell ref="C29:F29"/>
    <mergeCell ref="C28:F28"/>
    <mergeCell ref="C30:F30"/>
    <mergeCell ref="C31:F31"/>
    <mergeCell ref="C32:F32"/>
    <mergeCell ref="A3:C3"/>
    <mergeCell ref="A6:F6"/>
    <mergeCell ref="A2:C2"/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21.0"/>
    <col customWidth="1" min="3" max="3" width="21.29"/>
    <col customWidth="1" min="4" max="4" width="21.86"/>
    <col customWidth="1" min="5" max="5" width="20.0"/>
    <col customWidth="1" hidden="1" min="6" max="7" width="20.0"/>
  </cols>
  <sheetData>
    <row r="1" ht="13.5" customHeight="1">
      <c r="A1" s="80" t="str">
        <f>'Original Recipe'!A1</f>
        <v>Recipe:  Bibimbap</v>
      </c>
    </row>
    <row r="2" ht="13.5" customHeight="1">
      <c r="A2" s="83"/>
      <c r="B2" s="83"/>
      <c r="C2" s="83"/>
      <c r="D2" s="83"/>
      <c r="E2" s="83"/>
    </row>
    <row r="3" ht="13.5" customHeight="1">
      <c r="A3" s="85" t="s">
        <v>89</v>
      </c>
      <c r="B3" s="2"/>
      <c r="C3" s="2"/>
      <c r="D3" s="2"/>
      <c r="E3" s="3"/>
      <c r="F3" s="87"/>
      <c r="G3" s="87"/>
    </row>
    <row r="4" ht="14.25" customHeight="1">
      <c r="A4" s="89" t="s">
        <v>92</v>
      </c>
      <c r="E4" s="6"/>
      <c r="F4" s="91"/>
      <c r="G4" s="91"/>
    </row>
    <row r="5" ht="14.25" customHeight="1">
      <c r="A5" s="93" t="s">
        <v>94</v>
      </c>
      <c r="E5" s="6"/>
      <c r="F5" s="95"/>
      <c r="G5" s="95"/>
    </row>
    <row r="6" ht="14.25" customHeight="1">
      <c r="A6" s="89" t="s">
        <v>97</v>
      </c>
      <c r="E6" s="6"/>
      <c r="F6" s="91"/>
      <c r="G6" s="91"/>
    </row>
    <row r="7" ht="14.25" customHeight="1">
      <c r="A7" s="89" t="s">
        <v>98</v>
      </c>
      <c r="E7" s="6"/>
      <c r="F7" s="91"/>
      <c r="G7" s="91"/>
    </row>
    <row r="8" ht="14.25" customHeight="1">
      <c r="A8" s="97" t="s">
        <v>99</v>
      </c>
      <c r="E8" s="6"/>
      <c r="F8" s="91"/>
      <c r="G8" s="91"/>
    </row>
    <row r="9" ht="14.25" customHeight="1">
      <c r="A9" s="89" t="s">
        <v>117</v>
      </c>
      <c r="E9" s="6"/>
      <c r="F9" s="91"/>
      <c r="G9" s="91"/>
    </row>
    <row r="10" ht="14.25" customHeight="1">
      <c r="A10" s="89" t="s">
        <v>118</v>
      </c>
      <c r="E10" s="6"/>
      <c r="F10" s="91"/>
      <c r="G10" s="91"/>
    </row>
    <row r="11" ht="14.25" customHeight="1">
      <c r="A11" s="89" t="s">
        <v>119</v>
      </c>
      <c r="E11" s="6"/>
      <c r="F11" s="91"/>
      <c r="G11" s="91"/>
    </row>
    <row r="12" ht="14.25" customHeight="1">
      <c r="A12" s="89" t="s">
        <v>120</v>
      </c>
      <c r="E12" s="6"/>
      <c r="F12" s="91"/>
      <c r="G12" s="91"/>
    </row>
    <row r="13" ht="14.25" customHeight="1">
      <c r="A13" s="89" t="s">
        <v>121</v>
      </c>
      <c r="E13" s="6"/>
      <c r="F13" s="91"/>
      <c r="G13" s="91"/>
    </row>
    <row r="14" ht="14.25" customHeight="1">
      <c r="A14" s="101" t="s">
        <v>122</v>
      </c>
      <c r="B14" s="83"/>
      <c r="C14" s="83"/>
      <c r="D14" s="83"/>
      <c r="E14" s="103"/>
      <c r="F14" s="91"/>
      <c r="G14" s="91"/>
    </row>
    <row r="15" ht="12.0" customHeight="1">
      <c r="A15" s="83"/>
      <c r="B15" s="83"/>
      <c r="C15" s="83"/>
      <c r="D15" s="83"/>
      <c r="E15" s="83"/>
    </row>
    <row r="16" ht="12.0" customHeight="1">
      <c r="A16" s="2"/>
      <c r="B16" s="2"/>
      <c r="C16" s="2"/>
      <c r="D16" s="2"/>
      <c r="E16" s="2"/>
    </row>
    <row r="17" ht="12.0" customHeight="1">
      <c r="A17" s="105" t="s">
        <v>125</v>
      </c>
      <c r="B17" s="2"/>
      <c r="C17" s="2"/>
      <c r="D17" s="3"/>
      <c r="E17" s="8"/>
    </row>
    <row r="18" ht="15.75" customHeight="1">
      <c r="A18" s="107" t="s">
        <v>127</v>
      </c>
      <c r="B18" s="108" t="s">
        <v>129</v>
      </c>
      <c r="C18" s="110" t="s">
        <v>131</v>
      </c>
      <c r="D18" s="6"/>
      <c r="E18" s="8"/>
    </row>
    <row r="19" ht="12.0" customHeight="1">
      <c r="A19" s="113"/>
      <c r="B19" s="115">
        <v>80.0</v>
      </c>
      <c r="C19" s="118">
        <v>45.0</v>
      </c>
      <c r="D19" s="121" t="s">
        <v>11</v>
      </c>
      <c r="E19" s="8"/>
    </row>
    <row r="20" ht="12.0" customHeight="1">
      <c r="A20" s="122" t="s">
        <v>136</v>
      </c>
      <c r="B20" s="125">
        <f t="shared" ref="B20:B27" si="1">round($B$19/$C$19*C20,1)</f>
        <v>1.3</v>
      </c>
      <c r="C20" s="118">
        <v>0.75</v>
      </c>
      <c r="D20" s="121" t="s">
        <v>43</v>
      </c>
      <c r="E20" s="8"/>
    </row>
    <row r="21" ht="12.0" customHeight="1">
      <c r="A21" s="122" t="s">
        <v>137</v>
      </c>
      <c r="B21" s="125">
        <f t="shared" si="1"/>
        <v>1.8</v>
      </c>
      <c r="C21" s="118">
        <v>1.0</v>
      </c>
      <c r="D21" s="121" t="s">
        <v>43</v>
      </c>
      <c r="E21" s="8"/>
    </row>
    <row r="22" ht="12.0" customHeight="1">
      <c r="A22" s="122" t="s">
        <v>138</v>
      </c>
      <c r="B22" s="125">
        <f t="shared" si="1"/>
        <v>1.8</v>
      </c>
      <c r="C22" s="118">
        <v>1.0</v>
      </c>
      <c r="D22" s="121" t="s">
        <v>43</v>
      </c>
      <c r="E22" s="8"/>
    </row>
    <row r="23" ht="13.5" customHeight="1">
      <c r="A23" s="130" t="s">
        <v>139</v>
      </c>
      <c r="B23" s="125">
        <f t="shared" si="1"/>
        <v>1.8</v>
      </c>
      <c r="C23" s="118">
        <v>1.0</v>
      </c>
      <c r="D23" s="132" t="s">
        <v>140</v>
      </c>
      <c r="E23" s="8"/>
      <c r="F23" s="133" t="s">
        <v>74</v>
      </c>
      <c r="G23" s="134" t="s">
        <v>141</v>
      </c>
    </row>
    <row r="24" ht="12.0" customHeight="1">
      <c r="A24" s="130" t="s">
        <v>142</v>
      </c>
      <c r="B24" s="125">
        <f t="shared" si="1"/>
        <v>0.9</v>
      </c>
      <c r="C24" s="136">
        <v>0.5</v>
      </c>
      <c r="D24" s="121" t="s">
        <v>143</v>
      </c>
      <c r="E24" s="8"/>
      <c r="F24" s="134"/>
      <c r="G24" s="134" t="s">
        <v>144</v>
      </c>
    </row>
    <row r="25" ht="12.0" customHeight="1">
      <c r="A25" s="130" t="s">
        <v>145</v>
      </c>
      <c r="B25" s="125">
        <f t="shared" si="1"/>
        <v>1.8</v>
      </c>
      <c r="C25" s="118">
        <v>1.0</v>
      </c>
      <c r="D25" s="132" t="s">
        <v>140</v>
      </c>
      <c r="E25" s="8"/>
      <c r="F25" s="134"/>
      <c r="G25" s="134"/>
    </row>
    <row r="26" ht="12.0" customHeight="1">
      <c r="A26" s="89" t="s">
        <v>146</v>
      </c>
      <c r="B26" s="125">
        <f t="shared" si="1"/>
        <v>1.8</v>
      </c>
      <c r="C26" s="118">
        <v>1.0</v>
      </c>
      <c r="D26" s="132" t="s">
        <v>140</v>
      </c>
      <c r="E26" s="8"/>
      <c r="F26" s="134"/>
      <c r="G26" s="134" t="s">
        <v>148</v>
      </c>
    </row>
    <row r="27" ht="12.0" customHeight="1">
      <c r="A27" s="89" t="s">
        <v>149</v>
      </c>
      <c r="B27" s="125">
        <f t="shared" si="1"/>
        <v>1.8</v>
      </c>
      <c r="C27" s="118">
        <v>1.0</v>
      </c>
      <c r="D27" s="138" t="s">
        <v>150</v>
      </c>
      <c r="E27" s="8"/>
      <c r="F27" s="134"/>
      <c r="G27" s="134" t="s">
        <v>151</v>
      </c>
    </row>
    <row r="28" ht="12.0" customHeight="1">
      <c r="A28" s="139" t="s">
        <v>152</v>
      </c>
      <c r="B28" s="140"/>
      <c r="C28" s="140"/>
      <c r="D28" s="141"/>
      <c r="E28" s="8"/>
    </row>
    <row r="29" ht="12.0" customHeight="1">
      <c r="A29" s="89" t="s">
        <v>155</v>
      </c>
      <c r="D29" s="142"/>
      <c r="E29" s="8"/>
    </row>
    <row r="30" ht="12.0" customHeight="1">
      <c r="A30" s="101" t="s">
        <v>156</v>
      </c>
      <c r="B30" s="83"/>
      <c r="C30" s="83"/>
      <c r="D30" s="144"/>
      <c r="E30" s="8"/>
    </row>
    <row r="31" ht="12.0" customHeight="1">
      <c r="A31" s="2"/>
      <c r="B31" s="2"/>
      <c r="C31" s="2"/>
      <c r="D31" s="2"/>
    </row>
    <row r="32" ht="12.0" customHeight="1"/>
    <row r="33" ht="12.0" customHeight="1">
      <c r="A33" s="83"/>
      <c r="B33" s="83"/>
      <c r="C33" s="83"/>
      <c r="D33" s="83"/>
    </row>
    <row r="34" ht="12.0" customHeight="1">
      <c r="A34" s="146" t="s">
        <v>158</v>
      </c>
      <c r="B34" s="2"/>
      <c r="C34" s="2"/>
      <c r="D34" s="3"/>
      <c r="E34" s="8"/>
    </row>
    <row r="35" ht="12.0" customHeight="1">
      <c r="A35" s="147" t="s">
        <v>160</v>
      </c>
      <c r="D35" s="6"/>
      <c r="E35" s="8"/>
    </row>
    <row r="36" ht="12.0" customHeight="1">
      <c r="A36" s="148" t="s">
        <v>127</v>
      </c>
      <c r="B36" s="150" t="s">
        <v>162</v>
      </c>
      <c r="C36" s="150" t="s">
        <v>163</v>
      </c>
      <c r="D36" s="152"/>
      <c r="E36" s="153"/>
      <c r="F36" s="100"/>
      <c r="G36" s="100"/>
    </row>
    <row r="37" ht="12.0" customHeight="1">
      <c r="A37" s="154" t="s">
        <v>136</v>
      </c>
      <c r="B37" s="125">
        <f t="shared" ref="B37:B41" si="2">round(C37*$B$19/$C$19,1)</f>
        <v>1.3</v>
      </c>
      <c r="C37" s="118">
        <v>0.75</v>
      </c>
      <c r="D37" s="132" t="s">
        <v>43</v>
      </c>
      <c r="E37" s="153"/>
      <c r="F37" s="100"/>
      <c r="G37" s="100"/>
    </row>
    <row r="38" ht="12.0" customHeight="1">
      <c r="A38" s="154" t="s">
        <v>137</v>
      </c>
      <c r="B38" s="125">
        <f t="shared" si="2"/>
        <v>1.8</v>
      </c>
      <c r="C38" s="118">
        <v>1.0</v>
      </c>
      <c r="D38" s="132" t="s">
        <v>43</v>
      </c>
      <c r="E38" s="8"/>
    </row>
    <row r="39" ht="12.0" customHeight="1">
      <c r="A39" s="154" t="s">
        <v>138</v>
      </c>
      <c r="B39" s="125">
        <f t="shared" si="2"/>
        <v>1.8</v>
      </c>
      <c r="C39" s="118">
        <v>1.0</v>
      </c>
      <c r="D39" s="132" t="s">
        <v>43</v>
      </c>
      <c r="E39" s="8"/>
    </row>
    <row r="40" ht="18.75" customHeight="1">
      <c r="A40" s="130" t="s">
        <v>165</v>
      </c>
      <c r="B40" s="125">
        <f t="shared" si="2"/>
        <v>1.8</v>
      </c>
      <c r="C40" s="118">
        <v>1.0</v>
      </c>
      <c r="D40" s="138" t="s">
        <v>140</v>
      </c>
      <c r="E40" s="8"/>
    </row>
    <row r="41" ht="12.0" customHeight="1">
      <c r="A41" s="89" t="s">
        <v>149</v>
      </c>
      <c r="B41" s="125">
        <f t="shared" si="2"/>
        <v>1.8</v>
      </c>
      <c r="C41" s="118">
        <v>1.0</v>
      </c>
      <c r="D41" s="138" t="s">
        <v>150</v>
      </c>
      <c r="E41" s="8"/>
    </row>
    <row r="42" ht="12.0" customHeight="1">
      <c r="A42" s="157" t="s">
        <v>166</v>
      </c>
      <c r="D42" s="6"/>
      <c r="E42" s="8"/>
    </row>
    <row r="43" ht="13.5" customHeight="1">
      <c r="A43" s="89" t="s">
        <v>155</v>
      </c>
      <c r="D43" s="6"/>
      <c r="E43" s="8"/>
    </row>
    <row r="44" ht="13.5" customHeight="1">
      <c r="A44" s="89" t="s">
        <v>156</v>
      </c>
      <c r="D44" s="6"/>
      <c r="E44" s="8"/>
    </row>
    <row r="45" ht="13.5" customHeight="1">
      <c r="A45" s="101" t="s">
        <v>167</v>
      </c>
      <c r="B45" s="83"/>
      <c r="C45" s="83"/>
      <c r="D45" s="103"/>
      <c r="E45" s="8"/>
    </row>
    <row r="46" ht="13.5" customHeight="1">
      <c r="A46" s="160"/>
      <c r="B46" s="160"/>
      <c r="C46" s="160"/>
      <c r="D46" s="15"/>
    </row>
    <row r="47" ht="13.5" customHeight="1">
      <c r="A47" s="161" t="s">
        <v>170</v>
      </c>
      <c r="B47" s="2"/>
      <c r="C47" s="2"/>
      <c r="D47" s="3"/>
      <c r="E47" s="8"/>
    </row>
    <row r="48" ht="13.5" customHeight="1">
      <c r="A48" s="163" t="s">
        <v>127</v>
      </c>
      <c r="B48" s="164" t="s">
        <v>172</v>
      </c>
      <c r="C48" s="164" t="s">
        <v>173</v>
      </c>
      <c r="D48" s="6"/>
      <c r="E48" s="8"/>
    </row>
    <row r="49" ht="13.5" customHeight="1">
      <c r="A49" s="113"/>
      <c r="B49" s="165">
        <f>B19</f>
        <v>80</v>
      </c>
      <c r="C49" s="118">
        <v>45.0</v>
      </c>
      <c r="D49" s="132" t="s">
        <v>11</v>
      </c>
      <c r="E49" s="8"/>
    </row>
    <row r="50" ht="13.5" customHeight="1">
      <c r="A50" s="154" t="s">
        <v>42</v>
      </c>
      <c r="B50" s="165">
        <f t="shared" ref="B50:B53" si="3">round(C50*$B$49/$C$49,1)</f>
        <v>2.7</v>
      </c>
      <c r="C50" s="118">
        <v>1.5</v>
      </c>
      <c r="D50" s="132" t="s">
        <v>43</v>
      </c>
      <c r="E50" s="8"/>
    </row>
    <row r="51" ht="13.5" customHeight="1">
      <c r="A51" s="154" t="s">
        <v>176</v>
      </c>
      <c r="B51" s="165">
        <f t="shared" si="3"/>
        <v>5.3</v>
      </c>
      <c r="C51" s="118">
        <v>3.0</v>
      </c>
      <c r="D51" s="132" t="s">
        <v>140</v>
      </c>
      <c r="E51" s="8"/>
    </row>
    <row r="52" ht="13.5" customHeight="1">
      <c r="A52" s="154" t="s">
        <v>177</v>
      </c>
      <c r="B52" s="165">
        <f t="shared" si="3"/>
        <v>2.7</v>
      </c>
      <c r="C52" s="118">
        <v>1.5</v>
      </c>
      <c r="D52" s="132" t="s">
        <v>140</v>
      </c>
      <c r="E52" s="8"/>
    </row>
    <row r="53" ht="13.5" customHeight="1">
      <c r="A53" s="89" t="s">
        <v>138</v>
      </c>
      <c r="B53" s="165">
        <f t="shared" si="3"/>
        <v>0.9</v>
      </c>
      <c r="C53" s="118">
        <v>0.5</v>
      </c>
      <c r="D53" s="132" t="s">
        <v>43</v>
      </c>
      <c r="E53" s="8"/>
    </row>
    <row r="54" ht="13.5" customHeight="1">
      <c r="A54" s="167" t="s">
        <v>152</v>
      </c>
      <c r="B54" s="168"/>
      <c r="C54" s="168"/>
      <c r="D54" s="169"/>
      <c r="E54" s="8"/>
    </row>
    <row r="55" ht="13.5" customHeight="1">
      <c r="A55" s="89" t="s">
        <v>155</v>
      </c>
      <c r="D55" s="6"/>
      <c r="E55" s="8"/>
    </row>
    <row r="56" ht="13.5" customHeight="1">
      <c r="A56" s="101" t="s">
        <v>178</v>
      </c>
      <c r="B56" s="83"/>
      <c r="C56" s="83"/>
      <c r="D56" s="103"/>
      <c r="E56" s="8"/>
    </row>
    <row r="57" ht="13.5" customHeight="1">
      <c r="A57" s="15"/>
      <c r="B57" s="15"/>
      <c r="C57" s="15"/>
      <c r="D57" s="15"/>
    </row>
    <row r="58" ht="13.5" customHeight="1">
      <c r="A58" s="161" t="s">
        <v>179</v>
      </c>
      <c r="B58" s="2"/>
      <c r="C58" s="2"/>
      <c r="D58" s="3"/>
      <c r="E58" s="8"/>
    </row>
    <row r="59" ht="13.5" customHeight="1">
      <c r="A59" s="163" t="s">
        <v>127</v>
      </c>
      <c r="B59" s="164" t="s">
        <v>162</v>
      </c>
      <c r="C59" s="164">
        <v>30.0</v>
      </c>
      <c r="D59" s="171"/>
      <c r="E59" s="8"/>
    </row>
    <row r="60" ht="13.5" customHeight="1">
      <c r="A60" s="154" t="s">
        <v>42</v>
      </c>
      <c r="B60" s="125">
        <f t="shared" ref="B60:B62" si="4">round($B$19/$C$49*C60,1)</f>
        <v>2.7</v>
      </c>
      <c r="C60" s="118">
        <v>1.5</v>
      </c>
      <c r="D60" s="132" t="s">
        <v>43</v>
      </c>
      <c r="E60" s="8"/>
    </row>
    <row r="61" ht="13.5" customHeight="1">
      <c r="A61" s="177" t="s">
        <v>180</v>
      </c>
      <c r="B61" s="125">
        <f t="shared" si="4"/>
        <v>5.3</v>
      </c>
      <c r="C61" s="118">
        <v>3.0</v>
      </c>
      <c r="D61" s="132" t="s">
        <v>43</v>
      </c>
      <c r="E61" s="8"/>
    </row>
    <row r="62" ht="13.5" customHeight="1">
      <c r="A62" s="154" t="s">
        <v>177</v>
      </c>
      <c r="B62" s="125">
        <f t="shared" si="4"/>
        <v>2.7</v>
      </c>
      <c r="C62" s="118">
        <v>1.5</v>
      </c>
      <c r="D62" s="132" t="s">
        <v>140</v>
      </c>
      <c r="E62" s="8"/>
    </row>
    <row r="63" ht="13.5" customHeight="1">
      <c r="A63" s="167" t="s">
        <v>152</v>
      </c>
      <c r="B63" s="168"/>
      <c r="C63" s="168"/>
      <c r="D63" s="169"/>
      <c r="E63" s="8"/>
    </row>
    <row r="64" ht="13.5" customHeight="1">
      <c r="A64" s="89" t="s">
        <v>181</v>
      </c>
      <c r="D64" s="6"/>
      <c r="E64" s="8"/>
    </row>
    <row r="65" ht="13.5" customHeight="1">
      <c r="A65" s="101" t="s">
        <v>178</v>
      </c>
      <c r="B65" s="83"/>
      <c r="C65" s="83"/>
      <c r="D65" s="103"/>
      <c r="E65" s="8"/>
    </row>
    <row r="66" ht="13.5" customHeight="1">
      <c r="A66" s="179"/>
      <c r="B66" s="179"/>
      <c r="C66" s="179"/>
      <c r="D66" s="2"/>
    </row>
    <row r="67" ht="13.5" customHeight="1">
      <c r="A67" s="100"/>
      <c r="B67" s="100"/>
      <c r="C67" s="100"/>
    </row>
  </sheetData>
  <mergeCells count="30">
    <mergeCell ref="A10:E10"/>
    <mergeCell ref="A11:E11"/>
    <mergeCell ref="C18:D18"/>
    <mergeCell ref="A17:D17"/>
    <mergeCell ref="A13:E13"/>
    <mergeCell ref="A14:E14"/>
    <mergeCell ref="A9:E9"/>
    <mergeCell ref="A8:E8"/>
    <mergeCell ref="A3:E3"/>
    <mergeCell ref="A1:C1"/>
    <mergeCell ref="A4:E4"/>
    <mergeCell ref="A5:E5"/>
    <mergeCell ref="A6:E6"/>
    <mergeCell ref="A7:E7"/>
    <mergeCell ref="A30:C30"/>
    <mergeCell ref="A29:C29"/>
    <mergeCell ref="A34:D34"/>
    <mergeCell ref="A35:D35"/>
    <mergeCell ref="A56:D56"/>
    <mergeCell ref="A64:D64"/>
    <mergeCell ref="A65:D65"/>
    <mergeCell ref="A58:D58"/>
    <mergeCell ref="A55:D55"/>
    <mergeCell ref="A44:C44"/>
    <mergeCell ref="A45:C45"/>
    <mergeCell ref="A47:D47"/>
    <mergeCell ref="C48:D48"/>
    <mergeCell ref="A43:C43"/>
    <mergeCell ref="A42:C42"/>
    <mergeCell ref="A12:E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22.14"/>
    <col customWidth="1" min="3" max="6" width="11.71"/>
  </cols>
  <sheetData>
    <row r="1">
      <c r="A1" s="79" t="s">
        <v>86</v>
      </c>
    </row>
    <row r="2" ht="12.0" customHeight="1">
      <c r="A2" s="86" t="s">
        <v>88</v>
      </c>
      <c r="B2" s="88" t="s">
        <v>90</v>
      </c>
    </row>
    <row r="3" ht="12.0" customHeight="1">
      <c r="A3" s="90" t="s">
        <v>93</v>
      </c>
      <c r="B3" s="92"/>
      <c r="C3" s="8"/>
    </row>
    <row r="4" ht="12.0" customHeight="1">
      <c r="A4" s="94" t="s">
        <v>95</v>
      </c>
      <c r="B4" s="96" t="s">
        <v>96</v>
      </c>
      <c r="C4" s="8"/>
    </row>
    <row r="5" ht="12.0" customHeight="1">
      <c r="A5" s="94" t="s">
        <v>100</v>
      </c>
      <c r="B5" s="96" t="s">
        <v>101</v>
      </c>
      <c r="C5" s="8"/>
    </row>
    <row r="6" ht="12.0" customHeight="1">
      <c r="A6" s="94" t="s">
        <v>102</v>
      </c>
      <c r="B6" s="96" t="s">
        <v>103</v>
      </c>
      <c r="C6" s="8"/>
    </row>
    <row r="7" ht="12.0" customHeight="1">
      <c r="A7" s="94" t="s">
        <v>104</v>
      </c>
      <c r="B7" s="96" t="s">
        <v>103</v>
      </c>
      <c r="C7" s="8"/>
    </row>
    <row r="8" ht="12.0" customHeight="1">
      <c r="A8" s="94" t="s">
        <v>105</v>
      </c>
      <c r="B8" s="96" t="s">
        <v>103</v>
      </c>
      <c r="C8" s="8"/>
    </row>
    <row r="9" ht="12.0" customHeight="1">
      <c r="A9" s="94" t="s">
        <v>106</v>
      </c>
      <c r="B9" s="96" t="s">
        <v>103</v>
      </c>
      <c r="C9" s="8"/>
    </row>
    <row r="10" ht="12.0" customHeight="1">
      <c r="A10" s="94" t="s">
        <v>107</v>
      </c>
      <c r="B10" s="96" t="s">
        <v>103</v>
      </c>
      <c r="C10" s="8"/>
    </row>
    <row r="11" ht="12.0" customHeight="1">
      <c r="A11" s="94" t="s">
        <v>108</v>
      </c>
      <c r="B11" s="96" t="s">
        <v>109</v>
      </c>
      <c r="C11" s="8"/>
    </row>
    <row r="12" ht="12.0" customHeight="1">
      <c r="A12" s="94" t="s">
        <v>110</v>
      </c>
      <c r="B12" s="96" t="s">
        <v>111</v>
      </c>
      <c r="C12" s="8"/>
    </row>
    <row r="13" ht="12.0" customHeight="1">
      <c r="A13" s="94" t="s">
        <v>112</v>
      </c>
      <c r="B13" s="96" t="s">
        <v>113</v>
      </c>
      <c r="C13" s="8"/>
    </row>
    <row r="14" ht="12.0" customHeight="1">
      <c r="A14" s="94" t="s">
        <v>114</v>
      </c>
      <c r="B14" s="96" t="s">
        <v>115</v>
      </c>
      <c r="C14" s="8"/>
    </row>
    <row r="15" ht="12.0" customHeight="1">
      <c r="A15" s="90" t="s">
        <v>116</v>
      </c>
      <c r="B15" s="98"/>
      <c r="C15" s="8"/>
    </row>
    <row r="16" ht="12.0" customHeight="1">
      <c r="A16" s="2"/>
      <c r="B16" s="2"/>
    </row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71"/>
    <col customWidth="1" min="3" max="3" width="19.14"/>
    <col customWidth="1" min="4" max="4" width="16.0"/>
    <col customWidth="1" min="5" max="5" width="17.14"/>
    <col customWidth="1" min="6" max="6" width="5.14"/>
    <col customWidth="1" min="7" max="7" width="37.43"/>
    <col customWidth="1" min="8" max="8" width="18.0"/>
    <col customWidth="1" hidden="1" min="9" max="9" width="9.29"/>
  </cols>
  <sheetData>
    <row r="1" ht="21.75" customHeight="1">
      <c r="A1" s="99" t="s">
        <v>91</v>
      </c>
      <c r="G1" s="100"/>
    </row>
    <row r="2" ht="15.0" customHeight="1">
      <c r="A2" s="102" t="s">
        <v>123</v>
      </c>
      <c r="E2" s="102" t="s">
        <v>2</v>
      </c>
    </row>
    <row r="3" ht="15.0" customHeight="1">
      <c r="A3" s="104" t="s">
        <v>124</v>
      </c>
      <c r="B3" s="106" t="s">
        <v>126</v>
      </c>
      <c r="C3" s="83"/>
      <c r="D3" s="83"/>
      <c r="E3" s="104" t="s">
        <v>128</v>
      </c>
      <c r="F3" s="83"/>
      <c r="G3" s="83"/>
      <c r="H3" s="83"/>
    </row>
    <row r="4" ht="15.0" customHeight="1">
      <c r="A4" s="14" t="s">
        <v>10</v>
      </c>
      <c r="B4" s="15"/>
      <c r="C4" s="15"/>
      <c r="D4" s="15"/>
      <c r="E4" s="15"/>
      <c r="F4" s="15"/>
      <c r="G4" s="15"/>
      <c r="H4" s="15"/>
    </row>
    <row r="5" ht="12.0" customHeight="1">
      <c r="A5" s="109" t="s">
        <v>130</v>
      </c>
      <c r="B5" s="15"/>
      <c r="C5" s="16"/>
      <c r="D5" s="111">
        <v>75.0</v>
      </c>
      <c r="E5" s="112" t="s">
        <v>132</v>
      </c>
      <c r="F5" s="60"/>
      <c r="G5" s="15"/>
      <c r="H5" s="15"/>
      <c r="I5" s="83"/>
    </row>
    <row r="6" ht="24.0" customHeight="1">
      <c r="A6" s="114" t="s">
        <v>12</v>
      </c>
      <c r="B6" s="114" t="s">
        <v>13</v>
      </c>
      <c r="C6" s="29" t="s">
        <v>14</v>
      </c>
      <c r="D6" s="29" t="s">
        <v>133</v>
      </c>
      <c r="E6" s="116"/>
      <c r="F6" s="24" t="s">
        <v>134</v>
      </c>
      <c r="G6" s="117" t="s">
        <v>17</v>
      </c>
      <c r="H6" s="119" t="s">
        <v>135</v>
      </c>
      <c r="I6" s="120"/>
    </row>
    <row r="7" ht="12.0" customHeight="1">
      <c r="A7" s="123" t="s">
        <v>18</v>
      </c>
      <c r="B7" s="123" t="s">
        <v>19</v>
      </c>
      <c r="C7" s="124" t="s">
        <v>20</v>
      </c>
      <c r="D7" s="126">
        <f>(('Original Recipe'!D9*$D$5)/'Original Recipe'!$E$8)</f>
        <v>9</v>
      </c>
      <c r="E7" s="127" t="s">
        <v>21</v>
      </c>
      <c r="F7" s="128"/>
      <c r="G7" s="129"/>
      <c r="H7" s="131" t="s">
        <v>22</v>
      </c>
      <c r="I7" s="120"/>
    </row>
    <row r="8" ht="12.0" customHeight="1">
      <c r="A8" s="123" t="s">
        <v>41</v>
      </c>
      <c r="B8" s="123" t="s">
        <v>19</v>
      </c>
      <c r="C8" s="124" t="s">
        <v>24</v>
      </c>
      <c r="D8" s="126">
        <f>ROUND((('Original Recipe'!D10*$D$5)/'Original Recipe'!$E$8),0)</f>
        <v>5</v>
      </c>
      <c r="E8" s="127" t="s">
        <v>25</v>
      </c>
      <c r="F8" s="128"/>
      <c r="G8" s="129"/>
      <c r="H8" s="135"/>
      <c r="I8" s="120"/>
    </row>
    <row r="9" ht="12.0" customHeight="1">
      <c r="A9" s="123" t="s">
        <v>41</v>
      </c>
      <c r="B9" s="123" t="s">
        <v>19</v>
      </c>
      <c r="C9" s="124" t="s">
        <v>27</v>
      </c>
      <c r="D9" s="126">
        <f>ROUND((('Original Recipe'!D11*$D$5)/'Original Recipe'!$E$8),0)</f>
        <v>4</v>
      </c>
      <c r="E9" s="127" t="s">
        <v>21</v>
      </c>
      <c r="F9" s="128"/>
      <c r="G9" s="137" t="s">
        <v>147</v>
      </c>
      <c r="H9" s="135"/>
      <c r="I9" s="120"/>
    </row>
    <row r="10" ht="12.0" customHeight="1">
      <c r="A10" s="123" t="s">
        <v>41</v>
      </c>
      <c r="B10" s="123" t="s">
        <v>19</v>
      </c>
      <c r="C10" s="124" t="s">
        <v>28</v>
      </c>
      <c r="D10" s="126">
        <f>ROUND((('Original Recipe'!D12*$D$5)/'Original Recipe'!$E$8),0)</f>
        <v>5</v>
      </c>
      <c r="E10" s="127" t="s">
        <v>153</v>
      </c>
      <c r="F10" s="128"/>
      <c r="G10" s="137" t="s">
        <v>154</v>
      </c>
      <c r="H10" s="135"/>
      <c r="I10" s="120"/>
    </row>
    <row r="11" ht="12.0" customHeight="1">
      <c r="A11" s="123" t="s">
        <v>41</v>
      </c>
      <c r="B11" s="123" t="s">
        <v>19</v>
      </c>
      <c r="C11" s="124" t="s">
        <v>29</v>
      </c>
      <c r="D11" s="126">
        <f>ROUND((('Original Recipe'!D13*$D$5)/'Original Recipe'!$E$8),0)</f>
        <v>18</v>
      </c>
      <c r="E11" s="127" t="s">
        <v>30</v>
      </c>
      <c r="F11" s="128"/>
      <c r="G11" s="129"/>
      <c r="H11" s="135"/>
      <c r="I11" s="120"/>
    </row>
    <row r="12" ht="12.0" customHeight="1">
      <c r="A12" s="123" t="s">
        <v>41</v>
      </c>
      <c r="B12" s="123" t="s">
        <v>19</v>
      </c>
      <c r="C12" s="124" t="s">
        <v>31</v>
      </c>
      <c r="D12" s="126">
        <f>ROUND((('Original Recipe'!D14*$D$5)/'Original Recipe'!$E$8),0)</f>
        <v>3</v>
      </c>
      <c r="E12" s="127" t="s">
        <v>105</v>
      </c>
      <c r="F12" s="128"/>
      <c r="G12" s="129"/>
      <c r="H12" s="135"/>
      <c r="I12" s="120"/>
    </row>
    <row r="13" ht="12.0" customHeight="1">
      <c r="A13" s="123" t="s">
        <v>41</v>
      </c>
      <c r="B13" s="123" t="s">
        <v>32</v>
      </c>
      <c r="C13" s="124" t="s">
        <v>33</v>
      </c>
      <c r="D13" s="143">
        <v>1.0</v>
      </c>
      <c r="E13" s="127" t="s">
        <v>34</v>
      </c>
      <c r="F13" s="128"/>
      <c r="G13" s="137" t="s">
        <v>157</v>
      </c>
      <c r="H13" s="135"/>
      <c r="I13" s="145"/>
    </row>
    <row r="14" ht="12.0" customHeight="1">
      <c r="A14" s="123" t="s">
        <v>35</v>
      </c>
      <c r="B14" s="123" t="s">
        <v>36</v>
      </c>
      <c r="C14" s="124" t="s">
        <v>159</v>
      </c>
      <c r="D14" s="126">
        <f>ROUND((('Original Recipe'!D16*$D$5)/'Original Recipe'!$E$8),0)</f>
        <v>3</v>
      </c>
      <c r="E14" s="127" t="s">
        <v>38</v>
      </c>
      <c r="F14" s="128"/>
      <c r="G14" s="137" t="s">
        <v>161</v>
      </c>
      <c r="H14" s="135"/>
      <c r="I14" s="120"/>
    </row>
    <row r="15" ht="12.0" customHeight="1">
      <c r="A15" s="149" t="s">
        <v>41</v>
      </c>
      <c r="B15" s="149" t="s">
        <v>32</v>
      </c>
      <c r="C15" s="151" t="s">
        <v>53</v>
      </c>
      <c r="D15" s="155">
        <f>ROUND((('Original Recipe'!D23*$D$5)/'Original Recipe'!$E$8),0)</f>
        <v>2</v>
      </c>
      <c r="E15" s="156" t="s">
        <v>164</v>
      </c>
      <c r="F15" s="158"/>
      <c r="G15" s="151" t="s">
        <v>168</v>
      </c>
      <c r="H15" s="159"/>
      <c r="I15" s="120"/>
    </row>
    <row r="16" ht="36.0" customHeight="1">
      <c r="A16" s="123" t="s">
        <v>169</v>
      </c>
      <c r="B16" s="123" t="s">
        <v>32</v>
      </c>
      <c r="C16" s="124" t="s">
        <v>42</v>
      </c>
      <c r="D16" s="126">
        <f>ROUND((('Original Recipe'!D17*$D$5)/'Original Recipe'!$E$8),0)</f>
        <v>4</v>
      </c>
      <c r="E16" s="137" t="s">
        <v>43</v>
      </c>
      <c r="F16" s="162"/>
      <c r="G16" s="131" t="s">
        <v>44</v>
      </c>
      <c r="H16" s="135"/>
      <c r="I16" s="120"/>
    </row>
    <row r="17" ht="12.0" customHeight="1">
      <c r="A17" s="123" t="s">
        <v>41</v>
      </c>
      <c r="B17" s="123" t="s">
        <v>32</v>
      </c>
      <c r="C17" s="124" t="s">
        <v>171</v>
      </c>
      <c r="D17" s="126">
        <f>ROUND((('Original Recipe'!D18*$D$5)/'Original Recipe'!$E$8),0)</f>
        <v>5</v>
      </c>
      <c r="E17" s="137" t="s">
        <v>43</v>
      </c>
      <c r="F17" s="162"/>
      <c r="G17" s="129"/>
      <c r="H17" s="135"/>
      <c r="I17" s="120"/>
    </row>
    <row r="18" ht="12.0" customHeight="1">
      <c r="A18" s="123" t="s">
        <v>41</v>
      </c>
      <c r="B18" s="123" t="s">
        <v>32</v>
      </c>
      <c r="C18" s="124" t="s">
        <v>46</v>
      </c>
      <c r="D18" s="126">
        <f>ROUND((('Original Recipe'!D19*$D$5)/'Original Recipe'!$E$8),0)</f>
        <v>3</v>
      </c>
      <c r="E18" s="137" t="s">
        <v>38</v>
      </c>
      <c r="F18" s="162"/>
      <c r="G18" s="129"/>
      <c r="H18" s="135"/>
      <c r="I18" s="120"/>
    </row>
    <row r="19" ht="24.0" customHeight="1">
      <c r="A19" s="123" t="s">
        <v>41</v>
      </c>
      <c r="B19" s="123" t="s">
        <v>174</v>
      </c>
      <c r="C19" s="124" t="s">
        <v>175</v>
      </c>
      <c r="D19" s="143">
        <v>3.0</v>
      </c>
      <c r="E19" s="127" t="s">
        <v>58</v>
      </c>
      <c r="F19" s="128"/>
      <c r="G19" s="131" t="s">
        <v>59</v>
      </c>
      <c r="H19" s="135"/>
      <c r="I19" s="120"/>
    </row>
    <row r="20" ht="12.0" customHeight="1">
      <c r="A20" s="123" t="s">
        <v>41</v>
      </c>
      <c r="B20" s="123" t="s">
        <v>174</v>
      </c>
      <c r="C20" s="124" t="s">
        <v>57</v>
      </c>
      <c r="D20" s="143">
        <v>8.0</v>
      </c>
      <c r="E20" s="127" t="s">
        <v>58</v>
      </c>
      <c r="F20" s="128"/>
      <c r="G20" s="166"/>
      <c r="H20" s="135"/>
      <c r="I20" s="145"/>
    </row>
    <row r="21" ht="12.0" customHeight="1">
      <c r="A21" s="123" t="s">
        <v>41</v>
      </c>
      <c r="B21" s="123" t="s">
        <v>19</v>
      </c>
      <c r="C21" s="124" t="s">
        <v>47</v>
      </c>
      <c r="D21" s="126">
        <f>ROUND((('Original Recipe'!D20*$D$5)/'Original Recipe'!$E$8),0)</f>
        <v>75</v>
      </c>
      <c r="E21" s="127" t="s">
        <v>48</v>
      </c>
      <c r="F21" s="128"/>
      <c r="G21" s="131" t="s">
        <v>49</v>
      </c>
      <c r="H21" s="135"/>
      <c r="I21" s="145"/>
    </row>
    <row r="22" ht="12.0" customHeight="1">
      <c r="A22" s="123" t="s">
        <v>41</v>
      </c>
      <c r="B22" s="123" t="s">
        <v>19</v>
      </c>
      <c r="C22" s="124" t="s">
        <v>50</v>
      </c>
      <c r="D22" s="126">
        <f>ROUND((('Original Recipe'!D21*$D$5)/'Original Recipe'!$E$8),0)</f>
        <v>45</v>
      </c>
      <c r="E22" s="127" t="s">
        <v>43</v>
      </c>
      <c r="F22" s="128"/>
      <c r="G22" s="129"/>
      <c r="H22" s="131" t="s">
        <v>51</v>
      </c>
      <c r="I22" s="120"/>
    </row>
    <row r="23" ht="12.0" customHeight="1">
      <c r="A23" s="123" t="s">
        <v>35</v>
      </c>
      <c r="B23" s="123" t="s">
        <v>32</v>
      </c>
      <c r="C23" s="124" t="s">
        <v>52</v>
      </c>
      <c r="D23" s="126">
        <f>ROUND((('Original Recipe'!D22*$D$5)/'Original Recipe'!$E$8),0)</f>
        <v>3</v>
      </c>
      <c r="E23" s="137" t="s">
        <v>38</v>
      </c>
      <c r="F23" s="162"/>
      <c r="G23" s="129"/>
      <c r="H23" s="51"/>
      <c r="I23" s="170"/>
    </row>
    <row r="24" ht="12.0" customHeight="1">
      <c r="A24" s="172"/>
      <c r="B24" s="173"/>
      <c r="C24" s="40"/>
      <c r="D24" s="174"/>
      <c r="E24" s="175"/>
      <c r="F24" s="175"/>
      <c r="G24" s="176"/>
      <c r="H24" s="51"/>
      <c r="I24" s="8"/>
    </row>
    <row r="25" ht="12.0" customHeight="1">
      <c r="A25" s="178"/>
      <c r="B25" s="178"/>
      <c r="C25" s="178"/>
      <c r="D25" s="178"/>
      <c r="E25" s="178"/>
      <c r="F25" s="178"/>
      <c r="G25" s="178"/>
      <c r="H25" s="2"/>
    </row>
    <row r="26" ht="15.0" customHeight="1">
      <c r="A26" s="54" t="s">
        <v>63</v>
      </c>
      <c r="B26" s="15"/>
      <c r="C26" s="15"/>
      <c r="D26" s="15"/>
      <c r="E26" s="15"/>
      <c r="F26" s="15"/>
      <c r="G26" s="15"/>
    </row>
    <row r="27" ht="12.0" customHeight="1">
      <c r="A27" s="180" t="s">
        <v>182</v>
      </c>
      <c r="B27" s="181">
        <v>70.0</v>
      </c>
      <c r="C27" s="182"/>
      <c r="D27" s="59"/>
      <c r="E27" s="60"/>
      <c r="F27" s="15"/>
      <c r="G27" s="15"/>
    </row>
    <row r="28" ht="15.75" customHeight="1">
      <c r="A28" s="117" t="s">
        <v>14</v>
      </c>
      <c r="B28" s="64" t="s">
        <v>70</v>
      </c>
      <c r="C28" s="183" t="s">
        <v>183</v>
      </c>
      <c r="D28" s="184" t="s">
        <v>72</v>
      </c>
      <c r="E28" s="15"/>
      <c r="F28" s="15"/>
      <c r="G28" s="15"/>
    </row>
    <row r="29" ht="12.0" customHeight="1">
      <c r="A29" s="131" t="s">
        <v>184</v>
      </c>
      <c r="B29" s="185"/>
      <c r="C29" s="186"/>
      <c r="D29" s="187" t="s">
        <v>185</v>
      </c>
      <c r="E29" s="15"/>
      <c r="F29" s="15"/>
      <c r="G29" s="15"/>
    </row>
    <row r="30" ht="12.0" customHeight="1">
      <c r="A30" s="124" t="s">
        <v>27</v>
      </c>
      <c r="B30" s="185"/>
      <c r="C30" s="186"/>
      <c r="D30" s="187" t="s">
        <v>186</v>
      </c>
      <c r="E30" s="15"/>
      <c r="F30" s="15"/>
      <c r="G30" s="15"/>
    </row>
    <row r="31" ht="12.0" customHeight="1">
      <c r="A31" s="166"/>
      <c r="B31" s="188"/>
      <c r="C31" s="186"/>
      <c r="D31" s="189"/>
      <c r="E31" s="15"/>
      <c r="F31" s="15"/>
      <c r="G31" s="16"/>
      <c r="H31" s="190"/>
    </row>
  </sheetData>
  <mergeCells count="9">
    <mergeCell ref="A4:H4"/>
    <mergeCell ref="A5:C5"/>
    <mergeCell ref="D28:G28"/>
    <mergeCell ref="A26:G26"/>
    <mergeCell ref="D29:G29"/>
    <mergeCell ref="D30:G30"/>
    <mergeCell ref="D31:G31"/>
    <mergeCell ref="A1:C1"/>
    <mergeCell ref="A2:C2"/>
  </mergeCells>
  <drawing r:id="rId1"/>
</worksheet>
</file>