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Estimate 30ppl" sheetId="2" r:id="rId4"/>
    <sheet state="hidden" name="Original Recipe" sheetId="3" r:id="rId5"/>
    <sheet state="visible" name="Instructions" sheetId="4" r:id="rId6"/>
    <sheet state="hidden" name="Copy of Copy of Packing List" sheetId="5" r:id="rId7"/>
  </sheets>
  <definedNames/>
  <calcPr/>
</workbook>
</file>

<file path=xl/sharedStrings.xml><?xml version="1.0" encoding="utf-8"?>
<sst xmlns="http://schemas.openxmlformats.org/spreadsheetml/2006/main" count="513" uniqueCount="242">
  <si>
    <t xml:space="preserve">Recipe: </t>
  </si>
  <si>
    <t>Vietnamese bibimbap</t>
  </si>
  <si>
    <t xml:space="preserve">Budget:                                           </t>
  </si>
  <si>
    <t xml:space="preserve">Location:  FH       </t>
  </si>
  <si>
    <t>Planner</t>
  </si>
  <si>
    <t>In Charge:</t>
  </si>
  <si>
    <t>Occasion:  SWS</t>
  </si>
  <si>
    <t>ESTIMATION</t>
  </si>
  <si>
    <t>Estimated Number of People Eating</t>
  </si>
  <si>
    <t>people</t>
  </si>
  <si>
    <t>Store</t>
  </si>
  <si>
    <t>Part of Meal</t>
  </si>
  <si>
    <t>Items</t>
  </si>
  <si>
    <t>Recipe</t>
  </si>
  <si>
    <t>Notes</t>
  </si>
  <si>
    <t>RT</t>
  </si>
  <si>
    <t>Entrée</t>
  </si>
  <si>
    <t>chicken breast 雞胸肉</t>
  </si>
  <si>
    <t>kg</t>
  </si>
  <si>
    <t>120g/person</t>
  </si>
  <si>
    <t>FH</t>
  </si>
  <si>
    <t>Rice</t>
  </si>
  <si>
    <t>cups</t>
  </si>
  <si>
    <t>.6 cup per person</t>
  </si>
  <si>
    <t xml:space="preserve">Vegetable </t>
  </si>
  <si>
    <t>lettuce 生菜</t>
  </si>
  <si>
    <t>heads</t>
  </si>
  <si>
    <t>carrots 紅蘿菠</t>
  </si>
  <si>
    <t>About 5 large carrots</t>
  </si>
  <si>
    <t>bean sprouts 豆芽菜</t>
  </si>
  <si>
    <t>(Small head, SE-Asian kind)</t>
  </si>
  <si>
    <t>Sauce</t>
  </si>
  <si>
    <t>cilantro 香菜</t>
  </si>
  <si>
    <t>bunches</t>
  </si>
  <si>
    <t>10 ppl per bunch</t>
  </si>
  <si>
    <t>Vegetable</t>
  </si>
  <si>
    <t>Cucumber 小黃瓜</t>
  </si>
  <si>
    <t>each</t>
  </si>
  <si>
    <t>dried roasted peanuts 花生</t>
  </si>
  <si>
    <t>cup</t>
  </si>
  <si>
    <t>food process to chop peanuts</t>
  </si>
  <si>
    <t>Fish Sauce 魚露</t>
  </si>
  <si>
    <t>fresh limes 檸檬</t>
  </si>
  <si>
    <t>chili garlic sauce 蒜蓉辣醬</t>
  </si>
  <si>
    <t>tbs</t>
  </si>
  <si>
    <t>can use Thai chili Sauce next time</t>
  </si>
  <si>
    <t>white vinegar 白醋</t>
  </si>
  <si>
    <t>white sugar 砂糖</t>
  </si>
  <si>
    <t>water</t>
  </si>
  <si>
    <t>Marinade</t>
  </si>
  <si>
    <t>brown sugar 黑糖</t>
  </si>
  <si>
    <t>soy Sauce 醬油</t>
  </si>
  <si>
    <t>garlic</t>
  </si>
  <si>
    <t>teaspoons</t>
  </si>
  <si>
    <t>ground cinnamon 肉桂粉</t>
  </si>
  <si>
    <t>Fruit</t>
  </si>
  <si>
    <t>Fruit- apples</t>
  </si>
  <si>
    <t>Guavas 7 芭樂</t>
  </si>
  <si>
    <t>POST-EVENT EVALUATION</t>
  </si>
  <si>
    <t>Date</t>
  </si>
  <si>
    <t>Name</t>
  </si>
  <si>
    <t>Will, Dino, Peter</t>
  </si>
  <si>
    <t>Comments</t>
  </si>
  <si>
    <t>Costco</t>
  </si>
  <si>
    <t>.55 cup per person</t>
  </si>
  <si>
    <t>Vietnamese  Sauce</t>
  </si>
  <si>
    <t>Teriyaki Marinade</t>
  </si>
  <si>
    <t>ACTUAL Number of People Served</t>
  </si>
  <si>
    <t>Carrot</t>
  </si>
  <si>
    <t>What we ran out</t>
  </si>
  <si>
    <t>Ingredients:</t>
  </si>
  <si>
    <t xml:space="preserve">Menu: </t>
  </si>
  <si>
    <t>Vietnamese Bibimbap</t>
  </si>
  <si>
    <t># of people:</t>
  </si>
  <si>
    <t>cups fish Sauce</t>
  </si>
  <si>
    <t>Fengyun packing list</t>
  </si>
  <si>
    <t>Packing List Item</t>
  </si>
  <si>
    <t>Quantity</t>
  </si>
  <si>
    <t>food process to chop peanuts
1 cup = 150g</t>
  </si>
  <si>
    <t>Paper Products</t>
  </si>
  <si>
    <t>1 cup = 240 g</t>
  </si>
  <si>
    <t>fh</t>
  </si>
  <si>
    <t>cups brown sugar</t>
  </si>
  <si>
    <t>limes, to taste</t>
  </si>
  <si>
    <t>(dissolve sugar in water)</t>
  </si>
  <si>
    <t>cups soy Sauce</t>
  </si>
  <si>
    <t>Table Items</t>
  </si>
  <si>
    <t xml:space="preserve">Bowls </t>
  </si>
  <si>
    <t>tbs chili garlic Sauce</t>
  </si>
  <si>
    <t>tsp minced garlic</t>
  </si>
  <si>
    <t>cups white vinegar</t>
  </si>
  <si>
    <t>tsp ground cinnamon</t>
  </si>
  <si>
    <t>cups white sugar</t>
  </si>
  <si>
    <t>cups water</t>
  </si>
  <si>
    <t>* use hot water to dissolve sugar</t>
  </si>
  <si>
    <t>Baskets</t>
  </si>
  <si>
    <t>to hold utensils &amp; napkins</t>
  </si>
  <si>
    <t>Plates - Undivided</t>
  </si>
  <si>
    <t>Plastic tablecloths/Aisle Runner</t>
  </si>
  <si>
    <t>Precut</t>
  </si>
  <si>
    <t>Paper plates</t>
  </si>
  <si>
    <t xml:space="preserve">tape 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</si>
  <si>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</si>
  <si>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</si>
  <si>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</si>
  <si>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</si>
  <si>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</si>
  <si>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</si>
  <si>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</si>
  <si>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</si>
  <si>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taro sago</t>
  </si>
  <si>
    <t>Food handler gloves</t>
  </si>
  <si>
    <t>tbsp</t>
  </si>
  <si>
    <t>Forks</t>
  </si>
  <si>
    <t>Saran Wrap</t>
  </si>
  <si>
    <t>Fruit Picks</t>
  </si>
  <si>
    <t>tbps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</si>
  <si>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</si>
  <si>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</si>
  <si>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</si>
  <si>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</si>
  <si>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</si>
  <si>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</si>
  <si>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Dessert Bowls</t>
  </si>
  <si>
    <t>Can Opener</t>
  </si>
  <si>
    <t>Plates - dessert</t>
  </si>
  <si>
    <t>Large Aluminum Trays</t>
  </si>
  <si>
    <t>post TFN snack</t>
  </si>
  <si>
    <t>INSTRUCTIONS</t>
  </si>
  <si>
    <t>ginger</t>
  </si>
  <si>
    <t>CHICKEN</t>
  </si>
  <si>
    <t>S&amp;F Bowls - Plastic</t>
  </si>
  <si>
    <t>Small Aluminum Trays</t>
  </si>
  <si>
    <t>S&amp;F Bowls - Styrofoam</t>
  </si>
  <si>
    <t>Bin of water pitchers</t>
  </si>
  <si>
    <t>Bowls - small</t>
  </si>
  <si>
    <t>Fancy water dispenser</t>
  </si>
  <si>
    <t>Plastic punch bowl (for ice)</t>
  </si>
  <si>
    <t>Drip Catcher</t>
  </si>
  <si>
    <t>地瓜</t>
  </si>
  <si>
    <t>pcs</t>
  </si>
  <si>
    <t>(需要做兩個pots, 都被喝光光了)</t>
  </si>
  <si>
    <t>小湯圓</t>
  </si>
  <si>
    <t>Trays - Square Styrofoam</t>
  </si>
  <si>
    <t>Clean Up Supplies</t>
  </si>
  <si>
    <t>Ziploc - Large (1-gallon size)</t>
  </si>
  <si>
    <t>1 box</t>
  </si>
  <si>
    <t>芋園</t>
  </si>
  <si>
    <t>Gallon size to store leftover food</t>
  </si>
  <si>
    <t>Serving Utensils</t>
  </si>
  <si>
    <t>Ziploc - Small (sandwich size)</t>
  </si>
  <si>
    <t>Brown sugar</t>
  </si>
  <si>
    <t>White plastic salad bowls</t>
  </si>
  <si>
    <t>33-gallon black trash bags</t>
  </si>
  <si>
    <t>(to taste, might need to add more)</t>
  </si>
  <si>
    <t>Tongs - Fruit</t>
  </si>
  <si>
    <t>13-gallon white trash bags</t>
  </si>
  <si>
    <t>Hold dirty utencils</t>
  </si>
  <si>
    <t>VEGETABLE</t>
  </si>
  <si>
    <t>Tongs - Metal</t>
  </si>
  <si>
    <t>OTHERS</t>
  </si>
  <si>
    <t>Veggie</t>
  </si>
  <si>
    <t>POST TFN Snacks</t>
  </si>
  <si>
    <t>Clear recycling bag</t>
  </si>
  <si>
    <t>Tongs - small dessert tongs</t>
  </si>
  <si>
    <t>Hand towels</t>
  </si>
  <si>
    <t>Serving Spoons</t>
  </si>
  <si>
    <t>Chicken</t>
  </si>
  <si>
    <t>Dish towels</t>
  </si>
  <si>
    <t>Ladels</t>
  </si>
  <si>
    <t>Anti-bacterial wipes</t>
  </si>
  <si>
    <t>Slotted spoon (for ice)</t>
  </si>
  <si>
    <t>Paper towels</t>
  </si>
  <si>
    <t>1 roll</t>
  </si>
  <si>
    <t>Preheat oven to 170.</t>
  </si>
  <si>
    <t>Rice Scooper</t>
  </si>
  <si>
    <t>BOIL WATER</t>
  </si>
  <si>
    <t>Dishwashing detergent</t>
  </si>
  <si>
    <t>Make Rice.</t>
  </si>
  <si>
    <t>for washing</t>
  </si>
  <si>
    <t>Large baskets</t>
  </si>
  <si>
    <t>BOIL WATER (1 pot for 40 people max)
( starting with 1/2 pot of water, leave room for sweet potato, can add more water later)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</si>
  <si>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</si>
  <si>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</si>
  <si>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</si>
  <si>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</si>
  <si>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</si>
  <si>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</si>
  <si>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</si>
  <si>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</si>
  <si>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Make Teriyaki Marinade</t>
  </si>
  <si>
    <t>Make vietnamese Sauce.
Crush peanuts in food processor. 
</t>
  </si>
  <si>
    <t>Add ginger, sweet potato, and brown sugar</t>
  </si>
  <si>
    <t>9:30</t>
  </si>
  <si>
    <t>Marinate chicken with teriyaki Sauce</t>
  </si>
  <si>
    <t>Wash bean sprouts</t>
  </si>
  <si>
    <t>slice carrots</t>
  </si>
  <si>
    <t>409 Cleaner</t>
  </si>
  <si>
    <t>Before serve
boil water, 
cook 芋園 and 小湯圓 in seperate pots)</t>
  </si>
  <si>
    <t>10:00</t>
  </si>
  <si>
    <t xml:space="preserve"> Arrange chicken in trays (lined with foil) and bake for 20 minutes.
*try to spread out the chicken or else it won't cook completely. if too packed, midway through, mix the chicken</t>
  </si>
  <si>
    <t>Blanch bean sprouts (1 minute)</t>
  </si>
  <si>
    <t xml:space="preserve">Cut lettuce into 1" slices with large plastic knife. </t>
  </si>
  <si>
    <t>Wash and slice cucumbers using a japanese slicer (largest blade). Place in an aluminum tray.</t>
  </si>
  <si>
    <t>dry swiffer</t>
  </si>
  <si>
    <t>10:30</t>
  </si>
  <si>
    <t>Blanch Carrots</t>
  </si>
  <si>
    <t>Cut Fruit.</t>
  </si>
  <si>
    <t>10:45</t>
  </si>
  <si>
    <t xml:space="preserve">Check on chicken and when cooked, turn off oven. </t>
  </si>
  <si>
    <t>Season bean sprouts with salt and pepper</t>
  </si>
  <si>
    <t>11:00</t>
  </si>
  <si>
    <t>11:15</t>
  </si>
  <si>
    <t xml:space="preserve">Set out Rice, CHICKEN, (for family style, set CARROT and BEAN SPROUT in one tray),  CUCUMBER, LETTUCE and SAUCE for each table. </t>
  </si>
  <si>
    <t>抹布</t>
  </si>
  <si>
    <t>3-4個</t>
  </si>
  <si>
    <t>放在一個ziploc</t>
  </si>
  <si>
    <t>Food Items to Pack</t>
  </si>
  <si>
    <t>Water (fill 3/4 full)</t>
  </si>
  <si>
    <t>1 water cooler</t>
  </si>
  <si>
    <t>Step-by-step Instructions</t>
  </si>
  <si>
    <t>5 gallons = 50 servings</t>
  </si>
  <si>
    <t>Step 1</t>
  </si>
  <si>
    <t>Step 2</t>
  </si>
  <si>
    <t>Preheat oven and cook chicken in baking trays for 20 minutes</t>
  </si>
  <si>
    <t>3 gallons = 30 servings</t>
  </si>
  <si>
    <t>Step 3</t>
  </si>
  <si>
    <t>Wash, peel, julienne carrots and cucumbers</t>
  </si>
  <si>
    <t>Step 4</t>
  </si>
  <si>
    <t>Blanch carrots and bean sprouts</t>
  </si>
  <si>
    <t>Step 5</t>
  </si>
  <si>
    <t>Wash and cut cilantro</t>
  </si>
  <si>
    <t>Step 6</t>
  </si>
  <si>
    <t>Wash and cut lettuce</t>
  </si>
  <si>
    <t>Step 7</t>
  </si>
  <si>
    <t>Season cooked vegetables</t>
  </si>
  <si>
    <t>Step 8</t>
  </si>
  <si>
    <t>Arrange vegetables and meat into separate trays and serve</t>
  </si>
  <si>
    <t>Step 9</t>
  </si>
  <si>
    <t>Cut Fruit</t>
  </si>
  <si>
    <t>1 gallon =  10 servings</t>
  </si>
  <si>
    <t>Fruit Platters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</si>
</sst>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#,##0.###############"/>
    <numFmt numFmtId="166" formatCode="m/d/yyyy h:mm:ss"/>
    <numFmt numFmtId="167" formatCode="H:mm"/>
  </numFmts>
  <fonts count="28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u/>
      <sz val="12.0"/>
    </font>
    <font>
      <u/>
      <sz val="12.0"/>
    </font>
    <font>
      <sz val="10.0"/>
      <color rgb="FF000000"/>
    </font>
    <font>
      <sz val="12.0"/>
      <color rgb="FF000000"/>
    </font>
    <font>
      <sz val="12.0"/>
    </font>
    <font/>
    <font>
      <b/>
      <sz val="12.0"/>
      <color rgb="FF000000"/>
    </font>
    <font>
      <sz val="10.0"/>
      <color rgb="FF0000D4"/>
    </font>
    <font>
      <b/>
      <sz val="10.0"/>
      <color rgb="FFFF0000"/>
    </font>
    <font>
      <b/>
      <sz val="10.0"/>
      <color rgb="FF000000"/>
    </font>
    <font>
      <sz val="33.0"/>
      <color rgb="FF000000"/>
    </font>
    <font>
      <sz val="10.0"/>
      <color rgb="FFB7B7B7"/>
    </font>
    <font>
      <sz val="16.0"/>
      <color rgb="FF000000"/>
    </font>
    <font>
      <b/>
      <u/>
      <sz val="12.0"/>
      <color rgb="FF000000"/>
    </font>
    <font>
      <b/>
    </font>
    <font>
      <strike/>
      <sz val="10.0"/>
      <color rgb="FF000000"/>
    </font>
    <font>
      <b/>
      <sz val="10.0"/>
      <color rgb="FFDD0806"/>
    </font>
    <font>
      <i/>
      <sz val="12.0"/>
      <color rgb="FF000000"/>
    </font>
    <font>
      <b/>
      <sz val="14.0"/>
      <color rgb="FF000000"/>
    </font>
    <font>
      <b/>
      <sz val="10.0"/>
      <color rgb="FFB7B7B7"/>
    </font>
    <font>
      <sz val="10.0"/>
      <color rgb="FF010000"/>
    </font>
    <font>
      <b/>
      <sz val="16.0"/>
      <color rgb="FF000000"/>
    </font>
    <font>
      <b/>
      <strike/>
      <sz val="10.0"/>
      <color rgb="FF000000"/>
    </font>
    <font>
      <b/>
      <sz val="11.0"/>
      <color rgb="FF010000"/>
    </font>
    <font>
      <sz val="11.0"/>
      <color rgb="FF010000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D0E0E3"/>
        <bgColor rgb="FFD0E0E3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/>
    </xf>
    <xf borderId="1" fillId="0" fontId="6" numFmtId="0" xfId="0" applyAlignment="1" applyBorder="1" applyFont="1">
      <alignment/>
    </xf>
    <xf borderId="0" fillId="0" fontId="7" numFmtId="0" xfId="0" applyAlignment="1" applyFont="1">
      <alignment horizontal="left" wrapText="1"/>
    </xf>
    <xf borderId="1" fillId="0" fontId="8" numFmtId="0" xfId="0" applyAlignment="1" applyBorder="1" applyFont="1">
      <alignment wrapText="1"/>
    </xf>
    <xf borderId="2" fillId="3" fontId="9" numFmtId="0" xfId="0" applyAlignment="1" applyBorder="1" applyFill="1" applyFont="1">
      <alignment horizontal="center"/>
    </xf>
    <xf borderId="3" fillId="0" fontId="8" numFmtId="0" xfId="0" applyAlignment="1" applyBorder="1" applyFont="1">
      <alignment wrapText="1"/>
    </xf>
    <xf borderId="4" fillId="0" fontId="8" numFmtId="0" xfId="0" applyAlignment="1" applyBorder="1" applyFont="1">
      <alignment wrapText="1"/>
    </xf>
    <xf borderId="3" fillId="0" fontId="5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2" fillId="0" fontId="5" numFmtId="0" xfId="0" applyAlignment="1" applyBorder="1" applyFont="1">
      <alignment horizontal="left"/>
    </xf>
    <xf borderId="3" fillId="0" fontId="10" numFmtId="0" xfId="0" applyAlignment="1" applyBorder="1" applyFont="1">
      <alignment horizontal="center"/>
    </xf>
    <xf borderId="4" fillId="0" fontId="5" numFmtId="0" xfId="0" applyAlignment="1" applyBorder="1" applyFont="1">
      <alignment wrapText="1"/>
    </xf>
    <xf borderId="6" fillId="0" fontId="8" numFmtId="0" xfId="0" applyAlignment="1" applyBorder="1" applyFont="1">
      <alignment wrapText="1"/>
    </xf>
    <xf borderId="1" fillId="0" fontId="11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left" wrapText="1"/>
    </xf>
    <xf borderId="7" fillId="0" fontId="12" numFmtId="0" xfId="0" applyAlignment="1" applyBorder="1" applyFont="1">
      <alignment horizontal="center"/>
    </xf>
    <xf borderId="2" fillId="3" fontId="12" numFmtId="0" xfId="0" applyAlignment="1" applyBorder="1" applyFont="1">
      <alignment horizontal="center"/>
    </xf>
    <xf borderId="7" fillId="3" fontId="12" numFmtId="0" xfId="0" applyAlignment="1" applyBorder="1" applyFont="1">
      <alignment horizontal="center"/>
    </xf>
    <xf borderId="7" fillId="0" fontId="5" numFmtId="0" xfId="0" applyAlignment="1" applyBorder="1" applyFont="1">
      <alignment/>
    </xf>
    <xf borderId="7" fillId="0" fontId="5" numFmtId="0" xfId="0" applyAlignment="1" applyBorder="1" applyFont="1">
      <alignment wrapText="1"/>
    </xf>
    <xf borderId="7" fillId="4" fontId="5" numFmtId="0" xfId="0" applyAlignment="1" applyBorder="1" applyFill="1" applyFont="1">
      <alignment horizontal="center"/>
    </xf>
    <xf borderId="7" fillId="3" fontId="5" numFmtId="0" xfId="0" applyAlignment="1" applyBorder="1" applyFont="1">
      <alignment horizontal="center"/>
    </xf>
    <xf borderId="7" fillId="3" fontId="5" numFmtId="0" xfId="0" applyAlignment="1" applyBorder="1" applyFont="1">
      <alignment wrapText="1"/>
    </xf>
    <xf borderId="7" fillId="4" fontId="5" numFmtId="0" xfId="0" applyAlignment="1" applyBorder="1" applyFont="1">
      <alignment horizontal="center" wrapText="1"/>
    </xf>
    <xf borderId="7" fillId="3" fontId="5" numFmtId="0" xfId="0" applyAlignment="1" applyBorder="1" applyFont="1">
      <alignment horizontal="center" wrapText="1"/>
    </xf>
    <xf borderId="7" fillId="4" fontId="10" numFmtId="0" xfId="0" applyAlignment="1" applyBorder="1" applyFont="1">
      <alignment horizontal="center" wrapText="1"/>
    </xf>
    <xf borderId="7" fillId="3" fontId="5" numFmtId="0" xfId="0" applyAlignment="1" applyBorder="1" applyFont="1">
      <alignment wrapText="1"/>
    </xf>
    <xf borderId="7" fillId="4" fontId="10" numFmtId="0" xfId="0" applyAlignment="1" applyBorder="1" applyFont="1">
      <alignment horizontal="center"/>
    </xf>
    <xf borderId="2" fillId="0" fontId="8" numFmtId="0" xfId="0" applyAlignment="1" applyBorder="1" applyFont="1">
      <alignment wrapText="1"/>
    </xf>
    <xf borderId="7" fillId="0" fontId="8" numFmtId="0" xfId="0" applyAlignment="1" applyBorder="1" applyFont="1">
      <alignment wrapText="1"/>
    </xf>
    <xf borderId="2" fillId="4" fontId="5" numFmtId="0" xfId="0" applyAlignment="1" applyBorder="1" applyFont="1">
      <alignment wrapText="1"/>
    </xf>
    <xf borderId="2" fillId="5" fontId="9" numFmtId="0" xfId="0" applyAlignment="1" applyBorder="1" applyFill="1" applyFont="1">
      <alignment horizontal="center" wrapText="1"/>
    </xf>
    <xf borderId="2" fillId="0" fontId="5" numFmtId="0" xfId="0" applyAlignment="1" applyBorder="1" applyFont="1">
      <alignment horizontal="left" wrapText="1"/>
    </xf>
    <xf borderId="7" fillId="0" fontId="10" numFmtId="0" xfId="0" applyAlignment="1" applyBorder="1" applyFont="1">
      <alignment horizontal="center" wrapText="1"/>
    </xf>
    <xf borderId="7" fillId="4" fontId="5" numFmtId="0" xfId="0" applyAlignment="1" applyBorder="1" applyFont="1">
      <alignment wrapText="1"/>
    </xf>
    <xf borderId="7" fillId="0" fontId="12" numFmtId="0" xfId="0" applyAlignment="1" applyBorder="1" applyFont="1">
      <alignment horizontal="center" wrapText="1"/>
    </xf>
    <xf borderId="7" fillId="5" fontId="12" numFmtId="0" xfId="0" applyAlignment="1" applyBorder="1" applyFont="1">
      <alignment horizontal="center" wrapText="1"/>
    </xf>
    <xf borderId="2" fillId="5" fontId="12" numFmtId="0" xfId="0" applyAlignment="1" applyBorder="1" applyFont="1">
      <alignment horizontal="center" wrapText="1"/>
    </xf>
    <xf borderId="7" fillId="0" fontId="10" numFmtId="0" xfId="0" applyAlignment="1" applyBorder="1" applyFont="1">
      <alignment horizontal="left" wrapText="1"/>
    </xf>
    <xf borderId="7" fillId="5" fontId="10" numFmtId="0" xfId="0" applyAlignment="1" applyBorder="1" applyFont="1">
      <alignment horizontal="center" wrapText="1"/>
    </xf>
    <xf borderId="3" fillId="0" fontId="10" numFmtId="0" xfId="0" applyAlignment="1" applyBorder="1" applyFont="1">
      <alignment horizontal="center"/>
    </xf>
    <xf borderId="2" fillId="5" fontId="12" numFmtId="0" xfId="0" applyAlignment="1" applyBorder="1" applyFont="1">
      <alignment horizontal="center" wrapText="1"/>
    </xf>
    <xf borderId="3" fillId="0" fontId="13" numFmtId="0" xfId="0" applyAlignment="1" applyBorder="1" applyFont="1">
      <alignment wrapText="1"/>
    </xf>
    <xf borderId="7" fillId="0" fontId="12" numFmtId="0" xfId="0" applyAlignment="1" applyBorder="1" applyFont="1">
      <alignment wrapText="1"/>
    </xf>
    <xf borderId="7" fillId="0" fontId="14" numFmtId="164" xfId="0" applyAlignment="1" applyBorder="1" applyFont="1" applyNumberFormat="1">
      <alignment horizontal="right"/>
    </xf>
    <xf borderId="7" fillId="0" fontId="15" numFmtId="164" xfId="0" applyAlignment="1" applyBorder="1" applyFont="1" applyNumberFormat="1">
      <alignment horizontal="right"/>
    </xf>
    <xf borderId="0" fillId="2" fontId="16" numFmtId="0" xfId="0" applyAlignment="1" applyFont="1">
      <alignment vertical="center"/>
    </xf>
    <xf borderId="7" fillId="3" fontId="5" numFmtId="0" xfId="0" applyAlignment="1" applyBorder="1" applyFont="1">
      <alignment wrapText="1"/>
    </xf>
    <xf borderId="0" fillId="0" fontId="17" numFmtId="0" xfId="0" applyAlignment="1" applyFont="1">
      <alignment wrapText="1"/>
    </xf>
    <xf borderId="0" fillId="0" fontId="12" numFmtId="0" xfId="0" applyAlignment="1" applyFont="1">
      <alignment wrapText="1"/>
    </xf>
    <xf borderId="1" fillId="0" fontId="17" numFmtId="0" xfId="0" applyAlignment="1" applyBorder="1" applyFont="1">
      <alignment wrapText="1"/>
    </xf>
    <xf borderId="7" fillId="0" fontId="18" numFmtId="0" xfId="0" applyAlignment="1" applyBorder="1" applyFont="1">
      <alignment wrapText="1"/>
    </xf>
    <xf borderId="8" fillId="0" fontId="17" numFmtId="0" xfId="0" applyAlignment="1" applyBorder="1" applyFont="1">
      <alignment wrapText="1"/>
    </xf>
    <xf borderId="7" fillId="4" fontId="18" numFmtId="0" xfId="0" applyAlignment="1" applyBorder="1" applyFont="1">
      <alignment horizontal="center"/>
    </xf>
    <xf borderId="9" fillId="6" fontId="12" numFmtId="0" xfId="0" applyAlignment="1" applyBorder="1" applyFill="1" applyFont="1">
      <alignment horizontal="left" wrapText="1"/>
    </xf>
    <xf borderId="7" fillId="3" fontId="18" numFmtId="0" xfId="0" applyAlignment="1" applyBorder="1" applyFont="1">
      <alignment horizontal="center"/>
    </xf>
    <xf borderId="10" fillId="0" fontId="8" numFmtId="0" xfId="0" applyAlignment="1" applyBorder="1" applyFont="1">
      <alignment wrapText="1"/>
    </xf>
    <xf borderId="7" fillId="3" fontId="18" numFmtId="0" xfId="0" applyAlignment="1" applyBorder="1" applyFont="1">
      <alignment wrapText="1"/>
    </xf>
    <xf borderId="7" fillId="0" fontId="14" numFmtId="164" xfId="0" applyAlignment="1" applyBorder="1" applyFont="1" applyNumberFormat="1">
      <alignment horizontal="right"/>
    </xf>
    <xf borderId="2" fillId="6" fontId="12" numFmtId="0" xfId="0" applyAlignment="1" applyBorder="1" applyFont="1">
      <alignment horizontal="left" wrapText="1"/>
    </xf>
    <xf borderId="2" fillId="0" fontId="5" numFmtId="0" xfId="0" applyAlignment="1" applyBorder="1" applyFont="1">
      <alignment horizontal="left" wrapText="1"/>
    </xf>
    <xf borderId="6" fillId="0" fontId="17" numFmtId="0" xfId="0" applyAlignment="1" applyBorder="1" applyFont="1">
      <alignment wrapText="1"/>
    </xf>
    <xf borderId="7" fillId="0" fontId="12" numFmtId="0" xfId="0" applyAlignment="1" applyBorder="1" applyFont="1">
      <alignment horizontal="center" wrapText="1"/>
    </xf>
    <xf borderId="7" fillId="6" fontId="19" numFmtId="0" xfId="0" applyAlignment="1" applyBorder="1" applyFont="1">
      <alignment horizontal="left" wrapText="1"/>
    </xf>
    <xf borderId="7" fillId="5" fontId="12" numFmtId="0" xfId="0" applyAlignment="1" applyBorder="1" applyFont="1">
      <alignment horizontal="center" wrapText="1"/>
    </xf>
    <xf borderId="7" fillId="0" fontId="12" numFmtId="0" xfId="0" applyAlignment="1" applyBorder="1" applyFont="1">
      <alignment wrapText="1"/>
    </xf>
    <xf borderId="2" fillId="6" fontId="19" numFmtId="0" xfId="0" applyAlignment="1" applyBorder="1" applyFont="1">
      <alignment horizontal="left" wrapText="1"/>
    </xf>
    <xf borderId="7" fillId="0" fontId="20" numFmtId="0" xfId="0" applyAlignment="1" applyBorder="1" applyFont="1">
      <alignment wrapText="1"/>
    </xf>
    <xf borderId="3" fillId="6" fontId="19" numFmtId="0" xfId="0" applyAlignment="1" applyBorder="1" applyFont="1">
      <alignment horizontal="left" wrapText="1"/>
    </xf>
    <xf borderId="7" fillId="0" fontId="12" numFmtId="0" xfId="0" applyAlignment="1" applyBorder="1" applyFont="1">
      <alignment/>
    </xf>
    <xf borderId="0" fillId="0" fontId="21" numFmtId="0" xfId="0" applyAlignment="1" applyFont="1">
      <alignment/>
    </xf>
    <xf borderId="7" fillId="0" fontId="17" numFmtId="0" xfId="0" applyAlignment="1" applyBorder="1" applyFont="1">
      <alignment wrapText="1"/>
    </xf>
    <xf borderId="8" fillId="0" fontId="8" numFmtId="0" xfId="0" applyAlignment="1" applyBorder="1" applyFont="1">
      <alignment wrapText="1"/>
    </xf>
    <xf borderId="7" fillId="0" fontId="12" numFmtId="164" xfId="0" applyAlignment="1" applyBorder="1" applyFont="1" applyNumberFormat="1">
      <alignment/>
    </xf>
    <xf borderId="7" fillId="0" fontId="21" numFmtId="0" xfId="0" applyAlignment="1" applyBorder="1" applyFont="1">
      <alignment/>
    </xf>
    <xf borderId="7" fillId="0" fontId="21" numFmtId="0" xfId="0" applyAlignment="1" applyBorder="1" applyFont="1">
      <alignment horizontal="center"/>
    </xf>
    <xf borderId="7" fillId="0" fontId="5" numFmtId="0" xfId="0" applyAlignment="1" applyBorder="1" applyFont="1">
      <alignment horizontal="right"/>
    </xf>
    <xf borderId="11" fillId="0" fontId="8" numFmtId="0" xfId="0" applyAlignment="1" applyBorder="1" applyFont="1">
      <alignment wrapText="1"/>
    </xf>
    <xf borderId="7" fillId="0" fontId="17" numFmtId="0" xfId="0" applyAlignment="1" applyBorder="1" applyFont="1">
      <alignment wrapText="1"/>
    </xf>
    <xf borderId="7" fillId="0" fontId="9" numFmtId="0" xfId="0" applyAlignment="1" applyBorder="1" applyFont="1">
      <alignment/>
    </xf>
    <xf borderId="7" fillId="0" fontId="12" numFmtId="164" xfId="0" applyAlignment="1" applyBorder="1" applyFont="1" applyNumberFormat="1">
      <alignment/>
    </xf>
    <xf borderId="7" fillId="0" fontId="5" numFmtId="0" xfId="0" applyAlignment="1" applyBorder="1" applyFont="1">
      <alignment horizontal="center"/>
    </xf>
    <xf borderId="7" fillId="0" fontId="22" numFmtId="164" xfId="0" applyAlignment="1" applyBorder="1" applyFont="1" applyNumberFormat="1">
      <alignment horizontal="right"/>
    </xf>
    <xf borderId="7" fillId="0" fontId="5" numFmtId="0" xfId="0" applyAlignment="1" applyBorder="1" applyFont="1">
      <alignment horizontal="center"/>
    </xf>
    <xf borderId="6" fillId="0" fontId="17" numFmtId="165" xfId="0" applyAlignment="1" applyBorder="1" applyFont="1" applyNumberFormat="1">
      <alignment wrapText="1"/>
    </xf>
    <xf borderId="7" fillId="0" fontId="23" numFmtId="0" xfId="0" applyAlignment="1" applyBorder="1" applyFont="1">
      <alignment vertical="top" wrapText="1"/>
    </xf>
    <xf borderId="2" fillId="0" fontId="17" numFmtId="0" xfId="0" applyAlignment="1" applyBorder="1" applyFont="1">
      <alignment wrapText="1"/>
    </xf>
    <xf borderId="7" fillId="0" fontId="5" numFmtId="0" xfId="0" applyAlignment="1" applyBorder="1" applyFont="1">
      <alignment horizontal="left"/>
    </xf>
    <xf borderId="7" fillId="0" fontId="24" numFmtId="164" xfId="0" applyAlignment="1" applyBorder="1" applyFont="1" applyNumberFormat="1">
      <alignment horizontal="right"/>
    </xf>
    <xf borderId="7" fillId="0" fontId="23" numFmtId="0" xfId="0" applyAlignment="1" applyBorder="1" applyFont="1">
      <alignment vertical="top" wrapText="1"/>
    </xf>
    <xf borderId="7" fillId="3" fontId="12" numFmtId="0" xfId="0" applyAlignment="1" applyBorder="1" applyFont="1">
      <alignment horizontal="center"/>
    </xf>
    <xf borderId="7" fillId="0" fontId="8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7" fillId="0" fontId="5" numFmtId="0" xfId="0" applyAlignment="1" applyBorder="1" applyFont="1">
      <alignment/>
    </xf>
    <xf borderId="4" fillId="0" fontId="17" numFmtId="0" xfId="0" applyAlignment="1" applyBorder="1" applyFont="1">
      <alignment wrapText="1"/>
    </xf>
    <xf borderId="7" fillId="0" fontId="5" numFmtId="1" xfId="0" applyAlignment="1" applyBorder="1" applyFont="1" applyNumberFormat="1">
      <alignment horizontal="center"/>
    </xf>
    <xf borderId="7" fillId="0" fontId="5" numFmtId="166" xfId="0" applyAlignment="1" applyBorder="1" applyFont="1" applyNumberFormat="1">
      <alignment horizontal="center"/>
    </xf>
    <xf borderId="5" fillId="0" fontId="17" numFmtId="0" xfId="0" applyAlignment="1" applyBorder="1" applyFont="1">
      <alignment wrapText="1"/>
    </xf>
    <xf borderId="7" fillId="3" fontId="5" numFmtId="0" xfId="0" applyAlignment="1" applyBorder="1" applyFont="1">
      <alignment horizontal="center"/>
    </xf>
    <xf borderId="0" fillId="0" fontId="17" numFmtId="165" xfId="0" applyAlignment="1" applyFont="1" applyNumberFormat="1">
      <alignment wrapText="1"/>
    </xf>
    <xf borderId="7" fillId="0" fontId="5" numFmtId="0" xfId="0" applyAlignment="1" applyBorder="1" applyFont="1">
      <alignment wrapText="1"/>
    </xf>
    <xf borderId="0" fillId="0" fontId="12" numFmtId="0" xfId="0" applyAlignment="1" applyFont="1">
      <alignment vertical="center"/>
    </xf>
    <xf borderId="7" fillId="0" fontId="5" numFmtId="0" xfId="0" applyAlignment="1" applyBorder="1" applyFont="1">
      <alignment horizontal="center"/>
    </xf>
    <xf borderId="7" fillId="0" fontId="12" numFmtId="0" xfId="0" applyAlignment="1" applyBorder="1" applyFont="1">
      <alignment vertical="top" wrapText="1"/>
    </xf>
    <xf borderId="7" fillId="0" fontId="5" numFmtId="0" xfId="0" applyAlignment="1" applyBorder="1" applyFont="1">
      <alignment horizontal="left"/>
    </xf>
    <xf borderId="7" fillId="3" fontId="5" numFmtId="0" xfId="0" applyAlignment="1" applyBorder="1" applyFont="1">
      <alignment horizontal="center"/>
    </xf>
    <xf borderId="7" fillId="0" fontId="23" numFmtId="0" xfId="0" applyAlignment="1" applyBorder="1" applyFont="1">
      <alignment horizontal="left"/>
    </xf>
    <xf borderId="7" fillId="0" fontId="12" numFmtId="0" xfId="0" applyAlignment="1" applyBorder="1" applyFont="1">
      <alignment vertical="top" wrapText="1"/>
    </xf>
    <xf borderId="7" fillId="0" fontId="12" numFmtId="0" xfId="0" applyAlignment="1" applyBorder="1" applyFont="1">
      <alignment vertical="top" wrapText="1"/>
    </xf>
    <xf borderId="7" fillId="0" fontId="12" numFmtId="167" xfId="0" applyAlignment="1" applyBorder="1" applyFont="1" applyNumberFormat="1">
      <alignment vertical="top" wrapText="1"/>
    </xf>
    <xf borderId="7" fillId="0" fontId="23" numFmtId="0" xfId="0" applyAlignment="1" applyBorder="1" applyFont="1">
      <alignment horizontal="center" vertical="top" wrapText="1"/>
    </xf>
    <xf borderId="7" fillId="0" fontId="23" numFmtId="0" xfId="0" applyAlignment="1" applyBorder="1" applyFont="1">
      <alignment wrapText="1"/>
    </xf>
    <xf borderId="7" fillId="0" fontId="25" numFmtId="0" xfId="0" applyAlignment="1" applyBorder="1" applyFont="1">
      <alignment vertical="top" wrapText="1"/>
    </xf>
    <xf borderId="5" fillId="0" fontId="8" numFmtId="0" xfId="0" applyAlignment="1" applyBorder="1" applyFont="1">
      <alignment wrapText="1"/>
    </xf>
    <xf borderId="7" fillId="0" fontId="26" numFmtId="0" xfId="0" applyAlignment="1" applyBorder="1" applyFont="1">
      <alignment/>
    </xf>
    <xf borderId="7" fillId="0" fontId="27" numFmtId="0" xfId="0" applyAlignment="1" applyBorder="1" applyFont="1">
      <alignment/>
    </xf>
    <xf borderId="2" fillId="0" fontId="21" numFmtId="0" xfId="0" applyAlignment="1" applyBorder="1" applyFont="1">
      <alignment vertical="top" wrapText="1"/>
    </xf>
    <xf borderId="5" fillId="0" fontId="12" numFmtId="166" xfId="0" applyAlignment="1" applyBorder="1" applyFont="1" applyNumberFormat="1">
      <alignment vertical="top" wrapText="1"/>
    </xf>
    <xf borderId="12" fillId="0" fontId="27" numFmtId="0" xfId="0" applyAlignment="1" applyBorder="1" applyFont="1">
      <alignment/>
    </xf>
    <xf borderId="6" fillId="0" fontId="5" numFmtId="0" xfId="0" applyAlignment="1" applyBorder="1" applyFont="1">
      <alignment/>
    </xf>
    <xf borderId="8" fillId="0" fontId="5" numFmtId="0" xfId="0" applyAlignment="1" applyBorder="1" applyFont="1">
      <alignment horizontal="left"/>
    </xf>
    <xf borderId="7" fillId="0" fontId="23" numFmtId="0" xfId="0" applyAlignment="1" applyBorder="1" applyFont="1">
      <alignment/>
    </xf>
    <xf borderId="0" fillId="0" fontId="5" numFmtId="0" xfId="0" applyAlignment="1" applyFont="1">
      <alignment/>
    </xf>
    <xf borderId="5" fillId="0" fontId="12" numFmtId="0" xfId="0" applyAlignment="1" applyBorder="1" applyFont="1">
      <alignment vertical="top" wrapText="1"/>
    </xf>
    <xf borderId="11" fillId="0" fontId="27" numFmtId="0" xfId="0" applyAlignment="1" applyBorder="1" applyFont="1">
      <alignment/>
    </xf>
    <xf borderId="0" fillId="0" fontId="12" numFmtId="166" xfId="0" applyAlignment="1" applyFont="1" applyNumberFormat="1">
      <alignment vertical="top" wrapText="1"/>
    </xf>
    <xf borderId="12" fillId="0" fontId="23" numFmtId="0" xfId="0" applyAlignment="1" applyBorder="1" applyFont="1">
      <alignment vertical="top" wrapText="1"/>
    </xf>
    <xf borderId="0" fillId="0" fontId="12" numFmtId="0" xfId="0" applyAlignment="1" applyFont="1">
      <alignment vertical="top" wrapText="1"/>
    </xf>
    <xf borderId="12" fillId="0" fontId="23" numFmtId="0" xfId="0" applyAlignment="1" applyBorder="1" applyFont="1">
      <alignment horizontal="center"/>
    </xf>
    <xf borderId="0" fillId="7" fontId="12" numFmtId="166" xfId="0" applyAlignment="1" applyFill="1" applyFont="1" applyNumberFormat="1">
      <alignment vertical="top" wrapText="1"/>
    </xf>
    <xf borderId="13" fillId="0" fontId="27" numFmtId="0" xfId="0" applyAlignment="1" applyBorder="1" applyFont="1">
      <alignment/>
    </xf>
    <xf borderId="0" fillId="0" fontId="12" numFmtId="166" xfId="0" applyAlignment="1" applyFont="1" applyNumberFormat="1">
      <alignment vertical="top" wrapText="1"/>
    </xf>
    <xf borderId="11" fillId="0" fontId="23" numFmtId="0" xfId="0" applyAlignment="1" applyBorder="1" applyFont="1">
      <alignment vertical="top" wrapText="1"/>
    </xf>
    <xf borderId="0" fillId="0" fontId="12" numFmtId="0" xfId="0" applyAlignment="1" applyFont="1">
      <alignment vertical="top" wrapText="1"/>
    </xf>
    <xf borderId="11" fillId="0" fontId="23" numFmtId="0" xfId="0" applyAlignment="1" applyBorder="1" applyFont="1">
      <alignment horizontal="center"/>
    </xf>
    <xf borderId="0" fillId="0" fontId="12" numFmtId="0" xfId="0" applyAlignment="1" applyFont="1">
      <alignment vertical="top" wrapText="1"/>
    </xf>
    <xf borderId="11" fillId="0" fontId="23" numFmtId="0" xfId="0" applyAlignment="1" applyBorder="1" applyFont="1">
      <alignment vertical="top" wrapText="1"/>
    </xf>
    <xf borderId="13" fillId="0" fontId="23" numFmtId="0" xfId="0" applyAlignment="1" applyBorder="1" applyFont="1">
      <alignment vertical="top" wrapText="1"/>
    </xf>
    <xf borderId="0" fillId="0" fontId="17" numFmtId="0" xfId="0" applyAlignment="1" applyFont="1">
      <alignment wrapText="1"/>
    </xf>
    <xf borderId="13" fillId="0" fontId="23" numFmtId="0" xfId="0" applyAlignment="1" applyBorder="1" applyFont="1">
      <alignment horizontal="center"/>
    </xf>
    <xf borderId="13" fillId="0" fontId="23" numFmtId="0" xfId="0" applyAlignment="1" applyBorder="1" applyFont="1">
      <alignment vertical="top" wrapText="1"/>
    </xf>
    <xf borderId="7" fillId="0" fontId="23" numFmtId="0" xfId="0" applyAlignment="1" applyBorder="1" applyFont="1">
      <alignment/>
    </xf>
    <xf borderId="7" fillId="0" fontId="23" numFmtId="0" xfId="0" applyAlignment="1" applyBorder="1" applyFont="1">
      <alignment horizontal="center"/>
    </xf>
    <xf borderId="14" fillId="0" fontId="8" numFmtId="0" xfId="0" applyAlignment="1" applyBorder="1" applyFont="1">
      <alignment wrapText="1"/>
    </xf>
    <xf borderId="15" fillId="0" fontId="8" numFmtId="0" xfId="0" applyAlignment="1" applyBorder="1" applyFont="1">
      <alignment wrapText="1"/>
    </xf>
    <xf borderId="9" fillId="0" fontId="8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19.71"/>
    <col customWidth="1" min="3" max="3" width="25.86"/>
    <col customWidth="1" min="4" max="4" width="10.0"/>
    <col customWidth="1" min="5" max="5" width="11.86"/>
    <col customWidth="1" min="6" max="6" width="29.0"/>
    <col customWidth="1" min="7" max="7" width="24.57"/>
  </cols>
  <sheetData>
    <row r="1" ht="15.0" customHeight="1">
      <c r="A1" s="1" t="s">
        <v>0</v>
      </c>
      <c r="B1" s="1" t="s">
        <v>1</v>
      </c>
    </row>
    <row r="2" ht="15.0" customHeight="1">
      <c r="A2" s="2" t="s">
        <v>2</v>
      </c>
      <c r="B2" s="3"/>
      <c r="E2" s="2"/>
      <c r="F2" s="2" t="s">
        <v>3</v>
      </c>
    </row>
    <row r="3" ht="15.0" customHeight="1">
      <c r="A3" s="2" t="s">
        <v>4</v>
      </c>
      <c r="B3" s="4"/>
      <c r="E3" s="2"/>
      <c r="F3" s="2"/>
      <c r="G3" s="5"/>
    </row>
    <row r="4" ht="15.75" customHeight="1">
      <c r="A4" s="6"/>
    </row>
    <row r="5" ht="15.75" customHeight="1">
      <c r="A5" s="7"/>
      <c r="B5" s="9"/>
      <c r="C5" s="9"/>
      <c r="D5" s="9"/>
      <c r="E5" s="9"/>
      <c r="F5" s="9"/>
      <c r="G5" s="9"/>
    </row>
    <row r="6" ht="15.75" customHeight="1">
      <c r="A6" s="10" t="s">
        <v>7</v>
      </c>
      <c r="B6" s="11"/>
      <c r="C6" s="11"/>
      <c r="D6" s="11"/>
      <c r="E6" s="11"/>
      <c r="F6" s="11"/>
      <c r="G6" s="12"/>
    </row>
    <row r="7" ht="13.5" customHeight="1">
      <c r="A7" s="13"/>
      <c r="B7" s="13"/>
      <c r="C7" s="13"/>
      <c r="D7" s="13"/>
      <c r="E7" s="13"/>
      <c r="F7" s="13"/>
      <c r="G7" s="14"/>
    </row>
    <row r="8" ht="13.5" customHeight="1">
      <c r="A8" s="15" t="s">
        <v>8</v>
      </c>
      <c r="B8" s="11"/>
      <c r="C8" s="11"/>
      <c r="D8" s="46">
        <v>20.0</v>
      </c>
      <c r="E8" s="48">
        <v>80.0</v>
      </c>
      <c r="F8" s="17" t="s">
        <v>9</v>
      </c>
      <c r="G8" s="18"/>
    </row>
    <row r="9" ht="13.5" customHeight="1">
      <c r="A9" s="13"/>
      <c r="B9" s="13"/>
      <c r="C9" s="13"/>
      <c r="D9" s="13"/>
      <c r="E9" s="13"/>
      <c r="F9" s="13"/>
      <c r="G9" s="19"/>
    </row>
    <row r="10" ht="13.5" customHeight="1">
      <c r="A10" s="20" t="s">
        <v>10</v>
      </c>
      <c r="B10" s="20" t="s">
        <v>11</v>
      </c>
      <c r="C10" s="21" t="s">
        <v>12</v>
      </c>
      <c r="D10" s="22" t="s">
        <v>13</v>
      </c>
      <c r="E10" s="11"/>
      <c r="F10" s="12"/>
      <c r="G10" s="23" t="s">
        <v>14</v>
      </c>
    </row>
    <row r="11" ht="13.5" customHeight="1">
      <c r="A11" s="24" t="s">
        <v>63</v>
      </c>
      <c r="B11" s="49" t="s">
        <v>16</v>
      </c>
      <c r="C11" s="49" t="s">
        <v>17</v>
      </c>
      <c r="D11" s="50">
        <f>'Original Recipe'!D11/'Original Recipe'!$D$8*$D$8</f>
        <v>2.4</v>
      </c>
      <c r="E11" s="51">
        <f t="shared" ref="E11:E29" si="1">D11*$E$8/$D$8</f>
        <v>9.6</v>
      </c>
      <c r="F11" s="27" t="s">
        <v>18</v>
      </c>
      <c r="G11" s="28" t="s">
        <v>19</v>
      </c>
    </row>
    <row r="12" ht="13.5" customHeight="1">
      <c r="A12" s="24" t="s">
        <v>20</v>
      </c>
      <c r="B12" s="25" t="s">
        <v>21</v>
      </c>
      <c r="C12" s="25" t="s">
        <v>21</v>
      </c>
      <c r="D12" s="50">
        <f>D8*0.55</f>
        <v>11</v>
      </c>
      <c r="E12" s="51">
        <f t="shared" si="1"/>
        <v>44</v>
      </c>
      <c r="F12" s="30" t="s">
        <v>22</v>
      </c>
      <c r="G12" s="53" t="s">
        <v>64</v>
      </c>
    </row>
    <row r="13" ht="13.5" customHeight="1">
      <c r="A13" s="24" t="s">
        <v>24</v>
      </c>
      <c r="B13" s="49" t="s">
        <v>16</v>
      </c>
      <c r="C13" s="49" t="s">
        <v>25</v>
      </c>
      <c r="D13" s="50">
        <f>Roundup('Original Recipe'!D13/'Original Recipe'!$D$8*$D$8,0)</f>
        <v>2</v>
      </c>
      <c r="E13" s="51">
        <f t="shared" si="1"/>
        <v>8</v>
      </c>
      <c r="F13" s="30" t="s">
        <v>26</v>
      </c>
      <c r="G13" s="32"/>
    </row>
    <row r="14" ht="15.0" customHeight="1">
      <c r="A14" s="24" t="s">
        <v>24</v>
      </c>
      <c r="B14" s="49" t="s">
        <v>16</v>
      </c>
      <c r="C14" s="49" t="s">
        <v>29</v>
      </c>
      <c r="D14" s="64">
        <v>0.8</v>
      </c>
      <c r="E14" s="51">
        <f t="shared" si="1"/>
        <v>3.2</v>
      </c>
      <c r="F14" s="30" t="s">
        <v>18</v>
      </c>
      <c r="G14" s="28" t="s">
        <v>30</v>
      </c>
    </row>
    <row r="15" ht="13.5" customHeight="1">
      <c r="A15" s="24" t="s">
        <v>35</v>
      </c>
      <c r="B15" s="49" t="s">
        <v>16</v>
      </c>
      <c r="C15" s="49" t="s">
        <v>36</v>
      </c>
      <c r="D15" s="50">
        <f>Roundup('Original Recipe'!D17/'Original Recipe'!$D$8*$D$8,0)</f>
        <v>5</v>
      </c>
      <c r="E15" s="51">
        <f t="shared" si="1"/>
        <v>20</v>
      </c>
      <c r="F15" s="27" t="s">
        <v>37</v>
      </c>
      <c r="G15" s="32"/>
    </row>
    <row r="16" ht="13.5" customHeight="1">
      <c r="A16" s="24" t="s">
        <v>35</v>
      </c>
      <c r="B16" s="49" t="s">
        <v>16</v>
      </c>
      <c r="C16" s="71" t="s">
        <v>68</v>
      </c>
      <c r="D16" s="64">
        <v>1.5</v>
      </c>
      <c r="E16" s="51">
        <f t="shared" si="1"/>
        <v>6</v>
      </c>
      <c r="F16" s="27" t="s">
        <v>37</v>
      </c>
      <c r="G16" s="28"/>
    </row>
    <row r="17" ht="13.5" customHeight="1">
      <c r="A17" s="24" t="s">
        <v>24</v>
      </c>
      <c r="B17" s="73" t="s">
        <v>31</v>
      </c>
      <c r="C17" s="73" t="s">
        <v>32</v>
      </c>
      <c r="D17" s="50">
        <f>Roundup('Original Recipe'!D16/'Original Recipe'!$D$8*$D$8,0)</f>
        <v>2</v>
      </c>
      <c r="E17" s="51">
        <f t="shared" si="1"/>
        <v>8</v>
      </c>
      <c r="F17" s="30" t="s">
        <v>33</v>
      </c>
      <c r="G17" s="28" t="s">
        <v>34</v>
      </c>
    </row>
    <row r="18" ht="13.5" customHeight="1">
      <c r="A18" s="82" t="s">
        <v>15</v>
      </c>
      <c r="B18" s="73" t="s">
        <v>31</v>
      </c>
      <c r="C18" s="73" t="s">
        <v>38</v>
      </c>
      <c r="D18" s="50">
        <f>Round('Original Recipe'!D18/'Original Recipe'!$D$8*$D$8,1)</f>
        <v>0.4</v>
      </c>
      <c r="E18" s="51">
        <f t="shared" si="1"/>
        <v>1.6</v>
      </c>
      <c r="F18" s="30" t="s">
        <v>39</v>
      </c>
      <c r="G18" s="28" t="s">
        <v>78</v>
      </c>
    </row>
    <row r="19" ht="13.5" customHeight="1">
      <c r="A19" s="82" t="s">
        <v>15</v>
      </c>
      <c r="B19" s="73" t="s">
        <v>31</v>
      </c>
      <c r="C19" s="73" t="s">
        <v>41</v>
      </c>
      <c r="D19" s="50">
        <f>Round('Original Recipe'!D19/'Original Recipe'!$D$8*$D$8,1)</f>
        <v>0.8</v>
      </c>
      <c r="E19" s="51">
        <f t="shared" si="1"/>
        <v>3.2</v>
      </c>
      <c r="F19" s="30" t="s">
        <v>22</v>
      </c>
      <c r="G19" s="28" t="s">
        <v>80</v>
      </c>
    </row>
    <row r="20" ht="13.5" customHeight="1">
      <c r="A20" s="24" t="s">
        <v>24</v>
      </c>
      <c r="B20" s="73" t="s">
        <v>31</v>
      </c>
      <c r="C20" s="73" t="s">
        <v>42</v>
      </c>
      <c r="D20" s="64">
        <v>2.0</v>
      </c>
      <c r="E20" s="51">
        <f t="shared" si="1"/>
        <v>8</v>
      </c>
      <c r="F20" s="30" t="s">
        <v>37</v>
      </c>
      <c r="G20" s="32"/>
    </row>
    <row r="21" ht="13.5" customHeight="1">
      <c r="A21" s="82" t="s">
        <v>15</v>
      </c>
      <c r="B21" s="73" t="s">
        <v>31</v>
      </c>
      <c r="C21" s="73" t="s">
        <v>43</v>
      </c>
      <c r="D21" s="50">
        <f>Round('Original Recipe'!D21/'Original Recipe'!$D$8*$D$8,1)</f>
        <v>0.8</v>
      </c>
      <c r="E21" s="51">
        <f t="shared" si="1"/>
        <v>3.2</v>
      </c>
      <c r="F21" s="30" t="s">
        <v>44</v>
      </c>
      <c r="G21" s="28" t="s">
        <v>45</v>
      </c>
    </row>
    <row r="22" ht="13.5" customHeight="1">
      <c r="A22" s="24" t="s">
        <v>81</v>
      </c>
      <c r="B22" s="73" t="s">
        <v>31</v>
      </c>
      <c r="C22" s="73" t="s">
        <v>46</v>
      </c>
      <c r="D22" s="50">
        <f>Round('Original Recipe'!D22/'Original Recipe'!$D$8*$D$8,1)</f>
        <v>0.8</v>
      </c>
      <c r="E22" s="51">
        <f t="shared" si="1"/>
        <v>3.2</v>
      </c>
      <c r="F22" s="30" t="s">
        <v>22</v>
      </c>
      <c r="G22" s="32"/>
    </row>
    <row r="23" ht="13.5" customHeight="1">
      <c r="A23" s="24" t="s">
        <v>81</v>
      </c>
      <c r="B23" s="73" t="s">
        <v>31</v>
      </c>
      <c r="C23" s="73" t="s">
        <v>47</v>
      </c>
      <c r="D23" s="50">
        <f>Round('Original Recipe'!D23/'Original Recipe'!$D$8*$D$8,1)</f>
        <v>0.8</v>
      </c>
      <c r="E23" s="51">
        <f t="shared" si="1"/>
        <v>3.2</v>
      </c>
      <c r="F23" s="27" t="s">
        <v>22</v>
      </c>
      <c r="G23" s="32"/>
    </row>
    <row r="24" ht="13.5" customHeight="1">
      <c r="A24" s="24" t="s">
        <v>81</v>
      </c>
      <c r="B24" s="73" t="s">
        <v>31</v>
      </c>
      <c r="C24" s="73" t="s">
        <v>48</v>
      </c>
      <c r="D24" s="50">
        <f>Round('Original Recipe'!D24/'Original Recipe'!$D$8*$D$8,1)</f>
        <v>0.8</v>
      </c>
      <c r="E24" s="51">
        <f t="shared" si="1"/>
        <v>3.2</v>
      </c>
      <c r="F24" s="27" t="s">
        <v>22</v>
      </c>
      <c r="G24" s="53" t="s">
        <v>84</v>
      </c>
    </row>
    <row r="25" ht="13.5" customHeight="1">
      <c r="A25" s="75" t="s">
        <v>81</v>
      </c>
      <c r="B25" s="49" t="s">
        <v>49</v>
      </c>
      <c r="C25" s="49" t="s">
        <v>50</v>
      </c>
      <c r="D25" s="88">
        <v>0.5</v>
      </c>
      <c r="E25" s="94">
        <f t="shared" si="1"/>
        <v>2</v>
      </c>
      <c r="F25" s="23" t="s">
        <v>22</v>
      </c>
      <c r="G25" s="53" t="s">
        <v>84</v>
      </c>
    </row>
    <row r="26" ht="13.5" customHeight="1">
      <c r="A26" s="75" t="s">
        <v>81</v>
      </c>
      <c r="B26" s="49" t="s">
        <v>49</v>
      </c>
      <c r="C26" s="49" t="s">
        <v>51</v>
      </c>
      <c r="D26" s="88">
        <v>0.5</v>
      </c>
      <c r="E26" s="94">
        <f t="shared" si="1"/>
        <v>2</v>
      </c>
      <c r="F26" s="23" t="s">
        <v>22</v>
      </c>
      <c r="G26" s="32"/>
    </row>
    <row r="27" ht="13.5" customHeight="1">
      <c r="A27" s="75" t="s">
        <v>81</v>
      </c>
      <c r="B27" s="49" t="s">
        <v>49</v>
      </c>
      <c r="C27" s="49" t="s">
        <v>52</v>
      </c>
      <c r="D27" s="88">
        <v>1.0</v>
      </c>
      <c r="E27" s="94">
        <f t="shared" si="1"/>
        <v>4</v>
      </c>
      <c r="F27" s="96" t="s">
        <v>112</v>
      </c>
      <c r="G27" s="32"/>
    </row>
    <row r="28" ht="13.5" customHeight="1">
      <c r="A28" s="75" t="s">
        <v>81</v>
      </c>
      <c r="B28" s="49" t="s">
        <v>49</v>
      </c>
      <c r="C28" s="49" t="s">
        <v>54</v>
      </c>
      <c r="D28" s="88">
        <v>0.5</v>
      </c>
      <c r="E28" s="94">
        <f t="shared" si="1"/>
        <v>2</v>
      </c>
      <c r="F28" s="96" t="s">
        <v>116</v>
      </c>
      <c r="G28" s="32"/>
    </row>
    <row r="29" ht="13.5" customHeight="1">
      <c r="A29" s="75" t="s">
        <v>81</v>
      </c>
      <c r="B29" s="49" t="s">
        <v>49</v>
      </c>
      <c r="C29" s="49" t="s">
        <v>48</v>
      </c>
      <c r="D29" s="88">
        <v>0.5</v>
      </c>
      <c r="E29" s="94">
        <f t="shared" si="1"/>
        <v>2</v>
      </c>
      <c r="F29" s="23" t="s">
        <v>22</v>
      </c>
      <c r="G29" s="32"/>
    </row>
    <row r="30" ht="13.5" customHeight="1">
      <c r="A30" s="98"/>
      <c r="B30" s="98"/>
      <c r="C30" s="98"/>
      <c r="D30" s="87"/>
      <c r="E30" s="87"/>
      <c r="F30" s="104"/>
      <c r="G30" s="32"/>
    </row>
    <row r="31" ht="13.5" customHeight="1">
      <c r="A31" s="24" t="s">
        <v>24</v>
      </c>
      <c r="B31" s="106" t="s">
        <v>127</v>
      </c>
      <c r="C31" s="106" t="s">
        <v>129</v>
      </c>
      <c r="D31" s="108">
        <v>0.2</v>
      </c>
      <c r="E31" s="94">
        <f t="shared" ref="E31:E35" si="2">D31*$E$8/$D$8</f>
        <v>0.8</v>
      </c>
      <c r="F31" s="111" t="s">
        <v>18</v>
      </c>
      <c r="G31" s="32"/>
    </row>
    <row r="32" ht="13.5" customHeight="1">
      <c r="A32" s="24" t="s">
        <v>24</v>
      </c>
      <c r="B32" s="106" t="s">
        <v>127</v>
      </c>
      <c r="C32" s="106" t="s">
        <v>139</v>
      </c>
      <c r="D32" s="108">
        <v>2.5</v>
      </c>
      <c r="E32" s="94">
        <f t="shared" si="2"/>
        <v>10</v>
      </c>
      <c r="F32" s="111" t="s">
        <v>140</v>
      </c>
      <c r="G32" s="53" t="s">
        <v>141</v>
      </c>
    </row>
    <row r="33" ht="13.5" customHeight="1">
      <c r="A33" s="24" t="s">
        <v>24</v>
      </c>
      <c r="B33" s="106" t="s">
        <v>127</v>
      </c>
      <c r="C33" s="106" t="s">
        <v>142</v>
      </c>
      <c r="D33" s="108">
        <v>0.6</v>
      </c>
      <c r="E33" s="94">
        <f t="shared" si="2"/>
        <v>2.4</v>
      </c>
      <c r="F33" s="111" t="s">
        <v>18</v>
      </c>
      <c r="G33" s="32"/>
    </row>
    <row r="34" ht="13.5" customHeight="1">
      <c r="A34" s="24" t="s">
        <v>24</v>
      </c>
      <c r="B34" s="106" t="s">
        <v>127</v>
      </c>
      <c r="C34" s="106" t="s">
        <v>147</v>
      </c>
      <c r="D34" s="108">
        <v>0.5</v>
      </c>
      <c r="E34" s="94">
        <f t="shared" si="2"/>
        <v>2</v>
      </c>
      <c r="F34" s="111" t="s">
        <v>18</v>
      </c>
      <c r="G34" s="32"/>
    </row>
    <row r="35" ht="13.5" customHeight="1">
      <c r="A35" s="106" t="s">
        <v>15</v>
      </c>
      <c r="B35" s="106" t="s">
        <v>127</v>
      </c>
      <c r="C35" s="106" t="s">
        <v>151</v>
      </c>
      <c r="D35" s="108">
        <v>1.0</v>
      </c>
      <c r="E35" s="94">
        <f t="shared" si="2"/>
        <v>4</v>
      </c>
      <c r="F35" s="111" t="s">
        <v>22</v>
      </c>
      <c r="G35" s="53" t="s">
        <v>154</v>
      </c>
    </row>
    <row r="36" ht="13.5" customHeight="1">
      <c r="A36" s="98"/>
      <c r="B36" s="98"/>
      <c r="C36" s="98"/>
      <c r="D36" s="87"/>
      <c r="E36" s="87"/>
      <c r="F36" s="104"/>
      <c r="G36" s="32"/>
    </row>
    <row r="37" ht="13.5" customHeight="1">
      <c r="A37" s="98"/>
      <c r="B37" s="98"/>
      <c r="C37" s="98"/>
      <c r="D37" s="87"/>
      <c r="E37" s="87"/>
      <c r="F37" s="104"/>
      <c r="G37" s="32"/>
    </row>
    <row r="38" ht="13.5" customHeight="1">
      <c r="A38" s="34"/>
      <c r="B38" s="11"/>
      <c r="C38" s="12"/>
      <c r="D38" s="35"/>
      <c r="E38" s="35"/>
      <c r="F38" s="35"/>
      <c r="G38" s="36"/>
    </row>
    <row r="39" ht="13.5" customHeight="1">
      <c r="A39" s="37" t="s">
        <v>58</v>
      </c>
      <c r="B39" s="11"/>
      <c r="C39" s="11"/>
      <c r="D39" s="11"/>
      <c r="E39" s="11"/>
      <c r="F39" s="11"/>
      <c r="G39" s="12"/>
    </row>
    <row r="40" ht="13.5" customHeight="1">
      <c r="A40" s="66" t="s">
        <v>67</v>
      </c>
      <c r="B40" s="12"/>
      <c r="C40" s="35"/>
      <c r="D40" s="39"/>
      <c r="E40" s="35"/>
      <c r="F40" s="35"/>
      <c r="G40" s="40"/>
    </row>
    <row r="41" ht="13.5" customHeight="1">
      <c r="A41" s="41" t="s">
        <v>59</v>
      </c>
      <c r="B41" s="42" t="s">
        <v>60</v>
      </c>
      <c r="C41" s="42" t="s">
        <v>69</v>
      </c>
      <c r="D41" s="43" t="s">
        <v>62</v>
      </c>
      <c r="E41" s="11"/>
      <c r="F41" s="11"/>
      <c r="G41" s="12"/>
    </row>
    <row r="42" ht="13.5" customHeight="1">
      <c r="A42" s="68"/>
      <c r="B42" s="70"/>
      <c r="C42" s="70"/>
      <c r="D42" s="47"/>
      <c r="E42" s="11"/>
      <c r="F42" s="11"/>
      <c r="G42" s="12"/>
    </row>
    <row r="43" ht="13.5" customHeight="1">
      <c r="A43" s="68"/>
      <c r="B43" s="70"/>
      <c r="C43" s="70"/>
      <c r="D43" s="47"/>
      <c r="E43" s="11"/>
      <c r="F43" s="11"/>
      <c r="G43" s="12"/>
    </row>
    <row r="44" ht="13.5" customHeight="1">
      <c r="A44" s="68"/>
      <c r="B44" s="70"/>
      <c r="C44" s="70"/>
      <c r="D44" s="47"/>
      <c r="E44" s="11"/>
      <c r="F44" s="11"/>
      <c r="G44" s="12"/>
    </row>
    <row r="45" ht="13.5" customHeight="1">
      <c r="A45" s="68"/>
      <c r="B45" s="70"/>
      <c r="C45" s="70"/>
      <c r="D45" s="47"/>
      <c r="E45" s="11"/>
      <c r="F45" s="11"/>
      <c r="G45" s="12"/>
    </row>
  </sheetData>
  <mergeCells count="11">
    <mergeCell ref="D44:G44"/>
    <mergeCell ref="D45:G45"/>
    <mergeCell ref="A8:C8"/>
    <mergeCell ref="D10:F10"/>
    <mergeCell ref="A6:G6"/>
    <mergeCell ref="D43:G43"/>
    <mergeCell ref="D41:G41"/>
    <mergeCell ref="A40:B40"/>
    <mergeCell ref="D42:G42"/>
    <mergeCell ref="A39:G39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19.71"/>
    <col customWidth="1" min="3" max="3" width="23.29"/>
    <col customWidth="1" min="4" max="4" width="17.0"/>
    <col customWidth="1" min="5" max="5" width="18.14"/>
    <col customWidth="1" min="6" max="6" width="34.14"/>
  </cols>
  <sheetData>
    <row r="1" ht="15.0" customHeight="1">
      <c r="A1" s="1" t="s">
        <v>0</v>
      </c>
      <c r="B1" s="1" t="s">
        <v>1</v>
      </c>
    </row>
    <row r="2" ht="15.0" customHeight="1">
      <c r="A2" s="2" t="s">
        <v>2</v>
      </c>
      <c r="B2" s="3">
        <f>D8*50</f>
        <v>1500</v>
      </c>
      <c r="E2" s="2" t="s">
        <v>3</v>
      </c>
    </row>
    <row r="3" ht="15.0" customHeight="1">
      <c r="A3" s="2" t="s">
        <v>5</v>
      </c>
      <c r="B3" s="4" t="s">
        <v>61</v>
      </c>
      <c r="E3" s="2" t="s">
        <v>6</v>
      </c>
      <c r="F3" s="5"/>
    </row>
    <row r="4" ht="15.75" customHeight="1">
      <c r="A4" s="6"/>
    </row>
    <row r="5" ht="15.75" customHeight="1">
      <c r="A5" s="7"/>
      <c r="B5" s="9"/>
      <c r="C5" s="9"/>
      <c r="D5" s="9"/>
      <c r="E5" s="9"/>
      <c r="F5" s="9"/>
    </row>
    <row r="6" ht="15.75" customHeight="1">
      <c r="A6" s="10" t="s">
        <v>7</v>
      </c>
      <c r="B6" s="11"/>
      <c r="C6" s="11"/>
      <c r="D6" s="11"/>
      <c r="E6" s="11"/>
      <c r="F6" s="12"/>
    </row>
    <row r="7" ht="13.5" customHeight="1">
      <c r="A7" s="13"/>
      <c r="B7" s="13"/>
      <c r="C7" s="13"/>
      <c r="D7" s="13"/>
      <c r="E7" s="13"/>
      <c r="F7" s="14"/>
    </row>
    <row r="8" ht="13.5" customHeight="1">
      <c r="A8" s="15" t="s">
        <v>8</v>
      </c>
      <c r="B8" s="11"/>
      <c r="C8" s="11"/>
      <c r="D8" s="16">
        <v>30.0</v>
      </c>
      <c r="E8" s="17" t="s">
        <v>9</v>
      </c>
      <c r="F8" s="18"/>
    </row>
    <row r="9" ht="13.5" customHeight="1">
      <c r="A9" s="13"/>
      <c r="B9" s="13"/>
      <c r="C9" s="13"/>
      <c r="D9" s="13"/>
      <c r="E9" s="13"/>
      <c r="F9" s="19"/>
    </row>
    <row r="10" ht="13.5" customHeight="1">
      <c r="A10" s="20" t="s">
        <v>10</v>
      </c>
      <c r="B10" s="20" t="s">
        <v>11</v>
      </c>
      <c r="C10" s="21" t="s">
        <v>12</v>
      </c>
      <c r="D10" s="22" t="s">
        <v>13</v>
      </c>
      <c r="E10" s="12"/>
      <c r="F10" s="23" t="s">
        <v>14</v>
      </c>
    </row>
    <row r="11" ht="13.5" customHeight="1">
      <c r="A11" s="24" t="s">
        <v>15</v>
      </c>
      <c r="B11" s="25" t="s">
        <v>16</v>
      </c>
      <c r="C11" s="25" t="s">
        <v>17</v>
      </c>
      <c r="D11" s="26">
        <f>'Original Recipe'!D11/'Original Recipe'!$D$8*$D$8</f>
        <v>3.6</v>
      </c>
      <c r="E11" s="27" t="s">
        <v>18</v>
      </c>
      <c r="F11" s="28" t="s">
        <v>19</v>
      </c>
    </row>
    <row r="12" ht="13.5" customHeight="1">
      <c r="A12" s="24" t="s">
        <v>20</v>
      </c>
      <c r="B12" s="25" t="s">
        <v>21</v>
      </c>
      <c r="C12" s="25" t="s">
        <v>21</v>
      </c>
      <c r="D12" s="26">
        <f>'Original Recipe'!D12/'Original Recipe'!$D$8*$D$8</f>
        <v>18</v>
      </c>
      <c r="E12" s="30" t="s">
        <v>22</v>
      </c>
      <c r="F12" s="28" t="s">
        <v>23</v>
      </c>
    </row>
    <row r="13" ht="13.5" customHeight="1">
      <c r="A13" s="24" t="s">
        <v>24</v>
      </c>
      <c r="B13" s="25" t="s">
        <v>16</v>
      </c>
      <c r="C13" s="25" t="s">
        <v>25</v>
      </c>
      <c r="D13" s="26">
        <f>Roundup('Original Recipe'!D13/'Original Recipe'!$D$8*$D$8,0)</f>
        <v>3</v>
      </c>
      <c r="E13" s="30" t="s">
        <v>26</v>
      </c>
      <c r="F13" s="32"/>
    </row>
    <row r="14" ht="13.5" customHeight="1">
      <c r="A14" s="24" t="s">
        <v>24</v>
      </c>
      <c r="B14" s="25" t="s">
        <v>16</v>
      </c>
      <c r="C14" s="25" t="s">
        <v>27</v>
      </c>
      <c r="D14" s="26">
        <f>Round('Original Recipe'!D14/'Original Recipe'!$D$8*$D$8,1)</f>
        <v>1.2</v>
      </c>
      <c r="E14" s="30" t="s">
        <v>18</v>
      </c>
      <c r="F14" s="28" t="s">
        <v>28</v>
      </c>
    </row>
    <row r="15" ht="15.0" customHeight="1">
      <c r="A15" s="24" t="s">
        <v>24</v>
      </c>
      <c r="B15" s="25" t="s">
        <v>16</v>
      </c>
      <c r="C15" s="25" t="s">
        <v>29</v>
      </c>
      <c r="D15" s="26">
        <f>Round('Original Recipe'!D15/'Original Recipe'!$D$8*$D$8,1)</f>
        <v>1.7</v>
      </c>
      <c r="E15" s="30" t="s">
        <v>18</v>
      </c>
      <c r="F15" s="28" t="s">
        <v>30</v>
      </c>
    </row>
    <row r="16" ht="13.5" customHeight="1">
      <c r="A16" s="24" t="s">
        <v>24</v>
      </c>
      <c r="B16" s="25" t="s">
        <v>31</v>
      </c>
      <c r="C16" s="25" t="s">
        <v>32</v>
      </c>
      <c r="D16" s="26">
        <f>Roundup('Original Recipe'!D16/'Original Recipe'!$D$8*$D$8,0)</f>
        <v>3</v>
      </c>
      <c r="E16" s="30" t="s">
        <v>33</v>
      </c>
      <c r="F16" s="28" t="s">
        <v>34</v>
      </c>
    </row>
    <row r="17" ht="13.5" customHeight="1">
      <c r="A17" s="24" t="s">
        <v>35</v>
      </c>
      <c r="B17" s="25" t="s">
        <v>16</v>
      </c>
      <c r="C17" s="25" t="s">
        <v>36</v>
      </c>
      <c r="D17" s="26">
        <f>Roundup('Original Recipe'!D17/'Original Recipe'!$D$8*$D$8,0)</f>
        <v>7</v>
      </c>
      <c r="E17" s="27" t="s">
        <v>37</v>
      </c>
      <c r="F17" s="32"/>
    </row>
    <row r="18" ht="13.5" customHeight="1">
      <c r="A18" s="24" t="s">
        <v>15</v>
      </c>
      <c r="B18" s="25" t="s">
        <v>31</v>
      </c>
      <c r="C18" s="25" t="s">
        <v>38</v>
      </c>
      <c r="D18" s="26">
        <f>Round('Original Recipe'!D18/'Original Recipe'!$D$8*$D$8,1)</f>
        <v>0.7</v>
      </c>
      <c r="E18" s="30" t="s">
        <v>39</v>
      </c>
      <c r="F18" s="28" t="s">
        <v>40</v>
      </c>
    </row>
    <row r="19" ht="13.5" customHeight="1">
      <c r="A19" s="24" t="s">
        <v>15</v>
      </c>
      <c r="B19" s="25" t="s">
        <v>31</v>
      </c>
      <c r="C19" s="25" t="s">
        <v>41</v>
      </c>
      <c r="D19" s="26">
        <f>Round('Original Recipe'!D19/'Original Recipe'!$D$8*$D$8,1)</f>
        <v>1.2</v>
      </c>
      <c r="E19" s="30" t="s">
        <v>22</v>
      </c>
      <c r="F19" s="32"/>
    </row>
    <row r="20" ht="13.5" customHeight="1">
      <c r="A20" s="24" t="s">
        <v>15</v>
      </c>
      <c r="B20" s="25" t="s">
        <v>31</v>
      </c>
      <c r="C20" s="25" t="s">
        <v>42</v>
      </c>
      <c r="D20" s="26">
        <f>Round('Original Recipe'!D20/'Original Recipe'!$D$8*$D$8,1)</f>
        <v>4</v>
      </c>
      <c r="E20" s="30" t="s">
        <v>37</v>
      </c>
      <c r="F20" s="32"/>
    </row>
    <row r="21" ht="13.5" customHeight="1">
      <c r="A21" s="24" t="s">
        <v>15</v>
      </c>
      <c r="B21" s="25" t="s">
        <v>31</v>
      </c>
      <c r="C21" s="25" t="s">
        <v>43</v>
      </c>
      <c r="D21" s="26">
        <f>Round('Original Recipe'!D21/'Original Recipe'!$D$8*$D$8,1)</f>
        <v>1.2</v>
      </c>
      <c r="E21" s="30" t="s">
        <v>44</v>
      </c>
      <c r="F21" s="28" t="s">
        <v>45</v>
      </c>
    </row>
    <row r="22" ht="13.5" customHeight="1">
      <c r="A22" s="24" t="s">
        <v>20</v>
      </c>
      <c r="B22" s="25" t="s">
        <v>31</v>
      </c>
      <c r="C22" s="25" t="s">
        <v>46</v>
      </c>
      <c r="D22" s="26">
        <f>Round('Original Recipe'!D22/'Original Recipe'!$D$8*$D$8,1)</f>
        <v>1.2</v>
      </c>
      <c r="E22" s="30" t="s">
        <v>22</v>
      </c>
      <c r="F22" s="32"/>
    </row>
    <row r="23" ht="13.5" customHeight="1">
      <c r="A23" s="25" t="s">
        <v>20</v>
      </c>
      <c r="B23" s="25" t="s">
        <v>31</v>
      </c>
      <c r="C23" s="25" t="s">
        <v>47</v>
      </c>
      <c r="D23" s="26">
        <f>Round('Original Recipe'!D23/'Original Recipe'!$D$8*$D$8,1)</f>
        <v>1.2</v>
      </c>
      <c r="E23" s="27" t="s">
        <v>22</v>
      </c>
      <c r="F23" s="32"/>
    </row>
    <row r="24" ht="13.5" customHeight="1">
      <c r="A24" s="25" t="s">
        <v>20</v>
      </c>
      <c r="B24" s="25" t="s">
        <v>31</v>
      </c>
      <c r="C24" s="25" t="s">
        <v>48</v>
      </c>
      <c r="D24" s="26">
        <f>Round('Original Recipe'!D24/'Original Recipe'!$D$8*$D$8,1)</f>
        <v>1.2</v>
      </c>
      <c r="E24" s="27" t="s">
        <v>22</v>
      </c>
      <c r="F24" s="32"/>
    </row>
    <row r="25" ht="13.5" customHeight="1">
      <c r="A25" s="25" t="s">
        <v>20</v>
      </c>
      <c r="B25" s="25" t="s">
        <v>49</v>
      </c>
      <c r="C25" s="25" t="s">
        <v>50</v>
      </c>
      <c r="D25" s="26">
        <f>'Original Recipe'!D25/'Original Recipe'!$D$8*$D$8</f>
        <v>0.4</v>
      </c>
      <c r="E25" s="27" t="s">
        <v>22</v>
      </c>
      <c r="F25" s="32"/>
    </row>
    <row r="26" ht="13.5" customHeight="1">
      <c r="A26" s="25" t="s">
        <v>20</v>
      </c>
      <c r="B26" s="25" t="s">
        <v>49</v>
      </c>
      <c r="C26" s="25" t="s">
        <v>51</v>
      </c>
      <c r="D26" s="26">
        <f>'Original Recipe'!D26/'Original Recipe'!$D$8*$D$8</f>
        <v>0.4</v>
      </c>
      <c r="E26" s="27" t="s">
        <v>22</v>
      </c>
      <c r="F26" s="32"/>
    </row>
    <row r="27" ht="13.5" customHeight="1">
      <c r="A27" s="25" t="s">
        <v>20</v>
      </c>
      <c r="B27" s="25" t="s">
        <v>49</v>
      </c>
      <c r="C27" s="25" t="s">
        <v>52</v>
      </c>
      <c r="D27" s="26">
        <f>'Original Recipe'!D27/'Original Recipe'!$D$8*$D$8</f>
        <v>2</v>
      </c>
      <c r="E27" s="27" t="s">
        <v>53</v>
      </c>
      <c r="F27" s="32"/>
    </row>
    <row r="28" ht="13.5" customHeight="1">
      <c r="A28" s="25" t="s">
        <v>20</v>
      </c>
      <c r="B28" s="25" t="s">
        <v>49</v>
      </c>
      <c r="C28" s="25" t="s">
        <v>54</v>
      </c>
      <c r="D28" s="26">
        <f>'Original Recipe'!D28/'Original Recipe'!$D$8*$D$8</f>
        <v>1</v>
      </c>
      <c r="E28" s="27" t="s">
        <v>53</v>
      </c>
      <c r="F28" s="32"/>
    </row>
    <row r="29" ht="13.5" customHeight="1">
      <c r="A29" s="25" t="s">
        <v>20</v>
      </c>
      <c r="B29" s="25" t="s">
        <v>49</v>
      </c>
      <c r="C29" s="25" t="s">
        <v>48</v>
      </c>
      <c r="D29" s="26">
        <f>'Original Recipe'!D29/'Original Recipe'!$D$8*$D$8</f>
        <v>0.4</v>
      </c>
      <c r="E29" s="27" t="s">
        <v>22</v>
      </c>
      <c r="F29" s="32"/>
    </row>
    <row r="30" ht="13.5" customHeight="1">
      <c r="A30" s="57" t="s">
        <v>15</v>
      </c>
      <c r="B30" s="57" t="s">
        <v>55</v>
      </c>
      <c r="C30" s="57" t="s">
        <v>56</v>
      </c>
      <c r="D30" s="59">
        <f>Rounddown('Original Recipe'!D30/'Original Recipe'!$D$8*$D$8,0)</f>
        <v>5</v>
      </c>
      <c r="E30" s="61" t="s">
        <v>37</v>
      </c>
      <c r="F30" s="63" t="s">
        <v>57</v>
      </c>
    </row>
    <row r="31" ht="13.5" customHeight="1">
      <c r="A31" s="34"/>
      <c r="B31" s="11"/>
      <c r="C31" s="12"/>
      <c r="D31" s="35"/>
      <c r="E31" s="35"/>
      <c r="F31" s="36"/>
    </row>
    <row r="32" ht="13.5" customHeight="1">
      <c r="A32" s="37" t="s">
        <v>58</v>
      </c>
      <c r="B32" s="11"/>
      <c r="C32" s="11"/>
      <c r="D32" s="11"/>
      <c r="E32" s="11"/>
      <c r="F32" s="12"/>
    </row>
    <row r="33" ht="13.5" customHeight="1">
      <c r="A33" s="66" t="s">
        <v>67</v>
      </c>
      <c r="B33" s="12"/>
      <c r="C33" s="35"/>
      <c r="D33" s="39"/>
      <c r="E33" s="35"/>
      <c r="F33" s="40"/>
    </row>
    <row r="34" ht="13.5" customHeight="1">
      <c r="A34" s="41" t="s">
        <v>59</v>
      </c>
      <c r="B34" s="42" t="s">
        <v>60</v>
      </c>
      <c r="C34" s="42" t="s">
        <v>69</v>
      </c>
      <c r="D34" s="43" t="s">
        <v>62</v>
      </c>
      <c r="E34" s="11"/>
      <c r="F34" s="12"/>
    </row>
    <row r="35" ht="13.5" customHeight="1">
      <c r="A35" s="68"/>
      <c r="B35" s="70"/>
      <c r="C35" s="70"/>
      <c r="D35" s="47"/>
      <c r="E35" s="11"/>
      <c r="F35" s="12"/>
    </row>
    <row r="36" ht="13.5" customHeight="1">
      <c r="A36" s="68"/>
      <c r="B36" s="70"/>
      <c r="C36" s="70"/>
      <c r="D36" s="47"/>
      <c r="E36" s="11"/>
      <c r="F36" s="12"/>
    </row>
    <row r="37" ht="13.5" customHeight="1">
      <c r="A37" s="68"/>
      <c r="B37" s="70"/>
      <c r="C37" s="70"/>
      <c r="D37" s="47"/>
      <c r="E37" s="11"/>
      <c r="F37" s="12"/>
    </row>
    <row r="38" ht="13.5" customHeight="1">
      <c r="A38" s="68"/>
      <c r="B38" s="70"/>
      <c r="C38" s="70"/>
      <c r="D38" s="47"/>
      <c r="E38" s="11"/>
      <c r="F38" s="12"/>
    </row>
  </sheetData>
  <mergeCells count="11">
    <mergeCell ref="D35:F35"/>
    <mergeCell ref="D36:F36"/>
    <mergeCell ref="D37:F37"/>
    <mergeCell ref="D38:F38"/>
    <mergeCell ref="B1:C1"/>
    <mergeCell ref="A6:F6"/>
    <mergeCell ref="A8:C8"/>
    <mergeCell ref="D10:E10"/>
    <mergeCell ref="A32:F32"/>
    <mergeCell ref="A33:B33"/>
    <mergeCell ref="D34:F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" width="19.71"/>
    <col customWidth="1" min="3" max="3" width="23.29"/>
    <col customWidth="1" min="4" max="4" width="17.0"/>
    <col customWidth="1" min="5" max="5" width="18.14"/>
    <col customWidth="1" min="6" max="6" width="34.14"/>
  </cols>
  <sheetData>
    <row r="1" ht="15.0" customHeight="1">
      <c r="A1" s="1" t="s">
        <v>0</v>
      </c>
      <c r="B1" s="1" t="s">
        <v>1</v>
      </c>
    </row>
    <row r="2" ht="15.0" customHeight="1">
      <c r="A2" s="2" t="s">
        <v>2</v>
      </c>
      <c r="B2" s="8">
        <f>D8*50</f>
        <v>2250</v>
      </c>
      <c r="E2" s="2" t="s">
        <v>3</v>
      </c>
    </row>
    <row r="3" ht="15.0" customHeight="1">
      <c r="A3" s="2" t="s">
        <v>5</v>
      </c>
      <c r="E3" s="2" t="s">
        <v>6</v>
      </c>
      <c r="F3" s="5"/>
    </row>
    <row r="4" ht="15.75" customHeight="1">
      <c r="A4" s="6"/>
    </row>
    <row r="5" ht="15.75" customHeight="1">
      <c r="A5" s="7"/>
      <c r="B5" s="9"/>
      <c r="C5" s="9"/>
      <c r="D5" s="9"/>
      <c r="E5" s="9"/>
      <c r="F5" s="9"/>
    </row>
    <row r="6" ht="15.75" customHeight="1">
      <c r="A6" s="10" t="s">
        <v>7</v>
      </c>
      <c r="B6" s="11"/>
      <c r="C6" s="11"/>
      <c r="D6" s="11"/>
      <c r="E6" s="11"/>
      <c r="F6" s="12"/>
    </row>
    <row r="7" ht="13.5" customHeight="1">
      <c r="A7" s="13"/>
      <c r="B7" s="13"/>
      <c r="C7" s="13"/>
      <c r="D7" s="13"/>
      <c r="E7" s="13"/>
      <c r="F7" s="14"/>
    </row>
    <row r="8" ht="13.5" customHeight="1">
      <c r="A8" s="15" t="s">
        <v>8</v>
      </c>
      <c r="B8" s="11"/>
      <c r="C8" s="11"/>
      <c r="D8" s="16">
        <v>45.0</v>
      </c>
      <c r="E8" s="17" t="s">
        <v>9</v>
      </c>
      <c r="F8" s="18"/>
    </row>
    <row r="9" ht="13.5" customHeight="1">
      <c r="A9" s="13"/>
      <c r="B9" s="13"/>
      <c r="C9" s="13"/>
      <c r="D9" s="13"/>
      <c r="E9" s="13"/>
      <c r="F9" s="19"/>
    </row>
    <row r="10" ht="13.5" customHeight="1">
      <c r="A10" s="20" t="s">
        <v>10</v>
      </c>
      <c r="B10" s="20" t="s">
        <v>11</v>
      </c>
      <c r="C10" s="21" t="s">
        <v>12</v>
      </c>
      <c r="D10" s="22" t="s">
        <v>13</v>
      </c>
      <c r="E10" s="12"/>
      <c r="F10" s="23" t="s">
        <v>14</v>
      </c>
    </row>
    <row r="11" ht="13.5" customHeight="1">
      <c r="A11" s="24" t="s">
        <v>15</v>
      </c>
      <c r="B11" s="25" t="s">
        <v>16</v>
      </c>
      <c r="C11" s="25" t="s">
        <v>17</v>
      </c>
      <c r="D11" s="26">
        <f>0.12*D8</f>
        <v>5.4</v>
      </c>
      <c r="E11" s="27" t="s">
        <v>18</v>
      </c>
      <c r="F11" s="28" t="s">
        <v>19</v>
      </c>
    </row>
    <row r="12" ht="13.5" customHeight="1">
      <c r="A12" s="24" t="s">
        <v>20</v>
      </c>
      <c r="B12" s="25" t="s">
        <v>21</v>
      </c>
      <c r="C12" s="25" t="s">
        <v>21</v>
      </c>
      <c r="D12" s="29">
        <f>0.6*D8</f>
        <v>27</v>
      </c>
      <c r="E12" s="30" t="s">
        <v>22</v>
      </c>
      <c r="F12" s="28" t="s">
        <v>23</v>
      </c>
    </row>
    <row r="13" ht="13.5" customHeight="1">
      <c r="A13" s="24" t="s">
        <v>24</v>
      </c>
      <c r="B13" s="25" t="s">
        <v>16</v>
      </c>
      <c r="C13" s="25" t="s">
        <v>25</v>
      </c>
      <c r="D13" s="31">
        <v>4.0</v>
      </c>
      <c r="E13" s="30" t="s">
        <v>26</v>
      </c>
      <c r="F13" s="32"/>
    </row>
    <row r="14" ht="13.5" customHeight="1">
      <c r="A14" s="24" t="s">
        <v>24</v>
      </c>
      <c r="B14" s="25" t="s">
        <v>16</v>
      </c>
      <c r="C14" s="25" t="s">
        <v>27</v>
      </c>
      <c r="D14" s="31">
        <v>1.8</v>
      </c>
      <c r="E14" s="30" t="s">
        <v>18</v>
      </c>
      <c r="F14" s="28" t="s">
        <v>28</v>
      </c>
    </row>
    <row r="15" ht="15.0" customHeight="1">
      <c r="A15" s="24" t="s">
        <v>24</v>
      </c>
      <c r="B15" s="25" t="s">
        <v>16</v>
      </c>
      <c r="C15" s="25" t="s">
        <v>29</v>
      </c>
      <c r="D15" s="31">
        <v>2.5</v>
      </c>
      <c r="E15" s="30" t="s">
        <v>18</v>
      </c>
      <c r="F15" s="28" t="s">
        <v>30</v>
      </c>
    </row>
    <row r="16" ht="13.5" customHeight="1">
      <c r="A16" s="24" t="s">
        <v>24</v>
      </c>
      <c r="B16" s="25" t="s">
        <v>31</v>
      </c>
      <c r="C16" s="25" t="s">
        <v>32</v>
      </c>
      <c r="D16" s="31">
        <v>4.0</v>
      </c>
      <c r="E16" s="30" t="s">
        <v>33</v>
      </c>
      <c r="F16" s="28" t="s">
        <v>34</v>
      </c>
    </row>
    <row r="17" ht="13.5" customHeight="1">
      <c r="A17" s="24" t="s">
        <v>35</v>
      </c>
      <c r="B17" s="25" t="s">
        <v>16</v>
      </c>
      <c r="C17" s="25" t="s">
        <v>36</v>
      </c>
      <c r="D17" s="33">
        <v>10.0</v>
      </c>
      <c r="E17" s="27" t="s">
        <v>37</v>
      </c>
      <c r="F17" s="32"/>
    </row>
    <row r="18" ht="13.5" customHeight="1">
      <c r="A18" s="24" t="s">
        <v>15</v>
      </c>
      <c r="B18" s="25" t="s">
        <v>31</v>
      </c>
      <c r="C18" s="25" t="s">
        <v>38</v>
      </c>
      <c r="D18" s="31">
        <v>1.0</v>
      </c>
      <c r="E18" s="30" t="s">
        <v>39</v>
      </c>
      <c r="F18" s="28" t="s">
        <v>40</v>
      </c>
    </row>
    <row r="19" ht="13.5" customHeight="1">
      <c r="A19" s="24" t="s">
        <v>15</v>
      </c>
      <c r="B19" s="25" t="s">
        <v>31</v>
      </c>
      <c r="C19" s="25" t="s">
        <v>41</v>
      </c>
      <c r="D19" s="31">
        <v>1.75</v>
      </c>
      <c r="E19" s="30" t="s">
        <v>22</v>
      </c>
      <c r="F19" s="32"/>
    </row>
    <row r="20" ht="13.5" customHeight="1">
      <c r="A20" s="24" t="s">
        <v>15</v>
      </c>
      <c r="B20" s="25" t="s">
        <v>31</v>
      </c>
      <c r="C20" s="25" t="s">
        <v>42</v>
      </c>
      <c r="D20" s="31">
        <v>6.0</v>
      </c>
      <c r="E20" s="30" t="s">
        <v>37</v>
      </c>
      <c r="F20" s="32"/>
    </row>
    <row r="21" ht="13.5" customHeight="1">
      <c r="A21" s="24" t="s">
        <v>15</v>
      </c>
      <c r="B21" s="25" t="s">
        <v>31</v>
      </c>
      <c r="C21" s="25" t="s">
        <v>43</v>
      </c>
      <c r="D21" s="31">
        <v>1.75</v>
      </c>
      <c r="E21" s="30" t="s">
        <v>44</v>
      </c>
      <c r="F21" s="28" t="s">
        <v>45</v>
      </c>
    </row>
    <row r="22" ht="13.5" customHeight="1">
      <c r="A22" s="24" t="s">
        <v>20</v>
      </c>
      <c r="B22" s="25" t="s">
        <v>31</v>
      </c>
      <c r="C22" s="25" t="s">
        <v>46</v>
      </c>
      <c r="D22" s="31">
        <v>1.75</v>
      </c>
      <c r="E22" s="30" t="s">
        <v>22</v>
      </c>
      <c r="F22" s="32"/>
    </row>
    <row r="23" ht="13.5" customHeight="1">
      <c r="A23" s="25" t="s">
        <v>20</v>
      </c>
      <c r="B23" s="25" t="s">
        <v>31</v>
      </c>
      <c r="C23" s="25" t="s">
        <v>47</v>
      </c>
      <c r="D23" s="33">
        <v>1.75</v>
      </c>
      <c r="E23" s="27" t="s">
        <v>22</v>
      </c>
      <c r="F23" s="32"/>
    </row>
    <row r="24" ht="13.5" customHeight="1">
      <c r="A24" s="25" t="s">
        <v>20</v>
      </c>
      <c r="B24" s="25" t="s">
        <v>31</v>
      </c>
      <c r="C24" s="25" t="s">
        <v>48</v>
      </c>
      <c r="D24" s="33">
        <v>1.75</v>
      </c>
      <c r="E24" s="27" t="s">
        <v>22</v>
      </c>
      <c r="F24" s="32"/>
    </row>
    <row r="25" ht="13.5" customHeight="1">
      <c r="A25" s="25" t="s">
        <v>20</v>
      </c>
      <c r="B25" s="25" t="s">
        <v>49</v>
      </c>
      <c r="C25" s="25" t="s">
        <v>50</v>
      </c>
      <c r="D25" s="33">
        <v>0.6</v>
      </c>
      <c r="E25" s="27" t="s">
        <v>22</v>
      </c>
      <c r="F25" s="32"/>
    </row>
    <row r="26" ht="13.5" customHeight="1">
      <c r="A26" s="25" t="s">
        <v>20</v>
      </c>
      <c r="B26" s="25" t="s">
        <v>49</v>
      </c>
      <c r="C26" s="25" t="s">
        <v>51</v>
      </c>
      <c r="D26" s="33">
        <v>0.6</v>
      </c>
      <c r="E26" s="27" t="s">
        <v>22</v>
      </c>
      <c r="F26" s="32"/>
    </row>
    <row r="27" ht="13.5" customHeight="1">
      <c r="A27" s="25" t="s">
        <v>20</v>
      </c>
      <c r="B27" s="25" t="s">
        <v>49</v>
      </c>
      <c r="C27" s="25" t="s">
        <v>52</v>
      </c>
      <c r="D27" s="33">
        <v>3.0</v>
      </c>
      <c r="E27" s="27" t="s">
        <v>53</v>
      </c>
      <c r="F27" s="32"/>
    </row>
    <row r="28" ht="13.5" customHeight="1">
      <c r="A28" s="25" t="s">
        <v>20</v>
      </c>
      <c r="B28" s="25" t="s">
        <v>49</v>
      </c>
      <c r="C28" s="25" t="s">
        <v>54</v>
      </c>
      <c r="D28" s="33">
        <v>1.5</v>
      </c>
      <c r="E28" s="27" t="s">
        <v>53</v>
      </c>
      <c r="F28" s="32"/>
    </row>
    <row r="29" ht="13.5" customHeight="1">
      <c r="A29" s="25" t="s">
        <v>20</v>
      </c>
      <c r="B29" s="25" t="s">
        <v>49</v>
      </c>
      <c r="C29" s="25" t="s">
        <v>48</v>
      </c>
      <c r="D29" s="33">
        <v>0.6</v>
      </c>
      <c r="E29" s="27" t="s">
        <v>22</v>
      </c>
      <c r="F29" s="32"/>
    </row>
    <row r="30" ht="13.5" customHeight="1">
      <c r="A30" s="25" t="s">
        <v>15</v>
      </c>
      <c r="B30" s="25" t="s">
        <v>55</v>
      </c>
      <c r="C30" s="25" t="s">
        <v>56</v>
      </c>
      <c r="D30" s="33">
        <v>8.0</v>
      </c>
      <c r="E30" s="27" t="s">
        <v>37</v>
      </c>
      <c r="F30" s="28" t="s">
        <v>57</v>
      </c>
    </row>
    <row r="31" ht="13.5" customHeight="1">
      <c r="A31" s="34"/>
      <c r="B31" s="11"/>
      <c r="C31" s="12"/>
      <c r="D31" s="35"/>
      <c r="E31" s="35"/>
      <c r="F31" s="36"/>
    </row>
    <row r="32" ht="13.5" customHeight="1">
      <c r="A32" s="37" t="s">
        <v>58</v>
      </c>
      <c r="B32" s="11"/>
      <c r="C32" s="11"/>
      <c r="D32" s="11"/>
      <c r="E32" s="11"/>
      <c r="F32" s="12"/>
    </row>
    <row r="33" ht="13.5" customHeight="1">
      <c r="A33" s="38"/>
      <c r="B33" s="12"/>
      <c r="C33" s="35"/>
      <c r="D33" s="39"/>
      <c r="E33" s="35"/>
      <c r="F33" s="40"/>
    </row>
    <row r="34" ht="13.5" customHeight="1">
      <c r="A34" s="41" t="s">
        <v>59</v>
      </c>
      <c r="B34" s="42" t="s">
        <v>60</v>
      </c>
      <c r="C34" s="43" t="s">
        <v>62</v>
      </c>
      <c r="D34" s="11"/>
      <c r="E34" s="11"/>
      <c r="F34" s="12"/>
    </row>
    <row r="35" ht="13.5" customHeight="1">
      <c r="A35" s="44"/>
      <c r="B35" s="45"/>
      <c r="C35" s="47"/>
      <c r="D35" s="11"/>
      <c r="E35" s="11"/>
      <c r="F35" s="12"/>
    </row>
    <row r="36" ht="13.5" customHeight="1">
      <c r="A36" s="44"/>
      <c r="B36" s="45"/>
      <c r="C36" s="47"/>
      <c r="D36" s="11"/>
      <c r="E36" s="11"/>
      <c r="F36" s="12"/>
    </row>
    <row r="37" ht="13.5" customHeight="1">
      <c r="A37" s="44"/>
      <c r="B37" s="45"/>
      <c r="C37" s="47"/>
      <c r="D37" s="11"/>
      <c r="E37" s="11"/>
      <c r="F37" s="12"/>
    </row>
    <row r="38" ht="13.5" customHeight="1">
      <c r="A38" s="44"/>
      <c r="B38" s="45"/>
      <c r="C38" s="47"/>
      <c r="D38" s="11"/>
      <c r="E38" s="11"/>
      <c r="F38" s="12"/>
    </row>
  </sheetData>
  <mergeCells count="11">
    <mergeCell ref="C35:F35"/>
    <mergeCell ref="C36:F36"/>
    <mergeCell ref="C37:F37"/>
    <mergeCell ref="C38:F38"/>
    <mergeCell ref="B1:C1"/>
    <mergeCell ref="A6:F6"/>
    <mergeCell ref="A8:C8"/>
    <mergeCell ref="D10:E10"/>
    <mergeCell ref="A32:F32"/>
    <mergeCell ref="A33:B33"/>
    <mergeCell ref="C34:F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24.43"/>
    <col customWidth="1" min="3" max="3" width="22.57"/>
    <col customWidth="1" min="4" max="4" width="18.43"/>
    <col customWidth="1" min="5" max="5" width="22.71"/>
    <col customWidth="1" min="6" max="6" width="29.71"/>
  </cols>
  <sheetData>
    <row r="1" ht="17.25" customHeight="1">
      <c r="A1" s="52" t="str">
        <f>'Original Recipe'!A1</f>
        <v>Recipe: </v>
      </c>
      <c r="B1" s="52" t="str">
        <f>'Original Recipe'!B1</f>
        <v>Vietnamese bibimbap</v>
      </c>
      <c r="D1" s="54"/>
      <c r="E1" s="54"/>
      <c r="F1" s="54"/>
    </row>
    <row r="2" ht="14.25" customHeight="1">
      <c r="A2" s="54"/>
      <c r="B2" s="55"/>
      <c r="C2" s="54"/>
      <c r="D2" s="56"/>
      <c r="E2" s="56"/>
      <c r="F2" s="54"/>
    </row>
    <row r="3" ht="14.25" customHeight="1">
      <c r="A3" s="58"/>
      <c r="B3" s="60" t="s">
        <v>65</v>
      </c>
      <c r="C3" s="62"/>
      <c r="D3" s="65" t="s">
        <v>66</v>
      </c>
      <c r="E3" s="12"/>
      <c r="F3" s="67"/>
    </row>
    <row r="4" ht="13.5" customHeight="1">
      <c r="A4" s="58"/>
      <c r="B4" s="69">
        <f>Estimate!E8</f>
        <v>80</v>
      </c>
      <c r="C4" s="72"/>
      <c r="D4" s="74">
        <f>B4</f>
        <v>80</v>
      </c>
      <c r="E4" s="74"/>
      <c r="F4" s="54"/>
    </row>
    <row r="5" ht="13.5" customHeight="1">
      <c r="A5" s="58"/>
      <c r="B5" s="75" t="s">
        <v>70</v>
      </c>
      <c r="C5" s="77"/>
      <c r="D5" s="75" t="s">
        <v>70</v>
      </c>
      <c r="E5" s="77"/>
      <c r="F5" s="67"/>
    </row>
    <row r="6" ht="13.5" customHeight="1">
      <c r="A6" s="58"/>
      <c r="B6" s="79">
        <f>Estimate!E19</f>
        <v>3.2</v>
      </c>
      <c r="C6" s="84" t="s">
        <v>74</v>
      </c>
      <c r="D6" s="86">
        <f>Estimate!E25</f>
        <v>2</v>
      </c>
      <c r="E6" s="84" t="s">
        <v>82</v>
      </c>
      <c r="F6" s="67"/>
    </row>
    <row r="7" ht="13.5" customHeight="1">
      <c r="A7" s="58"/>
      <c r="B7" s="79">
        <f>Estimate!E20</f>
        <v>8</v>
      </c>
      <c r="C7" s="84" t="s">
        <v>83</v>
      </c>
      <c r="D7" s="86">
        <f>Estimate!E26</f>
        <v>2</v>
      </c>
      <c r="E7" s="84" t="s">
        <v>85</v>
      </c>
      <c r="F7" s="67"/>
    </row>
    <row r="8" ht="15.0" customHeight="1">
      <c r="A8" s="58"/>
      <c r="B8" s="79">
        <f>Estimate!E21</f>
        <v>3.2</v>
      </c>
      <c r="C8" s="84" t="s">
        <v>88</v>
      </c>
      <c r="D8" s="86">
        <f>Estimate!E27</f>
        <v>4</v>
      </c>
      <c r="E8" s="84" t="s">
        <v>89</v>
      </c>
      <c r="F8" s="67"/>
    </row>
    <row r="9" ht="13.5" customHeight="1">
      <c r="A9" s="58"/>
      <c r="B9" s="79">
        <f>Estimate!E22</f>
        <v>3.2</v>
      </c>
      <c r="C9" s="84" t="s">
        <v>90</v>
      </c>
      <c r="D9" s="86">
        <f>Estimate!E28</f>
        <v>2</v>
      </c>
      <c r="E9" s="84" t="s">
        <v>91</v>
      </c>
      <c r="F9" s="90"/>
    </row>
    <row r="10" ht="13.5" customHeight="1">
      <c r="A10" s="58"/>
      <c r="B10" s="79">
        <f>Estimate!E23</f>
        <v>3.2</v>
      </c>
      <c r="C10" s="84" t="s">
        <v>92</v>
      </c>
      <c r="D10" s="86">
        <f>Estimate!E29</f>
        <v>2</v>
      </c>
      <c r="E10" s="84" t="s">
        <v>93</v>
      </c>
      <c r="F10" s="90"/>
    </row>
    <row r="11" ht="13.5" customHeight="1">
      <c r="A11" s="58"/>
      <c r="B11" s="79">
        <f>Estimate!E24</f>
        <v>3.2</v>
      </c>
      <c r="C11" s="84" t="s">
        <v>93</v>
      </c>
      <c r="D11" s="92" t="s">
        <v>94</v>
      </c>
      <c r="E11" s="100"/>
      <c r="F11" s="90"/>
    </row>
    <row r="12" ht="13.5" customHeight="1">
      <c r="A12" s="55"/>
      <c r="B12" s="103"/>
      <c r="C12" s="103"/>
      <c r="D12" s="103"/>
      <c r="E12" s="103"/>
      <c r="F12" s="105"/>
    </row>
    <row r="13">
      <c r="A13" s="54"/>
      <c r="B13" s="54"/>
      <c r="C13" s="54"/>
      <c r="D13" s="54"/>
      <c r="E13" s="54"/>
      <c r="F13" s="105"/>
    </row>
    <row r="14">
      <c r="A14" s="107" t="s">
        <v>128</v>
      </c>
      <c r="B14" s="54"/>
      <c r="C14" s="54"/>
      <c r="D14" s="54"/>
      <c r="E14" s="54"/>
      <c r="F14" s="105"/>
    </row>
    <row r="15">
      <c r="A15" s="56"/>
      <c r="B15" s="56"/>
      <c r="C15" s="56"/>
      <c r="D15" s="56"/>
      <c r="E15" s="56"/>
      <c r="F15" s="105"/>
    </row>
    <row r="16">
      <c r="A16" s="109"/>
      <c r="B16" s="113" t="s">
        <v>130</v>
      </c>
      <c r="C16" s="113" t="s">
        <v>158</v>
      </c>
      <c r="D16" s="113" t="s">
        <v>158</v>
      </c>
      <c r="E16" s="113" t="s">
        <v>160</v>
      </c>
      <c r="F16" s="113" t="s">
        <v>162</v>
      </c>
    </row>
    <row r="17" ht="31.5" customHeight="1">
      <c r="A17" s="114"/>
      <c r="B17" s="113" t="s">
        <v>174</v>
      </c>
      <c r="C17" s="114" t="s">
        <v>176</v>
      </c>
      <c r="D17" s="114"/>
      <c r="E17" s="114" t="s">
        <v>178</v>
      </c>
      <c r="F17" s="113" t="s">
        <v>181</v>
      </c>
    </row>
    <row r="18" ht="37.5" customHeight="1">
      <c r="A18" s="115"/>
      <c r="B18" s="114" t="s">
        <v>190</v>
      </c>
      <c r="C18" s="114"/>
      <c r="D18" s="54"/>
      <c r="E18" s="113" t="s">
        <v>191</v>
      </c>
      <c r="F18" s="113" t="s">
        <v>192</v>
      </c>
    </row>
    <row r="19" ht="37.5" customHeight="1">
      <c r="A19" s="115" t="s">
        <v>193</v>
      </c>
      <c r="B19" s="114" t="s">
        <v>194</v>
      </c>
      <c r="C19" s="114" t="s">
        <v>195</v>
      </c>
      <c r="D19" s="118" t="s">
        <v>196</v>
      </c>
      <c r="E19" s="114"/>
      <c r="F19" s="113" t="s">
        <v>198</v>
      </c>
    </row>
    <row r="20" ht="55.5" customHeight="1">
      <c r="A20" s="115" t="s">
        <v>199</v>
      </c>
      <c r="B20" s="113" t="s">
        <v>200</v>
      </c>
      <c r="C20" s="114" t="s">
        <v>201</v>
      </c>
      <c r="D20" s="113" t="s">
        <v>202</v>
      </c>
      <c r="E20" s="118" t="s">
        <v>203</v>
      </c>
      <c r="F20" s="113"/>
    </row>
    <row r="21" ht="42.75" customHeight="1">
      <c r="A21" s="115" t="s">
        <v>205</v>
      </c>
      <c r="B21" s="114"/>
      <c r="C21" s="113" t="s">
        <v>206</v>
      </c>
      <c r="D21" s="114" t="s">
        <v>207</v>
      </c>
      <c r="E21" s="114"/>
      <c r="F21" s="113"/>
    </row>
    <row r="22" ht="45.0" customHeight="1">
      <c r="A22" s="115" t="s">
        <v>208</v>
      </c>
      <c r="B22" s="114" t="s">
        <v>209</v>
      </c>
      <c r="C22" s="113" t="s">
        <v>210</v>
      </c>
      <c r="D22" s="54"/>
      <c r="E22" s="114"/>
      <c r="F22" s="113"/>
    </row>
    <row r="23" ht="34.5" customHeight="1">
      <c r="A23" s="115" t="s">
        <v>211</v>
      </c>
      <c r="B23" s="114"/>
      <c r="C23" s="114"/>
      <c r="D23" s="114"/>
      <c r="E23" s="114"/>
      <c r="F23" s="113"/>
    </row>
    <row r="24" ht="18.75" customHeight="1">
      <c r="A24" s="115" t="s">
        <v>212</v>
      </c>
      <c r="B24" s="122" t="s">
        <v>213</v>
      </c>
      <c r="C24" s="11"/>
      <c r="D24" s="11"/>
      <c r="E24" s="12"/>
      <c r="F24" s="113"/>
    </row>
    <row r="25" ht="13.5" customHeight="1">
      <c r="A25" s="123"/>
      <c r="B25" s="129"/>
      <c r="C25" s="103"/>
      <c r="D25" s="103"/>
      <c r="E25" s="103"/>
    </row>
    <row r="26" ht="13.5" customHeight="1">
      <c r="A26" s="131"/>
      <c r="B26" s="133"/>
      <c r="C26" s="54"/>
      <c r="D26" s="54"/>
      <c r="E26" s="54"/>
    </row>
    <row r="27" ht="13.5" customHeight="1">
      <c r="A27" s="131"/>
      <c r="B27" s="133"/>
      <c r="C27" s="54"/>
      <c r="D27" s="54"/>
      <c r="E27" s="54"/>
      <c r="F27" s="105"/>
    </row>
    <row r="28" ht="13.5" customHeight="1">
      <c r="A28" s="135" t="s">
        <v>220</v>
      </c>
      <c r="D28" s="54"/>
      <c r="E28" s="54"/>
      <c r="F28" s="105"/>
    </row>
    <row r="29" ht="13.5" customHeight="1">
      <c r="A29" s="137" t="s">
        <v>222</v>
      </c>
      <c r="B29" s="139" t="s">
        <v>194</v>
      </c>
      <c r="D29" s="54"/>
      <c r="E29" s="54"/>
      <c r="F29" s="105"/>
    </row>
    <row r="30" ht="13.5" customHeight="1">
      <c r="A30" s="137" t="s">
        <v>223</v>
      </c>
      <c r="B30" s="141" t="s">
        <v>224</v>
      </c>
      <c r="D30" s="54"/>
      <c r="E30" s="54"/>
      <c r="F30" s="105"/>
    </row>
    <row r="31" ht="13.5" customHeight="1">
      <c r="A31" s="137" t="s">
        <v>226</v>
      </c>
      <c r="B31" s="141" t="s">
        <v>227</v>
      </c>
      <c r="D31" s="54"/>
      <c r="E31" s="54"/>
      <c r="F31" s="105"/>
    </row>
    <row r="32" ht="13.5" customHeight="1">
      <c r="A32" s="137" t="s">
        <v>228</v>
      </c>
      <c r="B32" s="141" t="s">
        <v>229</v>
      </c>
      <c r="D32" s="54"/>
      <c r="E32" s="54"/>
      <c r="F32" s="105"/>
    </row>
    <row r="33" ht="13.5" customHeight="1">
      <c r="A33" s="137" t="s">
        <v>230</v>
      </c>
      <c r="B33" s="141" t="s">
        <v>231</v>
      </c>
      <c r="D33" s="54"/>
      <c r="E33" s="54"/>
      <c r="F33" s="105"/>
    </row>
    <row r="34" ht="13.5" customHeight="1">
      <c r="A34" s="137" t="s">
        <v>232</v>
      </c>
      <c r="B34" s="144" t="s">
        <v>233</v>
      </c>
      <c r="D34" s="54"/>
      <c r="E34" s="54"/>
      <c r="F34" s="105"/>
    </row>
    <row r="35" ht="13.5" customHeight="1">
      <c r="A35" s="137" t="s">
        <v>234</v>
      </c>
      <c r="B35" s="141" t="s">
        <v>235</v>
      </c>
      <c r="D35" s="54"/>
      <c r="E35" s="54"/>
      <c r="F35" s="105"/>
    </row>
    <row r="36" ht="13.5" customHeight="1">
      <c r="A36" s="137" t="s">
        <v>236</v>
      </c>
      <c r="B36" s="141" t="s">
        <v>237</v>
      </c>
      <c r="D36" s="54"/>
      <c r="E36" s="54"/>
      <c r="F36" s="105"/>
    </row>
    <row r="37" ht="13.5" customHeight="1">
      <c r="A37" s="137" t="s">
        <v>238</v>
      </c>
      <c r="B37" s="141" t="s">
        <v>239</v>
      </c>
      <c r="D37" s="54"/>
      <c r="E37" s="54"/>
      <c r="F37" s="105"/>
    </row>
  </sheetData>
  <mergeCells count="14">
    <mergeCell ref="B33:C33"/>
    <mergeCell ref="B34:C34"/>
    <mergeCell ref="B35:C35"/>
    <mergeCell ref="B36:C36"/>
    <mergeCell ref="B37:C37"/>
    <mergeCell ref="B29:C29"/>
    <mergeCell ref="B24:E24"/>
    <mergeCell ref="B32:C32"/>
    <mergeCell ref="B31:C31"/>
    <mergeCell ref="A28:C28"/>
    <mergeCell ref="B30:C30"/>
    <mergeCell ref="B3:C3"/>
    <mergeCell ref="B1:C1"/>
    <mergeCell ref="D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86"/>
    <col customWidth="1" min="2" max="2" width="15.57"/>
    <col customWidth="1" min="3" max="3" width="27.57"/>
    <col customWidth="1" min="4" max="4" width="3.86"/>
    <col customWidth="1" min="5" max="5" width="26.43"/>
    <col customWidth="1" min="6" max="6" width="12.57"/>
    <col customWidth="1" min="7" max="7" width="26.57"/>
    <col customWidth="1" min="8" max="8" width="9.29"/>
    <col customWidth="1" min="9" max="9" width="40.57"/>
  </cols>
  <sheetData>
    <row r="1" ht="18.0" customHeight="1">
      <c r="A1" s="76" t="s">
        <v>71</v>
      </c>
      <c r="B1" s="76" t="s">
        <v>72</v>
      </c>
      <c r="D1" s="78"/>
      <c r="E1" s="80" t="s">
        <v>73</v>
      </c>
      <c r="F1" s="81">
        <v>65.0</v>
      </c>
      <c r="G1" s="80" t="s">
        <v>75</v>
      </c>
      <c r="H1" s="18"/>
    </row>
    <row r="2" ht="18.0" customHeight="1">
      <c r="A2" s="9"/>
      <c r="B2" s="9"/>
      <c r="C2" s="9"/>
      <c r="E2" s="11"/>
      <c r="F2" s="11"/>
      <c r="G2" s="11"/>
    </row>
    <row r="3" ht="18.0" customHeight="1">
      <c r="A3" s="80" t="s">
        <v>76</v>
      </c>
      <c r="B3" s="81" t="s">
        <v>77</v>
      </c>
      <c r="C3" s="80" t="s">
        <v>14</v>
      </c>
      <c r="D3" s="83"/>
      <c r="E3" s="80" t="s">
        <v>76</v>
      </c>
      <c r="F3" s="81" t="s">
        <v>77</v>
      </c>
      <c r="G3" s="80" t="s">
        <v>14</v>
      </c>
      <c r="H3" s="18"/>
    </row>
    <row r="4">
      <c r="A4" s="11"/>
      <c r="B4" s="11"/>
      <c r="C4" s="11"/>
      <c r="E4" s="11"/>
      <c r="F4" s="11"/>
      <c r="G4" s="11"/>
    </row>
    <row r="5" ht="15.75" customHeight="1">
      <c r="A5" s="85" t="s">
        <v>79</v>
      </c>
      <c r="B5" s="87"/>
      <c r="C5" s="87"/>
      <c r="D5" s="83"/>
      <c r="E5" s="85" t="s">
        <v>86</v>
      </c>
      <c r="F5" s="87"/>
      <c r="G5" s="87"/>
      <c r="H5" s="18"/>
    </row>
    <row r="6">
      <c r="A6" s="24" t="s">
        <v>87</v>
      </c>
      <c r="B6" s="89">
        <v>65.0</v>
      </c>
      <c r="C6" s="91"/>
      <c r="D6" s="83"/>
      <c r="E6" s="24" t="s">
        <v>95</v>
      </c>
      <c r="F6" s="89">
        <v>1.0</v>
      </c>
      <c r="G6" s="93" t="s">
        <v>96</v>
      </c>
      <c r="H6" s="18"/>
    </row>
    <row r="7">
      <c r="A7" s="24" t="s">
        <v>97</v>
      </c>
      <c r="B7" s="87"/>
      <c r="C7" s="91"/>
      <c r="D7" s="83"/>
      <c r="E7" s="24" t="s">
        <v>98</v>
      </c>
      <c r="F7" s="89">
        <v>2.0</v>
      </c>
      <c r="G7" s="93" t="s">
        <v>99</v>
      </c>
      <c r="H7" s="18"/>
    </row>
    <row r="8">
      <c r="A8" s="24" t="s">
        <v>100</v>
      </c>
      <c r="B8" s="87"/>
      <c r="C8" s="91"/>
      <c r="D8" s="83"/>
      <c r="E8" s="24" t="s">
        <v>101</v>
      </c>
      <c r="F8" s="89">
        <v>1.0</v>
      </c>
      <c r="G8" s="93" t="s">
        <v>102</v>
      </c>
      <c r="H8" s="18"/>
    </row>
    <row r="9">
      <c r="A9" s="24" t="s">
        <v>103</v>
      </c>
      <c r="B9" s="89" t="s">
        <v>104</v>
      </c>
      <c r="C9" s="91"/>
      <c r="D9" s="83"/>
      <c r="E9" s="24" t="s">
        <v>105</v>
      </c>
      <c r="F9" s="87"/>
      <c r="G9" s="24" t="s">
        <v>106</v>
      </c>
      <c r="H9" s="18"/>
    </row>
    <row r="10" ht="15.75" customHeight="1">
      <c r="A10" s="24" t="s">
        <v>107</v>
      </c>
      <c r="B10" s="87"/>
      <c r="C10" s="91"/>
      <c r="D10" s="83"/>
      <c r="E10" s="85" t="s">
        <v>108</v>
      </c>
      <c r="F10" s="87"/>
      <c r="G10" s="87"/>
      <c r="H10" s="18"/>
    </row>
    <row r="11">
      <c r="A11" s="24" t="s">
        <v>109</v>
      </c>
      <c r="B11" s="89">
        <v>65.0</v>
      </c>
      <c r="C11" s="24" t="s">
        <v>110</v>
      </c>
      <c r="D11" s="83"/>
      <c r="E11" s="95" t="s">
        <v>111</v>
      </c>
      <c r="F11" s="87"/>
      <c r="G11" s="87"/>
      <c r="H11" s="18"/>
    </row>
    <row r="12">
      <c r="A12" s="24" t="s">
        <v>113</v>
      </c>
      <c r="B12" s="89">
        <v>65.0</v>
      </c>
      <c r="C12" s="91"/>
      <c r="D12" s="83"/>
      <c r="E12" s="24" t="s">
        <v>114</v>
      </c>
      <c r="F12" s="87"/>
      <c r="G12" s="87"/>
      <c r="H12" s="18"/>
    </row>
    <row r="13">
      <c r="A13" s="97" t="s">
        <v>115</v>
      </c>
      <c r="B13" s="87"/>
      <c r="C13" s="91"/>
      <c r="D13" s="83"/>
      <c r="E13" s="99"/>
      <c r="F13" s="87"/>
      <c r="G13" s="87"/>
      <c r="H13" s="18"/>
    </row>
    <row r="14">
      <c r="A14" s="95" t="s">
        <v>117</v>
      </c>
      <c r="B14" s="87"/>
      <c r="C14" s="91"/>
      <c r="D14" s="83"/>
      <c r="E14" s="24" t="s">
        <v>118</v>
      </c>
      <c r="F14" s="87"/>
      <c r="G14" s="87"/>
      <c r="H14" s="18"/>
    </row>
    <row r="15">
      <c r="A15" s="24" t="s">
        <v>119</v>
      </c>
      <c r="B15" s="89">
        <v>65.0</v>
      </c>
      <c r="C15" s="91"/>
      <c r="D15" s="83"/>
      <c r="E15" s="24" t="s">
        <v>120</v>
      </c>
      <c r="F15" s="87"/>
      <c r="G15" s="87"/>
      <c r="H15" s="18"/>
    </row>
    <row r="16">
      <c r="A16" s="24" t="s">
        <v>121</v>
      </c>
      <c r="B16" s="87"/>
      <c r="C16" s="91"/>
      <c r="D16" s="83"/>
      <c r="E16" s="24" t="s">
        <v>122</v>
      </c>
      <c r="F16" s="101"/>
      <c r="G16" s="102"/>
      <c r="H16" s="18"/>
    </row>
    <row r="17">
      <c r="A17" s="97" t="s">
        <v>123</v>
      </c>
      <c r="B17" s="87"/>
      <c r="C17" s="87"/>
      <c r="D17" s="83"/>
      <c r="E17" s="24" t="s">
        <v>124</v>
      </c>
      <c r="F17" s="87"/>
      <c r="G17" s="87"/>
      <c r="H17" s="18"/>
    </row>
    <row r="18">
      <c r="A18" s="24" t="s">
        <v>125</v>
      </c>
      <c r="B18" s="87"/>
      <c r="C18" s="87"/>
      <c r="D18" s="83"/>
      <c r="E18" s="24" t="s">
        <v>126</v>
      </c>
      <c r="F18" s="101"/>
      <c r="G18" s="110"/>
      <c r="H18" s="18"/>
    </row>
    <row r="19">
      <c r="A19" s="24" t="s">
        <v>131</v>
      </c>
      <c r="B19" s="87"/>
      <c r="C19" s="87"/>
      <c r="D19" s="83"/>
      <c r="E19" s="24" t="s">
        <v>132</v>
      </c>
      <c r="F19" s="87"/>
      <c r="G19" s="89" t="s">
        <v>48</v>
      </c>
      <c r="H19" s="18"/>
    </row>
    <row r="20">
      <c r="A20" s="24" t="s">
        <v>133</v>
      </c>
      <c r="B20" s="87"/>
      <c r="C20" s="87"/>
      <c r="D20" s="83"/>
      <c r="E20" s="24" t="s">
        <v>134</v>
      </c>
      <c r="F20" s="99"/>
      <c r="G20" s="99"/>
      <c r="H20" s="18"/>
    </row>
    <row r="21">
      <c r="A21" s="24" t="s">
        <v>135</v>
      </c>
      <c r="B21" s="89">
        <v>65.0</v>
      </c>
      <c r="C21" s="93" t="s">
        <v>110</v>
      </c>
      <c r="D21" s="83"/>
      <c r="E21" s="24" t="s">
        <v>136</v>
      </c>
      <c r="F21" s="87"/>
      <c r="G21" s="99"/>
      <c r="H21" s="18"/>
    </row>
    <row r="22">
      <c r="A22" s="24" t="s">
        <v>137</v>
      </c>
      <c r="B22" s="87"/>
      <c r="C22" s="87"/>
      <c r="D22" s="83"/>
      <c r="E22" s="24" t="s">
        <v>138</v>
      </c>
      <c r="F22" s="89">
        <v>1.0</v>
      </c>
      <c r="G22" s="112"/>
      <c r="H22" s="18"/>
    </row>
    <row r="23">
      <c r="A23" s="24" t="s">
        <v>143</v>
      </c>
      <c r="B23" s="87"/>
      <c r="C23" s="87"/>
      <c r="D23" s="83"/>
      <c r="E23" s="85" t="s">
        <v>144</v>
      </c>
      <c r="F23" s="87"/>
      <c r="G23" s="87"/>
      <c r="H23" s="18"/>
    </row>
    <row r="24">
      <c r="A24" s="11"/>
      <c r="B24" s="11"/>
      <c r="C24" s="11"/>
      <c r="D24" s="78"/>
      <c r="E24" s="24" t="s">
        <v>145</v>
      </c>
      <c r="F24" s="89" t="s">
        <v>146</v>
      </c>
      <c r="G24" s="95" t="s">
        <v>148</v>
      </c>
      <c r="H24" s="18"/>
    </row>
    <row r="25" ht="15.75" customHeight="1">
      <c r="A25" s="85" t="s">
        <v>149</v>
      </c>
      <c r="B25" s="99"/>
      <c r="C25" s="87"/>
      <c r="D25" s="83"/>
      <c r="E25" s="24" t="s">
        <v>150</v>
      </c>
      <c r="F25" s="87"/>
      <c r="G25" s="87"/>
      <c r="H25" s="18"/>
    </row>
    <row r="26" ht="15.75" customHeight="1">
      <c r="A26" s="95" t="s">
        <v>152</v>
      </c>
      <c r="B26" s="87"/>
      <c r="C26" s="34"/>
      <c r="D26" s="78"/>
      <c r="E26" s="95" t="s">
        <v>153</v>
      </c>
      <c r="F26" s="89">
        <v>6.0</v>
      </c>
      <c r="G26" s="87"/>
      <c r="H26" s="18"/>
    </row>
    <row r="27">
      <c r="A27" s="24" t="s">
        <v>155</v>
      </c>
      <c r="B27" s="87"/>
      <c r="C27" s="91"/>
      <c r="D27" s="83"/>
      <c r="E27" s="95" t="s">
        <v>156</v>
      </c>
      <c r="F27" s="89">
        <v>6.0</v>
      </c>
      <c r="G27" s="89" t="s">
        <v>157</v>
      </c>
      <c r="H27" s="18"/>
    </row>
    <row r="28">
      <c r="A28" s="24" t="s">
        <v>159</v>
      </c>
      <c r="B28" s="89">
        <v>4.0</v>
      </c>
      <c r="C28" s="95" t="s">
        <v>161</v>
      </c>
      <c r="D28" s="83"/>
      <c r="E28" s="95" t="s">
        <v>163</v>
      </c>
      <c r="F28" s="99"/>
      <c r="G28" s="99"/>
      <c r="H28" s="18"/>
    </row>
    <row r="29">
      <c r="A29" s="24" t="s">
        <v>164</v>
      </c>
      <c r="B29" s="87"/>
      <c r="C29" s="91"/>
      <c r="D29" s="83"/>
      <c r="E29" s="24" t="s">
        <v>165</v>
      </c>
      <c r="F29" s="87"/>
      <c r="G29" s="110"/>
      <c r="H29" s="18"/>
    </row>
    <row r="30">
      <c r="A30" s="24" t="s">
        <v>166</v>
      </c>
      <c r="B30" s="89">
        <v>2.0</v>
      </c>
      <c r="C30" s="95" t="s">
        <v>167</v>
      </c>
      <c r="D30" s="83"/>
      <c r="E30" s="95" t="s">
        <v>168</v>
      </c>
      <c r="F30" s="87"/>
      <c r="G30" s="99"/>
      <c r="H30" s="18"/>
    </row>
    <row r="31">
      <c r="A31" s="24" t="s">
        <v>169</v>
      </c>
      <c r="B31" s="87"/>
      <c r="C31" s="110"/>
      <c r="D31" s="83"/>
      <c r="E31" s="95" t="s">
        <v>170</v>
      </c>
      <c r="F31" s="89">
        <v>1.0</v>
      </c>
      <c r="G31" s="87"/>
      <c r="H31" s="18"/>
    </row>
    <row r="32">
      <c r="A32" s="24" t="s">
        <v>171</v>
      </c>
      <c r="B32" s="87"/>
      <c r="C32" s="87"/>
      <c r="D32" s="83"/>
      <c r="E32" s="95" t="s">
        <v>172</v>
      </c>
      <c r="F32" s="89" t="s">
        <v>173</v>
      </c>
      <c r="G32" s="99"/>
      <c r="H32" s="18"/>
    </row>
    <row r="33">
      <c r="A33" s="24" t="s">
        <v>175</v>
      </c>
      <c r="B33" s="89">
        <v>2.0</v>
      </c>
      <c r="C33" s="110"/>
      <c r="D33" s="83"/>
      <c r="E33" s="24" t="s">
        <v>177</v>
      </c>
      <c r="F33" s="87"/>
      <c r="G33" s="24" t="s">
        <v>179</v>
      </c>
      <c r="H33" s="18"/>
    </row>
    <row r="34">
      <c r="A34" s="24" t="s">
        <v>180</v>
      </c>
      <c r="B34" s="87"/>
      <c r="C34" s="24" t="s">
        <v>182</v>
      </c>
      <c r="D34" s="83"/>
      <c r="E34" s="24" t="s">
        <v>183</v>
      </c>
      <c r="F34" s="87"/>
      <c r="G34" s="24" t="s">
        <v>184</v>
      </c>
      <c r="H34" s="18"/>
    </row>
    <row r="35">
      <c r="A35" s="95" t="s">
        <v>185</v>
      </c>
      <c r="B35" s="87"/>
      <c r="C35" s="24" t="s">
        <v>182</v>
      </c>
      <c r="D35" s="83"/>
      <c r="E35" s="97" t="s">
        <v>186</v>
      </c>
      <c r="F35" s="97">
        <v>2.0</v>
      </c>
      <c r="G35" s="35"/>
      <c r="H35" s="18"/>
    </row>
    <row r="36">
      <c r="A36" s="95" t="s">
        <v>187</v>
      </c>
      <c r="B36" s="87"/>
      <c r="C36" s="98"/>
      <c r="D36" s="83"/>
      <c r="E36" s="97" t="s">
        <v>188</v>
      </c>
      <c r="F36" s="97" t="s">
        <v>104</v>
      </c>
      <c r="G36" s="35"/>
      <c r="H36" s="18"/>
    </row>
    <row r="37">
      <c r="A37" s="95" t="s">
        <v>189</v>
      </c>
      <c r="B37" s="116"/>
      <c r="C37" s="117"/>
      <c r="D37" s="83"/>
      <c r="E37" s="97" t="s">
        <v>197</v>
      </c>
      <c r="F37" s="97">
        <v>1.0</v>
      </c>
      <c r="G37" s="35"/>
      <c r="H37" s="18"/>
    </row>
    <row r="38">
      <c r="A38" s="11"/>
      <c r="B38" s="11"/>
      <c r="C38" s="119"/>
      <c r="D38" s="78"/>
      <c r="E38" s="97" t="s">
        <v>204</v>
      </c>
      <c r="F38" s="97" t="s">
        <v>104</v>
      </c>
      <c r="G38" s="35"/>
      <c r="H38" s="18"/>
    </row>
    <row r="39" ht="16.5" customHeight="1">
      <c r="A39" s="120"/>
      <c r="B39" s="121"/>
      <c r="C39" s="18"/>
      <c r="D39" s="78"/>
      <c r="E39" s="97" t="s">
        <v>214</v>
      </c>
      <c r="F39" s="97" t="s">
        <v>215</v>
      </c>
      <c r="G39" s="97" t="s">
        <v>216</v>
      </c>
      <c r="H39" s="18"/>
    </row>
    <row r="40" ht="16.5" customHeight="1">
      <c r="A40" s="121"/>
      <c r="B40" s="121"/>
      <c r="C40" s="18"/>
      <c r="D40" s="78"/>
      <c r="E40" s="85" t="s">
        <v>217</v>
      </c>
      <c r="F40" s="87"/>
      <c r="G40" s="87"/>
      <c r="H40" s="18"/>
    </row>
    <row r="41">
      <c r="A41" s="124"/>
      <c r="B41" s="124"/>
      <c r="C41" s="125"/>
      <c r="D41" s="126"/>
      <c r="E41" s="91"/>
      <c r="F41" s="116"/>
      <c r="G41" s="127"/>
      <c r="H41" s="125"/>
      <c r="I41" s="128"/>
    </row>
    <row r="42">
      <c r="A42" s="130"/>
      <c r="B42" s="130"/>
      <c r="C42" s="125"/>
      <c r="D42" s="126"/>
      <c r="E42" s="132" t="s">
        <v>218</v>
      </c>
      <c r="F42" s="134" t="s">
        <v>219</v>
      </c>
      <c r="G42" s="132" t="s">
        <v>221</v>
      </c>
      <c r="H42" s="125"/>
      <c r="I42" s="128"/>
    </row>
    <row r="43">
      <c r="A43" s="136"/>
      <c r="B43" s="136"/>
      <c r="C43" s="125"/>
      <c r="D43" s="126"/>
      <c r="E43" s="138"/>
      <c r="F43" s="140"/>
      <c r="G43" s="142" t="s">
        <v>225</v>
      </c>
      <c r="H43" s="125"/>
      <c r="I43" s="128"/>
    </row>
    <row r="44" ht="16.5" customHeight="1">
      <c r="A44" s="120"/>
      <c r="B44" s="120"/>
      <c r="C44" s="18"/>
      <c r="D44" s="78"/>
      <c r="E44" s="143"/>
      <c r="F44" s="145"/>
      <c r="G44" s="146" t="s">
        <v>240</v>
      </c>
      <c r="H44" s="18"/>
    </row>
    <row r="45" ht="16.5" customHeight="1">
      <c r="A45" s="121"/>
      <c r="B45" s="121"/>
      <c r="C45" s="18"/>
      <c r="D45" s="78"/>
      <c r="E45" s="99"/>
      <c r="F45" s="87"/>
      <c r="G45" s="127"/>
      <c r="H45" s="18"/>
    </row>
    <row r="46">
      <c r="A46" s="119"/>
      <c r="B46" s="119"/>
      <c r="D46" s="78"/>
      <c r="E46" s="147" t="s">
        <v>241</v>
      </c>
      <c r="F46" s="148"/>
      <c r="G46" s="127"/>
      <c r="H46" s="18"/>
    </row>
    <row r="47">
      <c r="D47" s="78"/>
      <c r="E47" s="149"/>
      <c r="F47" s="119"/>
      <c r="G47" s="150"/>
      <c r="H47" s="18"/>
    </row>
    <row r="48">
      <c r="D48" s="78"/>
      <c r="E48" s="18"/>
      <c r="G48" s="78"/>
      <c r="H48" s="18"/>
    </row>
    <row r="49">
      <c r="D49" s="78"/>
      <c r="E49" s="151"/>
      <c r="F49" s="9"/>
      <c r="G49" s="62"/>
      <c r="H49" s="18"/>
    </row>
    <row r="50">
      <c r="D50" s="78"/>
      <c r="E50" s="35"/>
      <c r="F50" s="87"/>
      <c r="G50" s="99"/>
      <c r="H50" s="18"/>
    </row>
  </sheetData>
  <mergeCells count="1">
    <mergeCell ref="B1:C1"/>
  </mergeCells>
  <drawing r:id="rId1"/>
</worksheet>
</file>