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102" documentId="13_ncr:1_{C80A7A19-3AA5-4B46-8647-67AEE6CBE25E}" xr6:coauthVersionLast="47" xr6:coauthVersionMax="47" xr10:uidLastSave="{D0531DA0-64BA-442E-B2E2-E306BE904912}"/>
  <bookViews>
    <workbookView xWindow="-108" yWindow="-108" windowWidth="23256" windowHeight="12456" xr2:uid="{BC014D1A-FC1D-4F06-BE31-55AE42E19903}"/>
  </bookViews>
  <sheets>
    <sheet name="FBT on vehic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3" l="1"/>
  <c r="E42" i="3"/>
  <c r="C41" i="3"/>
  <c r="C33" i="3"/>
  <c r="G48" i="3"/>
  <c r="G42" i="3"/>
  <c r="D29" i="3"/>
  <c r="E28" i="3"/>
  <c r="C37" i="3"/>
  <c r="E38" i="3"/>
  <c r="E39" i="3" s="1"/>
  <c r="E24" i="3"/>
  <c r="D25" i="3"/>
  <c r="E19" i="3"/>
  <c r="D20" i="3"/>
  <c r="B19" i="3"/>
  <c r="B24" i="3"/>
  <c r="E34" i="3" l="1"/>
  <c r="E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8" authorId="0" shapeId="0" xr:uid="{2DDAEF69-C476-4975-AAA3-6057BA293DDF}">
      <text>
        <r>
          <rPr>
            <sz val="9"/>
            <color indexed="81"/>
            <rFont val="Tahoma"/>
            <family val="2"/>
          </rPr>
          <t xml:space="preserve">Update personal use from 100% </t>
        </r>
        <r>
          <rPr>
            <b/>
            <sz val="9"/>
            <color indexed="81"/>
            <rFont val="Tahoma"/>
            <family val="2"/>
          </rPr>
          <t>(default)</t>
        </r>
        <r>
          <rPr>
            <sz val="9"/>
            <color indexed="81"/>
            <rFont val="Tahoma"/>
            <family val="2"/>
          </rPr>
          <t xml:space="preserve"> if there is a restricted use of the vehicle in place. 
E.g. if the vehicle is only available for private use on weekends, the equation would be 52 weekends x 2 days, as a percentage of 365 days in a year [(52*2)/356]</t>
        </r>
      </text>
    </comment>
    <comment ref="F18" authorId="0" shapeId="0" xr:uid="{075B9D6C-E5D2-4BF7-8B74-1312AB82E083}">
      <text>
        <r>
          <rPr>
            <sz val="9"/>
            <color indexed="81"/>
            <rFont val="Tahoma"/>
            <family val="2"/>
          </rPr>
          <t xml:space="preserve">Options for FBT Rate include:
1. 20% Straight Line </t>
        </r>
        <r>
          <rPr>
            <b/>
            <sz val="9"/>
            <color indexed="81"/>
            <rFont val="Tahoma"/>
            <family val="2"/>
          </rPr>
          <t>(default)</t>
        </r>
        <r>
          <rPr>
            <sz val="9"/>
            <color indexed="81"/>
            <rFont val="Tahoma"/>
            <family val="2"/>
          </rPr>
          <t xml:space="preserve">
2. 36% Diminishing Value</t>
        </r>
      </text>
    </comment>
    <comment ref="D19" authorId="0" shapeId="0" xr:uid="{4E9A0380-4DBB-458C-BC14-91E050C04F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 the months if a vehicle has been purchased part way through the year.
</t>
        </r>
      </text>
    </comment>
    <comment ref="D24" authorId="0" shapeId="0" xr:uid="{5D24A22C-69B9-49C5-AD10-4DDB712051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 the months if a vehicle has been purchased part way through the year.
</t>
        </r>
      </text>
    </comment>
    <comment ref="D28" authorId="0" shapeId="0" xr:uid="{8B6F743B-135C-4681-92D2-CB0D78F87C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 the months if a vehicle has been purchased part way through the year.
</t>
        </r>
      </text>
    </comment>
  </commentList>
</comments>
</file>

<file path=xl/sharedStrings.xml><?xml version="1.0" encoding="utf-8"?>
<sst xmlns="http://schemas.openxmlformats.org/spreadsheetml/2006/main" count="68" uniqueCount="49">
  <si>
    <t>FBT Rate</t>
  </si>
  <si>
    <t>Personal Use</t>
  </si>
  <si>
    <t>Cr FBT on Private Use of Vehicle</t>
  </si>
  <si>
    <t>Cr GST</t>
  </si>
  <si>
    <t>Period/Year Ended</t>
  </si>
  <si>
    <t>Key</t>
  </si>
  <si>
    <t>Client Name</t>
  </si>
  <si>
    <t>Preparer</t>
  </si>
  <si>
    <t>Populate each box with the relevant information</t>
  </si>
  <si>
    <t>Date</t>
  </si>
  <si>
    <t>FBT on Private Use of Motor Vehicle</t>
  </si>
  <si>
    <t>Background</t>
  </si>
  <si>
    <t>The vehicle must be owned in the Company in order for FBT to be triggered. If there is a restrictive use letter written from the director to the shareholder employee, there are some situations where a vehicle can be exempt from FBT</t>
  </si>
  <si>
    <t>Instructions for the workbook below</t>
  </si>
  <si>
    <t>*Only enter details into the blue boxes*</t>
  </si>
  <si>
    <t>Date of Purchase</t>
  </si>
  <si>
    <t>Months owned in the FY</t>
  </si>
  <si>
    <r>
      <t xml:space="preserve">If a motor vehicle is </t>
    </r>
    <r>
      <rPr>
        <b/>
        <sz val="10"/>
        <color rgb="FF000000"/>
        <rFont val="Calibri"/>
        <family val="2"/>
        <scheme val="minor"/>
      </rPr>
      <t>available</t>
    </r>
    <r>
      <rPr>
        <sz val="10"/>
        <color rgb="FF000000"/>
        <rFont val="Calibri"/>
        <family val="2"/>
        <scheme val="minor"/>
      </rPr>
      <t xml:space="preserve"> for private use by a shareholder employee, we're required to calcualte and account for Fringe Benefit Income. This is taxable income in the Company. </t>
    </r>
  </si>
  <si>
    <r>
      <t xml:space="preserve">2. Populate all fields in the </t>
    </r>
    <r>
      <rPr>
        <b/>
        <sz val="10"/>
        <color rgb="FF000000"/>
        <rFont val="Calibri"/>
        <family val="2"/>
        <scheme val="minor"/>
      </rPr>
      <t>blue</t>
    </r>
    <r>
      <rPr>
        <sz val="10"/>
        <color rgb="FF000000"/>
        <rFont val="Calibri"/>
        <family val="2"/>
        <scheme val="minor"/>
      </rPr>
      <t xml:space="preserve"> boxes</t>
    </r>
  </si>
  <si>
    <t xml:space="preserve">3. Post the journal in the green box </t>
  </si>
  <si>
    <t>Journal to be posted in Xero</t>
  </si>
  <si>
    <t>Vehicle Name (as per depreciation schedule)</t>
  </si>
  <si>
    <r>
      <t xml:space="preserve">GST </t>
    </r>
    <r>
      <rPr>
        <b/>
        <u/>
        <sz val="10"/>
        <rFont val="Calibri"/>
        <family val="2"/>
        <scheme val="minor"/>
      </rPr>
      <t>Incl</t>
    </r>
    <r>
      <rPr>
        <b/>
        <sz val="10"/>
        <rFont val="Calibri"/>
        <family val="2"/>
        <scheme val="minor"/>
      </rPr>
      <t xml:space="preserve"> Cost</t>
    </r>
  </si>
  <si>
    <t>1. Enter each vehicle subject to FBT into a line below</t>
  </si>
  <si>
    <t>Summit Property Maintenance Limited</t>
  </si>
  <si>
    <t>Nissan Navarra</t>
  </si>
  <si>
    <t>Mitsubishi Outlander</t>
  </si>
  <si>
    <t>2023 Annual accounts: to record FBT on private use of vehicle</t>
  </si>
  <si>
    <t>Dr Drawings - Shane</t>
  </si>
  <si>
    <t>Dr Drawings - Emma</t>
  </si>
  <si>
    <t>Per last year, client mentioned private use for weekend</t>
  </si>
  <si>
    <t>RM</t>
  </si>
  <si>
    <t>Ford Ranger NTL476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</si>
  <si>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</si>
  <si>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</si>
  <si>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</si>
  <si>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</si>
  <si>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</si>
  <si>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</si>
  <si>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</si>
  <si>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</si>
  <si>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</si>
  <si>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</si>
  <si>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 owned in the FY</t>
  </si>
  <si>
    <t>Total Days - Navara</t>
  </si>
  <si>
    <t>February</t>
  </si>
  <si>
    <t>March</t>
  </si>
  <si>
    <t>Total Days - Ford</t>
  </si>
  <si>
    <t>Sold - 5/12/2023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</si>
</sst>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* #,##0_-;\-* #,##0_-;_-* &quot;-&quot;??_-;_-@_-"/>
    <numFmt numFmtId="166" formatCode="_-* #,##0.0_-;\-* #,##0.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4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3" borderId="0" xfId="0" applyFont="1" applyFill="1" applyAlignment="1">
      <alignment horizontal="right"/>
    </xf>
    <xf numFmtId="0" fontId="4" fillId="0" borderId="5" xfId="0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6" fillId="0" borderId="0" xfId="0" applyFont="1" applyAlignment="1">
      <alignment horizontal="left"/>
    </xf>
    <xf numFmtId="0" fontId="9" fillId="3" borderId="0" xfId="0" applyFont="1" applyFill="1"/>
    <xf numFmtId="0" fontId="4" fillId="0" borderId="0" xfId="0" applyFont="1" applyAlignment="1">
      <alignment horizontal="right"/>
    </xf>
    <xf numFmtId="0" fontId="4" fillId="0" borderId="4" xfId="0" applyFont="1" applyBorder="1"/>
    <xf numFmtId="0" fontId="9" fillId="0" borderId="4" xfId="0" applyFont="1" applyBorder="1"/>
    <xf numFmtId="0" fontId="9" fillId="0" borderId="2" xfId="0" applyFont="1" applyBorder="1"/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2" borderId="0" xfId="0" applyFont="1" applyFill="1"/>
    <xf numFmtId="164" fontId="12" fillId="2" borderId="0" xfId="1" applyFont="1" applyFill="1" applyBorder="1"/>
    <xf numFmtId="165" fontId="12" fillId="2" borderId="0" xfId="3" applyNumberFormat="1" applyFont="1" applyFill="1" applyBorder="1"/>
    <xf numFmtId="9" fontId="12" fillId="0" borderId="0" xfId="2" applyFont="1" applyBorder="1"/>
    <xf numFmtId="9" fontId="12" fillId="0" borderId="0" xfId="0" applyNumberFormat="1" applyFont="1"/>
    <xf numFmtId="164" fontId="12" fillId="0" borderId="0" xfId="0" applyNumberFormat="1" applyFont="1"/>
    <xf numFmtId="0" fontId="12" fillId="0" borderId="0" xfId="0" applyFont="1" applyAlignment="1">
      <alignment horizontal="left"/>
    </xf>
    <xf numFmtId="14" fontId="12" fillId="2" borderId="0" xfId="1" applyNumberFormat="1" applyFont="1" applyFill="1" applyBorder="1"/>
    <xf numFmtId="0" fontId="14" fillId="0" borderId="0" xfId="0" applyFont="1" applyAlignment="1">
      <alignment horizontal="left" vertical="center"/>
    </xf>
    <xf numFmtId="164" fontId="12" fillId="5" borderId="0" xfId="1" applyFont="1" applyFill="1" applyBorder="1"/>
    <xf numFmtId="164" fontId="12" fillId="5" borderId="0" xfId="0" applyNumberFormat="1" applyFont="1" applyFill="1"/>
    <xf numFmtId="0" fontId="12" fillId="5" borderId="0" xfId="0" applyFont="1" applyFill="1"/>
    <xf numFmtId="0" fontId="13" fillId="0" borderId="0" xfId="0" applyFont="1"/>
    <xf numFmtId="0" fontId="12" fillId="5" borderId="0" xfId="0" applyFont="1" applyFill="1" applyAlignment="1">
      <alignment horizontal="left" indent="1"/>
    </xf>
    <xf numFmtId="0" fontId="6" fillId="5" borderId="0" xfId="0" applyFont="1" applyFill="1" applyAlignment="1">
      <alignment horizontal="right"/>
    </xf>
    <xf numFmtId="9" fontId="12" fillId="0" borderId="0" xfId="2" applyFont="1"/>
    <xf numFmtId="43" fontId="9" fillId="0" borderId="0" xfId="3" applyFont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0" borderId="4" xfId="0" applyFont="1" applyBorder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166" fontId="12" fillId="2" borderId="0" xfId="3" applyNumberFormat="1" applyFont="1" applyFill="1" applyBorder="1"/>
    <xf numFmtId="0" fontId="18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282575</xdr:colOff>
      <xdr:row>27</xdr:row>
      <xdr:rowOff>95453</xdr:rowOff>
    </xdr:from>
    <xdr:to>
      <xdr:col>10</xdr:col>
      <xdr:colOff>389742</xdr:colOff>
      <xdr:row>53</xdr:row>
      <xdr:rowOff>126356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7B5E9-6E17-3FC0-545B-DF895D94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3850" y="4877003"/>
          <a:ext cx="5396717" cy="4428278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224790</xdr:colOff>
      <xdr:row>53</xdr:row>
      <xdr:rowOff>49530</xdr:rowOff>
    </xdr:from>
    <xdr:to>
      <xdr:col>4</xdr:col>
      <xdr:colOff>411480</xdr:colOff>
      <xdr:row>68</xdr:row>
      <xdr:rowOff>12299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10F5E4-A657-303C-59D6-697F495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9627870"/>
          <a:ext cx="7608570" cy="27059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807C-01AF-4ED8-BAB1-E4A65A553B35}">
  <dimension ref="A1:J48"/>
  <sheetViews>
    <sheetView tabSelected="1" workbookViewId="0">
      <selection activeCell="H27" sqref="H27"/>
    </sheetView>
  </sheetViews>
  <sheetFormatPr defaultColWidth="9" defaultRowHeight="14.4" x14ac:dyDescent="0.3"/>
  <cols>
    <col min="1" max="1" width="39.21875" customWidth="1"/>
    <col min="2" max="2" width="30.44140625" bestFit="1" customWidth="1"/>
    <col min="3" max="3" width="19.5546875" customWidth="1"/>
    <col min="4" max="4" width="19" bestFit="1" customWidth="1"/>
    <col min="5" max="5" width="15" bestFit="1" customWidth="1"/>
    <col min="6" max="6" width="17.33203125" customWidth="1"/>
    <col min="7" max="7" width="13.77734375" customWidth="1"/>
    <col min="8" max="8" width="37.21875" bestFit="1" customWidth="1"/>
    <col min="9" max="9" width="22.21875" bestFit="1" customWidth="1"/>
    <col min="10" max="10" width="16.21875" customWidth="1"/>
  </cols>
  <sheetData>
    <row r="1" spans="1:9" ht="21" x14ac:dyDescent="0.3">
      <c r="A1" s="6" t="s">
        <v>10</v>
      </c>
      <c r="B1" s="7"/>
      <c r="C1" s="8"/>
      <c r="D1" s="8"/>
      <c r="E1" s="5" t="s">
        <v>4</v>
      </c>
      <c r="F1" s="1">
        <v>45382</v>
      </c>
      <c r="G1" s="8"/>
      <c r="H1" s="42" t="s">
        <v>5</v>
      </c>
      <c r="I1" s="43"/>
    </row>
    <row r="2" spans="1:9" x14ac:dyDescent="0.3">
      <c r="A2" s="9" t="s">
        <v>6</v>
      </c>
      <c r="B2" s="10" t="s">
        <v>24</v>
      </c>
      <c r="C2" s="8"/>
      <c r="D2" s="8"/>
      <c r="E2" s="11" t="s">
        <v>7</v>
      </c>
      <c r="F2" s="3" t="s">
        <v>31</v>
      </c>
      <c r="G2" s="8"/>
      <c r="H2" s="44" t="s">
        <v>8</v>
      </c>
      <c r="I2" s="46"/>
    </row>
    <row r="3" spans="1:9" x14ac:dyDescent="0.3">
      <c r="A3" s="9"/>
      <c r="B3" s="8"/>
      <c r="C3" s="8"/>
      <c r="D3" s="8"/>
      <c r="E3" s="11" t="s">
        <v>9</v>
      </c>
      <c r="F3" s="1">
        <v>45393</v>
      </c>
      <c r="G3" s="8"/>
      <c r="H3" s="45"/>
      <c r="I3" s="47"/>
    </row>
    <row r="4" spans="1:9" x14ac:dyDescent="0.3">
      <c r="A4" s="12"/>
      <c r="B4" s="12"/>
      <c r="C4" s="13"/>
      <c r="D4" s="13"/>
      <c r="E4" s="13"/>
      <c r="F4" s="13"/>
      <c r="G4" s="48"/>
      <c r="H4" s="48"/>
      <c r="I4" s="14"/>
    </row>
    <row r="5" spans="1:9" x14ac:dyDescent="0.3">
      <c r="A5" s="8"/>
      <c r="B5" s="8"/>
      <c r="C5" s="8"/>
      <c r="D5" s="8"/>
      <c r="E5" s="8"/>
      <c r="F5" s="8"/>
      <c r="G5" s="4"/>
      <c r="H5" s="4"/>
      <c r="I5" s="8"/>
    </row>
    <row r="6" spans="1:9" x14ac:dyDescent="0.3">
      <c r="A6" s="15" t="s">
        <v>11</v>
      </c>
      <c r="B6" s="15"/>
      <c r="C6" s="8"/>
      <c r="D6" s="8"/>
      <c r="E6" s="8"/>
      <c r="F6" s="8"/>
      <c r="G6" s="2"/>
      <c r="H6" s="2"/>
      <c r="I6" s="8"/>
    </row>
    <row r="7" spans="1:9" x14ac:dyDescent="0.3">
      <c r="A7" s="16" t="s">
        <v>17</v>
      </c>
      <c r="B7" s="16"/>
      <c r="C7" s="16"/>
      <c r="D7" s="16"/>
      <c r="E7" s="16"/>
      <c r="F7" s="16"/>
      <c r="G7" s="2"/>
      <c r="H7" s="2"/>
      <c r="I7" s="8"/>
    </row>
    <row r="8" spans="1:9" x14ac:dyDescent="0.3">
      <c r="A8" s="17" t="s">
        <v>12</v>
      </c>
      <c r="B8" s="18"/>
      <c r="C8" s="18"/>
      <c r="D8" s="18"/>
      <c r="E8" s="18"/>
      <c r="F8" s="18"/>
      <c r="G8" s="2"/>
      <c r="H8" s="2"/>
      <c r="I8" s="8"/>
    </row>
    <row r="9" spans="1:9" x14ac:dyDescent="0.3">
      <c r="A9" s="18"/>
      <c r="B9" s="18"/>
      <c r="C9" s="18"/>
      <c r="D9" s="18"/>
      <c r="E9" s="18"/>
      <c r="F9" s="18"/>
      <c r="G9" s="2"/>
      <c r="H9" s="2"/>
      <c r="I9" s="8"/>
    </row>
    <row r="10" spans="1:9" x14ac:dyDescent="0.3">
      <c r="A10" s="19" t="s">
        <v>13</v>
      </c>
      <c r="B10" s="18"/>
      <c r="C10" s="18"/>
      <c r="D10" s="18"/>
      <c r="E10" s="18"/>
      <c r="F10" s="18"/>
      <c r="G10" s="2"/>
      <c r="H10" s="2"/>
      <c r="I10" s="8"/>
    </row>
    <row r="11" spans="1:9" x14ac:dyDescent="0.3">
      <c r="A11" s="17" t="s">
        <v>14</v>
      </c>
      <c r="B11" s="17"/>
      <c r="C11" s="17"/>
      <c r="D11" s="17"/>
      <c r="E11" s="17"/>
      <c r="F11" s="2"/>
      <c r="G11" s="2"/>
      <c r="H11" s="2"/>
      <c r="I11" s="8"/>
    </row>
    <row r="12" spans="1:9" x14ac:dyDescent="0.3">
      <c r="A12" s="17"/>
      <c r="B12" s="17"/>
      <c r="C12" s="17"/>
      <c r="D12" s="17"/>
      <c r="E12" s="17"/>
      <c r="F12" s="2"/>
      <c r="G12" s="2"/>
      <c r="H12" s="2"/>
      <c r="I12" s="8"/>
    </row>
    <row r="13" spans="1:9" x14ac:dyDescent="0.3">
      <c r="A13" s="17" t="s">
        <v>23</v>
      </c>
      <c r="B13" s="17"/>
      <c r="C13" s="17"/>
      <c r="D13" s="17"/>
      <c r="E13" s="17"/>
      <c r="F13" s="2"/>
      <c r="G13" s="2"/>
      <c r="H13" s="2"/>
      <c r="I13" s="8"/>
    </row>
    <row r="14" spans="1:9" x14ac:dyDescent="0.3">
      <c r="A14" s="17" t="s">
        <v>18</v>
      </c>
      <c r="B14" s="17"/>
      <c r="C14" s="17"/>
      <c r="D14" s="17"/>
      <c r="E14" s="17"/>
      <c r="F14" s="2"/>
      <c r="G14" s="2"/>
      <c r="H14" s="2"/>
      <c r="I14" s="8"/>
    </row>
    <row r="15" spans="1:9" x14ac:dyDescent="0.3">
      <c r="A15" s="17" t="s">
        <v>19</v>
      </c>
      <c r="B15" s="17"/>
      <c r="C15" s="17"/>
      <c r="D15" s="17"/>
      <c r="E15" s="17"/>
      <c r="F15" s="2"/>
      <c r="G15" s="2"/>
      <c r="H15" s="2"/>
      <c r="I15" s="8"/>
    </row>
    <row r="16" spans="1:9" x14ac:dyDescent="0.3">
      <c r="A16" s="17"/>
      <c r="B16" s="17"/>
      <c r="C16" s="17"/>
      <c r="D16" s="17"/>
      <c r="E16" s="17"/>
      <c r="F16" s="2"/>
      <c r="G16" s="2"/>
      <c r="H16" s="2"/>
      <c r="I16" s="8"/>
    </row>
    <row r="17" spans="1:9" x14ac:dyDescent="0.3">
      <c r="A17" s="29"/>
      <c r="B17" s="17"/>
      <c r="C17" s="17"/>
      <c r="D17" s="17"/>
      <c r="E17" s="17"/>
      <c r="F17" s="2"/>
      <c r="G17" s="2"/>
      <c r="H17" s="2"/>
      <c r="I17" s="8"/>
    </row>
    <row r="18" spans="1:9" s="20" customFormat="1" ht="13.8" x14ac:dyDescent="0.3">
      <c r="A18" s="9" t="s">
        <v>21</v>
      </c>
      <c r="B18" s="9" t="s">
        <v>22</v>
      </c>
      <c r="C18" s="9" t="s">
        <v>15</v>
      </c>
      <c r="D18" s="9" t="s">
        <v>43</v>
      </c>
      <c r="E18" s="9" t="s">
        <v>1</v>
      </c>
      <c r="F18" s="9" t="s">
        <v>0</v>
      </c>
      <c r="G18" s="2"/>
      <c r="H18" s="2"/>
      <c r="I18" s="8"/>
    </row>
    <row r="19" spans="1:9" s="20" customFormat="1" ht="13.8" x14ac:dyDescent="0.3">
      <c r="A19" s="21" t="s">
        <v>25</v>
      </c>
      <c r="B19" s="22">
        <f>52169.57*1.15</f>
        <v>59995.005499999992</v>
      </c>
      <c r="C19" s="28">
        <v>44415</v>
      </c>
      <c r="D19" s="51">
        <v>248</v>
      </c>
      <c r="E19" s="36">
        <f>+D20</f>
        <v>0.2857142857142857</v>
      </c>
      <c r="F19" s="24">
        <v>0.2</v>
      </c>
      <c r="G19" s="2"/>
      <c r="H19" s="2"/>
      <c r="I19" s="8"/>
    </row>
    <row r="20" spans="1:9" s="20" customFormat="1" ht="13.8" x14ac:dyDescent="0.3">
      <c r="A20" s="17"/>
      <c r="B20" s="17"/>
      <c r="D20" s="37">
        <f>2/7</f>
        <v>0.2857142857142857</v>
      </c>
      <c r="E20" s="20" t="s">
        <v>30</v>
      </c>
      <c r="F20" s="2"/>
      <c r="G20" s="39"/>
      <c r="H20" s="2"/>
      <c r="I20" s="8"/>
    </row>
    <row r="21" spans="1:9" s="20" customFormat="1" ht="13.8" x14ac:dyDescent="0.3">
      <c r="A21" s="17"/>
      <c r="B21" s="17"/>
      <c r="C21" s="17"/>
      <c r="D21" s="17"/>
      <c r="E21" s="17" t="s">
        <v>48</v>
      </c>
      <c r="F21" s="2"/>
      <c r="G21" s="2"/>
      <c r="H21" s="2"/>
      <c r="I21" s="8"/>
    </row>
    <row r="22" spans="1:9" s="20" customFormat="1" ht="13.8" x14ac:dyDescent="0.3">
      <c r="A22" s="17"/>
      <c r="B22" s="17"/>
      <c r="C22" s="17"/>
      <c r="D22" s="17"/>
      <c r="E22" s="17"/>
      <c r="F22" s="2"/>
      <c r="G22" s="2"/>
      <c r="H22" s="2"/>
      <c r="I22" s="8"/>
    </row>
    <row r="23" spans="1:9" s="20" customFormat="1" ht="13.8" x14ac:dyDescent="0.3">
      <c r="A23" s="9" t="s">
        <v>21</v>
      </c>
      <c r="B23" s="9" t="s">
        <v>22</v>
      </c>
      <c r="C23" s="9" t="s">
        <v>15</v>
      </c>
      <c r="D23" s="9" t="s">
        <v>16</v>
      </c>
      <c r="E23" s="9" t="s">
        <v>1</v>
      </c>
      <c r="F23" s="9" t="s">
        <v>0</v>
      </c>
      <c r="G23" s="2"/>
      <c r="H23" s="2"/>
      <c r="I23" s="8"/>
    </row>
    <row r="24" spans="1:9" s="20" customFormat="1" ht="13.8" x14ac:dyDescent="0.3">
      <c r="A24" s="21" t="s">
        <v>26</v>
      </c>
      <c r="B24" s="22">
        <f>50130.43*1.15</f>
        <v>57649.994499999993</v>
      </c>
      <c r="C24" s="28">
        <v>44720</v>
      </c>
      <c r="D24" s="23">
        <v>12</v>
      </c>
      <c r="E24" s="25">
        <f>+D25</f>
        <v>0.2857142857142857</v>
      </c>
      <c r="F24" s="24">
        <v>0.2</v>
      </c>
      <c r="G24" s="38"/>
      <c r="H24" s="2"/>
      <c r="I24" s="8"/>
    </row>
    <row r="25" spans="1:9" s="20" customFormat="1" ht="13.8" x14ac:dyDescent="0.3">
      <c r="A25" s="17"/>
      <c r="B25" s="17"/>
      <c r="C25" s="17"/>
      <c r="D25" s="40">
        <f>2/7</f>
        <v>0.2857142857142857</v>
      </c>
      <c r="E25" s="20" t="s">
        <v>30</v>
      </c>
      <c r="F25" s="2"/>
      <c r="G25" s="2"/>
      <c r="H25" s="2"/>
      <c r="I25" s="8"/>
    </row>
    <row r="26" spans="1:9" s="20" customFormat="1" ht="13.8" x14ac:dyDescent="0.3">
      <c r="A26" s="9"/>
      <c r="B26" s="9"/>
      <c r="C26" s="9"/>
      <c r="D26" s="9"/>
      <c r="E26" s="9"/>
      <c r="F26" s="9"/>
      <c r="G26" s="2"/>
      <c r="H26" s="2"/>
      <c r="I26" s="8"/>
    </row>
    <row r="27" spans="1:9" s="20" customFormat="1" ht="13.8" x14ac:dyDescent="0.3">
      <c r="A27" s="9" t="s">
        <v>21</v>
      </c>
      <c r="B27" s="9" t="s">
        <v>22</v>
      </c>
      <c r="C27" s="9" t="s">
        <v>15</v>
      </c>
      <c r="D27" s="9" t="s">
        <v>16</v>
      </c>
      <c r="E27" s="9" t="s">
        <v>1</v>
      </c>
      <c r="F27" s="9" t="s">
        <v>0</v>
      </c>
      <c r="G27" s="2"/>
      <c r="H27" s="2"/>
      <c r="I27" s="8"/>
    </row>
    <row r="28" spans="1:9" s="20" customFormat="1" ht="13.8" x14ac:dyDescent="0.3">
      <c r="A28" s="21" t="s">
        <v>32</v>
      </c>
      <c r="B28" s="22">
        <v>64995</v>
      </c>
      <c r="C28" s="28">
        <v>45265</v>
      </c>
      <c r="D28" s="23">
        <v>118</v>
      </c>
      <c r="E28" s="25">
        <f>+D29</f>
        <v>0.2857142857142857</v>
      </c>
      <c r="F28" s="24">
        <v>0.2</v>
      </c>
      <c r="G28" s="2"/>
      <c r="H28" s="2"/>
      <c r="I28" s="8"/>
    </row>
    <row r="29" spans="1:9" s="20" customFormat="1" ht="13.8" x14ac:dyDescent="0.3">
      <c r="A29" s="17"/>
      <c r="B29" s="17"/>
      <c r="C29" s="17"/>
      <c r="D29" s="40">
        <f>2/7</f>
        <v>0.2857142857142857</v>
      </c>
      <c r="E29" s="20" t="s">
        <v>30</v>
      </c>
      <c r="F29" s="2"/>
      <c r="G29" s="2"/>
      <c r="H29" s="2"/>
      <c r="I29" s="8"/>
    </row>
    <row r="30" spans="1:9" s="20" customFormat="1" ht="13.8" x14ac:dyDescent="0.3">
      <c r="A30" s="17"/>
      <c r="B30" s="17"/>
      <c r="C30" s="17"/>
      <c r="D30" s="41"/>
      <c r="E30" s="41"/>
      <c r="F30" s="2"/>
      <c r="G30" s="2"/>
      <c r="H30" s="2"/>
      <c r="I30" s="8"/>
    </row>
    <row r="31" spans="1:9" s="20" customFormat="1" ht="13.8" x14ac:dyDescent="0.3">
      <c r="A31" s="33" t="s">
        <v>20</v>
      </c>
    </row>
    <row r="32" spans="1:9" s="20" customFormat="1" ht="13.8" x14ac:dyDescent="0.3">
      <c r="A32" s="20" t="s">
        <v>27</v>
      </c>
    </row>
    <row r="33" spans="1:10" s="5" customFormat="1" ht="13.8" x14ac:dyDescent="0.3">
      <c r="A33" s="32" t="s">
        <v>28</v>
      </c>
      <c r="B33" s="35"/>
      <c r="C33" s="30">
        <f>B19*F19*(D19/366)*E19</f>
        <v>2322.9916259172519</v>
      </c>
      <c r="D33" s="31"/>
      <c r="E33" s="32"/>
      <c r="F33" s="49" t="s">
        <v>34</v>
      </c>
      <c r="G33" s="50">
        <v>30</v>
      </c>
    </row>
    <row r="34" spans="1:10" s="20" customFormat="1" ht="13.8" x14ac:dyDescent="0.3">
      <c r="A34" s="34" t="s">
        <v>2</v>
      </c>
      <c r="B34" s="32"/>
      <c r="C34" s="32"/>
      <c r="D34" s="32"/>
      <c r="E34" s="31">
        <f>C33/1.15</f>
        <v>2019.9927181889148</v>
      </c>
      <c r="F34" s="27" t="s">
        <v>35</v>
      </c>
      <c r="G34" s="20">
        <v>31</v>
      </c>
    </row>
    <row r="35" spans="1:10" s="20" customFormat="1" ht="13.8" x14ac:dyDescent="0.3">
      <c r="A35" s="34" t="s">
        <v>3</v>
      </c>
      <c r="B35" s="32"/>
      <c r="C35" s="32"/>
      <c r="D35" s="32"/>
      <c r="E35" s="31">
        <f>E34*0.15</f>
        <v>302.9989077283372</v>
      </c>
      <c r="F35" s="49" t="s">
        <v>36</v>
      </c>
      <c r="G35" s="20">
        <v>30</v>
      </c>
    </row>
    <row r="36" spans="1:10" s="20" customFormat="1" ht="13.8" x14ac:dyDescent="0.3">
      <c r="A36" s="34"/>
      <c r="B36" s="32"/>
      <c r="C36" s="32"/>
      <c r="D36" s="32"/>
      <c r="E36" s="31"/>
      <c r="F36" s="27" t="s">
        <v>37</v>
      </c>
      <c r="G36" s="20">
        <v>31</v>
      </c>
    </row>
    <row r="37" spans="1:10" s="20" customFormat="1" ht="13.8" x14ac:dyDescent="0.3">
      <c r="A37" s="32" t="s">
        <v>29</v>
      </c>
      <c r="B37" s="35"/>
      <c r="C37" s="30">
        <f>B24*E24*F24*(D24/12)</f>
        <v>3294.2853999999993</v>
      </c>
      <c r="D37" s="31"/>
      <c r="E37" s="32"/>
      <c r="F37" s="49" t="s">
        <v>38</v>
      </c>
      <c r="G37" s="20">
        <v>31</v>
      </c>
    </row>
    <row r="38" spans="1:10" s="20" customFormat="1" ht="13.8" x14ac:dyDescent="0.3">
      <c r="A38" s="34" t="s">
        <v>2</v>
      </c>
      <c r="B38" s="32"/>
      <c r="C38" s="32"/>
      <c r="D38" s="32"/>
      <c r="E38" s="31">
        <f>C37/1.15</f>
        <v>2864.5959999999995</v>
      </c>
      <c r="F38" s="27" t="s">
        <v>39</v>
      </c>
      <c r="G38" s="20">
        <v>30</v>
      </c>
    </row>
    <row r="39" spans="1:10" s="20" customFormat="1" ht="13.8" x14ac:dyDescent="0.3">
      <c r="A39" s="34" t="s">
        <v>3</v>
      </c>
      <c r="B39" s="32"/>
      <c r="C39" s="32"/>
      <c r="D39" s="32"/>
      <c r="E39" s="31">
        <f>E38*0.15</f>
        <v>429.68939999999992</v>
      </c>
      <c r="F39" s="49" t="s">
        <v>40</v>
      </c>
      <c r="G39" s="20">
        <v>31</v>
      </c>
    </row>
    <row r="40" spans="1:10" s="20" customFormat="1" ht="13.8" x14ac:dyDescent="0.3">
      <c r="F40" s="27" t="s">
        <v>41</v>
      </c>
      <c r="G40" s="20">
        <v>30</v>
      </c>
    </row>
    <row r="41" spans="1:10" s="20" customFormat="1" ht="13.8" x14ac:dyDescent="0.3">
      <c r="A41" s="32" t="s">
        <v>28</v>
      </c>
      <c r="B41" s="35"/>
      <c r="C41" s="30">
        <f>B28*F28*(D28/366)*E28</f>
        <v>1197.4098360655739</v>
      </c>
      <c r="D41" s="31"/>
      <c r="E41" s="32"/>
      <c r="F41" s="49" t="s">
        <v>42</v>
      </c>
      <c r="G41" s="20">
        <v>4</v>
      </c>
      <c r="I41" s="27"/>
      <c r="J41" s="26"/>
    </row>
    <row r="42" spans="1:10" s="20" customFormat="1" ht="13.8" x14ac:dyDescent="0.3">
      <c r="A42" s="34" t="s">
        <v>2</v>
      </c>
      <c r="B42" s="32"/>
      <c r="C42" s="32"/>
      <c r="D42" s="32"/>
      <c r="E42" s="31">
        <f>C41/1.15</f>
        <v>1041.225944404847</v>
      </c>
      <c r="F42" s="33" t="s">
        <v>44</v>
      </c>
      <c r="G42" s="33">
        <f>SUM(G33:G41)</f>
        <v>248</v>
      </c>
    </row>
    <row r="43" spans="1:10" s="20" customFormat="1" ht="13.8" x14ac:dyDescent="0.3">
      <c r="A43" s="34" t="s">
        <v>3</v>
      </c>
      <c r="B43" s="32"/>
      <c r="C43" s="32"/>
      <c r="D43" s="32"/>
      <c r="E43" s="31">
        <f>E42*0.15</f>
        <v>156.18389166072706</v>
      </c>
    </row>
    <row r="44" spans="1:10" x14ac:dyDescent="0.3">
      <c r="F44" t="s">
        <v>42</v>
      </c>
      <c r="G44" s="20">
        <v>27</v>
      </c>
    </row>
    <row r="45" spans="1:10" x14ac:dyDescent="0.3">
      <c r="F45" t="s">
        <v>33</v>
      </c>
      <c r="G45" s="20">
        <v>31</v>
      </c>
    </row>
    <row r="46" spans="1:10" x14ac:dyDescent="0.3">
      <c r="F46" t="s">
        <v>45</v>
      </c>
      <c r="G46" s="20">
        <v>29</v>
      </c>
    </row>
    <row r="47" spans="1:10" x14ac:dyDescent="0.3">
      <c r="F47" t="s">
        <v>46</v>
      </c>
      <c r="G47" s="20">
        <v>31</v>
      </c>
    </row>
    <row r="48" spans="1:10" x14ac:dyDescent="0.3">
      <c r="F48" s="52" t="s">
        <v>47</v>
      </c>
      <c r="G48" s="52">
        <f>SUM(G44:G47)</f>
        <v>118</v>
      </c>
    </row>
  </sheetData>
  <mergeCells count="4">
    <mergeCell ref="H1:I1"/>
    <mergeCell ref="H2:H3"/>
    <mergeCell ref="I2:I3"/>
    <mergeCell ref="G4:H4"/>
  </mergeCells>
  <phoneticPr fontId="19" type="noConversion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edSourceSystemLocation xmlns="acb3b47e-cac8-4681-b0bf-9c8673b04fde" xsi:nil="true"/>
    <SharedDocumentAccessGuid xmlns="acb3b47e-cac8-4681-b0bf-9c8673b04fde" xsi:nil="true"/>
    <Archived xmlns="acb3b47e-cac8-4681-b0bf-9c8673b04fde" xsi:nil="true"/>
    <JSONPreview xmlns="acb3b47e-cac8-4681-b0bf-9c8673b04f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1DFBF2AC99544AE29824B71476D20" ma:contentTypeVersion="16" ma:contentTypeDescription="Create a new document." ma:contentTypeScope="" ma:versionID="a1e1f50df4587e3e26a5e51e27ae541e">
  <xsd:schema xmlns:xsd="http://www.w3.org/2001/XMLSchema" xmlns:xs="http://www.w3.org/2001/XMLSchema" xmlns:p="http://schemas.microsoft.com/office/2006/metadata/properties" xmlns:ns2="acb3b47e-cac8-4681-b0bf-9c8673b04fde" xmlns:ns3="2e2e4693-4212-4228-9289-7c7aff5be5c0" targetNamespace="http://schemas.microsoft.com/office/2006/metadata/properties" ma:root="true" ma:fieldsID="f6f23873c322e51672c49cdc498f80c0" ns2:_="" ns3:_="">
    <xsd:import namespace="acb3b47e-cac8-4681-b0bf-9c8673b04fde"/>
    <xsd:import namespace="2e2e4693-4212-4228-9289-7c7aff5be5c0"/>
    <xsd:element name="properties">
      <xsd:complexType>
        <xsd:sequence>
          <xsd:element name="documentManagement">
            <xsd:complexType>
              <xsd:all>
                <xsd:element ref="ns2:SharedDocumentAccessGuid" minOccurs="0"/>
                <xsd:element ref="ns2:Archived" minOccurs="0"/>
                <xsd:element ref="ns2:MigratedSourceSystemLocation" minOccurs="0"/>
                <xsd:element ref="ns2:JSONPreview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3b47e-cac8-4681-b0bf-9c8673b04fde" elementFormDefault="qualified">
    <xsd:import namespace="http://schemas.microsoft.com/office/2006/documentManagement/types"/>
    <xsd:import namespace="http://schemas.microsoft.com/office/infopath/2007/PartnerControls"/>
    <xsd:element name="SharedDocumentAccessGuid" ma:index="8" nillable="true" ma:displayName="SharedDocumentAccessGuid" ma:hidden="true" ma:internalName="SharedDocumentAccessGuid">
      <xsd:simpleType>
        <xsd:restriction base="dms:Text"/>
      </xsd:simpleType>
    </xsd:element>
    <xsd:element name="Archived" ma:index="9" nillable="true" ma:displayName="Archived" ma:internalName="Archived">
      <xsd:simpleType>
        <xsd:restriction base="dms:Boolean"/>
      </xsd:simpleType>
    </xsd:element>
    <xsd:element name="MigratedSourceSystemLocation" ma:index="10" nillable="true" ma:displayName="MigratedSourceSystemLocation" ma:hidden="true" ma:internalName="MigratedSourceSystemLocation">
      <xsd:simpleType>
        <xsd:restriction base="dms:Text"/>
      </xsd:simpleType>
    </xsd:element>
    <xsd:element name="JSONPreview" ma:index="11" nillable="true" ma:displayName="JSONPreview" ma:hidden="true" ma:internalName="JSONPreview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e4693-4212-4228-9289-7c7aff5be5c0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16970F-55EB-4123-9272-A2E111CD0D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BB9B5-4CDC-4409-9035-B9D059362A1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2e2e4693-4212-4228-9289-7c7aff5be5c0"/>
    <ds:schemaRef ds:uri="acb3b47e-cac8-4681-b0bf-9c8673b04fd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87348F2-CCBF-467A-A5A0-93241A32F9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b3b47e-cac8-4681-b0bf-9c8673b04fde"/>
    <ds:schemaRef ds:uri="2e2e4693-4212-4228-9289-7c7aff5be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FBT on vehicle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2020-11-13T00:58:55Z</dcterms:created>
  <dcterms:modified xsi:type="dcterms:W3CDTF">2024-04-12T03:13:53Z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0x0101003C21DFBF2AC99544AE29824B71476D20</vt:lpwstr>
  </property>
</Properties>
</file>