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<sst xmlns="http://schemas.openxmlformats.org/spreadsheetml/2006/main" count="28" uniqueCount="25">
  <si>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impervious</t>
  </si>
  <si>
    <t xml:space="preserve">ntl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</si>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</sst>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impervious_ntl</c:f>
              <c:strCache>
                <c:ptCount val="1"/>
                <c:pt idx="0">
                  <c:v>impervious_ntl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Sheet1!$B$2:$B$101</c:f>
              <c:numCache>
                <c:formatCode>General</c:formatCode>
                <c:ptCount val="100"/>
                <c:pt idx="0">
                  <c:v>15</c:v>
                </c:pt>
                <c:pt idx="1">
                  <c:v>111</c:v>
                </c:pt>
                <c:pt idx="2">
                  <c:v>87</c:v>
                </c:pt>
                <c:pt idx="3">
                  <c:v>72</c:v>
                </c:pt>
                <c:pt idx="4">
                  <c:v>33</c:v>
                </c:pt>
                <c:pt idx="5">
                  <c:v>142</c:v>
                </c:pt>
                <c:pt idx="6">
                  <c:v>65</c:v>
                </c:pt>
                <c:pt idx="7">
                  <c:v>14</c:v>
                </c:pt>
                <c:pt idx="8">
                  <c:v>13</c:v>
                </c:pt>
                <c:pt idx="9">
                  <c:v>25</c:v>
                </c:pt>
                <c:pt idx="10">
                  <c:v>8</c:v>
                </c:pt>
                <c:pt idx="11">
                  <c:v>6</c:v>
                </c:pt>
                <c:pt idx="12">
                  <c:v>28</c:v>
                </c:pt>
                <c:pt idx="13">
                  <c:v>96</c:v>
                </c:pt>
                <c:pt idx="14">
                  <c:v>118</c:v>
                </c:pt>
                <c:pt idx="15">
                  <c:v>109</c:v>
                </c:pt>
                <c:pt idx="16">
                  <c:v>45</c:v>
                </c:pt>
                <c:pt idx="17">
                  <c:v>160</c:v>
                </c:pt>
                <c:pt idx="18">
                  <c:v>77</c:v>
                </c:pt>
                <c:pt idx="19">
                  <c:v>34</c:v>
                </c:pt>
                <c:pt idx="20">
                  <c:v>33</c:v>
                </c:pt>
                <c:pt idx="21">
                  <c:v>39</c:v>
                </c:pt>
                <c:pt idx="22">
                  <c:v>74</c:v>
                </c:pt>
                <c:pt idx="23">
                  <c:v>41</c:v>
                </c:pt>
                <c:pt idx="24">
                  <c:v>161</c:v>
                </c:pt>
                <c:pt idx="25">
                  <c:v>53</c:v>
                </c:pt>
                <c:pt idx="26">
                  <c:v>23</c:v>
                </c:pt>
                <c:pt idx="27">
                  <c:v>57</c:v>
                </c:pt>
                <c:pt idx="28">
                  <c:v>150</c:v>
                </c:pt>
                <c:pt idx="29">
                  <c:v>26</c:v>
                </c:pt>
                <c:pt idx="30">
                  <c:v>43</c:v>
                </c:pt>
                <c:pt idx="31">
                  <c:v>62</c:v>
                </c:pt>
                <c:pt idx="32">
                  <c:v>78</c:v>
                </c:pt>
                <c:pt idx="33">
                  <c:v>25</c:v>
                </c:pt>
                <c:pt idx="34">
                  <c:v>89</c:v>
                </c:pt>
                <c:pt idx="35">
                  <c:v>30</c:v>
                </c:pt>
                <c:pt idx="36">
                  <c:v>12</c:v>
                </c:pt>
                <c:pt idx="37">
                  <c:v>27</c:v>
                </c:pt>
                <c:pt idx="38">
                  <c:v>29</c:v>
                </c:pt>
                <c:pt idx="39">
                  <c:v>9</c:v>
                </c:pt>
                <c:pt idx="40">
                  <c:v>77</c:v>
                </c:pt>
                <c:pt idx="41">
                  <c:v>54</c:v>
                </c:pt>
                <c:pt idx="42">
                  <c:v>100</c:v>
                </c:pt>
                <c:pt idx="43">
                  <c:v>96</c:v>
                </c:pt>
                <c:pt idx="44">
                  <c:v>70</c:v>
                </c:pt>
                <c:pt idx="45">
                  <c:v>117</c:v>
                </c:pt>
                <c:pt idx="46">
                  <c:v>44</c:v>
                </c:pt>
                <c:pt idx="47">
                  <c:v>22</c:v>
                </c:pt>
                <c:pt idx="48">
                  <c:v>25</c:v>
                </c:pt>
                <c:pt idx="49">
                  <c:v>18</c:v>
                </c:pt>
                <c:pt idx="50">
                  <c:v>204</c:v>
                </c:pt>
                <c:pt idx="51">
                  <c:v>207</c:v>
                </c:pt>
                <c:pt idx="52">
                  <c:v>198</c:v>
                </c:pt>
                <c:pt idx="53">
                  <c:v>83</c:v>
                </c:pt>
                <c:pt idx="54">
                  <c:v>102</c:v>
                </c:pt>
                <c:pt idx="55">
                  <c:v>173</c:v>
                </c:pt>
                <c:pt idx="56">
                  <c:v>78</c:v>
                </c:pt>
                <c:pt idx="57">
                  <c:v>47</c:v>
                </c:pt>
                <c:pt idx="58">
                  <c:v>126</c:v>
                </c:pt>
                <c:pt idx="59">
                  <c:v>9</c:v>
                </c:pt>
                <c:pt idx="60">
                  <c:v>92</c:v>
                </c:pt>
                <c:pt idx="61">
                  <c:v>113</c:v>
                </c:pt>
                <c:pt idx="62">
                  <c:v>21</c:v>
                </c:pt>
                <c:pt idx="63">
                  <c:v>42</c:v>
                </c:pt>
                <c:pt idx="64">
                  <c:v>125</c:v>
                </c:pt>
                <c:pt idx="65">
                  <c:v>139</c:v>
                </c:pt>
                <c:pt idx="66">
                  <c:v>54</c:v>
                </c:pt>
                <c:pt idx="67">
                  <c:v>27</c:v>
                </c:pt>
                <c:pt idx="68">
                  <c:v>40</c:v>
                </c:pt>
                <c:pt idx="69">
                  <c:v>27</c:v>
                </c:pt>
                <c:pt idx="70">
                  <c:v>52</c:v>
                </c:pt>
                <c:pt idx="71">
                  <c:v>92</c:v>
                </c:pt>
                <c:pt idx="72">
                  <c:v>127</c:v>
                </c:pt>
                <c:pt idx="73">
                  <c:v>99</c:v>
                </c:pt>
                <c:pt idx="74">
                  <c:v>12</c:v>
                </c:pt>
                <c:pt idx="75">
                  <c:v>33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18</c:v>
                </c:pt>
                <c:pt idx="80">
                  <c:v>43</c:v>
                </c:pt>
                <c:pt idx="81">
                  <c:v>40</c:v>
                </c:pt>
                <c:pt idx="82">
                  <c:v>143</c:v>
                </c:pt>
                <c:pt idx="83">
                  <c:v>204</c:v>
                </c:pt>
                <c:pt idx="84">
                  <c:v>33</c:v>
                </c:pt>
                <c:pt idx="85">
                  <c:v>32</c:v>
                </c:pt>
                <c:pt idx="86">
                  <c:v>26</c:v>
                </c:pt>
                <c:pt idx="87">
                  <c:v>19</c:v>
                </c:pt>
                <c:pt idx="88">
                  <c:v>8</c:v>
                </c:pt>
                <c:pt idx="89">
                  <c:v>13</c:v>
                </c:pt>
                <c:pt idx="90">
                  <c:v>13</c:v>
                </c:pt>
                <c:pt idx="91">
                  <c:v>35</c:v>
                </c:pt>
                <c:pt idx="92">
                  <c:v>58</c:v>
                </c:pt>
                <c:pt idx="93">
                  <c:v>34</c:v>
                </c:pt>
                <c:pt idx="94">
                  <c:v>13</c:v>
                </c:pt>
                <c:pt idx="95">
                  <c:v>16</c:v>
                </c:pt>
                <c:pt idx="96">
                  <c:v>103</c:v>
                </c:pt>
                <c:pt idx="97">
                  <c:v>35</c:v>
                </c:pt>
                <c:pt idx="98">
                  <c:v>22</c:v>
                </c:pt>
                <c:pt idx="99">
                  <c:v>30</c:v>
                </c:pt>
              </c:numCache>
            </c:numRef>
          </c:xVal>
          <c:yVal>
            <c:numRef>
              <c:f>Sheet1!$A$2:$A$101</c:f>
              <c:numCache>
                <c:formatCode>General</c:formatCode>
                <c:ptCount val="100"/>
                <c:pt idx="0">
                  <c:v>74</c:v>
                </c:pt>
                <c:pt idx="1">
                  <c:v>72</c:v>
                </c:pt>
                <c:pt idx="2">
                  <c:v>80</c:v>
                </c:pt>
                <c:pt idx="3">
                  <c:v>99</c:v>
                </c:pt>
                <c:pt idx="4">
                  <c:v>99</c:v>
                </c:pt>
                <c:pt idx="5">
                  <c:v>85</c:v>
                </c:pt>
                <c:pt idx="6">
                  <c:v>94</c:v>
                </c:pt>
                <c:pt idx="7">
                  <c:v>86</c:v>
                </c:pt>
                <c:pt idx="8">
                  <c:v>93</c:v>
                </c:pt>
                <c:pt idx="9">
                  <c:v>89</c:v>
                </c:pt>
                <c:pt idx="10">
                  <c:v>65</c:v>
                </c:pt>
                <c:pt idx="11">
                  <c:v>18</c:v>
                </c:pt>
                <c:pt idx="12">
                  <c:v>68</c:v>
                </c:pt>
                <c:pt idx="13">
                  <c:v>89</c:v>
                </c:pt>
                <c:pt idx="14">
                  <c:v>94</c:v>
                </c:pt>
                <c:pt idx="15">
                  <c:v>99</c:v>
                </c:pt>
                <c:pt idx="16">
                  <c:v>97</c:v>
                </c:pt>
                <c:pt idx="17">
                  <c:v>100</c:v>
                </c:pt>
                <c:pt idx="18">
                  <c:v>93</c:v>
                </c:pt>
                <c:pt idx="19">
                  <c:v>86</c:v>
                </c:pt>
                <c:pt idx="20">
                  <c:v>66</c:v>
                </c:pt>
                <c:pt idx="21">
                  <c:v>22</c:v>
                </c:pt>
                <c:pt idx="22">
                  <c:v>69</c:v>
                </c:pt>
                <c:pt idx="23">
                  <c:v>92</c:v>
                </c:pt>
                <c:pt idx="24">
                  <c:v>98</c:v>
                </c:pt>
                <c:pt idx="25">
                  <c:v>99</c:v>
                </c:pt>
                <c:pt idx="26">
                  <c:v>93</c:v>
                </c:pt>
                <c:pt idx="27">
                  <c:v>73</c:v>
                </c:pt>
                <c:pt idx="28">
                  <c:v>53</c:v>
                </c:pt>
                <c:pt idx="29">
                  <c:v>70</c:v>
                </c:pt>
                <c:pt idx="30">
                  <c:v>70</c:v>
                </c:pt>
                <c:pt idx="31">
                  <c:v>72</c:v>
                </c:pt>
                <c:pt idx="32">
                  <c:v>94</c:v>
                </c:pt>
                <c:pt idx="33">
                  <c:v>91</c:v>
                </c:pt>
                <c:pt idx="34">
                  <c:v>96</c:v>
                </c:pt>
                <c:pt idx="35">
                  <c:v>87</c:v>
                </c:pt>
                <c:pt idx="36">
                  <c:v>84</c:v>
                </c:pt>
                <c:pt idx="37">
                  <c:v>78</c:v>
                </c:pt>
                <c:pt idx="38">
                  <c:v>39</c:v>
                </c:pt>
                <c:pt idx="39">
                  <c:v>46</c:v>
                </c:pt>
                <c:pt idx="40">
                  <c:v>42</c:v>
                </c:pt>
                <c:pt idx="41">
                  <c:v>84</c:v>
                </c:pt>
                <c:pt idx="42">
                  <c:v>0</c:v>
                </c:pt>
                <c:pt idx="43">
                  <c:v>0</c:v>
                </c:pt>
                <c:pt idx="44">
                  <c:v>91</c:v>
                </c:pt>
                <c:pt idx="45">
                  <c:v>96</c:v>
                </c:pt>
                <c:pt idx="46">
                  <c:v>73</c:v>
                </c:pt>
                <c:pt idx="47">
                  <c:v>71</c:v>
                </c:pt>
                <c:pt idx="48">
                  <c:v>36</c:v>
                </c:pt>
                <c:pt idx="49">
                  <c:v>23</c:v>
                </c:pt>
                <c:pt idx="50">
                  <c:v>73</c:v>
                </c:pt>
                <c:pt idx="51">
                  <c:v>89</c:v>
                </c:pt>
                <c:pt idx="52">
                  <c:v>95</c:v>
                </c:pt>
                <c:pt idx="53">
                  <c:v>96</c:v>
                </c:pt>
                <c:pt idx="54">
                  <c:v>98</c:v>
                </c:pt>
                <c:pt idx="55">
                  <c:v>77</c:v>
                </c:pt>
                <c:pt idx="56">
                  <c:v>35</c:v>
                </c:pt>
                <c:pt idx="57">
                  <c:v>44</c:v>
                </c:pt>
                <c:pt idx="58">
                  <c:v>38</c:v>
                </c:pt>
                <c:pt idx="59">
                  <c:v>45</c:v>
                </c:pt>
                <c:pt idx="60">
                  <c:v>53</c:v>
                </c:pt>
                <c:pt idx="61">
                  <c:v>77</c:v>
                </c:pt>
                <c:pt idx="62">
                  <c:v>90</c:v>
                </c:pt>
                <c:pt idx="63">
                  <c:v>96</c:v>
                </c:pt>
                <c:pt idx="64">
                  <c:v>94</c:v>
                </c:pt>
                <c:pt idx="65">
                  <c:v>87</c:v>
                </c:pt>
                <c:pt idx="66">
                  <c:v>96</c:v>
                </c:pt>
                <c:pt idx="67">
                  <c:v>32</c:v>
                </c:pt>
                <c:pt idx="68">
                  <c:v>1</c:v>
                </c:pt>
                <c:pt idx="69">
                  <c:v>14</c:v>
                </c:pt>
                <c:pt idx="70">
                  <c:v>86</c:v>
                </c:pt>
                <c:pt idx="71">
                  <c:v>87</c:v>
                </c:pt>
                <c:pt idx="72">
                  <c:v>95</c:v>
                </c:pt>
                <c:pt idx="73">
                  <c:v>94</c:v>
                </c:pt>
                <c:pt idx="74">
                  <c:v>91</c:v>
                </c:pt>
                <c:pt idx="75">
                  <c:v>95</c:v>
                </c:pt>
                <c:pt idx="76">
                  <c:v>82</c:v>
                </c:pt>
                <c:pt idx="77">
                  <c:v>38</c:v>
                </c:pt>
                <c:pt idx="78">
                  <c:v>1</c:v>
                </c:pt>
                <c:pt idx="79">
                  <c:v>1</c:v>
                </c:pt>
                <c:pt idx="80">
                  <c:v>89</c:v>
                </c:pt>
                <c:pt idx="81">
                  <c:v>90</c:v>
                </c:pt>
                <c:pt idx="82">
                  <c:v>84</c:v>
                </c:pt>
                <c:pt idx="83">
                  <c:v>86</c:v>
                </c:pt>
                <c:pt idx="84">
                  <c:v>85</c:v>
                </c:pt>
                <c:pt idx="85">
                  <c:v>52</c:v>
                </c:pt>
                <c:pt idx="86">
                  <c:v>79</c:v>
                </c:pt>
                <c:pt idx="87">
                  <c:v>46</c:v>
                </c:pt>
                <c:pt idx="88">
                  <c:v>34</c:v>
                </c:pt>
                <c:pt idx="89">
                  <c:v>7</c:v>
                </c:pt>
                <c:pt idx="90">
                  <c:v>68</c:v>
                </c:pt>
                <c:pt idx="91">
                  <c:v>89</c:v>
                </c:pt>
                <c:pt idx="92">
                  <c:v>64</c:v>
                </c:pt>
                <c:pt idx="93">
                  <c:v>74</c:v>
                </c:pt>
                <c:pt idx="94">
                  <c:v>81</c:v>
                </c:pt>
                <c:pt idx="95">
                  <c:v>51</c:v>
                </c:pt>
                <c:pt idx="96">
                  <c:v>50</c:v>
                </c:pt>
                <c:pt idx="97">
                  <c:v>43</c:v>
                </c:pt>
                <c:pt idx="98">
                  <c:v>51</c:v>
                </c:pt>
                <c:pt idx="99">
                  <c:v>40</c:v>
                </c:pt>
              </c:numCache>
            </c:numRef>
          </c:yVal>
          <c:smooth val="0"/>
        </c:ser>
        <c:axId val="32429064"/>
        <c:axId val="20000513"/>
      </c:scatterChart>
      <c:valAx>
        <c:axId val="3242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000513"/>
        <c:crosses val="autoZero"/>
        <c:crossBetween val="midCat"/>
      </c:valAx>
      <c:valAx>
        <c:axId val="200005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4290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456480</xdr:colOff>
      <xdr:row>2</xdr:row>
      <xdr:rowOff>81360</xdr:rowOff>
    </xdr:from>
    <xdr:to>
      <xdr:col>17</xdr:col>
      <xdr:colOff>524880</xdr:colOff>
      <xdr:row>22</xdr:row>
      <xdr:rowOff>72360</xdr:rowOff>
    </xdr:to>
    <xdr:graphicFrame>
      <xdr:nvGraphicFramePr>
        <xdr:cNvPr id="0" name=""/>
        <xdr:cNvGraphicFramePr/>
      </xdr:nvGraphicFramePr>
      <xdr:xfrm>
        <a:off x="9630000" y="406440"/>
        <a:ext cx="57582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26" activeCellId="0" sqref="Q2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05"/>
    <col collapsed="false" customWidth="true" hidden="false" outlineLevel="0" max="6" min="6" style="0" width="14.53"/>
    <col collapsed="false" customWidth="true" hidden="false" outlineLevel="0" max="7" min="7" style="0" width="17.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74</v>
      </c>
      <c r="B2" s="0" t="n">
        <v>15</v>
      </c>
    </row>
    <row r="3" customFormat="false" ht="12.8" hidden="false" customHeight="false" outlineLevel="0" collapsed="false">
      <c r="A3" s="0" t="n">
        <v>72</v>
      </c>
      <c r="B3" s="0" t="n">
        <v>111</v>
      </c>
    </row>
    <row r="4" customFormat="false" ht="12.8" hidden="false" customHeight="false" outlineLevel="0" collapsed="false">
      <c r="A4" s="0" t="n">
        <v>80</v>
      </c>
      <c r="B4" s="0" t="n">
        <v>87</v>
      </c>
      <c r="E4" s="1" t="s">
        <v>2</v>
      </c>
    </row>
    <row r="5" customFormat="false" ht="12.8" hidden="false" customHeight="false" outlineLevel="0" collapsed="false">
      <c r="A5" s="0" t="n">
        <v>99</v>
      </c>
      <c r="B5" s="0" t="n">
        <v>72</v>
      </c>
      <c r="E5" s="0" t="s">
        <v>3</v>
      </c>
      <c r="F5" s="0" t="s">
        <v>4</v>
      </c>
    </row>
    <row r="6" customFormat="false" ht="12.8" hidden="false" customHeight="false" outlineLevel="0" collapsed="false">
      <c r="A6" s="0" t="n">
        <v>99</v>
      </c>
      <c r="B6" s="0" t="n">
        <v>33</v>
      </c>
    </row>
    <row r="7" customFormat="false" ht="12.8" hidden="false" customHeight="false" outlineLevel="0" collapsed="false">
      <c r="A7" s="0" t="n">
        <v>85</v>
      </c>
      <c r="B7" s="0" t="n">
        <v>142</v>
      </c>
      <c r="E7" s="0" t="s">
        <v>5</v>
      </c>
    </row>
    <row r="8" customFormat="false" ht="12.8" hidden="false" customHeight="false" outlineLevel="0" collapsed="false">
      <c r="A8" s="0" t="n">
        <v>94</v>
      </c>
      <c r="B8" s="0" t="n">
        <v>65</v>
      </c>
      <c r="E8" s="0" t="n">
        <f aca="false" t="array" ref="E8:F12">LINEST($A$2:$A$101 , $B$2:$B$101 , 1 , 1)</f>
        <v>0.158724784388951</v>
      </c>
      <c r="F8" s="0" t="n">
        <v>59.6214459325684</v>
      </c>
    </row>
    <row r="9" customFormat="false" ht="12.8" hidden="false" customHeight="false" outlineLevel="0" collapsed="false">
      <c r="A9" s="0" t="n">
        <v>86</v>
      </c>
      <c r="B9" s="0" t="n">
        <v>14</v>
      </c>
      <c r="E9" s="0" t="n">
        <v>0.0529184456000815</v>
      </c>
      <c r="F9" s="0" t="n">
        <v>4.25899801269527</v>
      </c>
    </row>
    <row r="10" customFormat="false" ht="12.8" hidden="false" customHeight="false" outlineLevel="0" collapsed="false">
      <c r="A10" s="0" t="n">
        <v>93</v>
      </c>
      <c r="B10" s="0" t="n">
        <v>13</v>
      </c>
      <c r="E10" s="0" t="n">
        <v>0.0840824998226593</v>
      </c>
      <c r="F10" s="0" t="n">
        <v>26.9630255953653</v>
      </c>
    </row>
    <row r="11" customFormat="false" ht="12.8" hidden="false" customHeight="false" outlineLevel="0" collapsed="false">
      <c r="A11" s="0" t="n">
        <v>89</v>
      </c>
      <c r="B11" s="0" t="n">
        <v>25</v>
      </c>
      <c r="E11" s="0" t="n">
        <v>8.99653623937217</v>
      </c>
      <c r="F11" s="0" t="n">
        <v>98</v>
      </c>
    </row>
    <row r="12" customFormat="false" ht="12.8" hidden="false" customHeight="false" outlineLevel="0" collapsed="false">
      <c r="A12" s="0" t="n">
        <v>65</v>
      </c>
      <c r="B12" s="0" t="n">
        <v>8</v>
      </c>
      <c r="E12" s="0" t="n">
        <v>6540.5245728802</v>
      </c>
      <c r="F12" s="0" t="n">
        <v>71246.4654271198</v>
      </c>
    </row>
    <row r="13" customFormat="false" ht="12.8" hidden="false" customHeight="false" outlineLevel="0" collapsed="false">
      <c r="A13" s="0" t="n">
        <v>18</v>
      </c>
      <c r="B13" s="0" t="n">
        <v>6</v>
      </c>
    </row>
    <row r="14" customFormat="false" ht="12.8" hidden="false" customHeight="false" outlineLevel="0" collapsed="false">
      <c r="A14" s="0" t="n">
        <v>68</v>
      </c>
      <c r="B14" s="0" t="n">
        <v>28</v>
      </c>
      <c r="E14" s="0" t="s">
        <v>6</v>
      </c>
    </row>
    <row r="15" customFormat="false" ht="12.8" hidden="false" customHeight="false" outlineLevel="0" collapsed="false">
      <c r="A15" s="0" t="n">
        <v>89</v>
      </c>
      <c r="B15" s="0" t="n">
        <v>96</v>
      </c>
      <c r="E15" s="0" t="s">
        <v>7</v>
      </c>
      <c r="F15" s="0" t="n">
        <f aca="false">$E$10</f>
        <v>0.0840824998226593</v>
      </c>
    </row>
    <row r="16" customFormat="false" ht="12.8" hidden="false" customHeight="false" outlineLevel="0" collapsed="false">
      <c r="A16" s="0" t="n">
        <v>94</v>
      </c>
      <c r="B16" s="0" t="n">
        <v>118</v>
      </c>
      <c r="E16" s="0" t="s">
        <v>8</v>
      </c>
      <c r="F16" s="0" t="n">
        <f aca="false">$F$10</f>
        <v>26.9630255953653</v>
      </c>
    </row>
    <row r="17" customFormat="false" ht="12.8" hidden="false" customHeight="false" outlineLevel="0" collapsed="false">
      <c r="A17" s="0" t="n">
        <v>99</v>
      </c>
      <c r="B17" s="0" t="n">
        <v>109</v>
      </c>
      <c r="E17" s="0" t="s">
        <v>9</v>
      </c>
      <c r="F17" s="0" t="n">
        <f aca="false">1</f>
        <v>1</v>
      </c>
    </row>
    <row r="18" customFormat="false" ht="12.8" hidden="false" customHeight="false" outlineLevel="0" collapsed="false">
      <c r="A18" s="0" t="n">
        <v>97</v>
      </c>
      <c r="B18" s="0" t="n">
        <v>45</v>
      </c>
      <c r="E18" s="0" t="s">
        <v>10</v>
      </c>
      <c r="F18" s="0" t="n">
        <f aca="false">100</f>
        <v>100</v>
      </c>
    </row>
    <row r="19" customFormat="false" ht="12.8" hidden="false" customHeight="false" outlineLevel="0" collapsed="false">
      <c r="A19" s="0" t="n">
        <v>100</v>
      </c>
      <c r="B19" s="0" t="n">
        <v>160</v>
      </c>
      <c r="E19" s="0" t="s">
        <v>11</v>
      </c>
      <c r="F19" s="0" t="n">
        <f aca="false">1 - (1 - $E$10)*($F$18 - 1)/($F$18 - $F$17 - 1)</f>
        <v>0.0747364028820742</v>
      </c>
    </row>
    <row r="20" customFormat="false" ht="12.8" hidden="false" customHeight="false" outlineLevel="0" collapsed="false">
      <c r="A20" s="0" t="n">
        <v>93</v>
      </c>
      <c r="B20" s="0" t="n">
        <v>77</v>
      </c>
    </row>
    <row r="21" customFormat="false" ht="12.8" hidden="false" customHeight="false" outlineLevel="0" collapsed="false">
      <c r="A21" s="0" t="n">
        <v>86</v>
      </c>
      <c r="B21" s="0" t="n">
        <v>34</v>
      </c>
      <c r="E21" s="0" t="s">
        <v>12</v>
      </c>
    </row>
    <row r="22" customFormat="false" ht="12.8" hidden="false" customHeight="false" outlineLevel="0" collapsed="false">
      <c r="A22" s="0" t="n">
        <v>66</v>
      </c>
      <c r="B22" s="0" t="n">
        <v>33</v>
      </c>
      <c r="F22" s="0" t="s">
        <v>13</v>
      </c>
      <c r="G22" s="0" t="s">
        <v>14</v>
      </c>
      <c r="H22" s="0" t="s">
        <v>15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n">
        <v>22</v>
      </c>
      <c r="B23" s="0" t="n">
        <v>39</v>
      </c>
      <c r="E23" s="0" t="s">
        <v>2</v>
      </c>
      <c r="F23" s="0" t="n">
        <f aca="false">$F$17</f>
        <v>1</v>
      </c>
      <c r="G23" s="0" t="n">
        <f aca="false">$E$12</f>
        <v>6540.5245728802</v>
      </c>
      <c r="H23" s="0" t="n">
        <f aca="false">$E$12 / $F$23</f>
        <v>6540.5245728802</v>
      </c>
      <c r="I23" s="0" t="n">
        <f aca="false">$E$11</f>
        <v>8.99653623937217</v>
      </c>
      <c r="J23" s="0" t="n">
        <f aca="false">FDIST($E$11 , $F$23 , $F$11)</f>
        <v>0.00342920481829392</v>
      </c>
    </row>
    <row r="24" customFormat="false" ht="12.8" hidden="false" customHeight="false" outlineLevel="0" collapsed="false">
      <c r="A24" s="0" t="n">
        <v>69</v>
      </c>
      <c r="B24" s="0" t="n">
        <v>74</v>
      </c>
      <c r="E24" s="0" t="s">
        <v>18</v>
      </c>
      <c r="F24" s="0" t="n">
        <f aca="false">$F$11</f>
        <v>98</v>
      </c>
      <c r="G24" s="0" t="n">
        <f aca="false">$F$12</f>
        <v>71246.4654271198</v>
      </c>
      <c r="H24" s="0" t="n">
        <f aca="false">$F$12 / $F$11</f>
        <v>727.004749256324</v>
      </c>
    </row>
    <row r="25" customFormat="false" ht="12.8" hidden="false" customHeight="false" outlineLevel="0" collapsed="false">
      <c r="A25" s="0" t="n">
        <v>92</v>
      </c>
      <c r="B25" s="0" t="n">
        <v>41</v>
      </c>
      <c r="E25" s="0" t="s">
        <v>19</v>
      </c>
      <c r="F25" s="0" t="n">
        <f aca="false">$F$23 + $F$11</f>
        <v>99</v>
      </c>
      <c r="G25" s="0" t="n">
        <f aca="false">$E$12 + $F$12</f>
        <v>77786.99</v>
      </c>
    </row>
    <row r="26" customFormat="false" ht="12.8" hidden="false" customHeight="false" outlineLevel="0" collapsed="false">
      <c r="A26" s="0" t="n">
        <v>98</v>
      </c>
      <c r="B26" s="0" t="n">
        <v>161</v>
      </c>
    </row>
    <row r="27" customFormat="false" ht="12.8" hidden="false" customHeight="false" outlineLevel="0" collapsed="false">
      <c r="A27" s="0" t="n">
        <v>99</v>
      </c>
      <c r="B27" s="0" t="n">
        <v>53</v>
      </c>
      <c r="E27" s="0" t="s">
        <v>20</v>
      </c>
      <c r="F27" s="0" t="n">
        <v>0.95</v>
      </c>
    </row>
    <row r="28" customFormat="false" ht="12.8" hidden="false" customHeight="false" outlineLevel="0" collapsed="false">
      <c r="A28" s="0" t="n">
        <v>93</v>
      </c>
      <c r="B28" s="0" t="n">
        <v>23</v>
      </c>
    </row>
    <row r="29" customFormat="false" ht="12.8" hidden="false" customHeight="false" outlineLevel="0" collapsed="false">
      <c r="A29" s="0" t="n">
        <v>73</v>
      </c>
      <c r="B29" s="0" t="n">
        <v>57</v>
      </c>
      <c r="F29" s="0" t="s">
        <v>21</v>
      </c>
      <c r="G29" s="0" t="s">
        <v>8</v>
      </c>
      <c r="H29" s="0" t="s">
        <v>22</v>
      </c>
      <c r="I29" s="0" t="s">
        <v>23</v>
      </c>
      <c r="J29" s="0" t="str">
        <f aca="false">_xlfn.CONCAT("Lower " , INT($F$27 * 100) , "%")</f>
        <v>Lower 95%</v>
      </c>
      <c r="K29" s="0" t="str">
        <f aca="false">_xlfn.CONCAT("Upper " , INT($F$27 * 100) , "%")</f>
        <v>Upper 95%</v>
      </c>
    </row>
    <row r="30" customFormat="false" ht="12.8" hidden="false" customHeight="false" outlineLevel="0" collapsed="false">
      <c r="A30" s="0" t="n">
        <v>53</v>
      </c>
      <c r="B30" s="0" t="n">
        <v>150</v>
      </c>
      <c r="E30" s="0" t="str">
        <f aca="false">"Intercept"</f>
        <v>Intercept</v>
      </c>
      <c r="F30" s="0" t="n">
        <f aca="false" t="array" ref="F30:F31">INDEX($E$8:$F$8, 1 , 32 - ROW())</f>
        <v>59.6214459325684</v>
      </c>
      <c r="G30" s="0" t="n">
        <f aca="false" t="array" ref="G30:G31">INDEX($E$9:$F$9, 1 , 32 - ROW())</f>
        <v>4.25899801269527</v>
      </c>
      <c r="H30" s="0" t="n">
        <f aca="false" t="array" ref="H30:H31">$F$30:$F$31 / $G$30:$G$31</f>
        <v>13.9989372511676</v>
      </c>
      <c r="I30" s="0" t="n">
        <f aca="false" t="array" ref="I30:I31">TDIST(ABS($H$30:$H$31) , $F$11 , 2 )</f>
        <v>4.11473906829464E-025</v>
      </c>
      <c r="J30" s="0" t="n">
        <f aca="false" t="array" ref="J30:J31">$F$30:$F$31 - $G$30:$G$31 * TINV(1 - $F$27 , $F$11)</f>
        <v>51.1696029875583</v>
      </c>
      <c r="K30" s="0" t="n">
        <f aca="false" t="array" ref="K30:K31">$F$30:$F$31 + $G$30:$G$31 * TINV(1 - $F$27 , $F$11)</f>
        <v>68.0732888775784</v>
      </c>
    </row>
    <row r="31" customFormat="false" ht="12.8" hidden="false" customHeight="false" outlineLevel="0" collapsed="false">
      <c r="A31" s="0" t="n">
        <v>70</v>
      </c>
      <c r="B31" s="0" t="n">
        <v>26</v>
      </c>
      <c r="E31" s="0" t="str">
        <f aca="false">"X1"</f>
        <v>X1</v>
      </c>
      <c r="F31" s="0" t="n">
        <v>0.158724784388951</v>
      </c>
      <c r="G31" s="0" t="n">
        <v>0.0529184456000815</v>
      </c>
      <c r="H31" s="0" t="n">
        <v>2.99942265100672</v>
      </c>
      <c r="I31" s="0" t="n">
        <v>0.00342920481829392</v>
      </c>
      <c r="J31" s="0" t="n">
        <v>0.053709851352412</v>
      </c>
      <c r="K31" s="0" t="n">
        <v>0.26373971742549</v>
      </c>
    </row>
    <row r="32" customFormat="false" ht="12.8" hidden="false" customHeight="false" outlineLevel="0" collapsed="false">
      <c r="A32" s="0" t="n">
        <v>70</v>
      </c>
      <c r="B32" s="0" t="n">
        <v>43</v>
      </c>
    </row>
    <row r="33" customFormat="false" ht="12.8" hidden="false" customHeight="false" outlineLevel="0" collapsed="false">
      <c r="A33" s="0" t="n">
        <v>72</v>
      </c>
      <c r="B33" s="0" t="n">
        <v>62</v>
      </c>
      <c r="E33" s="0" t="str">
        <f aca="false">"X1"</f>
        <v>X1</v>
      </c>
      <c r="F33" s="0" t="s">
        <v>24</v>
      </c>
      <c r="G33" s="0" t="str">
        <f aca="false">"Y"</f>
        <v>Y</v>
      </c>
      <c r="H33" s="0" t="s">
        <v>18</v>
      </c>
    </row>
    <row r="34" customFormat="false" ht="12.8" hidden="false" customHeight="false" outlineLevel="0" collapsed="false">
      <c r="A34" s="0" t="n">
        <v>94</v>
      </c>
      <c r="B34" s="0" t="n">
        <v>78</v>
      </c>
      <c r="E34" s="0" t="n">
        <f aca="false" t="array" ref="E34:E133">$B$2:$B$101</f>
        <v>15</v>
      </c>
      <c r="F34" s="0" t="n">
        <f aca="false" t="array" ref="F34:F133">MMULT($E$34:$E$133 , $F$31) + $F$30</f>
        <v>62.0023176984026</v>
      </c>
      <c r="G34" s="0" t="n">
        <f aca="false" t="array" ref="G34:G133">$A$2:$A$101</f>
        <v>74</v>
      </c>
      <c r="H34" s="0" t="n">
        <f aca="false" t="array" ref="H34:H133">$G$34:$G$133 - $F$34:$F$133</f>
        <v>11.9976823015974</v>
      </c>
    </row>
    <row r="35" customFormat="false" ht="12.8" hidden="false" customHeight="false" outlineLevel="0" collapsed="false">
      <c r="A35" s="0" t="n">
        <v>91</v>
      </c>
      <c r="B35" s="0" t="n">
        <v>25</v>
      </c>
      <c r="E35" s="0" t="n">
        <v>111</v>
      </c>
      <c r="F35" s="0" t="n">
        <v>77.2398969997419</v>
      </c>
      <c r="G35" s="0" t="n">
        <v>72</v>
      </c>
      <c r="H35" s="0" t="n">
        <v>-5.23989699974193</v>
      </c>
    </row>
    <row r="36" customFormat="false" ht="12.8" hidden="false" customHeight="false" outlineLevel="0" collapsed="false">
      <c r="A36" s="0" t="n">
        <v>96</v>
      </c>
      <c r="B36" s="0" t="n">
        <v>89</v>
      </c>
      <c r="E36" s="0" t="n">
        <v>87</v>
      </c>
      <c r="F36" s="0" t="n">
        <v>73.4305021744071</v>
      </c>
      <c r="G36" s="0" t="n">
        <v>80</v>
      </c>
      <c r="H36" s="0" t="n">
        <v>6.56949782559289</v>
      </c>
    </row>
    <row r="37" customFormat="false" ht="12.8" hidden="false" customHeight="false" outlineLevel="0" collapsed="false">
      <c r="A37" s="0" t="n">
        <v>87</v>
      </c>
      <c r="B37" s="0" t="n">
        <v>30</v>
      </c>
      <c r="E37" s="0" t="n">
        <v>72</v>
      </c>
      <c r="F37" s="0" t="n">
        <v>71.0496304085728</v>
      </c>
      <c r="G37" s="0" t="n">
        <v>99</v>
      </c>
      <c r="H37" s="0" t="n">
        <v>27.9503695914272</v>
      </c>
    </row>
    <row r="38" customFormat="false" ht="12.8" hidden="false" customHeight="false" outlineLevel="0" collapsed="false">
      <c r="A38" s="0" t="n">
        <v>84</v>
      </c>
      <c r="B38" s="0" t="n">
        <v>12</v>
      </c>
      <c r="E38" s="0" t="n">
        <v>33</v>
      </c>
      <c r="F38" s="0" t="n">
        <v>64.8593638174037</v>
      </c>
      <c r="G38" s="0" t="n">
        <v>99</v>
      </c>
      <c r="H38" s="0" t="n">
        <v>34.1406361825963</v>
      </c>
    </row>
    <row r="39" customFormat="false" ht="12.8" hidden="false" customHeight="false" outlineLevel="0" collapsed="false">
      <c r="A39" s="0" t="n">
        <v>78</v>
      </c>
      <c r="B39" s="0" t="n">
        <v>27</v>
      </c>
      <c r="E39" s="0" t="n">
        <v>142</v>
      </c>
      <c r="F39" s="0" t="n">
        <v>82.1603653157994</v>
      </c>
      <c r="G39" s="0" t="n">
        <v>85</v>
      </c>
      <c r="H39" s="0" t="n">
        <v>2.83963468420058</v>
      </c>
    </row>
    <row r="40" customFormat="false" ht="12.8" hidden="false" customHeight="false" outlineLevel="0" collapsed="false">
      <c r="A40" s="0" t="n">
        <v>39</v>
      </c>
      <c r="B40" s="0" t="n">
        <v>29</v>
      </c>
      <c r="E40" s="0" t="n">
        <v>65</v>
      </c>
      <c r="F40" s="0" t="n">
        <v>69.9385569178502</v>
      </c>
      <c r="G40" s="0" t="n">
        <v>94</v>
      </c>
      <c r="H40" s="0" t="n">
        <v>24.0614430821498</v>
      </c>
    </row>
    <row r="41" customFormat="false" ht="12.8" hidden="false" customHeight="false" outlineLevel="0" collapsed="false">
      <c r="A41" s="0" t="n">
        <v>46</v>
      </c>
      <c r="B41" s="0" t="n">
        <v>9</v>
      </c>
      <c r="E41" s="0" t="n">
        <v>14</v>
      </c>
      <c r="F41" s="0" t="n">
        <v>61.8435929140137</v>
      </c>
      <c r="G41" s="0" t="n">
        <v>86</v>
      </c>
      <c r="H41" s="0" t="n">
        <v>24.1564070859863</v>
      </c>
    </row>
    <row r="42" customFormat="false" ht="12.8" hidden="false" customHeight="false" outlineLevel="0" collapsed="false">
      <c r="A42" s="0" t="n">
        <v>42</v>
      </c>
      <c r="B42" s="0" t="n">
        <v>77</v>
      </c>
      <c r="E42" s="0" t="n">
        <v>13</v>
      </c>
      <c r="F42" s="0" t="n">
        <v>61.6848681296247</v>
      </c>
      <c r="G42" s="0" t="n">
        <v>93</v>
      </c>
      <c r="H42" s="0" t="n">
        <v>31.3151318703753</v>
      </c>
    </row>
    <row r="43" customFormat="false" ht="12.8" hidden="false" customHeight="false" outlineLevel="0" collapsed="false">
      <c r="A43" s="0" t="n">
        <v>84</v>
      </c>
      <c r="B43" s="0" t="n">
        <v>54</v>
      </c>
      <c r="E43" s="0" t="n">
        <v>25</v>
      </c>
      <c r="F43" s="0" t="n">
        <v>63.5895655422921</v>
      </c>
      <c r="G43" s="0" t="n">
        <v>89</v>
      </c>
      <c r="H43" s="0" t="n">
        <v>25.4104344577079</v>
      </c>
    </row>
    <row r="44" customFormat="false" ht="12.8" hidden="false" customHeight="false" outlineLevel="0" collapsed="false">
      <c r="A44" s="0" t="n">
        <v>0</v>
      </c>
      <c r="B44" s="0" t="n">
        <v>100</v>
      </c>
      <c r="E44" s="0" t="n">
        <v>8</v>
      </c>
      <c r="F44" s="0" t="n">
        <v>60.89124420768</v>
      </c>
      <c r="G44" s="0" t="n">
        <v>65</v>
      </c>
      <c r="H44" s="0" t="n">
        <v>4.10875579232004</v>
      </c>
    </row>
    <row r="45" customFormat="false" ht="12.8" hidden="false" customHeight="false" outlineLevel="0" collapsed="false">
      <c r="A45" s="0" t="n">
        <v>0</v>
      </c>
      <c r="B45" s="0" t="n">
        <v>96</v>
      </c>
      <c r="E45" s="0" t="n">
        <v>6</v>
      </c>
      <c r="F45" s="0" t="n">
        <v>60.5737946389021</v>
      </c>
      <c r="G45" s="0" t="n">
        <v>18</v>
      </c>
      <c r="H45" s="0" t="n">
        <v>-42.5737946389021</v>
      </c>
    </row>
    <row r="46" customFormat="false" ht="12.8" hidden="false" customHeight="false" outlineLevel="0" collapsed="false">
      <c r="A46" s="0" t="n">
        <v>91</v>
      </c>
      <c r="B46" s="0" t="n">
        <v>70</v>
      </c>
      <c r="E46" s="0" t="n">
        <v>28</v>
      </c>
      <c r="F46" s="0" t="n">
        <v>64.065739895459</v>
      </c>
      <c r="G46" s="0" t="n">
        <v>68</v>
      </c>
      <c r="H46" s="0" t="n">
        <v>3.93426010454101</v>
      </c>
    </row>
    <row r="47" customFormat="false" ht="12.8" hidden="false" customHeight="false" outlineLevel="0" collapsed="false">
      <c r="A47" s="0" t="n">
        <v>96</v>
      </c>
      <c r="B47" s="0" t="n">
        <v>117</v>
      </c>
      <c r="E47" s="0" t="n">
        <v>96</v>
      </c>
      <c r="F47" s="0" t="n">
        <v>74.8590252339077</v>
      </c>
      <c r="G47" s="0" t="n">
        <v>89</v>
      </c>
      <c r="H47" s="0" t="n">
        <v>14.1409747660923</v>
      </c>
    </row>
    <row r="48" customFormat="false" ht="12.8" hidden="false" customHeight="false" outlineLevel="0" collapsed="false">
      <c r="A48" s="0" t="n">
        <v>73</v>
      </c>
      <c r="B48" s="0" t="n">
        <v>44</v>
      </c>
      <c r="E48" s="0" t="n">
        <v>118</v>
      </c>
      <c r="F48" s="0" t="n">
        <v>78.3509704904646</v>
      </c>
      <c r="G48" s="0" t="n">
        <v>94</v>
      </c>
      <c r="H48" s="0" t="n">
        <v>15.6490295095354</v>
      </c>
    </row>
    <row r="49" customFormat="false" ht="12.8" hidden="false" customHeight="false" outlineLevel="0" collapsed="false">
      <c r="A49" s="0" t="n">
        <v>71</v>
      </c>
      <c r="B49" s="0" t="n">
        <v>22</v>
      </c>
      <c r="E49" s="0" t="n">
        <v>109</v>
      </c>
      <c r="F49" s="0" t="n">
        <v>76.922447430964</v>
      </c>
      <c r="G49" s="0" t="n">
        <v>99</v>
      </c>
      <c r="H49" s="0" t="n">
        <v>22.077552569036</v>
      </c>
    </row>
    <row r="50" customFormat="false" ht="12.8" hidden="false" customHeight="false" outlineLevel="0" collapsed="false">
      <c r="A50" s="0" t="n">
        <v>36</v>
      </c>
      <c r="B50" s="0" t="n">
        <v>25</v>
      </c>
      <c r="E50" s="0" t="n">
        <v>45</v>
      </c>
      <c r="F50" s="0" t="n">
        <v>66.7640612300712</v>
      </c>
      <c r="G50" s="0" t="n">
        <v>97</v>
      </c>
      <c r="H50" s="0" t="n">
        <v>30.2359387699288</v>
      </c>
    </row>
    <row r="51" customFormat="false" ht="12.8" hidden="false" customHeight="false" outlineLevel="0" collapsed="false">
      <c r="A51" s="0" t="n">
        <v>23</v>
      </c>
      <c r="B51" s="0" t="n">
        <v>18</v>
      </c>
      <c r="E51" s="0" t="n">
        <v>160</v>
      </c>
      <c r="F51" s="0" t="n">
        <v>85.0174114348006</v>
      </c>
      <c r="G51" s="0" t="n">
        <v>100</v>
      </c>
      <c r="H51" s="0" t="n">
        <v>14.9825885651995</v>
      </c>
    </row>
    <row r="52" customFormat="false" ht="12.8" hidden="false" customHeight="false" outlineLevel="0" collapsed="false">
      <c r="A52" s="0" t="n">
        <v>73</v>
      </c>
      <c r="B52" s="0" t="n">
        <v>204</v>
      </c>
      <c r="E52" s="0" t="n">
        <v>77</v>
      </c>
      <c r="F52" s="0" t="n">
        <v>71.8432543305176</v>
      </c>
      <c r="G52" s="0" t="n">
        <v>93</v>
      </c>
      <c r="H52" s="0" t="n">
        <v>21.1567456694824</v>
      </c>
    </row>
    <row r="53" customFormat="false" ht="12.8" hidden="false" customHeight="false" outlineLevel="0" collapsed="false">
      <c r="A53" s="0" t="n">
        <v>89</v>
      </c>
      <c r="B53" s="0" t="n">
        <v>207</v>
      </c>
      <c r="E53" s="0" t="n">
        <v>34</v>
      </c>
      <c r="F53" s="0" t="n">
        <v>65.0180886017927</v>
      </c>
      <c r="G53" s="0" t="n">
        <v>86</v>
      </c>
      <c r="H53" s="0" t="n">
        <v>20.9819113982073</v>
      </c>
    </row>
    <row r="54" customFormat="false" ht="12.8" hidden="false" customHeight="false" outlineLevel="0" collapsed="false">
      <c r="A54" s="0" t="n">
        <v>95</v>
      </c>
      <c r="B54" s="0" t="n">
        <v>198</v>
      </c>
      <c r="E54" s="0" t="n">
        <v>33</v>
      </c>
      <c r="F54" s="0" t="n">
        <v>64.8593638174037</v>
      </c>
      <c r="G54" s="0" t="n">
        <v>66</v>
      </c>
      <c r="H54" s="0" t="n">
        <v>1.14063618259627</v>
      </c>
    </row>
    <row r="55" customFormat="false" ht="12.8" hidden="false" customHeight="false" outlineLevel="0" collapsed="false">
      <c r="A55" s="0" t="n">
        <v>96</v>
      </c>
      <c r="B55" s="0" t="n">
        <v>83</v>
      </c>
      <c r="E55" s="0" t="n">
        <v>39</v>
      </c>
      <c r="F55" s="0" t="n">
        <v>65.8117125237374</v>
      </c>
      <c r="G55" s="0" t="n">
        <v>22</v>
      </c>
      <c r="H55" s="0" t="n">
        <v>-43.8117125237374</v>
      </c>
    </row>
    <row r="56" customFormat="false" ht="12.8" hidden="false" customHeight="false" outlineLevel="0" collapsed="false">
      <c r="A56" s="0" t="n">
        <v>98</v>
      </c>
      <c r="B56" s="0" t="n">
        <v>102</v>
      </c>
      <c r="E56" s="0" t="n">
        <v>74</v>
      </c>
      <c r="F56" s="0" t="n">
        <v>71.3670799773507</v>
      </c>
      <c r="G56" s="0" t="n">
        <v>69</v>
      </c>
      <c r="H56" s="0" t="n">
        <v>-2.36707997735074</v>
      </c>
    </row>
    <row r="57" customFormat="false" ht="12.8" hidden="false" customHeight="false" outlineLevel="0" collapsed="false">
      <c r="A57" s="0" t="n">
        <v>77</v>
      </c>
      <c r="B57" s="0" t="n">
        <v>173</v>
      </c>
      <c r="E57" s="0" t="n">
        <v>41</v>
      </c>
      <c r="F57" s="0" t="n">
        <v>66.1291620925153</v>
      </c>
      <c r="G57" s="0" t="n">
        <v>92</v>
      </c>
      <c r="H57" s="0" t="n">
        <v>25.8708379074847</v>
      </c>
    </row>
    <row r="58" customFormat="false" ht="12.8" hidden="false" customHeight="false" outlineLevel="0" collapsed="false">
      <c r="A58" s="0" t="n">
        <v>35</v>
      </c>
      <c r="B58" s="0" t="n">
        <v>78</v>
      </c>
      <c r="E58" s="0" t="n">
        <v>161</v>
      </c>
      <c r="F58" s="0" t="n">
        <v>85.1761362191895</v>
      </c>
      <c r="G58" s="0" t="n">
        <v>98</v>
      </c>
      <c r="H58" s="0" t="n">
        <v>12.8238637808105</v>
      </c>
    </row>
    <row r="59" customFormat="false" ht="12.8" hidden="false" customHeight="false" outlineLevel="0" collapsed="false">
      <c r="A59" s="0" t="n">
        <v>44</v>
      </c>
      <c r="B59" s="0" t="n">
        <v>47</v>
      </c>
      <c r="E59" s="0" t="n">
        <v>53</v>
      </c>
      <c r="F59" s="0" t="n">
        <v>68.0338595051828</v>
      </c>
      <c r="G59" s="0" t="n">
        <v>99</v>
      </c>
      <c r="H59" s="0" t="n">
        <v>30.9661404948172</v>
      </c>
    </row>
    <row r="60" customFormat="false" ht="12.8" hidden="false" customHeight="false" outlineLevel="0" collapsed="false">
      <c r="A60" s="0" t="n">
        <v>38</v>
      </c>
      <c r="B60" s="0" t="n">
        <v>126</v>
      </c>
      <c r="E60" s="0" t="n">
        <v>23</v>
      </c>
      <c r="F60" s="0" t="n">
        <v>63.2721159735142</v>
      </c>
      <c r="G60" s="0" t="n">
        <v>93</v>
      </c>
      <c r="H60" s="0" t="n">
        <v>29.7278840264858</v>
      </c>
    </row>
    <row r="61" customFormat="false" ht="12.8" hidden="false" customHeight="false" outlineLevel="0" collapsed="false">
      <c r="A61" s="0" t="n">
        <v>45</v>
      </c>
      <c r="B61" s="0" t="n">
        <v>9</v>
      </c>
      <c r="E61" s="0" t="n">
        <v>57</v>
      </c>
      <c r="F61" s="0" t="n">
        <v>68.6687586427386</v>
      </c>
      <c r="G61" s="0" t="n">
        <v>73</v>
      </c>
      <c r="H61" s="0" t="n">
        <v>4.33124135726143</v>
      </c>
    </row>
    <row r="62" customFormat="false" ht="12.8" hidden="false" customHeight="false" outlineLevel="0" collapsed="false">
      <c r="A62" s="0" t="n">
        <v>53</v>
      </c>
      <c r="B62" s="0" t="n">
        <v>92</v>
      </c>
      <c r="E62" s="0" t="n">
        <v>150</v>
      </c>
      <c r="F62" s="0" t="n">
        <v>83.430163590911</v>
      </c>
      <c r="G62" s="0" t="n">
        <v>53</v>
      </c>
      <c r="H62" s="0" t="n">
        <v>-30.430163590911</v>
      </c>
    </row>
    <row r="63" customFormat="false" ht="12.8" hidden="false" customHeight="false" outlineLevel="0" collapsed="false">
      <c r="A63" s="0" t="n">
        <v>77</v>
      </c>
      <c r="B63" s="0" t="n">
        <v>113</v>
      </c>
      <c r="E63" s="0" t="n">
        <v>26</v>
      </c>
      <c r="F63" s="0" t="n">
        <v>63.7482903266811</v>
      </c>
      <c r="G63" s="0" t="n">
        <v>70</v>
      </c>
      <c r="H63" s="0" t="n">
        <v>6.25170967331892</v>
      </c>
    </row>
    <row r="64" customFormat="false" ht="12.8" hidden="false" customHeight="false" outlineLevel="0" collapsed="false">
      <c r="A64" s="0" t="n">
        <v>90</v>
      </c>
      <c r="B64" s="0" t="n">
        <v>21</v>
      </c>
      <c r="E64" s="0" t="n">
        <v>43</v>
      </c>
      <c r="F64" s="0" t="n">
        <v>66.4466116612932</v>
      </c>
      <c r="G64" s="0" t="n">
        <v>70</v>
      </c>
      <c r="H64" s="0" t="n">
        <v>3.55338833870675</v>
      </c>
    </row>
    <row r="65" customFormat="false" ht="12.8" hidden="false" customHeight="false" outlineLevel="0" collapsed="false">
      <c r="A65" s="0" t="n">
        <v>96</v>
      </c>
      <c r="B65" s="0" t="n">
        <v>42</v>
      </c>
      <c r="E65" s="0" t="n">
        <v>62</v>
      </c>
      <c r="F65" s="0" t="n">
        <v>69.4623825646833</v>
      </c>
      <c r="G65" s="0" t="n">
        <v>72</v>
      </c>
      <c r="H65" s="0" t="n">
        <v>2.53761743531668</v>
      </c>
    </row>
    <row r="66" customFormat="false" ht="12.8" hidden="false" customHeight="false" outlineLevel="0" collapsed="false">
      <c r="A66" s="0" t="n">
        <v>94</v>
      </c>
      <c r="B66" s="0" t="n">
        <v>125</v>
      </c>
      <c r="E66" s="0" t="n">
        <v>78</v>
      </c>
      <c r="F66" s="0" t="n">
        <v>72.0019791149066</v>
      </c>
      <c r="G66" s="0" t="n">
        <v>94</v>
      </c>
      <c r="H66" s="0" t="n">
        <v>21.9980208850935</v>
      </c>
    </row>
    <row r="67" customFormat="false" ht="12.8" hidden="false" customHeight="false" outlineLevel="0" collapsed="false">
      <c r="A67" s="0" t="n">
        <v>87</v>
      </c>
      <c r="B67" s="0" t="n">
        <v>139</v>
      </c>
      <c r="E67" s="0" t="n">
        <v>25</v>
      </c>
      <c r="F67" s="0" t="n">
        <v>63.5895655422921</v>
      </c>
      <c r="G67" s="0" t="n">
        <v>91</v>
      </c>
      <c r="H67" s="0" t="n">
        <v>27.4104344577079</v>
      </c>
    </row>
    <row r="68" customFormat="false" ht="12.8" hidden="false" customHeight="false" outlineLevel="0" collapsed="false">
      <c r="A68" s="0" t="n">
        <v>96</v>
      </c>
      <c r="B68" s="0" t="n">
        <v>54</v>
      </c>
      <c r="E68" s="0" t="n">
        <v>89</v>
      </c>
      <c r="F68" s="0" t="n">
        <v>73.747951743185</v>
      </c>
      <c r="G68" s="0" t="n">
        <v>96</v>
      </c>
      <c r="H68" s="0" t="n">
        <v>22.252048256815</v>
      </c>
    </row>
    <row r="69" customFormat="false" ht="12.8" hidden="false" customHeight="false" outlineLevel="0" collapsed="false">
      <c r="A69" s="0" t="n">
        <v>32</v>
      </c>
      <c r="B69" s="0" t="n">
        <v>27</v>
      </c>
      <c r="E69" s="0" t="n">
        <v>30</v>
      </c>
      <c r="F69" s="0" t="n">
        <v>64.3831894642369</v>
      </c>
      <c r="G69" s="0" t="n">
        <v>87</v>
      </c>
      <c r="H69" s="0" t="n">
        <v>22.6168105357631</v>
      </c>
    </row>
    <row r="70" customFormat="false" ht="12.8" hidden="false" customHeight="false" outlineLevel="0" collapsed="false">
      <c r="A70" s="0" t="n">
        <v>1</v>
      </c>
      <c r="B70" s="0" t="n">
        <v>40</v>
      </c>
      <c r="E70" s="0" t="n">
        <v>12</v>
      </c>
      <c r="F70" s="0" t="n">
        <v>61.5261433452358</v>
      </c>
      <c r="G70" s="0" t="n">
        <v>84</v>
      </c>
      <c r="H70" s="0" t="n">
        <v>22.4738566547642</v>
      </c>
    </row>
    <row r="71" customFormat="false" ht="12.8" hidden="false" customHeight="false" outlineLevel="0" collapsed="false">
      <c r="A71" s="0" t="n">
        <v>14</v>
      </c>
      <c r="B71" s="0" t="n">
        <v>27</v>
      </c>
      <c r="E71" s="0" t="n">
        <v>27</v>
      </c>
      <c r="F71" s="0" t="n">
        <v>63.90701511107</v>
      </c>
      <c r="G71" s="0" t="n">
        <v>78</v>
      </c>
      <c r="H71" s="0" t="n">
        <v>14.09298488893</v>
      </c>
    </row>
    <row r="72" customFormat="false" ht="12.8" hidden="false" customHeight="false" outlineLevel="0" collapsed="false">
      <c r="A72" s="0" t="n">
        <v>86</v>
      </c>
      <c r="B72" s="0" t="n">
        <v>52</v>
      </c>
      <c r="E72" s="0" t="n">
        <v>29</v>
      </c>
      <c r="F72" s="0" t="n">
        <v>64.2244646798479</v>
      </c>
      <c r="G72" s="0" t="n">
        <v>39</v>
      </c>
      <c r="H72" s="0" t="n">
        <v>-25.2244646798479</v>
      </c>
    </row>
    <row r="73" customFormat="false" ht="12.8" hidden="false" customHeight="false" outlineLevel="0" collapsed="false">
      <c r="A73" s="0" t="n">
        <v>87</v>
      </c>
      <c r="B73" s="0" t="n">
        <v>92</v>
      </c>
      <c r="E73" s="0" t="n">
        <v>9</v>
      </c>
      <c r="F73" s="0" t="n">
        <v>61.0499689920689</v>
      </c>
      <c r="G73" s="0" t="n">
        <v>46</v>
      </c>
      <c r="H73" s="0" t="n">
        <v>-15.0499689920689</v>
      </c>
    </row>
    <row r="74" customFormat="false" ht="12.8" hidden="false" customHeight="false" outlineLevel="0" collapsed="false">
      <c r="A74" s="0" t="n">
        <v>95</v>
      </c>
      <c r="B74" s="0" t="n">
        <v>127</v>
      </c>
      <c r="E74" s="0" t="n">
        <v>77</v>
      </c>
      <c r="F74" s="0" t="n">
        <v>71.8432543305176</v>
      </c>
      <c r="G74" s="0" t="n">
        <v>42</v>
      </c>
      <c r="H74" s="0" t="n">
        <v>-29.8432543305176</v>
      </c>
    </row>
    <row r="75" customFormat="false" ht="12.8" hidden="false" customHeight="false" outlineLevel="0" collapsed="false">
      <c r="A75" s="0" t="n">
        <v>94</v>
      </c>
      <c r="B75" s="0" t="n">
        <v>99</v>
      </c>
      <c r="E75" s="0" t="n">
        <v>54</v>
      </c>
      <c r="F75" s="0" t="n">
        <v>68.1925842895717</v>
      </c>
      <c r="G75" s="0" t="n">
        <v>84</v>
      </c>
      <c r="H75" s="0" t="n">
        <v>15.8074157104283</v>
      </c>
    </row>
    <row r="76" customFormat="false" ht="12.8" hidden="false" customHeight="false" outlineLevel="0" collapsed="false">
      <c r="A76" s="0" t="n">
        <v>91</v>
      </c>
      <c r="B76" s="0" t="n">
        <v>12</v>
      </c>
      <c r="E76" s="0" t="n">
        <v>100</v>
      </c>
      <c r="F76" s="0" t="n">
        <v>75.4939243714635</v>
      </c>
      <c r="G76" s="0" t="n">
        <v>0</v>
      </c>
      <c r="H76" s="0" t="n">
        <v>-75.4939243714635</v>
      </c>
    </row>
    <row r="77" customFormat="false" ht="12.8" hidden="false" customHeight="false" outlineLevel="0" collapsed="false">
      <c r="A77" s="0" t="n">
        <v>95</v>
      </c>
      <c r="B77" s="0" t="n">
        <v>33</v>
      </c>
      <c r="E77" s="0" t="n">
        <v>96</v>
      </c>
      <c r="F77" s="0" t="n">
        <v>74.8590252339077</v>
      </c>
      <c r="G77" s="0" t="n">
        <v>0</v>
      </c>
      <c r="H77" s="0" t="n">
        <v>-74.8590252339077</v>
      </c>
    </row>
    <row r="78" customFormat="false" ht="12.8" hidden="false" customHeight="false" outlineLevel="0" collapsed="false">
      <c r="A78" s="0" t="n">
        <v>82</v>
      </c>
      <c r="B78" s="0" t="n">
        <v>9</v>
      </c>
      <c r="E78" s="0" t="n">
        <v>70</v>
      </c>
      <c r="F78" s="0" t="n">
        <v>70.7321808397949</v>
      </c>
      <c r="G78" s="0" t="n">
        <v>91</v>
      </c>
      <c r="H78" s="0" t="n">
        <v>20.2678191602051</v>
      </c>
    </row>
    <row r="79" customFormat="false" ht="12.8" hidden="false" customHeight="false" outlineLevel="0" collapsed="false">
      <c r="A79" s="0" t="n">
        <v>38</v>
      </c>
      <c r="B79" s="0" t="n">
        <v>9</v>
      </c>
      <c r="E79" s="0" t="n">
        <v>117</v>
      </c>
      <c r="F79" s="0" t="n">
        <v>78.1922457060756</v>
      </c>
      <c r="G79" s="0" t="n">
        <v>96</v>
      </c>
      <c r="H79" s="0" t="n">
        <v>17.8077542939244</v>
      </c>
    </row>
    <row r="80" customFormat="false" ht="12.8" hidden="false" customHeight="false" outlineLevel="0" collapsed="false">
      <c r="A80" s="0" t="n">
        <v>1</v>
      </c>
      <c r="B80" s="0" t="n">
        <v>10</v>
      </c>
      <c r="E80" s="0" t="n">
        <v>44</v>
      </c>
      <c r="F80" s="0" t="n">
        <v>66.6053364456822</v>
      </c>
      <c r="G80" s="0" t="n">
        <v>73</v>
      </c>
      <c r="H80" s="0" t="n">
        <v>6.3946635543178</v>
      </c>
    </row>
    <row r="81" customFormat="false" ht="12.8" hidden="false" customHeight="false" outlineLevel="0" collapsed="false">
      <c r="A81" s="0" t="n">
        <v>1</v>
      </c>
      <c r="B81" s="0" t="n">
        <v>18</v>
      </c>
      <c r="E81" s="0" t="n">
        <v>22</v>
      </c>
      <c r="F81" s="0" t="n">
        <v>63.1133911891253</v>
      </c>
      <c r="G81" s="0" t="n">
        <v>71</v>
      </c>
      <c r="H81" s="0" t="n">
        <v>7.88660881087473</v>
      </c>
    </row>
    <row r="82" customFormat="false" ht="12.8" hidden="false" customHeight="false" outlineLevel="0" collapsed="false">
      <c r="A82" s="0" t="n">
        <v>89</v>
      </c>
      <c r="B82" s="0" t="n">
        <v>43</v>
      </c>
      <c r="E82" s="0" t="n">
        <v>25</v>
      </c>
      <c r="F82" s="0" t="n">
        <v>63.5895655422921</v>
      </c>
      <c r="G82" s="0" t="n">
        <v>36</v>
      </c>
      <c r="H82" s="0" t="n">
        <v>-27.5895655422921</v>
      </c>
    </row>
    <row r="83" customFormat="false" ht="12.8" hidden="false" customHeight="false" outlineLevel="0" collapsed="false">
      <c r="A83" s="0" t="n">
        <v>90</v>
      </c>
      <c r="B83" s="0" t="n">
        <v>40</v>
      </c>
      <c r="E83" s="0" t="n">
        <v>18</v>
      </c>
      <c r="F83" s="0" t="n">
        <v>62.4784920515695</v>
      </c>
      <c r="G83" s="0" t="n">
        <v>23</v>
      </c>
      <c r="H83" s="0" t="n">
        <v>-39.4784920515695</v>
      </c>
    </row>
    <row r="84" customFormat="false" ht="12.8" hidden="false" customHeight="false" outlineLevel="0" collapsed="false">
      <c r="A84" s="0" t="n">
        <v>84</v>
      </c>
      <c r="B84" s="0" t="n">
        <v>143</v>
      </c>
      <c r="E84" s="0" t="n">
        <v>204</v>
      </c>
      <c r="F84" s="0" t="n">
        <v>92.0013019479144</v>
      </c>
      <c r="G84" s="0" t="n">
        <v>73</v>
      </c>
      <c r="H84" s="0" t="n">
        <v>-19.0013019479144</v>
      </c>
    </row>
    <row r="85" customFormat="false" ht="12.8" hidden="false" customHeight="false" outlineLevel="0" collapsed="false">
      <c r="A85" s="0" t="n">
        <v>86</v>
      </c>
      <c r="B85" s="0" t="n">
        <v>204</v>
      </c>
      <c r="E85" s="0" t="n">
        <v>207</v>
      </c>
      <c r="F85" s="0" t="n">
        <v>92.4774763010813</v>
      </c>
      <c r="G85" s="0" t="n">
        <v>89</v>
      </c>
      <c r="H85" s="0" t="n">
        <v>-3.47747630108125</v>
      </c>
    </row>
    <row r="86" customFormat="false" ht="12.8" hidden="false" customHeight="false" outlineLevel="0" collapsed="false">
      <c r="A86" s="0" t="n">
        <v>85</v>
      </c>
      <c r="B86" s="0" t="n">
        <v>33</v>
      </c>
      <c r="E86" s="0" t="n">
        <v>198</v>
      </c>
      <c r="F86" s="0" t="n">
        <v>91.0489532415807</v>
      </c>
      <c r="G86" s="0" t="n">
        <v>95</v>
      </c>
      <c r="H86" s="0" t="n">
        <v>3.95104675841931</v>
      </c>
    </row>
    <row r="87" customFormat="false" ht="12.8" hidden="false" customHeight="false" outlineLevel="0" collapsed="false">
      <c r="A87" s="0" t="n">
        <v>52</v>
      </c>
      <c r="B87" s="0" t="n">
        <v>32</v>
      </c>
      <c r="E87" s="0" t="n">
        <v>83</v>
      </c>
      <c r="F87" s="0" t="n">
        <v>72.7956030368513</v>
      </c>
      <c r="G87" s="0" t="n">
        <v>96</v>
      </c>
      <c r="H87" s="0" t="n">
        <v>23.2043969631487</v>
      </c>
    </row>
    <row r="88" customFormat="false" ht="12.8" hidden="false" customHeight="false" outlineLevel="0" collapsed="false">
      <c r="A88" s="0" t="n">
        <v>79</v>
      </c>
      <c r="B88" s="0" t="n">
        <v>26</v>
      </c>
      <c r="E88" s="0" t="n">
        <v>102</v>
      </c>
      <c r="F88" s="0" t="n">
        <v>75.8113739402414</v>
      </c>
      <c r="G88" s="0" t="n">
        <v>98</v>
      </c>
      <c r="H88" s="0" t="n">
        <v>22.1886260597586</v>
      </c>
    </row>
    <row r="89" customFormat="false" ht="12.8" hidden="false" customHeight="false" outlineLevel="0" collapsed="false">
      <c r="A89" s="0" t="n">
        <v>46</v>
      </c>
      <c r="B89" s="0" t="n">
        <v>19</v>
      </c>
      <c r="E89" s="0" t="n">
        <v>173</v>
      </c>
      <c r="F89" s="0" t="n">
        <v>87.0808336318569</v>
      </c>
      <c r="G89" s="0" t="n">
        <v>77</v>
      </c>
      <c r="H89" s="0" t="n">
        <v>-10.0808336318569</v>
      </c>
    </row>
    <row r="90" customFormat="false" ht="12.8" hidden="false" customHeight="false" outlineLevel="0" collapsed="false">
      <c r="A90" s="0" t="n">
        <v>34</v>
      </c>
      <c r="B90" s="0" t="n">
        <v>8</v>
      </c>
      <c r="E90" s="0" t="n">
        <v>78</v>
      </c>
      <c r="F90" s="0" t="n">
        <v>72.0019791149066</v>
      </c>
      <c r="G90" s="0" t="n">
        <v>35</v>
      </c>
      <c r="H90" s="0" t="n">
        <v>-37.0019791149065</v>
      </c>
    </row>
    <row r="91" customFormat="false" ht="12.8" hidden="false" customHeight="false" outlineLevel="0" collapsed="false">
      <c r="A91" s="0" t="n">
        <v>7</v>
      </c>
      <c r="B91" s="0" t="n">
        <v>13</v>
      </c>
      <c r="E91" s="0" t="n">
        <v>47</v>
      </c>
      <c r="F91" s="0" t="n">
        <v>67.0815107988491</v>
      </c>
      <c r="G91" s="0" t="n">
        <v>44</v>
      </c>
      <c r="H91" s="0" t="n">
        <v>-23.0815107988491</v>
      </c>
    </row>
    <row r="92" customFormat="false" ht="12.8" hidden="false" customHeight="false" outlineLevel="0" collapsed="false">
      <c r="A92" s="0" t="n">
        <v>68</v>
      </c>
      <c r="B92" s="0" t="n">
        <v>13</v>
      </c>
      <c r="E92" s="0" t="n">
        <v>126</v>
      </c>
      <c r="F92" s="0" t="n">
        <v>79.6207687655762</v>
      </c>
      <c r="G92" s="0" t="n">
        <v>38</v>
      </c>
      <c r="H92" s="0" t="n">
        <v>-41.6207687655762</v>
      </c>
    </row>
    <row r="93" customFormat="false" ht="12.8" hidden="false" customHeight="false" outlineLevel="0" collapsed="false">
      <c r="A93" s="0" t="n">
        <v>89</v>
      </c>
      <c r="B93" s="0" t="n">
        <v>35</v>
      </c>
      <c r="E93" s="0" t="n">
        <v>9</v>
      </c>
      <c r="F93" s="0" t="n">
        <v>61.0499689920689</v>
      </c>
      <c r="G93" s="0" t="n">
        <v>45</v>
      </c>
      <c r="H93" s="0" t="n">
        <v>-16.0499689920689</v>
      </c>
    </row>
    <row r="94" customFormat="false" ht="12.8" hidden="false" customHeight="false" outlineLevel="0" collapsed="false">
      <c r="A94" s="0" t="n">
        <v>64</v>
      </c>
      <c r="B94" s="0" t="n">
        <v>58</v>
      </c>
      <c r="E94" s="0" t="n">
        <v>92</v>
      </c>
      <c r="F94" s="0" t="n">
        <v>74.2241260963519</v>
      </c>
      <c r="G94" s="0" t="n">
        <v>53</v>
      </c>
      <c r="H94" s="0" t="n">
        <v>-21.2241260963519</v>
      </c>
    </row>
    <row r="95" customFormat="false" ht="12.8" hidden="false" customHeight="false" outlineLevel="0" collapsed="false">
      <c r="A95" s="0" t="n">
        <v>74</v>
      </c>
      <c r="B95" s="0" t="n">
        <v>34</v>
      </c>
      <c r="E95" s="0" t="n">
        <v>113</v>
      </c>
      <c r="F95" s="0" t="n">
        <v>77.5573465685198</v>
      </c>
      <c r="G95" s="0" t="n">
        <v>77</v>
      </c>
      <c r="H95" s="0" t="n">
        <v>-0.557346568519833</v>
      </c>
    </row>
    <row r="96" customFormat="false" ht="12.8" hidden="false" customHeight="false" outlineLevel="0" collapsed="false">
      <c r="A96" s="0" t="n">
        <v>81</v>
      </c>
      <c r="B96" s="0" t="n">
        <v>13</v>
      </c>
      <c r="E96" s="0" t="n">
        <v>21</v>
      </c>
      <c r="F96" s="0" t="n">
        <v>62.9546664047363</v>
      </c>
      <c r="G96" s="0" t="n">
        <v>90</v>
      </c>
      <c r="H96" s="0" t="n">
        <v>27.0453335952637</v>
      </c>
    </row>
    <row r="97" customFormat="false" ht="12.8" hidden="false" customHeight="false" outlineLevel="0" collapsed="false">
      <c r="A97" s="0" t="n">
        <v>51</v>
      </c>
      <c r="B97" s="0" t="n">
        <v>16</v>
      </c>
      <c r="E97" s="0" t="n">
        <v>42</v>
      </c>
      <c r="F97" s="0" t="n">
        <v>66.2878868769043</v>
      </c>
      <c r="G97" s="0" t="n">
        <v>96</v>
      </c>
      <c r="H97" s="0" t="n">
        <v>29.7121131230957</v>
      </c>
    </row>
    <row r="98" customFormat="false" ht="12.8" hidden="false" customHeight="false" outlineLevel="0" collapsed="false">
      <c r="A98" s="0" t="n">
        <v>50</v>
      </c>
      <c r="B98" s="0" t="n">
        <v>103</v>
      </c>
      <c r="E98" s="0" t="n">
        <v>125</v>
      </c>
      <c r="F98" s="0" t="n">
        <v>79.4620439811873</v>
      </c>
      <c r="G98" s="0" t="n">
        <v>94</v>
      </c>
      <c r="H98" s="0" t="n">
        <v>14.5379560188128</v>
      </c>
    </row>
    <row r="99" customFormat="false" ht="12.8" hidden="false" customHeight="false" outlineLevel="0" collapsed="false">
      <c r="A99" s="0" t="n">
        <v>43</v>
      </c>
      <c r="B99" s="0" t="n">
        <v>35</v>
      </c>
      <c r="E99" s="0" t="n">
        <v>139</v>
      </c>
      <c r="F99" s="0" t="n">
        <v>81.6841909626326</v>
      </c>
      <c r="G99" s="0" t="n">
        <v>87</v>
      </c>
      <c r="H99" s="0" t="n">
        <v>5.31580903736743</v>
      </c>
    </row>
    <row r="100" customFormat="false" ht="12.8" hidden="false" customHeight="false" outlineLevel="0" collapsed="false">
      <c r="A100" s="0" t="n">
        <v>51</v>
      </c>
      <c r="B100" s="0" t="n">
        <v>22</v>
      </c>
      <c r="E100" s="0" t="n">
        <v>54</v>
      </c>
      <c r="F100" s="0" t="n">
        <v>68.1925842895717</v>
      </c>
      <c r="G100" s="0" t="n">
        <v>96</v>
      </c>
      <c r="H100" s="0" t="n">
        <v>27.8074157104283</v>
      </c>
    </row>
    <row r="101" customFormat="false" ht="12.8" hidden="false" customHeight="false" outlineLevel="0" collapsed="false">
      <c r="A101" s="0" t="n">
        <v>40</v>
      </c>
      <c r="B101" s="0" t="n">
        <v>30</v>
      </c>
      <c r="E101" s="0" t="n">
        <v>27</v>
      </c>
      <c r="F101" s="0" t="n">
        <v>63.90701511107</v>
      </c>
      <c r="G101" s="0" t="n">
        <v>32</v>
      </c>
      <c r="H101" s="0" t="n">
        <v>-31.90701511107</v>
      </c>
    </row>
    <row r="102" customFormat="false" ht="12.8" hidden="false" customHeight="false" outlineLevel="0" collapsed="false">
      <c r="E102" s="0" t="n">
        <v>40</v>
      </c>
      <c r="F102" s="0" t="n">
        <v>65.9704373081264</v>
      </c>
      <c r="G102" s="0" t="n">
        <v>1</v>
      </c>
      <c r="H102" s="0" t="n">
        <v>-64.9704373081264</v>
      </c>
    </row>
    <row r="103" customFormat="false" ht="12.8" hidden="false" customHeight="false" outlineLevel="0" collapsed="false">
      <c r="E103" s="0" t="n">
        <v>27</v>
      </c>
      <c r="F103" s="0" t="n">
        <v>63.90701511107</v>
      </c>
      <c r="G103" s="0" t="n">
        <v>14</v>
      </c>
      <c r="H103" s="0" t="n">
        <v>-49.90701511107</v>
      </c>
    </row>
    <row r="104" customFormat="false" ht="12.8" hidden="false" customHeight="false" outlineLevel="0" collapsed="false">
      <c r="E104" s="0" t="n">
        <v>52</v>
      </c>
      <c r="F104" s="0" t="n">
        <v>67.8751347207938</v>
      </c>
      <c r="G104" s="0" t="n">
        <v>86</v>
      </c>
      <c r="H104" s="0" t="n">
        <v>18.1248652792062</v>
      </c>
    </row>
    <row r="105" customFormat="false" ht="12.8" hidden="false" customHeight="false" outlineLevel="0" collapsed="false">
      <c r="E105" s="0" t="n">
        <v>92</v>
      </c>
      <c r="F105" s="0" t="n">
        <v>74.2241260963519</v>
      </c>
      <c r="G105" s="0" t="n">
        <v>87</v>
      </c>
      <c r="H105" s="0" t="n">
        <v>12.7758739036481</v>
      </c>
    </row>
    <row r="106" customFormat="false" ht="12.8" hidden="false" customHeight="false" outlineLevel="0" collapsed="false">
      <c r="E106" s="0" t="n">
        <v>127</v>
      </c>
      <c r="F106" s="0" t="n">
        <v>79.7794935499652</v>
      </c>
      <c r="G106" s="0" t="n">
        <v>95</v>
      </c>
      <c r="H106" s="0" t="n">
        <v>15.2205064500348</v>
      </c>
    </row>
    <row r="107" customFormat="false" ht="12.8" hidden="false" customHeight="false" outlineLevel="0" collapsed="false">
      <c r="E107" s="0" t="n">
        <v>99</v>
      </c>
      <c r="F107" s="0" t="n">
        <v>75.3351995870745</v>
      </c>
      <c r="G107" s="0" t="n">
        <v>94</v>
      </c>
      <c r="H107" s="0" t="n">
        <v>18.6648004129255</v>
      </c>
    </row>
    <row r="108" customFormat="false" ht="12.8" hidden="false" customHeight="false" outlineLevel="0" collapsed="false">
      <c r="E108" s="0" t="n">
        <v>12</v>
      </c>
      <c r="F108" s="0" t="n">
        <v>61.5261433452358</v>
      </c>
      <c r="G108" s="0" t="n">
        <v>91</v>
      </c>
      <c r="H108" s="0" t="n">
        <v>29.4738566547642</v>
      </c>
    </row>
    <row r="109" customFormat="false" ht="12.8" hidden="false" customHeight="false" outlineLevel="0" collapsed="false">
      <c r="E109" s="0" t="n">
        <v>33</v>
      </c>
      <c r="F109" s="0" t="n">
        <v>64.8593638174037</v>
      </c>
      <c r="G109" s="0" t="n">
        <v>95</v>
      </c>
      <c r="H109" s="0" t="n">
        <v>30.1406361825963</v>
      </c>
    </row>
    <row r="110" customFormat="false" ht="12.8" hidden="false" customHeight="false" outlineLevel="0" collapsed="false">
      <c r="E110" s="0" t="n">
        <v>9</v>
      </c>
      <c r="F110" s="0" t="n">
        <v>61.0499689920689</v>
      </c>
      <c r="G110" s="0" t="n">
        <v>82</v>
      </c>
      <c r="H110" s="0" t="n">
        <v>20.9500310079311</v>
      </c>
    </row>
    <row r="111" customFormat="false" ht="12.8" hidden="false" customHeight="false" outlineLevel="0" collapsed="false">
      <c r="E111" s="0" t="n">
        <v>9</v>
      </c>
      <c r="F111" s="0" t="n">
        <v>61.0499689920689</v>
      </c>
      <c r="G111" s="0" t="n">
        <v>38</v>
      </c>
      <c r="H111" s="0" t="n">
        <v>-23.0499689920689</v>
      </c>
    </row>
    <row r="112" customFormat="false" ht="12.8" hidden="false" customHeight="false" outlineLevel="0" collapsed="false">
      <c r="E112" s="0" t="n">
        <v>10</v>
      </c>
      <c r="F112" s="0" t="n">
        <v>61.2086937764579</v>
      </c>
      <c r="G112" s="0" t="n">
        <v>1</v>
      </c>
      <c r="H112" s="0" t="n">
        <v>-60.2086937764579</v>
      </c>
    </row>
    <row r="113" customFormat="false" ht="12.8" hidden="false" customHeight="false" outlineLevel="0" collapsed="false">
      <c r="E113" s="0" t="n">
        <v>18</v>
      </c>
      <c r="F113" s="0" t="n">
        <v>62.4784920515695</v>
      </c>
      <c r="G113" s="0" t="n">
        <v>1</v>
      </c>
      <c r="H113" s="0" t="n">
        <v>-61.4784920515695</v>
      </c>
    </row>
    <row r="114" customFormat="false" ht="12.8" hidden="false" customHeight="false" outlineLevel="0" collapsed="false">
      <c r="E114" s="0" t="n">
        <v>43</v>
      </c>
      <c r="F114" s="0" t="n">
        <v>66.4466116612932</v>
      </c>
      <c r="G114" s="0" t="n">
        <v>89</v>
      </c>
      <c r="H114" s="0" t="n">
        <v>22.5533883387068</v>
      </c>
    </row>
    <row r="115" customFormat="false" ht="12.8" hidden="false" customHeight="false" outlineLevel="0" collapsed="false">
      <c r="E115" s="0" t="n">
        <v>40</v>
      </c>
      <c r="F115" s="0" t="n">
        <v>65.9704373081264</v>
      </c>
      <c r="G115" s="0" t="n">
        <v>90</v>
      </c>
      <c r="H115" s="0" t="n">
        <v>24.0295626918736</v>
      </c>
    </row>
    <row r="116" customFormat="false" ht="12.8" hidden="false" customHeight="false" outlineLevel="0" collapsed="false">
      <c r="E116" s="0" t="n">
        <v>143</v>
      </c>
      <c r="F116" s="0" t="n">
        <v>82.3190901001884</v>
      </c>
      <c r="G116" s="0" t="n">
        <v>84</v>
      </c>
      <c r="H116" s="0" t="n">
        <v>1.68090989981162</v>
      </c>
    </row>
    <row r="117" customFormat="false" ht="12.8" hidden="false" customHeight="false" outlineLevel="0" collapsed="false">
      <c r="E117" s="0" t="n">
        <v>204</v>
      </c>
      <c r="F117" s="0" t="n">
        <v>92.0013019479144</v>
      </c>
      <c r="G117" s="0" t="n">
        <v>86</v>
      </c>
      <c r="H117" s="0" t="n">
        <v>-6.0013019479144</v>
      </c>
    </row>
    <row r="118" customFormat="false" ht="12.8" hidden="false" customHeight="false" outlineLevel="0" collapsed="false">
      <c r="E118" s="0" t="n">
        <v>33</v>
      </c>
      <c r="F118" s="0" t="n">
        <v>64.8593638174037</v>
      </c>
      <c r="G118" s="0" t="n">
        <v>85</v>
      </c>
      <c r="H118" s="0" t="n">
        <v>20.1406361825963</v>
      </c>
    </row>
    <row r="119" customFormat="false" ht="12.8" hidden="false" customHeight="false" outlineLevel="0" collapsed="false">
      <c r="E119" s="0" t="n">
        <v>32</v>
      </c>
      <c r="F119" s="0" t="n">
        <v>64.7006390330148</v>
      </c>
      <c r="G119" s="0" t="n">
        <v>52</v>
      </c>
      <c r="H119" s="0" t="n">
        <v>-12.7006390330148</v>
      </c>
    </row>
    <row r="120" customFormat="false" ht="12.8" hidden="false" customHeight="false" outlineLevel="0" collapsed="false">
      <c r="E120" s="0" t="n">
        <v>26</v>
      </c>
      <c r="F120" s="0" t="n">
        <v>63.7482903266811</v>
      </c>
      <c r="G120" s="0" t="n">
        <v>79</v>
      </c>
      <c r="H120" s="0" t="n">
        <v>15.2517096733189</v>
      </c>
    </row>
    <row r="121" customFormat="false" ht="12.8" hidden="false" customHeight="false" outlineLevel="0" collapsed="false">
      <c r="E121" s="0" t="n">
        <v>19</v>
      </c>
      <c r="F121" s="0" t="n">
        <v>62.6372168359584</v>
      </c>
      <c r="G121" s="0" t="n">
        <v>46</v>
      </c>
      <c r="H121" s="0" t="n">
        <v>-16.6372168359584</v>
      </c>
    </row>
    <row r="122" customFormat="false" ht="12.8" hidden="false" customHeight="false" outlineLevel="0" collapsed="false">
      <c r="E122" s="0" t="n">
        <v>8</v>
      </c>
      <c r="F122" s="0" t="n">
        <v>60.89124420768</v>
      </c>
      <c r="G122" s="0" t="n">
        <v>34</v>
      </c>
      <c r="H122" s="0" t="n">
        <v>-26.89124420768</v>
      </c>
    </row>
    <row r="123" customFormat="false" ht="12.8" hidden="false" customHeight="false" outlineLevel="0" collapsed="false">
      <c r="E123" s="0" t="n">
        <v>13</v>
      </c>
      <c r="F123" s="0" t="n">
        <v>61.6848681296247</v>
      </c>
      <c r="G123" s="0" t="n">
        <v>7</v>
      </c>
      <c r="H123" s="0" t="n">
        <v>-54.6848681296247</v>
      </c>
    </row>
    <row r="124" customFormat="false" ht="12.8" hidden="false" customHeight="false" outlineLevel="0" collapsed="false">
      <c r="E124" s="0" t="n">
        <v>13</v>
      </c>
      <c r="F124" s="0" t="n">
        <v>61.6848681296247</v>
      </c>
      <c r="G124" s="0" t="n">
        <v>68</v>
      </c>
      <c r="H124" s="0" t="n">
        <v>6.31513187037528</v>
      </c>
    </row>
    <row r="125" customFormat="false" ht="12.8" hidden="false" customHeight="false" outlineLevel="0" collapsed="false">
      <c r="E125" s="0" t="n">
        <v>35</v>
      </c>
      <c r="F125" s="0" t="n">
        <v>65.1768133861816</v>
      </c>
      <c r="G125" s="0" t="n">
        <v>89</v>
      </c>
      <c r="H125" s="0" t="n">
        <v>23.8231866138184</v>
      </c>
    </row>
    <row r="126" customFormat="false" ht="12.8" hidden="false" customHeight="false" outlineLevel="0" collapsed="false">
      <c r="E126" s="0" t="n">
        <v>58</v>
      </c>
      <c r="F126" s="0" t="n">
        <v>68.8274834271275</v>
      </c>
      <c r="G126" s="0" t="n">
        <v>64</v>
      </c>
      <c r="H126" s="0" t="n">
        <v>-4.82748342712752</v>
      </c>
    </row>
    <row r="127" customFormat="false" ht="12.8" hidden="false" customHeight="false" outlineLevel="0" collapsed="false">
      <c r="E127" s="0" t="n">
        <v>34</v>
      </c>
      <c r="F127" s="0" t="n">
        <v>65.0180886017927</v>
      </c>
      <c r="G127" s="0" t="n">
        <v>74</v>
      </c>
      <c r="H127" s="0" t="n">
        <v>8.9819113982073</v>
      </c>
    </row>
    <row r="128" customFormat="false" ht="12.8" hidden="false" customHeight="false" outlineLevel="0" collapsed="false">
      <c r="E128" s="0" t="n">
        <v>13</v>
      </c>
      <c r="F128" s="0" t="n">
        <v>61.6848681296247</v>
      </c>
      <c r="G128" s="0" t="n">
        <v>81</v>
      </c>
      <c r="H128" s="0" t="n">
        <v>19.3151318703753</v>
      </c>
    </row>
    <row r="129" customFormat="false" ht="12.8" hidden="false" customHeight="false" outlineLevel="0" collapsed="false">
      <c r="E129" s="0" t="n">
        <v>16</v>
      </c>
      <c r="F129" s="0" t="n">
        <v>62.1610424827916</v>
      </c>
      <c r="G129" s="0" t="n">
        <v>51</v>
      </c>
      <c r="H129" s="0" t="n">
        <v>-11.1610424827916</v>
      </c>
    </row>
    <row r="130" customFormat="false" ht="12.8" hidden="false" customHeight="false" outlineLevel="0" collapsed="false">
      <c r="E130" s="0" t="n">
        <v>103</v>
      </c>
      <c r="F130" s="0" t="n">
        <v>75.9700987246303</v>
      </c>
      <c r="G130" s="0" t="n">
        <v>50</v>
      </c>
      <c r="H130" s="0" t="n">
        <v>-25.9700987246303</v>
      </c>
    </row>
    <row r="131" customFormat="false" ht="12.8" hidden="false" customHeight="false" outlineLevel="0" collapsed="false">
      <c r="E131" s="0" t="n">
        <v>35</v>
      </c>
      <c r="F131" s="0" t="n">
        <v>65.1768133861816</v>
      </c>
      <c r="G131" s="0" t="n">
        <v>43</v>
      </c>
      <c r="H131" s="0" t="n">
        <v>-22.1768133861816</v>
      </c>
    </row>
    <row r="132" customFormat="false" ht="12.8" hidden="false" customHeight="false" outlineLevel="0" collapsed="false">
      <c r="E132" s="0" t="n">
        <v>22</v>
      </c>
      <c r="F132" s="0" t="n">
        <v>63.1133911891253</v>
      </c>
      <c r="G132" s="0" t="n">
        <v>51</v>
      </c>
      <c r="H132" s="0" t="n">
        <v>-12.1133911891253</v>
      </c>
    </row>
    <row r="133" customFormat="false" ht="12.8" hidden="false" customHeight="false" outlineLevel="0" collapsed="false">
      <c r="E133" s="0" t="n">
        <v>30</v>
      </c>
      <c r="F133" s="0" t="n">
        <v>64.3831894642369</v>
      </c>
      <c r="G133" s="0" t="n">
        <v>40</v>
      </c>
      <c r="H133" s="0" t="n">
        <v>-24.3831894642369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2021-01-23T22:38:32Z</dcterms:created>
  <dc:creator/>
  <dc:description/>
  <dc:language>en-US</dc:language>
  <cp:lastModifiedBy/>
  <dcterms:modified xsi:type="dcterms:W3CDTF">2021-01-23T22:48:56Z</dcterms:modified>
  <cp:revision>3</cp:revision>
  <dc:subject/>
  <dc:title/>
</cp:coreProperties>
</file>