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omments1.xml" ContentType="application/vnd.openxmlformats-officedocument.spreadsheetml.comments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0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ate.chadha/Desktop/OneDrive - WWT/HMSA/2018Q1 - Competitive benchmark labs/4-Reporting &amp; analysis/"/>
    </mc:Choice>
  </mc:AlternateContent>
  <xr:revisionPtr revIDLastSave="0" documentId="8_{ACFADF9C-FA65-441A-9FD2-BE76EF118ABE}" xr6:coauthVersionLast="34" xr6:coauthVersionMax="34" xr10:uidLastSave="{00000000-0000-0000-0000-000000000000}"/>
  <bookViews>
    <workbookView xWindow="120" yWindow="460" windowWidth="32100" windowHeight="18960" firstSheet="12" activeTab="12" xr2:uid="{03258160-0C2A-D545-A196-0AC48B3A67B5}"/>
  </bookViews>
  <sheets>
    <sheet name="taskDetails" sheetId="3" r:id="rId1"/>
    <sheet name="groups" sheetId="4" r:id="rId2"/>
    <sheet name="participantDetails" sheetId="1" r:id="rId3"/>
    <sheet name="Full lab recordings" sheetId="27" r:id="rId4"/>
    <sheet name="Lab highlight clips" sheetId="26" r:id="rId5"/>
    <sheet name="firstClicks" sheetId="5" r:id="rId6"/>
    <sheet name="paths to app" sheetId="7" r:id="rId7"/>
    <sheet name="taskOutcomes" sheetId="6" r:id="rId8"/>
    <sheet name="Usability Issues" sheetId="23" r:id="rId9"/>
    <sheet name="xtab Highlights by participant" sheetId="31" r:id="rId10"/>
    <sheet name="xab Issuesby participant" sheetId="29" r:id="rId11"/>
    <sheet name="xtab First clicks" sheetId="19" r:id="rId12"/>
    <sheet name="xtab - Outcomes" sheetId="17" r:id="rId13"/>
    <sheet name="path2app Xtabs" sheetId="10" r:id="rId14"/>
    <sheet name="xtab Issues" sheetId="24" r:id="rId15"/>
    <sheet name="participant Xtabs" sheetId="2" r:id="rId16"/>
  </sheets>
  <calcPr calcId="179016"/>
  <pivotCaches>
    <pivotCache cacheId="3422" r:id="rId17"/>
    <pivotCache cacheId="3423" r:id="rId18"/>
    <pivotCache cacheId="3424" r:id="rId19"/>
    <pivotCache cacheId="3425" r:id="rId20"/>
    <pivotCache cacheId="3426" r:id="rId21"/>
    <pivotCache cacheId="3427" r:id="rId2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27" l="1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F2" i="27"/>
  <c r="F3" i="27"/>
  <c r="F4" i="27"/>
  <c r="F5" i="27"/>
  <c r="F6" i="27"/>
  <c r="F7" i="27"/>
  <c r="F8" i="27"/>
  <c r="F9" i="27"/>
  <c r="F10" i="27"/>
  <c r="F11" i="27"/>
  <c r="F12" i="27"/>
  <c r="F13" i="27"/>
  <c r="F14" i="27"/>
  <c r="F15" i="27"/>
  <c r="G14" i="26"/>
  <c r="G15" i="26"/>
  <c r="G16" i="26"/>
  <c r="G17" i="26"/>
  <c r="G18" i="26"/>
  <c r="G19" i="26"/>
  <c r="G20" i="26"/>
  <c r="G21" i="26"/>
  <c r="G22" i="26"/>
  <c r="G23" i="26"/>
  <c r="G24" i="26"/>
  <c r="G25" i="26"/>
  <c r="G26" i="26"/>
  <c r="G27" i="26"/>
  <c r="G28" i="26"/>
  <c r="G29" i="26"/>
  <c r="G30" i="26"/>
  <c r="G31" i="26"/>
  <c r="G32" i="26"/>
  <c r="G33" i="26"/>
  <c r="G34" i="26"/>
  <c r="G35" i="26"/>
  <c r="G36" i="26"/>
  <c r="G37" i="26"/>
  <c r="G38" i="26"/>
  <c r="G39" i="26"/>
  <c r="G40" i="26"/>
  <c r="G41" i="26"/>
  <c r="G42" i="26"/>
  <c r="G43" i="26"/>
  <c r="G44" i="26"/>
  <c r="G45" i="26"/>
  <c r="G46" i="26"/>
  <c r="G47" i="26"/>
  <c r="G48" i="26"/>
  <c r="G49" i="26"/>
  <c r="G50" i="26"/>
  <c r="G51" i="26"/>
  <c r="G52" i="26"/>
  <c r="G53" i="26"/>
  <c r="G54" i="26"/>
  <c r="G55" i="26"/>
  <c r="G56" i="26"/>
  <c r="G57" i="26"/>
  <c r="G58" i="26"/>
  <c r="G59" i="26"/>
  <c r="G60" i="26"/>
  <c r="G61" i="26"/>
  <c r="G62" i="26"/>
  <c r="G63" i="26"/>
  <c r="G64" i="26"/>
  <c r="G65" i="26"/>
  <c r="G66" i="26"/>
  <c r="G67" i="26"/>
  <c r="G68" i="26"/>
  <c r="G69" i="26"/>
  <c r="G70" i="26"/>
  <c r="G71" i="26"/>
  <c r="G72" i="26"/>
  <c r="G73" i="26"/>
  <c r="G74" i="26"/>
  <c r="G75" i="26"/>
  <c r="G76" i="26"/>
  <c r="G77" i="26"/>
  <c r="G78" i="26"/>
  <c r="G79" i="26"/>
  <c r="G80" i="26"/>
  <c r="G81" i="26"/>
  <c r="G82" i="26"/>
  <c r="G83" i="26"/>
  <c r="G84" i="26"/>
  <c r="G85" i="26"/>
  <c r="G86" i="26"/>
  <c r="G87" i="26"/>
  <c r="G88" i="26"/>
  <c r="G89" i="26"/>
  <c r="G90" i="26"/>
  <c r="G91" i="26"/>
  <c r="G92" i="26"/>
  <c r="G93" i="26"/>
  <c r="G94" i="26"/>
  <c r="G95" i="26"/>
  <c r="G96" i="26"/>
  <c r="G97" i="26"/>
  <c r="G98" i="26"/>
  <c r="G99" i="26"/>
  <c r="G100" i="26"/>
  <c r="G101" i="26"/>
  <c r="G102" i="26"/>
  <c r="G103" i="26"/>
  <c r="G104" i="26"/>
  <c r="G105" i="26"/>
  <c r="G106" i="26"/>
  <c r="G107" i="26"/>
  <c r="G108" i="26"/>
  <c r="G109" i="26"/>
  <c r="G110" i="26"/>
  <c r="G111" i="26"/>
  <c r="G112" i="26"/>
  <c r="G113" i="26"/>
  <c r="G3" i="26"/>
  <c r="G4" i="26"/>
  <c r="G5" i="26"/>
  <c r="G6" i="26"/>
  <c r="G7" i="26"/>
  <c r="G8" i="26"/>
  <c r="G9" i="26"/>
  <c r="G10" i="26"/>
  <c r="G11" i="26"/>
  <c r="G12" i="26"/>
  <c r="G13" i="26"/>
  <c r="G2" i="26"/>
  <c r="G8" i="17"/>
  <c r="G13" i="17"/>
  <c r="G9" i="17"/>
  <c r="G14" i="17"/>
  <c r="G61" i="6"/>
  <c r="H61" i="6"/>
  <c r="K61" i="6"/>
  <c r="G60" i="6"/>
  <c r="H60" i="6"/>
  <c r="K60" i="6"/>
  <c r="G59" i="6"/>
  <c r="H59" i="6"/>
  <c r="K59" i="6"/>
  <c r="G58" i="6"/>
  <c r="H58" i="6"/>
  <c r="K58" i="6"/>
  <c r="G57" i="6"/>
  <c r="H57" i="6"/>
  <c r="K57" i="6"/>
  <c r="K56" i="6"/>
  <c r="K55" i="6"/>
  <c r="K54" i="6"/>
  <c r="K53" i="6"/>
  <c r="K52" i="6"/>
  <c r="K51" i="6"/>
  <c r="K50" i="6"/>
  <c r="K49" i="6"/>
  <c r="K48" i="6"/>
  <c r="K47" i="6"/>
  <c r="K46" i="6"/>
  <c r="K45" i="6"/>
  <c r="K44" i="6"/>
  <c r="K43" i="6"/>
  <c r="K42" i="6"/>
  <c r="K41" i="6"/>
  <c r="K40" i="6"/>
  <c r="K39" i="6"/>
  <c r="K38" i="6"/>
  <c r="K37" i="6"/>
  <c r="K36" i="6"/>
  <c r="K35" i="6"/>
  <c r="K34" i="6"/>
  <c r="K33" i="6"/>
  <c r="K32" i="6"/>
  <c r="K31" i="6"/>
  <c r="K30" i="6"/>
  <c r="K29" i="6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7" i="6"/>
  <c r="K6" i="6"/>
  <c r="K5" i="6"/>
  <c r="K4" i="6"/>
  <c r="K3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7" i="6"/>
  <c r="H6" i="6"/>
  <c r="H5" i="6"/>
  <c r="H4" i="6"/>
  <c r="H3" i="6"/>
  <c r="G56" i="6"/>
  <c r="G55" i="6"/>
  <c r="G54" i="6"/>
  <c r="G53" i="6"/>
  <c r="G52" i="6"/>
  <c r="G51" i="6"/>
  <c r="G50" i="6"/>
  <c r="G49" i="6"/>
  <c r="G48" i="6"/>
  <c r="G47" i="6"/>
  <c r="G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K2" i="6"/>
  <c r="H2" i="6"/>
  <c r="G3" i="1"/>
  <c r="G4" i="1"/>
  <c r="G5" i="1"/>
  <c r="G6" i="1"/>
  <c r="G7" i="1"/>
  <c r="G8" i="1"/>
  <c r="G9" i="1"/>
  <c r="G10" i="1"/>
  <c r="G11" i="1"/>
  <c r="G12" i="1"/>
  <c r="G13" i="1"/>
  <c r="G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Chadha, Kate</author>
  </authors>
  <commentList>
    <comment ref="W1" authorId="0" shapeId="0" xr:uid="{BF91CEEA-A569-644E-B92C-0B1A0FFE3166}">
      <text>
        <r>
          <rPr>
            <b/>
            <sz val="10"/>
            <color rgb="FF000000"/>
            <rFont val="Tahoma"/>
            <family val="2"/>
          </rPr>
          <t>Chadha, Kate: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<sst xmlns="http://schemas.openxmlformats.org/spreadsheetml/2006/main" count="1988" uniqueCount="1019">
  <si>
    <t>taskId</t>
  </si>
  <si>
    <t>group</t>
  </si>
  <si>
    <t>taskNumber</t>
  </si>
  <si>
    <t>taskDescription</t>
  </si>
  <si>
    <t>organic path2app</t>
  </si>
  <si>
    <t>HMSA path2app</t>
  </si>
  <si>
    <t>Kaiser path2app</t>
  </si>
  <si>
    <t>HMSA gym benefit</t>
  </si>
  <si>
    <t>Kaiser gym benefit</t>
  </si>
  <si>
    <t>HMSA authorization form</t>
  </si>
  <si>
    <t>Kaiser authorization form</t>
  </si>
  <si>
    <t>HMSA find doctor</t>
  </si>
  <si>
    <t>Kaiser find doctor</t>
  </si>
  <si>
    <t>groupID</t>
  </si>
  <si>
    <t>groupDescription</t>
  </si>
  <si>
    <t>all adults</t>
  </si>
  <si>
    <t>22-65 years</t>
  </si>
  <si>
    <t>65+ years</t>
  </si>
  <si>
    <t>participantId</t>
  </si>
  <si>
    <t>date</t>
  </si>
  <si>
    <t>session</t>
  </si>
  <si>
    <t>location</t>
  </si>
  <si>
    <t>participantNumber</t>
  </si>
  <si>
    <t>participantLabel</t>
  </si>
  <si>
    <t>firstName</t>
  </si>
  <si>
    <t>lastInitial</t>
  </si>
  <si>
    <t>gender</t>
  </si>
  <si>
    <t>age</t>
  </si>
  <si>
    <t>decade</t>
  </si>
  <si>
    <t>genYears</t>
  </si>
  <si>
    <t>gen</t>
  </si>
  <si>
    <t>Occupation</t>
  </si>
  <si>
    <t>ESI</t>
  </si>
  <si>
    <t>self-insured</t>
  </si>
  <si>
    <t>maritalStatus</t>
  </si>
  <si>
    <t>Kaiser rating</t>
  </si>
  <si>
    <t>HMSA rating</t>
  </si>
  <si>
    <t>Health insurance provider</t>
  </si>
  <si>
    <t>Comments</t>
  </si>
  <si>
    <t>Medicare part A</t>
  </si>
  <si>
    <t>Medicare part B</t>
  </si>
  <si>
    <t>Medicare part C</t>
  </si>
  <si>
    <t>Medicare part D</t>
  </si>
  <si>
    <t>Medicare, other</t>
  </si>
  <si>
    <t>Honolulu, HI</t>
  </si>
  <si>
    <t>Ashley</t>
  </si>
  <si>
    <t>A</t>
  </si>
  <si>
    <t>female</t>
  </si>
  <si>
    <t>20-29</t>
  </si>
  <si>
    <t>21-36</t>
  </si>
  <si>
    <t>Millennial</t>
  </si>
  <si>
    <t>beach lifeguard</t>
  </si>
  <si>
    <t>employer</t>
  </si>
  <si>
    <t>Single</t>
  </si>
  <si>
    <t>Kaiser Permanente</t>
  </si>
  <si>
    <t>I switched to KP because of the free gym membership. I used to have HMSA; everything was free.</t>
  </si>
  <si>
    <t>James</t>
  </si>
  <si>
    <t>G</t>
  </si>
  <si>
    <t>male</t>
  </si>
  <si>
    <t>MIllennial</t>
  </si>
  <si>
    <t>student</t>
  </si>
  <si>
    <t>parents</t>
  </si>
  <si>
    <t>HMSA</t>
  </si>
  <si>
    <t>HMSA has the most coverage; and a good monthly report</t>
  </si>
  <si>
    <t>Claire</t>
  </si>
  <si>
    <t>C</t>
  </si>
  <si>
    <t>60-69</t>
  </si>
  <si>
    <t>58-64</t>
  </si>
  <si>
    <t>Baby boomer</t>
  </si>
  <si>
    <t>executive assistant</t>
  </si>
  <si>
    <t>spouse</t>
  </si>
  <si>
    <t>Divorced</t>
  </si>
  <si>
    <t>I am leery about not knowing what I will be charged by HMSA. I went with Kaiser because I have been with them for over 30 years.</t>
  </si>
  <si>
    <t>Bhakti</t>
  </si>
  <si>
    <t>P</t>
  </si>
  <si>
    <t>40-49</t>
  </si>
  <si>
    <t>37-57</t>
  </si>
  <si>
    <t>Gen X</t>
  </si>
  <si>
    <t>self-employed</t>
  </si>
  <si>
    <t>no</t>
  </si>
  <si>
    <t>yes</t>
  </si>
  <si>
    <t>Married</t>
  </si>
  <si>
    <t>Liberty Health Share</t>
  </si>
  <si>
    <t>HMSA was flexible, without stipluations. Kaiser was limited; you have to go to THEIR doctors.</t>
  </si>
  <si>
    <t>Jeanine</t>
  </si>
  <si>
    <t>L</t>
  </si>
  <si>
    <t>material handler</t>
  </si>
  <si>
    <t>self</t>
  </si>
  <si>
    <t>HMSA has okay plans (something about difficulty). I used to like Kaiser, but they have limited doctors.</t>
  </si>
  <si>
    <t>Gabriel</t>
  </si>
  <si>
    <t>30-39</t>
  </si>
  <si>
    <t>Starbucks barista</t>
  </si>
  <si>
    <t>I've been continuously with HMSA. I prefer HMSA over Kaiser because they have a few more options (locations, classes)</t>
  </si>
  <si>
    <t>Dennis</t>
  </si>
  <si>
    <t>65-75</t>
  </si>
  <si>
    <t>retired chemist</t>
  </si>
  <si>
    <t>employer retirement benefit</t>
  </si>
  <si>
    <t>I picked it out of convenience. I'm familar with them, adn I can pick my...</t>
  </si>
  <si>
    <t>X</t>
  </si>
  <si>
    <t>Joyce</t>
  </si>
  <si>
    <t>retired, self-employed</t>
  </si>
  <si>
    <t>spouse retirement benefit</t>
  </si>
  <si>
    <t>HMSA, Tricare</t>
  </si>
  <si>
    <t>It was my husband's employer insurance. The cost is affordable and I am happy with it.</t>
  </si>
  <si>
    <t>Clifford</t>
  </si>
  <si>
    <t>retired teacher</t>
  </si>
  <si>
    <t xml:space="preserve">Jane </t>
  </si>
  <si>
    <t>B</t>
  </si>
  <si>
    <t>retired telecom service mgr</t>
  </si>
  <si>
    <t>n/a</t>
  </si>
  <si>
    <t>Rolf</t>
  </si>
  <si>
    <t>N</t>
  </si>
  <si>
    <t>70-79</t>
  </si>
  <si>
    <t>retired computer technician</t>
  </si>
  <si>
    <t>Kaiser Medicare Advantage</t>
  </si>
  <si>
    <t>Adeline</t>
  </si>
  <si>
    <t>S</t>
  </si>
  <si>
    <t>80-89</t>
  </si>
  <si>
    <t>76+</t>
  </si>
  <si>
    <t>Silent</t>
  </si>
  <si>
    <t>realtor</t>
  </si>
  <si>
    <t>Humana</t>
  </si>
  <si>
    <t>Recording</t>
  </si>
  <si>
    <t>Day</t>
  </si>
  <si>
    <t>Participant</t>
  </si>
  <si>
    <t>Recording name</t>
  </si>
  <si>
    <t>Link/URL</t>
  </si>
  <si>
    <t>Duration</t>
  </si>
  <si>
    <t>Minutes</t>
  </si>
  <si>
    <t>Seconds</t>
  </si>
  <si>
    <t>time</t>
  </si>
  <si>
    <t>01-Ashley</t>
  </si>
  <si>
    <t>Participant 1-1</t>
  </si>
  <si>
    <t>https://validately.com/tracker_shares/3fdaf158-f1c2-44c1-a7b3-3e426c57d534</t>
  </si>
  <si>
    <t>02-James</t>
  </si>
  <si>
    <t>Participant 1-2</t>
  </si>
  <si>
    <t>https://validately.com/tracker_shares/e439e59d-649d-45f3-a812-9e977115d7d8</t>
  </si>
  <si>
    <t>03-Claire</t>
  </si>
  <si>
    <t>Participant 1-3</t>
  </si>
  <si>
    <t>https://validately.com/tracker_shares/e05c5f11-9f06-4146-8b2e-ac52927d3dc4</t>
  </si>
  <si>
    <t>04-Bhakti</t>
  </si>
  <si>
    <t>Participant 1-4</t>
  </si>
  <si>
    <t>https://validately.com/tracker_shares/662f3d12-cf87-4818-ba0c-e114c0f7d0a8</t>
  </si>
  <si>
    <t>05-Jeanine</t>
  </si>
  <si>
    <t>Participant 1-5</t>
  </si>
  <si>
    <t>https://validately.com/tracker_shares/d898c28d-af3b-4e50-af57-d4d6155578e7</t>
  </si>
  <si>
    <t>06-Gabriel</t>
  </si>
  <si>
    <t>Participant 1-6</t>
  </si>
  <si>
    <t>https://validately.com/tracker_shares/05b2f139-7dde-4efa-b5ec-88e7615dd2a8</t>
  </si>
  <si>
    <t>01-Dennis</t>
  </si>
  <si>
    <t>Participant 2-1</t>
  </si>
  <si>
    <t>https://validately.com/tracker_shares/d147b9dd-d682-4630-930c-0b229d8f1841</t>
  </si>
  <si>
    <t>This may be a test recording</t>
  </si>
  <si>
    <t>https://validately.com/tracker_shares/7962d5e2-c60e-4e5c-9c61-5d6e60ce1767</t>
  </si>
  <si>
    <t>This recording got stopped 2/3 through</t>
  </si>
  <si>
    <t>https://validately.com/tracker_shares/6e123002-ab89-4599-bb4d-a9cb9a8b99ea</t>
  </si>
  <si>
    <t>This is the remainder of Dennis' session</t>
  </si>
  <si>
    <t>02-Joyce</t>
  </si>
  <si>
    <t>Participant 2-2</t>
  </si>
  <si>
    <t>https://validately.com/tracker_shares/0c0ee18b-7635-4839-b0a8-38d61eab4cf8</t>
  </si>
  <si>
    <t>03-Clifford</t>
  </si>
  <si>
    <t>Participant 2-3</t>
  </si>
  <si>
    <t>https://validately.com/tracker_shares/df3f2b62-1357-4527-87bf-086f0540a9ee</t>
  </si>
  <si>
    <t>04-Jane</t>
  </si>
  <si>
    <t>ux.participant04@gmail.com</t>
  </si>
  <si>
    <t>https://validately.com/tracker_shares/72d685aa-c1a6-412b-a42d-a997bd5b07bb</t>
  </si>
  <si>
    <t>05-Rolf</t>
  </si>
  <si>
    <t>Participant 2-5</t>
  </si>
  <si>
    <t>https://validately.com/tracker_shares/1806119c-3cb5-4985-879f-a55aaa98c6c7</t>
  </si>
  <si>
    <t>06-Adeline</t>
  </si>
  <si>
    <t>Participant 2-6</t>
  </si>
  <si>
    <t>https://validately.com/tracker_shares/3d9c989c-dafe-4763-a9b8-556cc3b53505</t>
  </si>
  <si>
    <t>Clip no.</t>
  </si>
  <si>
    <t>Name</t>
  </si>
  <si>
    <t>Category</t>
  </si>
  <si>
    <t>01 - Ashley</t>
  </si>
  <si>
    <t>1-01 organic path2app | the first search result (search ad) is not trustworthy</t>
  </si>
  <si>
    <t>pain</t>
  </si>
  <si>
    <t>https://validately.com/tracker_shares/0f649610-f84a-4f77-a0c4-6f108ee97b6f</t>
  </si>
  <si>
    <t>1-01 organic search term</t>
  </si>
  <si>
    <t>information</t>
  </si>
  <si>
    <t>https://validately.com/tracker_shares/c7fbb0b6-5007-4308-906e-d4872c6ebccd</t>
  </si>
  <si>
    <t>duplicate of 1</t>
  </si>
  <si>
    <t>1-01 HMSA | What is a network provider</t>
  </si>
  <si>
    <t>https://validately.com/tracker_shares/9f6ede8a-d5fa-407e-adf8-3439b389a6f7</t>
  </si>
  <si>
    <t>1-01 HMSA path2app confidence rating</t>
  </si>
  <si>
    <t>rating</t>
  </si>
  <si>
    <t>https://validately.com/tracker_shares/7870c9b0-ee1c-4d1f-8542-ddf15a121d2a</t>
  </si>
  <si>
    <t>1-01 HMSA path2app make it better</t>
  </si>
  <si>
    <t>comparison</t>
  </si>
  <si>
    <t>https://validately.com/tracker_shares/2df6d5cd-9369-4be5-b3ad-a026f0f1983b</t>
  </si>
  <si>
    <t>1-01 KP path2app | she does not understand insurance terminology</t>
  </si>
  <si>
    <t>https://validately.com/tracker_shares/f3cb6570-52de-4134-a485-6977d15a7536</t>
  </si>
  <si>
    <t>1-01 KP path2app | Misunderstands whether qualifies for KP Bronze Plan</t>
  </si>
  <si>
    <t>https://validately.com/tracker_shares/9d93ed01-0802-4075-9a33-cfb61ea0c452</t>
  </si>
  <si>
    <t>02 - James</t>
  </si>
  <si>
    <t>1-02 HMSA path2app | make it better</t>
  </si>
  <si>
    <t>idea</t>
  </si>
  <si>
    <t>https://validately.com/tracker_shares/724b76d2-7cc7-467b-ab64-397be4e1284a</t>
  </si>
  <si>
    <t>1-02 HMSA path2app | confidence</t>
  </si>
  <si>
    <t>https://validately.com/tracker_shares/6fa4b782-7702-4586-94dd-fd52f1145595</t>
  </si>
  <si>
    <t>1-02 HMSA path2app | ease rating</t>
  </si>
  <si>
    <t>https://validately.com/tracker_shares/f4ec8798-9af0-4253-a072-689dba0a9538</t>
  </si>
  <si>
    <t>1-02 organic-hmsa path2app | 15 clicks</t>
  </si>
  <si>
    <t>https://validately.com/tracker_shares/76603fce-9320-49d7-814a-fbf651841eb6</t>
  </si>
  <si>
    <t>1-02 KP path2app | omits birthdate on Get A Quote page</t>
  </si>
  <si>
    <t>https://validately.com/tracker_shares/58eb60a8-d880-4f62-8649-c9ad59728c14</t>
  </si>
  <si>
    <t>1-02 KP path2app | Compare 2018 Plans: using filters</t>
  </si>
  <si>
    <t>https://validately.com/tracker_shares/cfa4de97-e502-4fc8-98ed-54aa4efcd50c</t>
  </si>
  <si>
    <t>1-02 KP path2app | Plan Details: unsure about terms</t>
  </si>
  <si>
    <t>https://validately.com/tracker_shares/d967ebfd-fdcc-48a8-bee7-4d2d80a81c52</t>
  </si>
  <si>
    <t>1-02 KP gym benefit | what gyms participate?</t>
  </si>
  <si>
    <t>https://validately.com/tracker_shares/e39db375-c4c6-4791-b6ae-b84f3770d2b6</t>
  </si>
  <si>
    <t>1-02 Overall | KP vs HMSA experience</t>
  </si>
  <si>
    <t>https://validately.com/tracker_shares/1177a89c-da70-4207-8384-8aa9f6155582</t>
  </si>
  <si>
    <t>1-02 KP gym benefit | FAQs</t>
  </si>
  <si>
    <t>https://validately.com/tracker_shares/db27c4b0-61e4-47f9-834b-a8aedc6355e3</t>
  </si>
  <si>
    <t>1-02 KP gym benefit | abandons site</t>
  </si>
  <si>
    <t>https://validately.com/tracker_shares/d4ab7199-7bfa-4901-810c-a210b33ba364</t>
  </si>
  <si>
    <t>1-02 KP gym benefit | Google did a better job helping me navigate their site!</t>
  </si>
  <si>
    <t>https://validately.com/tracker_shares/0242a0a1-99fe-4669-912e-aa5e1dc6fd35</t>
  </si>
  <si>
    <t>1-03 HMSA path2app | I need to compare to Kaiser or UHA</t>
  </si>
  <si>
    <t>https://validately.com/tracker_shares/9f843b68-5008-4e9e-9c36-f6843abfdd00</t>
  </si>
  <si>
    <t>1-03 HMSA gym benefit | I will just call the support number</t>
  </si>
  <si>
    <t>https://validately.com/tracker_shares/0ca4ce23-d58e-4553-b72e-ec9cfa320b6a</t>
  </si>
  <si>
    <t>1-03 HMSA gym benefit | make it easier to find</t>
  </si>
  <si>
    <t>https://validately.com/tracker_shares/d00f24b4-8fde-4441-9954-5cb1cb698872</t>
  </si>
  <si>
    <t>1-03 KP path2app | Shop Our Plans: expects Individuals &amp; Families icon to be clickable</t>
  </si>
  <si>
    <t>https://validately.com/tracker_shares/33aa7793-dc1c-4ab7-b9cc-6608adcbce0b</t>
  </si>
  <si>
    <t>1-03 KP path2app | clicks "View our plans": Why doesn't the link go anywhere?</t>
  </si>
  <si>
    <t>https://validately.com/tracker_shares/ea213264-be91-4e19-88a6-59e440664acf</t>
  </si>
  <si>
    <t>1-03 KP path2app | expects a comparison chart (like HMSA)</t>
  </si>
  <si>
    <t>https://validately.com/tracker_shares/1c1c5dec-bbac-406d-b61d-9a2bb4d87edd</t>
  </si>
  <si>
    <t>1-03 KP path2app | plan details confusing, or not what I want</t>
  </si>
  <si>
    <t>https://validately.com/tracker_shares/40aa9ab3-7607-4577-a4bc-e6b67c161f74</t>
  </si>
  <si>
    <t>1-04 HMSA path2app | plan comparison</t>
  </si>
  <si>
    <t>https://validately.com/tracker_shares/e7b1ead9-0704-4fa7-aefb-92c874b9e5fd</t>
  </si>
  <si>
    <t>1-04 HMSA path2app | make experience better: plan details can be more concise</t>
  </si>
  <si>
    <t>https://validately.com/tracker_shares/e3d0f923-bf5e-43d7-b1e3-4d6a91a3f3a5</t>
  </si>
  <si>
    <t>1-04 HMSA gym benefit | provide a list of participating gyms</t>
  </si>
  <si>
    <t>https://validately.com/tracker_shares/8c79af8c-6421-4d46-b973-7ae9ddd369c1</t>
  </si>
  <si>
    <t>1-04 KP path2app | Shop Plans: expects Individuals &amp; Families icon to be clickable</t>
  </si>
  <si>
    <t>https://validately.com/tracker_shares/4c0ca499-f03e-44b8-bd1d-fb99bd8f2ece</t>
  </si>
  <si>
    <t>1-04 KP path2app | View Our Plans tab: tries to get quote w/o entering ZIP</t>
  </si>
  <si>
    <t>https://validately.com/tracker_shares/35b33c82-146a-4570-82a8-1872d68c9d02</t>
  </si>
  <si>
    <t>1-04 KP path2app | plan comparison easier and clearer than HMSA</t>
  </si>
  <si>
    <t>https://validately.com/tracker_shares/67229664-7ca5-470c-aca1-cd8d58daf212</t>
  </si>
  <si>
    <t>1-05 organic path2app | don't want to give personal information just to see plans</t>
  </si>
  <si>
    <t>https://validately.com/tracker_shares/332e62a8-19c5-492f-8583-7e6b474a1604</t>
  </si>
  <si>
    <t>1-05 KP path2app | Plan details: unsure how to interpret info</t>
  </si>
  <si>
    <t>https://validately.com/tracker_shares/9220257e-1cae-4026-9312-25b6fcc3409a</t>
  </si>
  <si>
    <t>1-05 KP path2app | Show marketplace filter: misconstrues what this does</t>
  </si>
  <si>
    <t>https://validately.com/tracker_shares/3acd141d-092b-4dd2-a724-a768ec591a63</t>
  </si>
  <si>
    <t>1-05 KP gym benefit | what gyms participate?</t>
  </si>
  <si>
    <t>https://validately.com/tracker_shares/ac0c40e8-ab49-4d6f-a8d5-e05e869e9841</t>
  </si>
  <si>
    <t>1-06 organic-HMSA path2app | I'll call this local customer service number</t>
  </si>
  <si>
    <t>https://validately.com/tracker_shares/8ce71228-7474-480d-be62-c9e898571944</t>
  </si>
  <si>
    <t>1-06 organic-HMSA path2app | finding prices and deductibles for plans</t>
  </si>
  <si>
    <t>https://validately.com/tracker_shares/fa2cb2c9-a253-431e-a915-21f46a0210b8</t>
  </si>
  <si>
    <t>1-06 organic-HMSA path2app | finding a doctor near me is difficult</t>
  </si>
  <si>
    <t>https://validately.com/tracker_shares/173fe8fc-08ac-4a98-8ec3-d9daae0cb6d6</t>
  </si>
  <si>
    <t>1-06 KP path2app | Plan comparison: doesn't notice filters on left right away</t>
  </si>
  <si>
    <t>https://validately.com/tracker_shares/55e1d6ab-0121-4496-9131-ee5006324d87</t>
  </si>
  <si>
    <t>1-06 KP path2app | misreads Plan comparison table</t>
  </si>
  <si>
    <t>https://validately.com/tracker_shares/233466c1-33e3-4efd-8bf8-1cdaeae7bf5f</t>
  </si>
  <si>
    <t>1-06 KP path2app | Plan comparison: misunderstands initial table view</t>
  </si>
  <si>
    <t>https://validately.com/tracker_shares/94a00e89-7623-45a7-b8c6-fe34fafe1db8</t>
  </si>
  <si>
    <t>duplicate of 41?</t>
  </si>
  <si>
    <t>1-06 KP path2app | this will take another 10 minutes to get what I want</t>
  </si>
  <si>
    <t>https://validately.com/tracker_shares/aca92243-f488-43de-a7ac-cb9d88c801b2</t>
  </si>
  <si>
    <t>1-06 KP path2app | entire "get a quote" button not clickable</t>
  </si>
  <si>
    <t>https://validately.com/tracker_shares/5b78bf4a-57ab-49bd-b780-87191585de5f</t>
  </si>
  <si>
    <t>1-06 KP path2app | tries to click on Individuals &amp; Families icon multiple times</t>
  </si>
  <si>
    <t>https://validately.com/tracker_shares/8d96f759-bc1c-4a1d-b1d1-55dbc81aac80</t>
  </si>
  <si>
    <t>1-06 KP path2app | what I know about kp is from co-workers</t>
  </si>
  <si>
    <t>https://validately.com/tracker_shares/1389e094-6a41-4409-a4db-908b2c26fb12</t>
  </si>
  <si>
    <t>1-06 organic-HMSA path2app | confident I will call and then compare with other health care plans in HI</t>
  </si>
  <si>
    <t>https://validately.com/tracker_shares/bf141150-0fc3-4833-b003-5748aa6ed1cf</t>
  </si>
  <si>
    <t>1-06 organic-HMSA path2app | ease rating: not easy</t>
  </si>
  <si>
    <t>https://validately.com/tracker_shares/23cdb3ca-2ea6-4563-bfba-0e1b93e20918</t>
  </si>
  <si>
    <t>1-06 organic-HMSA path2app | Plan details: I don't see info about medical services covered, so I'm going to call</t>
  </si>
  <si>
    <t>https://validately.com/tracker_shares/509aa5d7-4aa0-48c9-b72a-4f393731edc7</t>
  </si>
  <si>
    <t>1-06 HMSA gym benefit | what gyms participate?</t>
  </si>
  <si>
    <t>https://validately.com/tracker_shares/58788339-cc7f-4329-b128-71962c697c05</t>
  </si>
  <si>
    <t>1-06 organic-HMSA path2app | plan comparison: doesn't know what co-insurance means</t>
  </si>
  <si>
    <t>https://validately.com/tracker_shares/cc4fe5d6-b5ae-4db5-aa62-65233261908b</t>
  </si>
  <si>
    <t>1-06 KP authorization form | I will have to call someone</t>
  </si>
  <si>
    <t>https://validately.com/tracker_shares/01abbfcd-4ce8-4488-ad64-c979f7b1a2eb</t>
  </si>
  <si>
    <t>2-01 organic path2app | I will ask friends about the plan they have</t>
  </si>
  <si>
    <t>https://validately.com/tracker_shares/be91d8fa-84fb-473f-8fbc-10a3a4b4b7de</t>
  </si>
  <si>
    <t>2-01 organic path2app | Why search for HMSA - it is popular</t>
  </si>
  <si>
    <t>https://validately.com/tracker_shares/42d1394e-7664-45fc-a614-7db9997fcf6a</t>
  </si>
  <si>
    <t>2-01 organic-HMSA path2app | Freedom to choose map difficult to use</t>
  </si>
  <si>
    <t>https://validately.com/tracker_shares/bc3a1417-dd0d-47f3-961e-8a63c6116a5a</t>
  </si>
  <si>
    <t>2-01 organic-HMSA path2app | Call local customer service and ask for hard copies of plan information</t>
  </si>
  <si>
    <t>https://validately.com/tracker_shares/2d8dd596-03b3-4d8a-a89a-7db69b52b4e7</t>
  </si>
  <si>
    <t>2-01 HMSA path2app | I didn't know premiums are determined by my age</t>
  </si>
  <si>
    <t>https://validately.com/tracker_shares/5e84b28e-2d10-4e13-8b9a-917c1dcd483e</t>
  </si>
  <si>
    <t>2-01 HMSA path2app | Misunderstands how deductible works</t>
  </si>
  <si>
    <t>https://validately.com/tracker_shares/968c863a-9e9e-4bda-a4a5-d4acd92907e4</t>
  </si>
  <si>
    <t>2-01 HMSA path2app | figures out he's looking at wrong plans</t>
  </si>
  <si>
    <t>https://validately.com/tracker_shares/69e2ace9-03b5-4896-b728-a348c3c03118</t>
  </si>
  <si>
    <t>2-01 HMSA path2app | Akamai Advantage plans: This may be for you if</t>
  </si>
  <si>
    <t>delight</t>
  </si>
  <si>
    <t>https://validately.com/tracker_shares/0fb25677-9e6b-4f5e-9dfe-de1652a1b211</t>
  </si>
  <si>
    <t>2-01 HMSA path2app | using Advantage plan comparison table</t>
  </si>
  <si>
    <t>https://validately.com/tracker_shares/9e562e25-80a5-4e21-8f5f-16656ba97a96</t>
  </si>
  <si>
    <t>2-01 HMSA path2app | What if the doctors in this plan are not taking new patients?</t>
  </si>
  <si>
    <t>https://validately.com/tracker_shares/3720b486-888a-4a3c-b6eb-9c52ece04e27</t>
  </si>
  <si>
    <t>2-01 HMSA path2app | I am overwhelmed and confused</t>
  </si>
  <si>
    <t>https://validately.com/tracker_shares/bad2d7fa-91ba-4e59-ab69-361d66841ce0</t>
  </si>
  <si>
    <t>2-01 HMSA path2app | I don't think there is a way to make it better</t>
  </si>
  <si>
    <t>https://validately.com/tracker_shares/ce08039b-f7fa-4344-ae51-23a4608e6518</t>
  </si>
  <si>
    <t>2-01 HMSA find a doctor | I won't do this online. I will ask around and find someone reliable.</t>
  </si>
  <si>
    <t>https://validately.com/tracker_shares/d23796b8-64c0-4251-988d-c3542204452b</t>
  </si>
  <si>
    <t>2-01 HMSA find a doctor | look specifically at location and where they practice</t>
  </si>
  <si>
    <t>https://validately.com/tracker_shares/bdf0c195-aad0-4cbb-ba65-552be0b97c89</t>
  </si>
  <si>
    <t>2-01 KP path2app | tries to click Individuals &amp; Families like it's a link</t>
  </si>
  <si>
    <t>https://validately.com/tracker_shares/bb436bf9-6631-41cb-980e-e27c745bbf82</t>
  </si>
  <si>
    <t>2-01 KP path2app | "view all plans" button doesn't work as expected</t>
  </si>
  <si>
    <t>https://validately.com/tracker_shares/ed2813d6-59e2-49a3-bba9-ac9b448f6128</t>
  </si>
  <si>
    <t>2-01 KP path2app | I want the best plan for my stage of like and medical problems I have</t>
  </si>
  <si>
    <t>https://validately.com/tracker_shares/157895cb-8ff7-4e5f-b26b-e430e2fc5dae</t>
  </si>
  <si>
    <t>2-01 KP path2app | confusing and time-consuming to find right plan</t>
  </si>
  <si>
    <t>https://validately.com/tracker_shares/d078b0a9-5d15-4db5-99ed-a4f182d98df6</t>
  </si>
  <si>
    <t>2-01 KP path2app | I will ask friends and family in Kaiser plan for advice and recommendations</t>
  </si>
  <si>
    <t>https://validately.com/tracker_shares/cc1e8b3c-f9c2-4bf2-9a80-686fa9b87758</t>
  </si>
  <si>
    <t>2-01 KP path2app | cut down plan options to 2-3</t>
  </si>
  <si>
    <t>https://validately.com/tracker_shares/0cfe761a-dc57-4b60-948b-bedb3847e13c</t>
  </si>
  <si>
    <t>2-01 KP path2app | too many plans and it's too confusing</t>
  </si>
  <si>
    <t>https://validately.com/tracker_shares/0191e4c3-2518-4ad1-a1c4-1b85e19ba6b4</t>
  </si>
  <si>
    <t>2-02 organic-KP path2app | thinks "Individuals &amp; Families" is a link</t>
  </si>
  <si>
    <t>https://validately.com/tracker_shares/33d9ba83-d3d7-45e8-8da8-234854822b1b</t>
  </si>
  <si>
    <t>2-02 organic-KP path2app | do I add a dependent?</t>
  </si>
  <si>
    <t>https://validately.com/tracker_shares/6c8cf460-d0f8-45e0-a235-991954888060</t>
  </si>
  <si>
    <t>2-02 organic-KP path2app | I don't want to look through 22 plans</t>
  </si>
  <si>
    <t>https://validately.com/tracker_shares/e5cd598c-c846-4431-bc59-c79eabb4c484</t>
  </si>
  <si>
    <t>2-02 organic-KP path2app | what is "HSA-Qualified" mean?</t>
  </si>
  <si>
    <t>https://validately.com/tracker_shares/1036c10d-31cf-4c69-a012-54fa53498883</t>
  </si>
  <si>
    <t>2-02 organic-KP path2app | shocked by monthly premium cost</t>
  </si>
  <si>
    <t>https://validately.com/tracker_shares/e58a4faa-4564-4899-8e3a-617bfede92d9</t>
  </si>
  <si>
    <t>2-02 KP find a doctor | thinks "Doctors" button is a form field</t>
  </si>
  <si>
    <t>https://validately.com/tracker_shares/5cde771c-4133-47de-ad39-6b9c3ea3b6b1</t>
  </si>
  <si>
    <t>2-02 HMSA path2app | Find your doctor modal</t>
  </si>
  <si>
    <t>https://validately.com/tracker_shares/f7dd9e90-2bb0-4e37-9847-7b2e52874043</t>
  </si>
  <si>
    <t>2-02 HMSA path2app | this is too expensive</t>
  </si>
  <si>
    <t>https://validately.com/tracker_shares/2c4daa08-ff16-4a7f-9761-c91432f57c10</t>
  </si>
  <si>
    <t>2-02 HMSA path2app | Insurance has to cover an existing condition</t>
  </si>
  <si>
    <t>https://validately.com/tracker_shares/30dbec26-c6ce-4b5d-812e-f02e057c0ffa</t>
  </si>
  <si>
    <t>2-03 organic-HMSA path2app | I'd rather go to a workshop than sit and read through stuff on the Web site</t>
  </si>
  <si>
    <t>https://validately.com/tracker_shares/de73df61-13af-4de6-9bf8-c42eb3da71fe</t>
  </si>
  <si>
    <t>2-03 organic-HMSA path2app - I don't understand what Medicare Part A and B means</t>
  </si>
  <si>
    <t>https://validately.com/tracker_shares/d9f30289-6afa-4dd0-9f07-663b4f973f1c</t>
  </si>
  <si>
    <t>2-03 organic-HMSA path2app | I always feel it's better to talk to a real person</t>
  </si>
  <si>
    <t>https://validately.com/tracker_shares/f2c22ad4-f6f8-4c6e-a295-d945b883fd11</t>
  </si>
  <si>
    <t>2-03 organic-HMSA path2pp | being able to ask a real person questions as I apply is more important than forming a relationship with customer service</t>
  </si>
  <si>
    <t>https://validately.com/tracker_shares/9fb260e8-dbd9-413a-96fd-1d9da7197257</t>
  </si>
  <si>
    <t>2-03 KP path2app | Clicks Losing Coverage as if it was a link</t>
  </si>
  <si>
    <t>https://validately.com/tracker_shares/b73b24a5-90ad-4048-acbe-a3794dd33fb9</t>
  </si>
  <si>
    <t>2-03 KP path2app | I guess I could keep digging or I could just call somebody</t>
  </si>
  <si>
    <t>https://validately.com/tracker_shares/087d6650-7248-4508-9e1d-c532e026b1be</t>
  </si>
  <si>
    <t>2-03 KP path2app | If I have to go through more hoops, I look for something easie</t>
  </si>
  <si>
    <t>https://validately.com/tracker_shares/491c4c61-df0f-4de9-937a-1c0a64e7e296</t>
  </si>
  <si>
    <t>2-03 HMSA path2app | Make it better by showing me a comparison of HMSA to other plans</t>
  </si>
  <si>
    <t>https://validately.com/tracker_shares/71962de7-a9bf-413c-a3d0-49c48b7f6ddd</t>
  </si>
  <si>
    <t>2-03 HMSA find a doctor | typing search EXACTLY as instructions in bullet 1</t>
  </si>
  <si>
    <t>https://validately.com/tracker_shares/316c95f7-b1b0-4672-82ae-05773a0f3054</t>
  </si>
  <si>
    <t>2-03 HMSA find a doctor | Why are there two entries?</t>
  </si>
  <si>
    <t>https://validately.com/tracker_shares/0d2282a0-263e-493b-b466-a7ad1f9d02a9</t>
  </si>
  <si>
    <t>2-04 organic path2app | I have to make my search more precise</t>
  </si>
  <si>
    <t>https://validately.com/tracker_shares/96fed3cf-eae6-444f-a0c4-2a7d691e42a9</t>
  </si>
  <si>
    <t>2-04 organic path2app | Just give me a link to all the available carriers in Hawaii, side-by-side</t>
  </si>
  <si>
    <t>https://validately.com/tracker_shares/4de3ce7b-3073-4967-a44d-8bc69973c49c</t>
  </si>
  <si>
    <t>2-04 KP path2app | tries to click Medicare label as if it's a link</t>
  </si>
  <si>
    <t>https://validately.com/tracker_shares/30cc3b29-cfea-4104-92e4-f4934a51040b</t>
  </si>
  <si>
    <t>2-04 KP path2app | Explains what Medicare Advantage plans are</t>
  </si>
  <si>
    <t>https://validately.com/tracker_shares/81266b7d-671e-4326-b890-a388a7045882</t>
  </si>
  <si>
    <t>2-04 KP find a doctor | Location search results filters difficult to understand and learn</t>
  </si>
  <si>
    <t>https://validately.com/tracker_shares/d5dd6404-176e-4e6c-8f63-ee2176d2932c</t>
  </si>
  <si>
    <t>2-04 KP find a doctors | expects search to show a list of results (doctors)</t>
  </si>
  <si>
    <t>https://validately.com/tracker_shares/82bfad99-c7fe-43cc-9be8-289e628d5b45</t>
  </si>
  <si>
    <t>2-04 HMSA path2app | I see the three plans side by side. Good people!</t>
  </si>
  <si>
    <t>https://validately.com/tracker_shares/fd15b830-ded1-4e1c-8ed0-32a129c1555f</t>
  </si>
  <si>
    <t>2-04 HMSA find a doctor | God, this is small (type)</t>
  </si>
  <si>
    <t>https://validately.com/tracker_shares/764ad27d-964e-492a-b1e3-28fbd9a47f32</t>
  </si>
  <si>
    <t>2-04 HMSA find a doctor | It was easy to find the doctor list</t>
  </si>
  <si>
    <t>https://validately.com/tracker_shares/32f785e6-e46b-4302-964d-4a12e2c0f726</t>
  </si>
  <si>
    <t>2-04 HMSA path2app | Make it better: a way to compare ALL the plans (HMSA, Kaiser, etc.)</t>
  </si>
  <si>
    <t>https://validately.com/tracker_shares/1ba8f334-8f9b-4879-8d74-8b5b7d5673ce</t>
  </si>
  <si>
    <t>2-05 organic-KP path2app | I don't see anything about how to buy a plan (in footer)</t>
  </si>
  <si>
    <t>https://validately.com/tracker_shares/070afabe-ca80-4229-bd98-78c705df1b09</t>
  </si>
  <si>
    <t>2-05 organic-KP path2app | Shop Plans: clicks Medicare label assuming it's a link</t>
  </si>
  <si>
    <t>https://validately.com/tracker_shares/5794897f-1739-424e-8020-db54fee8ff2b</t>
  </si>
  <si>
    <t>2-05 HMSA path2app | Initially misunderstands out-of-pocket maximum</t>
  </si>
  <si>
    <t>https://validately.com/tracker_shares/fd32ad8a-45dc-466d-84de-7d0a8eaf23be</t>
  </si>
  <si>
    <t>2-05 HMSA find a doctor | No pictures of doctors? The details are information overload</t>
  </si>
  <si>
    <t>https://validately.com/tracker_shares/f26dcb42-6a23-464d-960f-7f5c2b8dbb60</t>
  </si>
  <si>
    <t>2-05 HMSA find a doctor | I don't know anything about Jeremy Chun other than he's accepting new patients. I found ONE doctor anyway.</t>
  </si>
  <si>
    <t>https://validately.com/tracker_shares/d914bdbf-1589-4847-a045-583652f40561</t>
  </si>
  <si>
    <t>2-05 HMSA path2app | I want reassurance that I am talking to people who care</t>
  </si>
  <si>
    <t>https://validately.com/tracker_shares/9a9121c2-25c0-4532-a4f8-bf53166f7b94</t>
  </si>
  <si>
    <t>2-05 HMSA authorization form | Wouldn't customer service tell me how to get to the form I need?</t>
  </si>
  <si>
    <t>https://validately.com/tracker_shares/ec1fdb23-b8cd-4682-89b1-7d07a26db3ce</t>
  </si>
  <si>
    <t>2-06 organic path2app | These search results are not what I am looking for</t>
  </si>
  <si>
    <t>https://validately.com/tracker_shares/c3a12ba3-13fa-4ccf-9012-372b00bdc8a4</t>
  </si>
  <si>
    <t>2-06 KP path2app | I need to find out what kpinhawaii is</t>
  </si>
  <si>
    <t>https://validately.com/tracker_shares/768d1988-2149-450b-b288-c9ca50a12508</t>
  </si>
  <si>
    <t>2-06 HMSA path2app | I had a friend who used to research and categorize all the plans</t>
  </si>
  <si>
    <t>https://validately.com/tracker_shares/d9384399-db4e-446e-8179-176bd568d09d</t>
  </si>
  <si>
    <t>attemptNum</t>
  </si>
  <si>
    <t>startPlace</t>
  </si>
  <si>
    <t>Search keywords</t>
  </si>
  <si>
    <t>1st click</t>
  </si>
  <si>
    <t>1st click URL</t>
  </si>
  <si>
    <t>1st click type</t>
  </si>
  <si>
    <t>Motivation</t>
  </si>
  <si>
    <t>Google search</t>
  </si>
  <si>
    <t>top health insurance</t>
  </si>
  <si>
    <t>"Best health insurance companies of 2018 | The Simple Dollar"</t>
  </si>
  <si>
    <t>https://www.thesimpledollar.com/best-health-insurance-companies/</t>
  </si>
  <si>
    <t>organic search result, 2</t>
  </si>
  <si>
    <t>most common health insurance in hawaii</t>
  </si>
  <si>
    <t>"Hawaii Health Insurance Comanies - HI Medical Insurance Providers"</t>
  </si>
  <si>
    <t>https://www.ehealthinsurance.com/health-insurance-companies/hawaii-carriers</t>
  </si>
  <si>
    <t>"I think the first (search result) is always...uh...how do you say it? It's not an ad, like, I feel like it's a pop-up. Like, I don't trust the first (result)."</t>
  </si>
  <si>
    <t>"HMSA Health Plans - HMSA.com"</t>
  </si>
  <si>
    <t>https://hmsa.com/health-plans</t>
  </si>
  <si>
    <t>organic search result, 5</t>
  </si>
  <si>
    <t>"I recognize HMSA, so I am just going to go to their site."</t>
  </si>
  <si>
    <t>"Affordable Care Act plans"</t>
  </si>
  <si>
    <t>https://hmsa.com/health-plans/individuals-families/?healthplans</t>
  </si>
  <si>
    <t>link below fold on HMSA page</t>
  </si>
  <si>
    <t>"Even if I have money, I want to find something affordable."</t>
  </si>
  <si>
    <t>hmsa gym member</t>
  </si>
  <si>
    <t>"[PDF] Fitness membership - HMSA.com"</t>
  </si>
  <si>
    <t>https://hmsa.com/Media/Default/documents/active-and-fit-program.pdf</t>
  </si>
  <si>
    <t>organic search result, 3</t>
  </si>
  <si>
    <t>kpinhawaii.com</t>
  </si>
  <si>
    <t>"Shop Our Plans"</t>
  </si>
  <si>
    <t>https://healthy.kaiserpermanente.org/hawaii/shop-plans#individual-and-family-plans</t>
  </si>
  <si>
    <t>main, top navigation option (position 1)</t>
  </si>
  <si>
    <t>"So, right here at the top it says "Shop Our Plans", so I will click on that.</t>
  </si>
  <si>
    <t>hmsa access to account</t>
  </si>
  <si>
    <t>"Access Your Claims Information Online - HMSA.com"</t>
  </si>
  <si>
    <t>https://hmsa.com/help-center/access-your-claims-information-online/</t>
  </si>
  <si>
    <t>organic search result, 4</t>
  </si>
  <si>
    <t>health insurance hawaii individual plans</t>
  </si>
  <si>
    <t>"Individuals &amp; Families - HMSA.com"</t>
  </si>
  <si>
    <t>https://hmsa.com/health-plans/individuals-families/</t>
  </si>
  <si>
    <t>"Look. HMSA is there. Why not? I should stick with HMSA. I am already part of it."</t>
  </si>
  <si>
    <t>"Testimonials"</t>
  </si>
  <si>
    <t>http://kpinhawaii.com/testimonials</t>
  </si>
  <si>
    <t>righmost option in main (top) nav</t>
  </si>
  <si>
    <t>"Wow. I'm impressed! They hace videos of actual members who are experiencing…((plays video)).."</t>
  </si>
  <si>
    <t>kaiser permanente hawaii (recommended search option)</t>
  </si>
  <si>
    <t>Kaiser Permanente Hawaii</t>
  </si>
  <si>
    <t>http://kpinhawaii.com/</t>
  </si>
  <si>
    <t>health insurance hawaii</t>
  </si>
  <si>
    <t>"Health Insurance in Hawaii | Looking for Ins Plans in HI?‎"</t>
  </si>
  <si>
    <t>https://www.googleadservices.com/pagead/aclk?sa=L&amp;ai=DChcSEwivhoTlsfPaAhWOhsAKHeSJDYcYABACGgJpbQ&amp;ohost=www.google.com&amp;cid=CAESQeD2AnUZ_ShO_4I9oOlOv91M1gYskjYzw8Sf6ItlGAYlWf3RaluMBhZuqcx7Je7X68aMndUjHe_YAEIT9HnXT4C0&amp;sig=AOD64_0oxVoJoTR4x08ZbA-5BZEajKhCeg&amp;q=&amp;ved=0ahUKEwijtf3ksfPaAhVH4YMKHaqBClcQ0QwILA&amp;adurl=</t>
  </si>
  <si>
    <t>paid search result (ad), 2</t>
  </si>
  <si>
    <t>hmsa.com</t>
  </si>
  <si>
    <t>"Health Plans &gt; Compare Plans"</t>
  </si>
  <si>
    <t>https://hmsa.com/health-plans/individuals-families/metallic-plans/</t>
  </si>
  <si>
    <t>main, sub-navigation option (column 1, option 2)</t>
  </si>
  <si>
    <t>"This (comparison table) is what I wanted to see (on healthcare.gov"</t>
  </si>
  <si>
    <t>hmsa plan gym membership</t>
  </si>
  <si>
    <t>"Active&amp;Fit® Program - HMSA.com"</t>
  </si>
  <si>
    <t>https://hmsa.com/well-being/active-and-fit/</t>
  </si>
  <si>
    <t>organic search result, 1</t>
  </si>
  <si>
    <t>affordable health insurance hawaii</t>
  </si>
  <si>
    <t>"Hawaii health insurance: find affordable coverage | healthinsurance.org"</t>
  </si>
  <si>
    <t>https://www.healthinsurance.org/hawaii/</t>
  </si>
  <si>
    <t>"I remember looking at this site when I was shopping for my health insurance last time. I think this one is just informational."</t>
  </si>
  <si>
    <t>I always like to look at all the different plans because I want to know the options</t>
  </si>
  <si>
    <t>hmsa gym membership options</t>
  </si>
  <si>
    <t>grant hmsa access to husband</t>
  </si>
  <si>
    <t>grant access of my hmsa to parent</t>
  </si>
  <si>
    <t>"Improved Access to Claim Information Available in My Account - HMSA.com"</t>
  </si>
  <si>
    <t>https://hmsa.com/help-center/improved-access-to-claim-information-now-available-in-my-account/</t>
  </si>
  <si>
    <t>who has the best preventative care</t>
  </si>
  <si>
    <t>healthcare providers for personal plans</t>
  </si>
  <si>
    <t>"UnitedHealthcare: Health Insurance Plans for Individuals &amp; Families …"</t>
  </si>
  <si>
    <t>https://www.uhc.com/</t>
  </si>
  <si>
    <t>((Goes to browser history and opens 2nd  page in list))</t>
  </si>
  <si>
    <t>https://individual-family.kaiserpermanente.org/healthinsurance/plan/compare</t>
  </si>
  <si>
    <t>page saved in browser history</t>
  </si>
  <si>
    <t>hmsa</t>
  </si>
  <si>
    <t>"Health Plans" (hmsa.com)</t>
  </si>
  <si>
    <t>https://hmsa.com/health-plans/</t>
  </si>
  <si>
    <t>organic search result, 1-3</t>
  </si>
  <si>
    <t>"There is a contact (search result) 'health plans', so I am going to click on health plan."</t>
  </si>
  <si>
    <t>kaiser permanente gym membership</t>
  </si>
  <si>
    <t>"Earn a Free Gym Membership | Fit Rewards Hawaii | Kaiser Permanente"</t>
  </si>
  <si>
    <t>https://thrive.kaiserpermanente.org/care-near-hawaii/active-and-fit</t>
  </si>
  <si>
    <t>"I want to see what that (free gym membership) is, so I'll click that (link)"</t>
  </si>
  <si>
    <t>kaiser permanente claim payments</t>
  </si>
  <si>
    <t>"Billing and Claims: Claims Procedures - Kaiser Permanente"</t>
  </si>
  <si>
    <t>https://wa-provider.kaiserpermanente.org/open/billingAndClaims/claimsProcedures/index.jhtml;jsessionid=A0IFOACW2KSSWCQBCIXCGWQ</t>
  </si>
  <si>
    <t>I am going to go with this result because this seems like this is more of a procedure thing.</t>
  </si>
  <si>
    <t>organic search result, 1-4</t>
  </si>
  <si>
    <t>see what plans they have to offer</t>
  </si>
  <si>
    <t>"Find a Doctor"</t>
  </si>
  <si>
    <t>https://hmsa.com/search/providers/</t>
  </si>
  <si>
    <t>link in header</t>
  </si>
  <si>
    <t>I only want to research a plan for myself.</t>
  </si>
  <si>
    <t>kaiser</t>
  </si>
  <si>
    <t>"Kaiser Permanente: Custom care &amp; coverage just for you"</t>
  </si>
  <si>
    <t>https://healthy.kaiserpermanente.org/hawaii</t>
  </si>
  <si>
    <t>I clicked the "main title" and now I am going to see what they offer</t>
  </si>
  <si>
    <t>Shop our Plans - Kaiser Permanente</t>
  </si>
  <si>
    <t>"Why KP"</t>
  </si>
  <si>
    <t>https://healthy.kaiserpermanente.org/hawaii/why-kp</t>
  </si>
  <si>
    <t>health care insurance for people retiring at 62</t>
  </si>
  <si>
    <t>Google search results page</t>
  </si>
  <si>
    <t>health care insurance for people retiring at 62 in hi</t>
  </si>
  <si>
    <t xml:space="preserve">hmsa plans for retirees </t>
  </si>
  <si>
    <t>HMSA Akamai Advantage - HMSA.com</t>
  </si>
  <si>
    <t>https://hmsa.com/health-plans/medicare/</t>
  </si>
  <si>
    <t>I skip the ads. I click HMSA Akamai Advantage which we use for my mother-in-law</t>
  </si>
  <si>
    <t>kaiser health insurance hawaii</t>
  </si>
  <si>
    <t>"Shop our plans - Kaiser Permanente"</t>
  </si>
  <si>
    <t>https://healthy.kaiserpermanente.org/shop-plans#individual-and-family-plans</t>
  </si>
  <si>
    <t>So, I scroll down (past the paid search results) and I click "shop our plans"</t>
  </si>
  <si>
    <t>HMSA Akamai Addvantage (Google search result)</t>
  </si>
  <si>
    <t>I guess I would be comparing plans at this point.</t>
  </si>
  <si>
    <t>Because it's right at the top.</t>
  </si>
  <si>
    <t>"Visit a Center"</t>
  </si>
  <si>
    <t>https://hmsa.com/contact/#in-person</t>
  </si>
  <si>
    <t>Sub-navigation option</t>
  </si>
  <si>
    <t>I can talk to somebocy</t>
  </si>
  <si>
    <t>health care peoviders in hawaii</t>
  </si>
  <si>
    <t>"More places"</t>
  </si>
  <si>
    <t>https://www.google.com/search?q=health+care+peoviders+in+hawaii&amp;oq=health+care+peoviders+in+hawaii&amp;aqs=chrome..69i57j0l3.1645j0j7&amp;sourceid=chrome&amp;ie=UTF-8</t>
  </si>
  <si>
    <t>Google local businesses Knowledge Graph card</t>
  </si>
  <si>
    <t>Here I have ALL the healthcare providers</t>
  </si>
  <si>
    <t>health plan in hawaii for individuals</t>
  </si>
  <si>
    <t>"Individual HI Health Plans | You May Qualify for Enrollment"</t>
  </si>
  <si>
    <t>https://www.obamacareplans.com/?_xai=176090208913&amp;_ap=1t2&amp;_ci=11096284&amp;_d=c;CQ0-3n1teJDpzIT3DJe2ZyYcCP-dnXdHnt9Yvocs2iZitofQ4vB7yuD6JXwXmddt2Yo-c8TJrCQGF2Pmd4oo5vadTnKZyIgsY53b6Q1xhcvvgooCMeM&amp;gclid=EAIaIQobChMIuNH0-Yz52gIVGLbACh3TiQcVEAAYAiAAEgKWufD_BwE</t>
  </si>
  <si>
    <t>paid search result (ad), 3</t>
  </si>
  <si>
    <t>It's the first (navigation option) on the top (nav)</t>
  </si>
  <si>
    <t>"Our Doctors"</t>
  </si>
  <si>
    <t>http://kpinhawaii.com/doctors</t>
  </si>
  <si>
    <t>button on page</t>
  </si>
  <si>
    <t>"Health Plans &gt; Medicare - Akamai Advantage"</t>
  </si>
  <si>
    <t>main, sub-navigation option (column 2, option 1)</t>
  </si>
  <si>
    <t>I'm on Medicare</t>
  </si>
  <si>
    <t>Oahu Plans for 2018 (hmsa.com)</t>
  </si>
  <si>
    <t>https://hmsa.com/search/providers/?filters=plan:Akamai+Advantage</t>
  </si>
  <si>
    <t>link in plan comparison table</t>
  </si>
  <si>
    <t>"Kaiser Permanente Hawaii"</t>
  </si>
  <si>
    <t>I didn't really consider anything else</t>
  </si>
  <si>
    <t>hmsa akamai advantage (recommended search option)</t>
  </si>
  <si>
    <t>"HMSA Akamai Advantage - HMSA.com"</t>
  </si>
  <si>
    <t>I will pick the recommended Google search terms because they have the word, advantage, in them.</t>
  </si>
  <si>
    <t>[Essential Advantage (HMO)] "See full plan details" (button)</t>
  </si>
  <si>
    <t>"Find a doctor"</t>
  </si>
  <si>
    <t>"Hawaii Medical Service Association"</t>
  </si>
  <si>
    <t>https://hmsa.com/</t>
  </si>
  <si>
    <t>I go to HMSA's site first. I can't imagine anyone else having it.</t>
  </si>
  <si>
    <t>health programs for seniors</t>
  </si>
  <si>
    <t>"Senior Health - Programs for Elderly"</t>
  </si>
  <si>
    <t>http://www.programsforelderly.com/index-senior-health.php</t>
  </si>
  <si>
    <t>Let's see how that goes</t>
  </si>
  <si>
    <t>check acronym of kpinhawaii.com</t>
  </si>
  <si>
    <t>It's something in Hawaii. I am assuming this is about healthcare (doesn't see the logo?)</t>
  </si>
  <si>
    <t>My decision will be no, because they charge $100/month.</t>
  </si>
  <si>
    <t>kaiser permanente programs for seniors</t>
  </si>
  <si>
    <t>N/a</t>
  </si>
  <si>
    <t>"Medicare - HMSA Akamai Advantage"</t>
  </si>
  <si>
    <t>I will look at Medicare</t>
  </si>
  <si>
    <t>orderID</t>
  </si>
  <si>
    <t>sitePageStart</t>
  </si>
  <si>
    <t>2nd click</t>
  </si>
  <si>
    <t>3rd click</t>
  </si>
  <si>
    <t>4th click</t>
  </si>
  <si>
    <t>5th click</t>
  </si>
  <si>
    <t>6th click</t>
  </si>
  <si>
    <t>7th click</t>
  </si>
  <si>
    <t>8th click</t>
  </si>
  <si>
    <t>9th click</t>
  </si>
  <si>
    <t>10th click</t>
  </si>
  <si>
    <t>11th click</t>
  </si>
  <si>
    <t>12th click</t>
  </si>
  <si>
    <t>13th click</t>
  </si>
  <si>
    <t>14th click</t>
  </si>
  <si>
    <t>15th click</t>
  </si>
  <si>
    <t>16th click</t>
  </si>
  <si>
    <t>Total clicks</t>
  </si>
  <si>
    <t>Outcome</t>
  </si>
  <si>
    <t>HMSA Health Plans</t>
  </si>
  <si>
    <t>"Affordable Care Act plans" (link)</t>
  </si>
  <si>
    <t>View Medical Plans (button)</t>
  </si>
  <si>
    <t>"Silver PPO 2000" (link)</t>
  </si>
  <si>
    <t>"Summary of Benefit Coverage (link)</t>
  </si>
  <si>
    <t>http://www.hmsa.com/search/providers</t>
  </si>
  <si>
    <t>https://hmsa.com/search/providers/?query=ewa+beach</t>
  </si>
  <si>
    <t>Home Page | KP in Hawaii</t>
  </si>
  <si>
    <t>Shop Our Plans (top nav)</t>
  </si>
  <si>
    <t>[Individuals &amp; Families] Learn more (button)</t>
  </si>
  <si>
    <t>"View our plans" (tab)</t>
  </si>
  <si>
    <t>((Enters zip)) "view all plans" (button)</t>
  </si>
  <si>
    <t>[Deductible Bronze KP Bronze II 30% - Fit] "plan details" (button)</t>
  </si>
  <si>
    <t>[Deductible Bronze KP Bronze II 30% - Fit] "get a quote" (button)</t>
  </si>
  <si>
    <t>[Deductible Bronze KP Bronze II 30% - Fit] "apply" (button)</t>
  </si>
  <si>
    <t>((enters number of people in household and income)) "see if you qualify" (button)</t>
  </si>
  <si>
    <t>F</t>
  </si>
  <si>
    <t>Testimonials</t>
  </si>
  <si>
    <t>Lusi &amp; Daniel Kauvaka (YuoTube embedded video 1)</t>
  </si>
  <si>
    <t>"Re’ale Setoki" (YouTube embedded video 2)</t>
  </si>
  <si>
    <t>"Shop Our Plans" (top nav)</t>
  </si>
  <si>
    <t>"Get help making a decision" (link)</t>
  </si>
  <si>
    <t>((completes form fields))</t>
  </si>
  <si>
    <t>"View Health Plans" (link)</t>
  </si>
  <si>
    <t>((Enters zip)) "get a quote" (button)</t>
  </si>
  <si>
    <t>((Fails to enter info about herself and gets error))</t>
  </si>
  <si>
    <t>Copayment Platinum KP Platinum $10 - ChiroAcuMassage - Fit plan details page</t>
  </si>
  <si>
    <t>Copayment Platinum KP Platinum $10 - Fit plan details page</t>
  </si>
  <si>
    <t>https://individual-family.kaiserpermanente.org/healthinsurance/apply_now</t>
  </si>
  <si>
    <t>https://smu.kaiserpermanente.org/expressweb/user/DSTHandOffAction.action#4</t>
  </si>
  <si>
    <t>Individuals &amp; Families (HMSA.com)</t>
  </si>
  <si>
    <t>Choose your doctor (link)</t>
  </si>
  <si>
    <t>((enters doctor's name in search box " clicks search icon))</t>
  </si>
  <si>
    <t>[Ann L Chang S King] "View Details" (button)</t>
  </si>
  <si>
    <t>[Physician Details "panel"] "Other Locaitons" (tab)</t>
  </si>
  <si>
    <t>[Physician Details "panel"] "Reviews" (tab)</t>
  </si>
  <si>
    <t>((Opens new browser tab and googles doctor's name))</t>
  </si>
  <si>
    <t>((Goes back to open tab with HMSA.com)) clicks "Dentist" (speciality on left)</t>
  </si>
  <si>
    <t>((opens new tab and goes to hmsa.com)) "Individuals and Families" (option in main nav)</t>
  </si>
  <si>
    <t>"View medical plans" (button)</t>
  </si>
  <si>
    <t xml:space="preserve">((enters age on Compare Plans page)) </t>
  </si>
  <si>
    <t>[Platinum PPO] Plus (+) icon</t>
  </si>
  <si>
    <t>"Fitness membership" (link)</t>
  </si>
  <si>
    <t>"Enroll by mail" (link)</t>
  </si>
  <si>
    <t>"Download" (button)</t>
  </si>
  <si>
    <t>Health Plans &gt; 2018 Oahu Plans (Medicare)</t>
  </si>
  <si>
    <t>"Find your plan today" (button)</t>
  </si>
  <si>
    <t>((Fills out Eligibility Checker (dialog)))</t>
  </si>
  <si>
    <t>"Go to healthcare.gov" (button)</t>
  </si>
  <si>
    <t>((Closes dialog asking for email and state of residence))</t>
  </si>
  <si>
    <t>"SEE IF I CAN ENROLL" (button)</t>
  </si>
  <si>
    <t>Find out if you can get 2018 health coverage</t>
  </si>
  <si>
    <t>((Views notice (modal) and clicks "Continue" (button)))</t>
  </si>
  <si>
    <t>Find out if you qualify for a Special Enrollment Period (SEP)</t>
  </si>
  <si>
    <t>You probably qualify for a 2018 Special Enrollment Period</t>
  </si>
  <si>
    <t>"See if you'll save" Iink</t>
  </si>
  <si>
    <t>Income levels &amp; savings</t>
  </si>
  <si>
    <t>"Preview 2018 Plans" (link)</t>
  </si>
  <si>
    <t>HMSA.com</t>
  </si>
  <si>
    <t>Health Plans &gt; Compare Plans</t>
  </si>
  <si>
    <t>Back button</t>
  </si>
  <si>
    <t>[Copayment Gold KP Gold I $20 - ChiroAcuMassage - Fit] "plan details" (button)</t>
  </si>
  <si>
    <t>"Compare plans" (link)</t>
  </si>
  <si>
    <t>((Checks "Silver" box in left filters section))</t>
  </si>
  <si>
    <t>((Checks "Platinum" box in left filters section))</t>
  </si>
  <si>
    <t>((Checks "Gold" box, and unchecks "Silver" and "Platinum" boxes in left filters section))</t>
  </si>
  <si>
    <t>((Checks "Platinum" box, and unchecks "Gold" box, in left filters section))</t>
  </si>
  <si>
    <t>((Checks "Marketplace plans offered through healthcare.gov" in left filters section))</t>
  </si>
  <si>
    <t>&lt;server error&gt;</t>
  </si>
  <si>
    <t>((enters ZIP)) "get a quote" (button)</t>
  </si>
  <si>
    <t>((enters birthdate &amp; gender)) "get my quote" button</t>
  </si>
  <si>
    <t>[Deductible Bronze KP Bronze I $50 - ChiroAcuMassage - Fit] "plan details" (button)</t>
  </si>
  <si>
    <t>"Back to previous page" (link)</t>
  </si>
  <si>
    <t>[Deductible Silver KP Bronze I $50 - ChiroAcuMassage - Fit] "plan details" (button)</t>
  </si>
  <si>
    <t>"Find your doctor" (button)</t>
  </si>
  <si>
    <t>((types "honolulu" in doctor search box and clicks search icon))</t>
  </si>
  <si>
    <t>"Map View" (link)</t>
  </si>
  <si>
    <t>Back button (browser)</t>
  </si>
  <si>
    <t>"Local customer service" (link)</t>
  </si>
  <si>
    <t>"I'm looking for insurance" (drawer)</t>
  </si>
  <si>
    <t>"Platinum PPO" (drawer)</t>
  </si>
  <si>
    <t>((Tries to click on "Individuals &amp; Families" copy as if link, multiple times, unsuccessfully))</t>
  </si>
  <si>
    <t>((Enters info about himself)) "get my quote" (button)</t>
  </si>
  <si>
    <t>"Check eligibility" (button)</t>
  </si>
  <si>
    <t>((Clicks "Platinum" checkbox))</t>
  </si>
  <si>
    <t>[Copayment Platinum KP Platinum $10 - Fit] "apply" (button)</t>
  </si>
  <si>
    <t>"sign up with kp" (button)</t>
  </si>
  <si>
    <t>Freedom to choose</t>
  </si>
  <si>
    <t>Hawaii Medical Service Association - Wikipedia</t>
  </si>
  <si>
    <t>Google search (hmsa insurance plans)</t>
  </si>
  <si>
    <t>Individual &amp; Families - HMSA.com</t>
  </si>
  <si>
    <t>Local customer service</t>
  </si>
  <si>
    <t>"You may qualify for Medicare" dialog ((clicks button))</t>
  </si>
  <si>
    <t>"View plans" (button)</t>
  </si>
  <si>
    <t>"See full plan details" ((button))</t>
  </si>
  <si>
    <t>[Essential Advantage - HMO plan] "Download" (link)</t>
  </si>
  <si>
    <t>View our 2018 plans</t>
  </si>
  <si>
    <t>Shop Plans (top nav)</t>
  </si>
  <si>
    <t>((Enters information for self &amp; spouse)) "get my quote" (button)</t>
  </si>
  <si>
    <t>[Copayment Platinum KP Platinum $10 - ChiroAcuMassage - Fit] "plan details" (button)</t>
  </si>
  <si>
    <t>Health Plans</t>
  </si>
  <si>
    <t>"Freedom to choose" (link)</t>
  </si>
  <si>
    <t>((closes dialog))</t>
  </si>
  <si>
    <t>((Enters age and clicks button to update table))</t>
  </si>
  <si>
    <t>((Closes "You may qualify for Medicare" modal))</t>
  </si>
  <si>
    <t>"Seminar schedule" (button)</t>
  </si>
  <si>
    <t>Shop our plans - Kaiser Permanente</t>
  </si>
  <si>
    <t>((Revises search term: kaiser retirement health insurance hawaii))</t>
  </si>
  <si>
    <t>((Clicks "Losing coverage" thnking it's a link))</t>
  </si>
  <si>
    <t>[Losing coverage] Learn more (button)</t>
  </si>
  <si>
    <t>"Enroll online" (button)</t>
  </si>
  <si>
    <t>((Tries to click on "Medicare" copy as if link, multiple times, unsuccessfully))</t>
  </si>
  <si>
    <t>[Medicare] Learn more (button)</t>
  </si>
  <si>
    <t>"Plans and rates" (link)</t>
  </si>
  <si>
    <t>"Hawaii" (link in modal)</t>
  </si>
  <si>
    <t>"Enroll Now" (button)</t>
  </si>
  <si>
    <t>Begin 2018 individual enrollment</t>
  </si>
  <si>
    <t>Health Plans &gt; Medicare - Akamai Advantage</t>
  </si>
  <si>
    <t>"View Plans" (button)</t>
  </si>
  <si>
    <t>[Complete (PPO)] "See full plan details" (button)</t>
  </si>
  <si>
    <t>((Clicks plus, +, sign to open the Medical Benefits section))</t>
  </si>
  <si>
    <t>"Find a doctor" (link)</t>
  </si>
  <si>
    <t>"View Details" (button)</t>
  </si>
  <si>
    <t>Back button (browser) [X2]</t>
  </si>
  <si>
    <t>"Our services" (link in footer)</t>
  </si>
  <si>
    <t>"kp.org/seniorhealth" (link)</t>
  </si>
  <si>
    <t>"FAQs" (link in footer)</t>
  </si>
  <si>
    <t>"Enroll " (button)</t>
  </si>
  <si>
    <t>"Individual enrollment" (button)</t>
  </si>
  <si>
    <t>"Medicare eligibility requirements" (link opens modal)</t>
  </si>
  <si>
    <t>((Clicks "x" to close modal))</t>
  </si>
  <si>
    <t>"Kaiser Permanente Medicare health plans" (link)</t>
  </si>
  <si>
    <t>HMSA Akamai Advantage</t>
  </si>
  <si>
    <t>"Find a doctor" (link on page)</t>
  </si>
  <si>
    <t>((Types COPD in doctor search box and clicks search icon))</t>
  </si>
  <si>
    <t>"View details -&gt;" (button)</t>
  </si>
  <si>
    <t>((Checks "Geriatrics" box under Specialites, "Accepting new patients", and  in left filters))</t>
  </si>
  <si>
    <t>((Closes browser window))</t>
  </si>
  <si>
    <t>((Types hmsa in address bar))</t>
  </si>
  <si>
    <t>"Hawaiian Medical Service Association" (Google search result)</t>
  </si>
  <si>
    <t>Contact &gt; By Phone</t>
  </si>
  <si>
    <t>((Clicks plus sign, +, next to "I'm looking for insurance"))</t>
  </si>
  <si>
    <t>((does a Google search "check acronym of kpinhawaii.com"))</t>
  </si>
  <si>
    <t>((does a Google search "Kaiser Permanente programs for seniors"))</t>
  </si>
  <si>
    <t>Health Plans &gt; Seminars</t>
  </si>
  <si>
    <t>Assists</t>
  </si>
  <si>
    <t>Task outcome</t>
  </si>
  <si>
    <t>SEQ Weighted</t>
  </si>
  <si>
    <t>SEQ</t>
  </si>
  <si>
    <t>SEQ comments</t>
  </si>
  <si>
    <t>Confidence Weighted</t>
  </si>
  <si>
    <t>Confidence</t>
  </si>
  <si>
    <t>Confidnece comments</t>
  </si>
  <si>
    <t>Health plan they looked at</t>
  </si>
  <si>
    <t>Overall comments</t>
  </si>
  <si>
    <t>I want to see how good they are and what they want from us. I want to see numbers, realistically.</t>
  </si>
  <si>
    <t>It will probably take me a couple of days, maybe a week, to find a legit insurer for my needs.</t>
  </si>
  <si>
    <t>Narrow it to plans for young people like me who are healthy.</t>
  </si>
  <si>
    <t>I always ask people. I always need feedback before I can choose a plan. There's a lot of choices.</t>
  </si>
  <si>
    <t>Silver PPO 2000</t>
  </si>
  <si>
    <t>Will call HMSA because she is worried about the security of her personal information</t>
  </si>
  <si>
    <t>I will just ask my mom for her account info (and use Member Login)</t>
  </si>
  <si>
    <t>this site was easy</t>
  </si>
  <si>
    <t>It's more easier. I just have to put my numbers, my income and they tell me this is not the right onw.</t>
  </si>
  <si>
    <t>Deductible Bronze KP Bronze II 30% - Fit</t>
  </si>
  <si>
    <t>I guess I make too much money (to get the Bronze KP plan), so I guess I go back to the beginning and start all over.</t>
  </si>
  <si>
    <t>[On doctor search results page] I guess I have to call HMSA up now (to apply)…I absolutely need to look at reviews for my provider (doctor), just to get an idea. And when I do go, I want to confirm what other people said.</t>
  </si>
  <si>
    <t>I completed this in less than 30 minutes. There are some minor designs when I couldn't find certain things. The comparison chart was great.</t>
  </si>
  <si>
    <t xml:space="preserve">It's just paper on pen..it's not finalized…until I get a response back whether they accept me. </t>
  </si>
  <si>
    <t>Platinum PPO</t>
  </si>
  <si>
    <t>It wasn't like really easy because uh just the way it's designed here. It seems very generic compared to HMSA (they had a taqble)</t>
  </si>
  <si>
    <t>I had the search result. I was able to scroll through the different options..Um..it seemed pretty straightforward after that. I clikced applied.</t>
  </si>
  <si>
    <t>Copayment Platinum KP Platinum $10 - ChiroAcuMassage - Fit</t>
  </si>
  <si>
    <t>It was fairly difficult to get used to the KP Web pages and reading all the fine print and text.</t>
  </si>
  <si>
    <t>KP "that got this map right here"</t>
  </si>
  <si>
    <t>appreciates KP videos, but like HMSA's comparison chart more</t>
  </si>
  <si>
    <t>"(healthcare.gov) is not giving me any information. It's not letting me see plans. It's driving me crazy."</t>
  </si>
  <si>
    <t>(In the first task), the HMSA site took me to the healthcare.gov site. That was a mistake.</t>
  </si>
  <si>
    <t>I found the info I needed, but I need to learn about other insurance offers before I can apply.</t>
  </si>
  <si>
    <t>Compare Plans</t>
  </si>
  <si>
    <t>"Let me find out about the benefits of the HMSA plans without having to be a member (sign up/enroll).</t>
  </si>
  <si>
    <t>Deductible Bronze KP Bronze II 30% - Fit]</t>
  </si>
  <si>
    <t>"HMSA was better because of the comparison page"</t>
  </si>
  <si>
    <t>It was such a process trying to find health insurance that was affordable and covered enough of my medical costs.</t>
  </si>
  <si>
    <t>backs out of healthplanone.com site because she doesnt want to enter her info</t>
  </si>
  <si>
    <t>Based on the montly costs (premium) I will keep shopping around…116 pages!</t>
  </si>
  <si>
    <t>wasn't explicit info</t>
  </si>
  <si>
    <t>"i guess i dont get the correlation between hmsa and gyms"</t>
  </si>
  <si>
    <t>I guess I don't have to be this specific</t>
  </si>
  <si>
    <t>guess im not finding that easily</t>
  </si>
  <si>
    <t>Copayment Gold KP Gold I $20 - ChiroAcuMassage - Fit</t>
  </si>
  <si>
    <t>HMSA was not laid out as much as Kaiser…in front of me in an concise way or as explanatory.</t>
  </si>
  <si>
    <t>I will probably ask my friends on facebook what doctor they use/go to.</t>
  </si>
  <si>
    <t>I am starting my search on a blank page and find little snippets of information about what I remember friends or family saying</t>
  </si>
  <si>
    <t>I know what I need to do. I need to follow up with that number. I've looked at the different plans available to me. I will compare with other option</t>
  </si>
  <si>
    <t>Um. I think, for me, 5 is a perfect score. There are still questions about which plan is easiest. I still want to call to get more info…cheapest and services they will provide when I do need to go to a doctor.</t>
  </si>
  <si>
    <t>Location stuff I didn't see that when I started my search. I went straight to plans and started looking.</t>
  </si>
  <si>
    <t>Copayment Platinum KP Platinum $10 - Fit</t>
  </si>
  <si>
    <t>I put it as a 2, because I am confident with a bit more work I can figure it out, but I wasn't very successful.</t>
  </si>
  <si>
    <t>HMSA was a bit more compact. The Kaiser Permanente plans seemed really jumbled together. HMSA plan comparison was simpler to feel confident in my decision.</t>
  </si>
  <si>
    <t>It's not that hard. Once you go online, you can find the number for customer servcie.</t>
  </si>
  <si>
    <t>I think I have confidence in customer service. I can always go back to them if I don't understand, or have a question, say about costs.</t>
  </si>
  <si>
    <t>Essential Advantage - HMO plan</t>
  </si>
  <si>
    <t>to research it online it's very frustrating. It's confusing. All these different plans. Some of them will tell you it's too new to evaluation completely. how do I know that new plan (HMo) will work well.</t>
  </si>
  <si>
    <t>Because I feel like I can rely on customer service to advise. me.</t>
  </si>
  <si>
    <t>I don't think there is any way of simplifying this.</t>
  </si>
  <si>
    <t>.it doesn't really tell me anything about teh doctor. Wait, I can click on view details. This doctor (Christina K Adams) is not accepting new patients. It doesn't tell me if the doctor is a good one I will like</t>
  </si>
  <si>
    <t>the Web site doesn't tell me about the quality of the doctor. It tells me she's not accepting new patients and where she is located. Doesn't tell me if it's a fit for me.</t>
  </si>
  <si>
    <t>f they really had a genuine rating system, like "rate them from 1-5" the physicians will not allow it. But if the physician is really popular, that is useful</t>
  </si>
  <si>
    <t>Um..the problems, like HMSA, there are so many options and plans that I am overwhelmed. I don't understand what all</t>
  </si>
  <si>
    <t>Not very confident, just like the HMSA site. The sites are not beneficial for me. As a layman, I feel overwhelmed.</t>
  </si>
  <si>
    <t>When I don't know what to give anything, I give it a 3. Neutral</t>
  </si>
  <si>
    <t>I just needed to have a ballpark idea of how much it would cost.</t>
  </si>
  <si>
    <t>I am stopping because I still need to investigate. To find what I can get (afford) for my money. Insurance is tricky. You need to know exactly what you are looking for.</t>
  </si>
  <si>
    <t>If they combine into one web site (HMSA and Kaiser)</t>
  </si>
  <si>
    <t>It takes time to look at what's on the page and figure out which one applies to me. I click on it and it takes me to a page that asks me for my zip code.</t>
  </si>
  <si>
    <t>I would like to have some personal contact and KP makes me go through more steps just to get to that point.</t>
  </si>
  <si>
    <t>HMSA cuts some of the hoops out because the site is specific to Hawaii. The page seems easy to look at which makes it a better experience than Kaiser.</t>
  </si>
  <si>
    <t>I'm not sure what these buttons do. I will have to click on it.</t>
  </si>
  <si>
    <t>A way to have some contact with somebody. There are times that online chat is there, but I don't see it.</t>
  </si>
  <si>
    <t>I typed more information in the search than I needed to</t>
  </si>
  <si>
    <t>If there is a chat option, that might be something that I find helpful. I don't normally use them but every once in awhile. Is there a number to call HMSA for more information. If I don't have someone in mind, I will type "geriatrics". I probably talk to my own doctor for a recommendation. This seems to be easy enough to navigate.</t>
  </si>
  <si>
    <t>I have a lot of experience doing this. You go to Google, navigate and research.</t>
  </si>
  <si>
    <t>Because I am on the way to applying. This form is asking for my background.</t>
  </si>
  <si>
    <t>I just want a link to all the healthcare programs in hawaii</t>
  </si>
  <si>
    <t>It was easy, because Medicare has one program. When I was NOT in Medicare and had to enroll in regular Kaiser programs, it was very confusing deciding what program to go with.</t>
  </si>
  <si>
    <t>I have been a member of Kaiser for 35 years</t>
  </si>
  <si>
    <t>Hawaii Medicare Plans &amp; Rates</t>
  </si>
  <si>
    <t>I never found the list of doctors</t>
  </si>
  <si>
    <t>Not very confident.</t>
  </si>
  <si>
    <t>PUt a link here "Find out about our doctors." Click it. Get bios.</t>
  </si>
  <si>
    <t>It was pretty easy. 4. Uh. I don't like to give 5s. There is always room for improvement.</t>
  </si>
  <si>
    <t>It seemed a lot easier to find my doctors. Their plans were side-by-side. Good click downs in each section.</t>
  </si>
  <si>
    <t>Complete (PPO) [Akamai Advantage]</t>
  </si>
  <si>
    <t>Because they could have made finding a plan more up front. It could have been a nice button to take me right into the rates and program</t>
  </si>
  <si>
    <t>I am confident. Because, when I looked at these numbers they are higher than what I am currently paying.</t>
  </si>
  <si>
    <t>I  got a phone number when I try to click contact by phone. I will make final decisions based on talking to someone.</t>
  </si>
  <si>
    <t>Seeing that there is a specific number for Medicare.</t>
  </si>
  <si>
    <t xml:space="preserve"> I don't remember what my first click on the Web site was. HMSA has thought this one out.</t>
  </si>
  <si>
    <t>It took me a moment before I found all the filter options. It was clear I could sort this long list of doctors</t>
  </si>
  <si>
    <t>I was able to find a doctor by specifically looking up what affected me...the COPd</t>
  </si>
  <si>
    <t>pictures of the doctor. It gives me an idea of the age...uh...I could determine ethnicity. That's fairly important to me. I have experienced my doctor retiring. I recently went through this to find someone younger.</t>
  </si>
  <si>
    <t>I am very confident. I found it, it says authorized representative form. It has all the information.</t>
  </si>
  <si>
    <t>I have never done it this way. Having to look it up takes awhile...takes some thinking</t>
  </si>
  <si>
    <t xml:space="preserve"> am not familiar using the computer to pick something out. You have so many different things to look at. I don't have the time.</t>
  </si>
  <si>
    <t>Because of my inability to work with the computer. I am not that good with the computer.</t>
  </si>
  <si>
    <t>Well, I've had experience with Kaiser. I had it several years.</t>
  </si>
  <si>
    <t>They could make it better by lowering the price</t>
  </si>
  <si>
    <t>I am a little familiar with it</t>
  </si>
  <si>
    <t>Because my friends talk highly about HMSA. They like the program and that's why they stick with it</t>
  </si>
  <si>
    <t>Time</t>
  </si>
  <si>
    <t>Task</t>
  </si>
  <si>
    <t>Issue</t>
  </si>
  <si>
    <t>Theme</t>
  </si>
  <si>
    <t>Severity</t>
  </si>
  <si>
    <t>16:10</t>
  </si>
  <si>
    <t>Alot of info with small type</t>
  </si>
  <si>
    <t>Readability, scanability</t>
  </si>
  <si>
    <t>18:30</t>
  </si>
  <si>
    <t>Doctor search results did not match expectations</t>
  </si>
  <si>
    <t>Mismatch with expectations</t>
  </si>
  <si>
    <t>30:25</t>
  </si>
  <si>
    <t>Item looked like it was clickable but it was not</t>
  </si>
  <si>
    <t>Thinks content is link</t>
  </si>
  <si>
    <t>32:45</t>
  </si>
  <si>
    <t>Could not find phone number where she expected to. (User left site)</t>
  </si>
  <si>
    <t>Location &amp; navigation</t>
  </si>
  <si>
    <t>48:50</t>
  </si>
  <si>
    <t>Unsure about word meaning (max out of pocket)</t>
  </si>
  <si>
    <t>Terminology &amp; language</t>
  </si>
  <si>
    <t>52:25</t>
  </si>
  <si>
    <t>Unsure about word meaning (household income)</t>
  </si>
  <si>
    <t>53:50</t>
  </si>
  <si>
    <t>User sees she doesn't qualify for stomething and has to "start all over"</t>
  </si>
  <si>
    <t>Reduce retracing of steps</t>
  </si>
  <si>
    <t>08:03</t>
  </si>
  <si>
    <t>Sees "Annual Wellness Exam", wants to click on it but can't</t>
  </si>
  <si>
    <t>14:00</t>
  </si>
  <si>
    <t>He is unaware if where he is at at the moment</t>
  </si>
  <si>
    <t>19:15</t>
  </si>
  <si>
    <t>Didn't initially see the button to download the application</t>
  </si>
  <si>
    <t>Page/content layout</t>
  </si>
  <si>
    <t>28:50</t>
  </si>
  <si>
    <t>Clicked element that looked like a link/button, nothing happened. He asked "whats going on"</t>
  </si>
  <si>
    <t>29:32</t>
  </si>
  <si>
    <t>He was surprised that he left the form he was filling out and landed on a different page.</t>
  </si>
  <si>
    <t>31:10</t>
  </si>
  <si>
    <t>Hovered on infoball to get a definition on "HSA Qualified", still was unsure after reading text</t>
  </si>
  <si>
    <t>32:55</t>
  </si>
  <si>
    <t>Unsure about what "outpatient service" means</t>
  </si>
  <si>
    <t>44:40</t>
  </si>
  <si>
    <t>User abandons site and uses google to find info about gym membership</t>
  </si>
  <si>
    <t>Finding needed info</t>
  </si>
  <si>
    <t>Confused about terminology used,(PPO vs HMO) and confused about how they are priced out</t>
  </si>
  <si>
    <t>31:30</t>
  </si>
  <si>
    <t>Confusion about PPO and HMO again</t>
  </si>
  <si>
    <t>45:10</t>
  </si>
  <si>
    <t>They have a discount but it doesnt tell me what gyms</t>
  </si>
  <si>
    <t>45:20</t>
  </si>
  <si>
    <t>Clicks on graphic and expects to be taken elsewhere- she abandons and goes looking for a phone number</t>
  </si>
  <si>
    <t>57:20</t>
  </si>
  <si>
    <t>Clicks on "view all plans" button and reacts when nothing happens</t>
  </si>
  <si>
    <t>1:01:30</t>
  </si>
  <si>
    <t>Confused about deductable classification and category visual organization. Later comments that it is very hard to compare plans</t>
  </si>
  <si>
    <t>20:10</t>
  </si>
  <si>
    <t>Unsure about terminology (coinsurance)</t>
  </si>
  <si>
    <t>Aandons task after scanning active &amp; fit PDF, goes to google to look for participating gyms</t>
  </si>
  <si>
    <t>52:10</t>
  </si>
  <si>
    <t>Clicks on "individual and families" text while expecting it to take her somewhere</t>
  </si>
  <si>
    <t>54:00</t>
  </si>
  <si>
    <t>Comments on the amount of text to read</t>
  </si>
  <si>
    <t>34:35</t>
  </si>
  <si>
    <t>Might get more frustrated if she didnt see the live chat</t>
  </si>
  <si>
    <t>Getting help, advice</t>
  </si>
  <si>
    <t>50:30</t>
  </si>
  <si>
    <t>Cant find gym info while reading wall of text in PDF</t>
  </si>
  <si>
    <t>11:45</t>
  </si>
  <si>
    <t>Would call instead of trying to synthesize the page</t>
  </si>
  <si>
    <t>16:16</t>
  </si>
  <si>
    <t>Not sure what coinsurance means</t>
  </si>
  <si>
    <t>19:10</t>
  </si>
  <si>
    <t>Abandons and would call</t>
  </si>
  <si>
    <t>Cognitive overload</t>
  </si>
  <si>
    <t>24:20</t>
  </si>
  <si>
    <t>Clicks multiple times on "individual and families" text while expecting it to take her somewhere</t>
  </si>
  <si>
    <t>29:55</t>
  </si>
  <si>
    <t>Looks for a premium button and cant find it</t>
  </si>
  <si>
    <t>39:25</t>
  </si>
  <si>
    <t>Needed to calculate the hours provided into a more relatable format</t>
  </si>
  <si>
    <t>10:40</t>
  </si>
  <si>
    <t>Clicks on right arrow  on freedom to choose, nothing happens, clicks on map markers, gets a pop over and abandons the map</t>
  </si>
  <si>
    <t>Second time he noted about the amount of plans available (too many)</t>
  </si>
  <si>
    <t>30:40</t>
  </si>
  <si>
    <t>Notes there is alot of work involved in making a selection while reading through the PDF - ultimately abandons site</t>
  </si>
  <si>
    <t>10:45 (Video 2)</t>
  </si>
  <si>
    <t>Abandons site because he had difficulty digesting the site info</t>
  </si>
  <si>
    <t>15:25 (Video 2)</t>
  </si>
  <si>
    <t>Again comments on the way info is displayed and that there is too much of it</t>
  </si>
  <si>
    <t>10:30</t>
  </si>
  <si>
    <t>16:45</t>
  </si>
  <si>
    <t>Doesnt know terminology (hsa-qualified)</t>
  </si>
  <si>
    <t>18:45</t>
  </si>
  <si>
    <t>Shock at price, KP showed her one of the most expensive prices without letting her know other options?</t>
  </si>
  <si>
    <t>35:15</t>
  </si>
  <si>
    <t>Clicks on "Doctors" tab multiple times expecting something to happen</t>
  </si>
  <si>
    <t>49:30</t>
  </si>
  <si>
    <t>Doesn't know terminology (EUTF)</t>
  </si>
  <si>
    <t>12:13</t>
  </si>
  <si>
    <t>Doesnt understand medicare meaning</t>
  </si>
  <si>
    <t>40:25</t>
  </si>
  <si>
    <t>Sees two doctors in search result</t>
  </si>
  <si>
    <t>Participant 2-4</t>
  </si>
  <si>
    <t>16:38</t>
  </si>
  <si>
    <t>Clicks multiple times on "medicare" text while expecting it to take her somewhere</t>
  </si>
  <si>
    <t>thinks content is link</t>
  </si>
  <si>
    <t>30:30</t>
  </si>
  <si>
    <t>Was looking for "primary care physicians" on a dropdown but could not find it</t>
  </si>
  <si>
    <t>33:40</t>
  </si>
  <si>
    <t>She is searching for doctors but is navigating via location. She is confused why she is not seeing doctors</t>
  </si>
  <si>
    <t>Poor affordance</t>
  </si>
  <si>
    <t>45:00</t>
  </si>
  <si>
    <t>remarks on the font size on the modal "God, this is small"</t>
  </si>
  <si>
    <t>13:35</t>
  </si>
  <si>
    <t>33:30</t>
  </si>
  <si>
    <t>comments on the information overload on the doctors search results screen</t>
  </si>
  <si>
    <t>Disregard</t>
  </si>
  <si>
    <t>Site</t>
  </si>
  <si>
    <t>(All)</t>
  </si>
  <si>
    <t>Count of Clip no.</t>
  </si>
  <si>
    <t>Column Labels</t>
  </si>
  <si>
    <t>Row Labels</t>
  </si>
  <si>
    <t>1-01 - Ashley</t>
  </si>
  <si>
    <t>1-02 - James</t>
  </si>
  <si>
    <t>1-03-Claire</t>
  </si>
  <si>
    <t>1-04-Bhakti</t>
  </si>
  <si>
    <t>1-05-Jeanine</t>
  </si>
  <si>
    <t>1-06-Gabriel</t>
  </si>
  <si>
    <t>2-01-Dennis</t>
  </si>
  <si>
    <t>2-02-Joyce</t>
  </si>
  <si>
    <t>2-03-Clifford</t>
  </si>
  <si>
    <t>2-04-Jane</t>
  </si>
  <si>
    <t>2-05-Rolf</t>
  </si>
  <si>
    <t>2-06-Adeline</t>
  </si>
  <si>
    <t>Grand Total</t>
  </si>
  <si>
    <t>kpinhawaii path2app</t>
  </si>
  <si>
    <t>(blank)</t>
  </si>
  <si>
    <t>Total Count of Participant</t>
  </si>
  <si>
    <t>Total Average of Severity</t>
  </si>
  <si>
    <t>Count of Participant</t>
  </si>
  <si>
    <t>Average of Severity</t>
  </si>
  <si>
    <t>Count of participantId</t>
  </si>
  <si>
    <t>Organic path2app</t>
  </si>
  <si>
    <t>HMSA site</t>
  </si>
  <si>
    <t>Kaiser Permanente site</t>
  </si>
  <si>
    <t># participants</t>
  </si>
  <si>
    <t>Outcomes</t>
  </si>
  <si>
    <t>Succeed</t>
  </si>
  <si>
    <t>Succeed w/1+ assist</t>
  </si>
  <si>
    <t>Abandon</t>
  </si>
  <si>
    <t>Fail</t>
  </si>
  <si>
    <t>HMSA find a doctor</t>
  </si>
  <si>
    <t>HMSA gym</t>
  </si>
  <si>
    <t>HMSA auth</t>
  </si>
  <si>
    <t>KP find a doctor</t>
  </si>
  <si>
    <t>KP gym</t>
  </si>
  <si>
    <t>KP auth</t>
  </si>
  <si>
    <t>Avg. clicks in path</t>
  </si>
  <si>
    <t>Organic path</t>
  </si>
  <si>
    <t>HMSA path</t>
  </si>
  <si>
    <t>KP path</t>
  </si>
  <si>
    <t># issues encountered</t>
  </si>
  <si>
    <t>HMSA site Total</t>
  </si>
  <si>
    <t>Kaiser Permanente site(s)</t>
  </si>
  <si>
    <t>Kaiser Permanente site(s) Total</t>
  </si>
  <si>
    <t>(blank) Total</t>
  </si>
  <si>
    <t>&lt; 65 years</t>
  </si>
  <si>
    <t>Annoying</t>
  </si>
  <si>
    <t>Frustrating/confusing</t>
  </si>
  <si>
    <t>Severe</t>
  </si>
  <si>
    <t>Total Average of SEQ Weighted</t>
  </si>
  <si>
    <t>Total Average of Confidence Weighted</t>
  </si>
  <si>
    <t>Average of SEQ Weighted</t>
  </si>
  <si>
    <t>Average of Confidence Weighted</t>
  </si>
  <si>
    <t>(Multiple Items)</t>
  </si>
  <si>
    <t>Total Average of SEQ</t>
  </si>
  <si>
    <t>Total Average of Confidence</t>
  </si>
  <si>
    <t>Average of SEQ</t>
  </si>
  <si>
    <t>Average of Confidence</t>
  </si>
  <si>
    <t>Count of participantID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</si>
</sst>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;@"/>
    <numFmt numFmtId="165" formatCode="0.0"/>
    <numFmt numFmtId="166" formatCode="00"/>
  </numFmts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4"/>
      <color theme="1"/>
      <name val="Calibri"/>
      <family val="2"/>
      <scheme val="minor"/>
    </font>
    <font>
      <sz val="14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35">
    <xf numFmtId="0" fontId="0" fillId="0" borderId="0" xfId="0"/>
    <xf numFmtId="18" fontId="0" fillId="0" borderId="0" xfId="0" applyNumberFormat="1"/>
    <xf numFmtId="16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0" xfId="0" applyNumberFormat="1"/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1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left" indent="1"/>
    </xf>
    <xf numFmtId="165" fontId="0" fillId="0" borderId="0" xfId="0" applyNumberFormat="1"/>
    <xf numFmtId="0" fontId="0" fillId="0" borderId="0" xfId="0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1" applyFont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indent="2"/>
    </xf>
    <xf numFmtId="0" fontId="0" fillId="0" borderId="0" xfId="0" applyFill="1" applyBorder="1"/>
    <xf numFmtId="0" fontId="0" fillId="0" borderId="0" xfId="0" applyFill="1" applyAlignment="1">
      <alignment vertical="top" wrapText="1"/>
    </xf>
    <xf numFmtId="0" fontId="6" fillId="0" borderId="0" xfId="0" applyFont="1"/>
    <xf numFmtId="16" fontId="6" fillId="0" borderId="0" xfId="0" applyNumberFormat="1" applyFont="1"/>
    <xf numFmtId="166" fontId="6" fillId="0" borderId="0" xfId="0" applyNumberFormat="1" applyFont="1"/>
    <xf numFmtId="16" fontId="0" fillId="0" borderId="0" xfId="0" applyNumberFormat="1"/>
    <xf numFmtId="0" fontId="0" fillId="0" borderId="0" xfId="0" applyFill="1"/>
    <xf numFmtId="45" fontId="0" fillId="0" borderId="0" xfId="0" applyNumberFormat="1"/>
    <xf numFmtId="45" fontId="7" fillId="0" borderId="0" xfId="0" applyNumberFormat="1" applyFont="1"/>
    <xf numFmtId="9" fontId="0" fillId="0" borderId="0" xfId="2" applyFont="1"/>
  </cellXfs>
  <cellStyles count="3">
    <cellStyle name="Hyperlink" xfId="1" builtinId="8"/>
    <cellStyle name="Normal" xfId="0" builtinId="0"/>
    <cellStyle name="Percent" xfId="2" builtinId="5"/>
  </cellStyles>
  <dxfs count="86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6" formatCode="0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numFmt numFmtId="0" formatCode="General"/>
    </dxf>
    <dxf>
      <numFmt numFmtId="28" formatCode="mm:ss"/>
    </dxf>
    <dxf>
      <numFmt numFmtId="21" formatCode="d\-mmm"/>
    </dxf>
    <dxf>
      <numFmt numFmtId="0" formatCode="General"/>
    </dxf>
    <dxf>
      <numFmt numFmtId="0" formatCode="General"/>
    </dxf>
    <dxf>
      <numFmt numFmtId="1" formatCode="0"/>
    </dxf>
    <dxf>
      <numFmt numFmtId="23" formatCode="h:mm\ AM/PM"/>
    </dxf>
    <dxf>
      <numFmt numFmtId="23" formatCode="h:mm\ AM/PM"/>
    </dxf>
    <dxf>
      <numFmt numFmtId="164" formatCode="mm/dd/yy;@"/>
    </dxf>
    <dxf>
      <numFmt numFmtId="1" formatCode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[HMSA Usability Lab Data 20180516.xlsx]xtab Highlights by participant!PivotTable6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'xtab Highlights by participant'!$B$4:$B$5</c:f>
              <c:strCache>
                <c:ptCount val="1"/>
                <c:pt idx="0">
                  <c:v>1-01 - Ashley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'xtab Highlights by participant'!$A$6:$A$11</c:f>
              <c:multiLvlStrCache>
                <c:ptCount val="3"/>
                <c:lvl>
                  <c:pt idx="0">
                    <c:v>delight</c:v>
                  </c:pt>
                  <c:pt idx="1">
                    <c:v>pain</c:v>
                  </c:pt>
                  <c:pt idx="2">
                    <c:v>pain</c:v>
                  </c:pt>
                </c:lvl>
                <c:lvl>
                  <c:pt idx="0">
                    <c:v>HMSA path2app</c:v>
                  </c:pt>
                  <c:pt idx="2">
                    <c:v>kpinhawaii path2app</c:v>
                  </c:pt>
                </c:lvl>
              </c:multiLvlStrCache>
            </c:multiLvlStrRef>
          </c:cat>
          <c:val>
            <c:numRef>
              <c:f>'xtab Highlights by participant'!$B$6:$B$11</c:f>
              <c:numCache>
                <c:formatCode>General</c:formatCode>
                <c:ptCount val="3"/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0C-0941-AEF7-5CF9B6C283FA}"/>
            </c:ext>
          </c:extLst>
        </c:ser>
        <c:ser>
          <c:idx val="1"/>
          <c:order val="1"/>
          <c:tx>
            <c:strRef>
              <c:f>'xtab Highlights by participant'!$C$4:$C$5</c:f>
              <c:strCache>
                <c:ptCount val="1"/>
                <c:pt idx="0">
                  <c:v>1-02 - James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'xtab Highlights by participant'!$A$6:$A$11</c:f>
              <c:multiLvlStrCache>
                <c:ptCount val="3"/>
                <c:lvl>
                  <c:pt idx="0">
                    <c:v>delight</c:v>
                  </c:pt>
                  <c:pt idx="1">
                    <c:v>pain</c:v>
                  </c:pt>
                  <c:pt idx="2">
                    <c:v>pain</c:v>
                  </c:pt>
                </c:lvl>
                <c:lvl>
                  <c:pt idx="0">
                    <c:v>HMSA path2app</c:v>
                  </c:pt>
                  <c:pt idx="2">
                    <c:v>kpinhawaii path2app</c:v>
                  </c:pt>
                </c:lvl>
              </c:multiLvlStrCache>
            </c:multiLvlStrRef>
          </c:cat>
          <c:val>
            <c:numRef>
              <c:f>'xtab Highlights by participant'!$C$6:$C$11</c:f>
              <c:numCache>
                <c:formatCode>General</c:formatCode>
                <c:ptCount val="3"/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6-ED0C-0941-AEF7-5CF9B6C283FA}"/>
            </c:ext>
          </c:extLst>
        </c:ser>
        <c:ser>
          <c:idx val="2"/>
          <c:order val="2"/>
          <c:tx>
            <c:strRef>
              <c:f>'xtab Highlights by participant'!$D$4:$D$5</c:f>
              <c:strCache>
                <c:ptCount val="1"/>
                <c:pt idx="0">
                  <c:v>1-03-Claire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'xtab Highlights by participant'!$A$6:$A$11</c:f>
              <c:multiLvlStrCache>
                <c:ptCount val="3"/>
                <c:lvl>
                  <c:pt idx="0">
                    <c:v>delight</c:v>
                  </c:pt>
                  <c:pt idx="1">
                    <c:v>pain</c:v>
                  </c:pt>
                  <c:pt idx="2">
                    <c:v>pain</c:v>
                  </c:pt>
                </c:lvl>
                <c:lvl>
                  <c:pt idx="0">
                    <c:v>HMSA path2app</c:v>
                  </c:pt>
                  <c:pt idx="2">
                    <c:v>kpinhawaii path2app</c:v>
                  </c:pt>
                </c:lvl>
              </c:multiLvlStrCache>
            </c:multiLvlStrRef>
          </c:cat>
          <c:val>
            <c:numRef>
              <c:f>'xtab Highlights by participant'!$D$6:$D$11</c:f>
              <c:numCache>
                <c:formatCode>General</c:formatCode>
                <c:ptCount val="3"/>
                <c:pt idx="1">
                  <c:v>1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7-ED0C-0941-AEF7-5CF9B6C283FA}"/>
            </c:ext>
          </c:extLst>
        </c:ser>
        <c:ser>
          <c:idx val="3"/>
          <c:order val="3"/>
          <c:tx>
            <c:strRef>
              <c:f>'xtab Highlights by participant'!$E$4:$E$5</c:f>
              <c:strCache>
                <c:ptCount val="1"/>
                <c:pt idx="0">
                  <c:v>1-04-Bhakti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'xtab Highlights by participant'!$A$6:$A$11</c:f>
              <c:multiLvlStrCache>
                <c:ptCount val="3"/>
                <c:lvl>
                  <c:pt idx="0">
                    <c:v>delight</c:v>
                  </c:pt>
                  <c:pt idx="1">
                    <c:v>pain</c:v>
                  </c:pt>
                  <c:pt idx="2">
                    <c:v>pain</c:v>
                  </c:pt>
                </c:lvl>
                <c:lvl>
                  <c:pt idx="0">
                    <c:v>HMSA path2app</c:v>
                  </c:pt>
                  <c:pt idx="2">
                    <c:v>kpinhawaii path2app</c:v>
                  </c:pt>
                </c:lvl>
              </c:multiLvlStrCache>
            </c:multiLvlStrRef>
          </c:cat>
          <c:val>
            <c:numRef>
              <c:f>'xtab Highlights by participant'!$E$6:$E$11</c:f>
              <c:numCache>
                <c:formatCode>General</c:formatCode>
                <c:ptCount val="3"/>
                <c:pt idx="1">
                  <c:v>1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8-ED0C-0941-AEF7-5CF9B6C283FA}"/>
            </c:ext>
          </c:extLst>
        </c:ser>
        <c:ser>
          <c:idx val="4"/>
          <c:order val="4"/>
          <c:tx>
            <c:strRef>
              <c:f>'xtab Highlights by participant'!$F$4:$F$5</c:f>
              <c:strCache>
                <c:ptCount val="1"/>
                <c:pt idx="0">
                  <c:v>1-05-Jeanine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'xtab Highlights by participant'!$A$6:$A$11</c:f>
              <c:multiLvlStrCache>
                <c:ptCount val="3"/>
                <c:lvl>
                  <c:pt idx="0">
                    <c:v>delight</c:v>
                  </c:pt>
                  <c:pt idx="1">
                    <c:v>pain</c:v>
                  </c:pt>
                  <c:pt idx="2">
                    <c:v>pain</c:v>
                  </c:pt>
                </c:lvl>
                <c:lvl>
                  <c:pt idx="0">
                    <c:v>HMSA path2app</c:v>
                  </c:pt>
                  <c:pt idx="2">
                    <c:v>kpinhawaii path2app</c:v>
                  </c:pt>
                </c:lvl>
              </c:multiLvlStrCache>
            </c:multiLvlStrRef>
          </c:cat>
          <c:val>
            <c:numRef>
              <c:f>'xtab Highlights by participant'!$F$6:$F$11</c:f>
              <c:numCache>
                <c:formatCode>General</c:formatCode>
                <c:ptCount val="3"/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9-ED0C-0941-AEF7-5CF9B6C283FA}"/>
            </c:ext>
          </c:extLst>
        </c:ser>
        <c:ser>
          <c:idx val="5"/>
          <c:order val="5"/>
          <c:tx>
            <c:strRef>
              <c:f>'xtab Highlights by participant'!$G$4:$G$5</c:f>
              <c:strCache>
                <c:ptCount val="1"/>
                <c:pt idx="0">
                  <c:v>1-06-Gabriel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'xtab Highlights by participant'!$A$6:$A$11</c:f>
              <c:multiLvlStrCache>
                <c:ptCount val="3"/>
                <c:lvl>
                  <c:pt idx="0">
                    <c:v>delight</c:v>
                  </c:pt>
                  <c:pt idx="1">
                    <c:v>pain</c:v>
                  </c:pt>
                  <c:pt idx="2">
                    <c:v>pain</c:v>
                  </c:pt>
                </c:lvl>
                <c:lvl>
                  <c:pt idx="0">
                    <c:v>HMSA path2app</c:v>
                  </c:pt>
                  <c:pt idx="2">
                    <c:v>kpinhawaii path2app</c:v>
                  </c:pt>
                </c:lvl>
              </c:multiLvlStrCache>
            </c:multiLvlStrRef>
          </c:cat>
          <c:val>
            <c:numRef>
              <c:f>'xtab Highlights by participant'!$G$6:$G$11</c:f>
              <c:numCache>
                <c:formatCode>General</c:formatCode>
                <c:ptCount val="3"/>
                <c:pt idx="1">
                  <c:v>7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A-ED0C-0941-AEF7-5CF9B6C283FA}"/>
            </c:ext>
          </c:extLst>
        </c:ser>
        <c:ser>
          <c:idx val="6"/>
          <c:order val="6"/>
          <c:tx>
            <c:strRef>
              <c:f>'xtab Highlights by participant'!$H$4:$H$5</c:f>
              <c:strCache>
                <c:ptCount val="1"/>
                <c:pt idx="0">
                  <c:v>2-01-Dennis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'xtab Highlights by participant'!$A$6:$A$11</c:f>
              <c:multiLvlStrCache>
                <c:ptCount val="3"/>
                <c:lvl>
                  <c:pt idx="0">
                    <c:v>delight</c:v>
                  </c:pt>
                  <c:pt idx="1">
                    <c:v>pain</c:v>
                  </c:pt>
                  <c:pt idx="2">
                    <c:v>pain</c:v>
                  </c:pt>
                </c:lvl>
                <c:lvl>
                  <c:pt idx="0">
                    <c:v>HMSA path2app</c:v>
                  </c:pt>
                  <c:pt idx="2">
                    <c:v>kpinhawaii path2app</c:v>
                  </c:pt>
                </c:lvl>
              </c:multiLvlStrCache>
            </c:multiLvlStrRef>
          </c:cat>
          <c:val>
            <c:numRef>
              <c:f>'xtab Highlights by participant'!$H$6:$H$11</c:f>
              <c:numCache>
                <c:formatCode>General</c:formatCode>
                <c:ptCount val="3"/>
                <c:pt idx="0">
                  <c:v>1</c:v>
                </c:pt>
                <c:pt idx="1">
                  <c:v>7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B-ED0C-0941-AEF7-5CF9B6C283FA}"/>
            </c:ext>
          </c:extLst>
        </c:ser>
        <c:ser>
          <c:idx val="7"/>
          <c:order val="7"/>
          <c:tx>
            <c:strRef>
              <c:f>'xtab Highlights by participant'!$I$4:$I$5</c:f>
              <c:strCache>
                <c:ptCount val="1"/>
                <c:pt idx="0">
                  <c:v>2-02-Joyce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'xtab Highlights by participant'!$A$6:$A$11</c:f>
              <c:multiLvlStrCache>
                <c:ptCount val="3"/>
                <c:lvl>
                  <c:pt idx="0">
                    <c:v>delight</c:v>
                  </c:pt>
                  <c:pt idx="1">
                    <c:v>pain</c:v>
                  </c:pt>
                  <c:pt idx="2">
                    <c:v>pain</c:v>
                  </c:pt>
                </c:lvl>
                <c:lvl>
                  <c:pt idx="0">
                    <c:v>HMSA path2app</c:v>
                  </c:pt>
                  <c:pt idx="2">
                    <c:v>kpinhawaii path2app</c:v>
                  </c:pt>
                </c:lvl>
              </c:multiLvlStrCache>
            </c:multiLvlStrRef>
          </c:cat>
          <c:val>
            <c:numRef>
              <c:f>'xtab Highlights by participant'!$I$6:$I$11</c:f>
              <c:numCache>
                <c:formatCode>General</c:formatCode>
                <c:ptCount val="3"/>
                <c:pt idx="1">
                  <c:v>3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C-ED0C-0941-AEF7-5CF9B6C283FA}"/>
            </c:ext>
          </c:extLst>
        </c:ser>
        <c:ser>
          <c:idx val="8"/>
          <c:order val="8"/>
          <c:tx>
            <c:strRef>
              <c:f>'xtab Highlights by participant'!$J$4:$J$5</c:f>
              <c:strCache>
                <c:ptCount val="1"/>
                <c:pt idx="0">
                  <c:v>2-03-Clifford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'xtab Highlights by participant'!$A$6:$A$11</c:f>
              <c:multiLvlStrCache>
                <c:ptCount val="3"/>
                <c:lvl>
                  <c:pt idx="0">
                    <c:v>delight</c:v>
                  </c:pt>
                  <c:pt idx="1">
                    <c:v>pain</c:v>
                  </c:pt>
                  <c:pt idx="2">
                    <c:v>pain</c:v>
                  </c:pt>
                </c:lvl>
                <c:lvl>
                  <c:pt idx="0">
                    <c:v>HMSA path2app</c:v>
                  </c:pt>
                  <c:pt idx="2">
                    <c:v>kpinhawaii path2app</c:v>
                  </c:pt>
                </c:lvl>
              </c:multiLvlStrCache>
            </c:multiLvlStrRef>
          </c:cat>
          <c:val>
            <c:numRef>
              <c:f>'xtab Highlights by participant'!$J$6:$J$11</c:f>
              <c:numCache>
                <c:formatCode>General</c:formatCode>
                <c:ptCount val="3"/>
                <c:pt idx="1">
                  <c:v>4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D-ED0C-0941-AEF7-5CF9B6C283FA}"/>
            </c:ext>
          </c:extLst>
        </c:ser>
        <c:ser>
          <c:idx val="9"/>
          <c:order val="9"/>
          <c:tx>
            <c:strRef>
              <c:f>'xtab Highlights by participant'!$K$4:$K$5</c:f>
              <c:strCache>
                <c:ptCount val="1"/>
                <c:pt idx="0">
                  <c:v>2-04-Jane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'xtab Highlights by participant'!$A$6:$A$11</c:f>
              <c:multiLvlStrCache>
                <c:ptCount val="3"/>
                <c:lvl>
                  <c:pt idx="0">
                    <c:v>delight</c:v>
                  </c:pt>
                  <c:pt idx="1">
                    <c:v>pain</c:v>
                  </c:pt>
                  <c:pt idx="2">
                    <c:v>pain</c:v>
                  </c:pt>
                </c:lvl>
                <c:lvl>
                  <c:pt idx="0">
                    <c:v>HMSA path2app</c:v>
                  </c:pt>
                  <c:pt idx="2">
                    <c:v>kpinhawaii path2app</c:v>
                  </c:pt>
                </c:lvl>
              </c:multiLvlStrCache>
            </c:multiLvlStrRef>
          </c:cat>
          <c:val>
            <c:numRef>
              <c:f>'xtab Highlights by participant'!$K$6:$K$11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E-ED0C-0941-AEF7-5CF9B6C283FA}"/>
            </c:ext>
          </c:extLst>
        </c:ser>
        <c:ser>
          <c:idx val="10"/>
          <c:order val="10"/>
          <c:tx>
            <c:strRef>
              <c:f>'xtab Highlights by participant'!$L$4:$L$5</c:f>
              <c:strCache>
                <c:ptCount val="1"/>
                <c:pt idx="0">
                  <c:v>2-05-Rolf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'xtab Highlights by participant'!$A$6:$A$11</c:f>
              <c:multiLvlStrCache>
                <c:ptCount val="3"/>
                <c:lvl>
                  <c:pt idx="0">
                    <c:v>delight</c:v>
                  </c:pt>
                  <c:pt idx="1">
                    <c:v>pain</c:v>
                  </c:pt>
                  <c:pt idx="2">
                    <c:v>pain</c:v>
                  </c:pt>
                </c:lvl>
                <c:lvl>
                  <c:pt idx="0">
                    <c:v>HMSA path2app</c:v>
                  </c:pt>
                  <c:pt idx="2">
                    <c:v>kpinhawaii path2app</c:v>
                  </c:pt>
                </c:lvl>
              </c:multiLvlStrCache>
            </c:multiLvlStrRef>
          </c:cat>
          <c:val>
            <c:numRef>
              <c:f>'xtab Highlights by participant'!$L$6:$L$11</c:f>
              <c:numCache>
                <c:formatCode>General</c:formatCode>
                <c:ptCount val="3"/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F-ED0C-0941-AEF7-5CF9B6C283FA}"/>
            </c:ext>
          </c:extLst>
        </c:ser>
        <c:ser>
          <c:idx val="11"/>
          <c:order val="11"/>
          <c:tx>
            <c:strRef>
              <c:f>'xtab Highlights by participant'!$M$4:$M$5</c:f>
              <c:strCache>
                <c:ptCount val="1"/>
                <c:pt idx="0">
                  <c:v>2-06-Adeline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'xtab Highlights by participant'!$A$6:$A$11</c:f>
              <c:multiLvlStrCache>
                <c:ptCount val="3"/>
                <c:lvl>
                  <c:pt idx="0">
                    <c:v>delight</c:v>
                  </c:pt>
                  <c:pt idx="1">
                    <c:v>pain</c:v>
                  </c:pt>
                  <c:pt idx="2">
                    <c:v>pain</c:v>
                  </c:pt>
                </c:lvl>
                <c:lvl>
                  <c:pt idx="0">
                    <c:v>HMSA path2app</c:v>
                  </c:pt>
                  <c:pt idx="2">
                    <c:v>kpinhawaii path2app</c:v>
                  </c:pt>
                </c:lvl>
              </c:multiLvlStrCache>
            </c:multiLvlStrRef>
          </c:cat>
          <c:val>
            <c:numRef>
              <c:f>'xtab Highlights by participant'!$M$6:$M$11</c:f>
              <c:numCache>
                <c:formatCode>General</c:formatCode>
                <c:ptCount val="3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0-ED0C-0941-AEF7-5CF9B6C283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271831984"/>
        <c:axId val="1271833680"/>
      </c:barChart>
      <c:catAx>
        <c:axId val="127183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833680"/>
        <c:crosses val="autoZero"/>
        <c:auto val="1"/>
        <c:lblAlgn val="ctr"/>
        <c:lblOffset val="100"/>
        <c:noMultiLvlLbl val="0"/>
      </c:catAx>
      <c:valAx>
        <c:axId val="127183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83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488950</xdr:colOff>
      <xdr:row>22</xdr:row>
      <xdr:rowOff>158750</xdr:rowOff>
    </xdr:from>
    <xdr:to>
      <xdr:col>11</xdr:col>
      <xdr:colOff>381000</xdr:colOff>
      <xdr:row>40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EE8570-0620-4A49-AF8D-540BA1CC52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3219.77325914352" createdVersion="6" refreshedVersion="6" minRefreshableVersion="3" recordCount="12" xr:uid="{D9E0D530-D571-3D4D-8FAB-C547483B6C5A}">
  <cacheSource type="worksheet">
    <worksheetSource name="participantDetails"/>
  </cacheSource>
  <cacheFields count="26">
    <cacheField name="date" numFmtId="164">
      <sharedItems containsSemiMixedTypes="0" containsNonDate="0" containsDate="1" containsString="0" minDate="2018-04-24T00:00:00" maxDate="2018-04-26T00:00:00"/>
    </cacheField>
    <cacheField name="session" numFmtId="18">
      <sharedItems containsSemiMixedTypes="0" containsNonDate="0" containsDate="1" containsString="0" minDate="1899-12-30T09:00:00" maxDate="1899-12-30T17:00:00"/>
    </cacheField>
    <cacheField name="location" numFmtId="18">
      <sharedItems/>
    </cacheField>
    <cacheField name="group" numFmtId="1">
      <sharedItems containsSemiMixedTypes="0" containsString="0" containsNumber="1" containsInteger="1" minValue="1" maxValue="2"/>
    </cacheField>
    <cacheField name="participantNumber" numFmtId="0">
      <sharedItems containsSemiMixedTypes="0" containsString="0" containsNumber="1" containsInteger="1" minValue="1" maxValue="6"/>
    </cacheField>
    <cacheField name="participantID" numFmtId="0">
      <sharedItems/>
    </cacheField>
    <cacheField name="firstName" numFmtId="0">
      <sharedItems/>
    </cacheField>
    <cacheField name="lastInitial" numFmtId="0">
      <sharedItems/>
    </cacheField>
    <cacheField name="gender" numFmtId="0">
      <sharedItems count="2">
        <s v="female"/>
        <s v="male"/>
      </sharedItems>
    </cacheField>
    <cacheField name="age" numFmtId="0">
      <sharedItems containsSemiMixedTypes="0" containsString="0" containsNumber="1" containsInteger="1" minValue="24" maxValue="80"/>
    </cacheField>
    <cacheField name="decade" numFmtId="0">
      <sharedItems/>
    </cacheField>
    <cacheField name="genYears" numFmtId="0">
      <sharedItems/>
    </cacheField>
    <cacheField name="gen" numFmtId="0">
      <sharedItems count="4">
        <s v="Millennial"/>
        <s v="Baby boomer"/>
        <s v="Gen X"/>
        <s v="Silent"/>
      </sharedItems>
    </cacheField>
    <cacheField name="Occupation" numFmtId="0">
      <sharedItems/>
    </cacheField>
    <cacheField name="ESI" numFmtId="0">
      <sharedItems/>
    </cacheField>
    <cacheField name="self-insured" numFmtId="0">
      <sharedItems containsBlank="1"/>
    </cacheField>
    <cacheField name="maritalStatus" numFmtId="0">
      <sharedItems/>
    </cacheField>
    <cacheField name="Kaiser rating" numFmtId="0">
      <sharedItems containsString="0" containsBlank="1" containsNumber="1" containsInteger="1" minValue="3" maxValue="5"/>
    </cacheField>
    <cacheField name="HMSA rating" numFmtId="0">
      <sharedItems containsBlank="1" containsMixedTypes="1" containsNumber="1" containsInteger="1" minValue="3" maxValue="5"/>
    </cacheField>
    <cacheField name="Health insurance provider" numFmtId="0">
      <sharedItems/>
    </cacheField>
    <cacheField name="Comments" numFmtId="0">
      <sharedItems containsBlank="1"/>
    </cacheField>
    <cacheField name="Medicare part A" numFmtId="0">
      <sharedItems containsBlank="1"/>
    </cacheField>
    <cacheField name="Medicare part B" numFmtId="0">
      <sharedItems containsBlank="1"/>
    </cacheField>
    <cacheField name="Medicare part C" numFmtId="0">
      <sharedItems containsBlank="1"/>
    </cacheField>
    <cacheField name="Medicare part D" numFmtId="0">
      <sharedItems containsBlank="1"/>
    </cacheField>
    <cacheField name="Medicare, other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dha, Kate" refreshedDate="43229.79539259259" createdVersion="6" refreshedVersion="6" minRefreshableVersion="3" recordCount="50" xr:uid="{23FCA91C-14BE-EE49-84C9-B9079BC04B65}">
  <cacheSource type="worksheet">
    <worksheetSource name="firstClicks"/>
  </cacheSource>
  <cacheFields count="10">
    <cacheField name="participantId" numFmtId="0">
      <sharedItems containsSemiMixedTypes="0" containsString="0" containsNumber="1" containsInteger="1" minValue="1" maxValue="11"/>
    </cacheField>
    <cacheField name="taskId" numFmtId="0">
      <sharedItems containsSemiMixedTypes="0" containsString="0" containsNumber="1" containsInteger="1" minValue="1" maxValue="9" count="9">
        <n v="1"/>
        <n v="2"/>
        <n v="4"/>
        <n v="3"/>
        <n v="6"/>
        <n v="5"/>
        <n v="7"/>
        <n v="8"/>
        <n v="9"/>
      </sharedItems>
      <fieldGroup par="9"/>
    </cacheField>
    <cacheField name="attemptNum" numFmtId="0">
      <sharedItems containsSemiMixedTypes="0" containsString="0" containsNumber="1" containsInteger="1" minValue="1" maxValue="3" count="3">
        <n v="1"/>
        <n v="2"/>
        <n v="3"/>
      </sharedItems>
    </cacheField>
    <cacheField name="startPlace" numFmtId="0">
      <sharedItems containsBlank="1" count="9">
        <s v="Google search"/>
        <s v="https://hmsa.com/health-plans"/>
        <s v="kpinhawaii.com"/>
        <s v="hmsa.com"/>
        <s v="Shop our Plans - Kaiser Permanente"/>
        <s v="Google search results page"/>
        <s v="HMSA Akamai Addvantage (Google search result)"/>
        <s v="Oahu Plans for 2018 (hmsa.com)"/>
        <m/>
      </sharedItems>
    </cacheField>
    <cacheField name="Search keywords" numFmtId="0">
      <sharedItems containsBlank="1"/>
    </cacheField>
    <cacheField name="1st click" numFmtId="0">
      <sharedItems containsBlank="1" count="34">
        <s v="&quot;Best health insurance companies of 2018 | The Simple Dollar&quot;"/>
        <s v="&quot;Hawaii Health Insurance Comanies - HI Medical Insurance Providers&quot;"/>
        <s v="&quot;HMSA Health Plans - HMSA.com&quot;"/>
        <s v="&quot;Affordable Care Act plans&quot;"/>
        <s v="&quot;[PDF] Fitness membership - HMSA.com&quot;"/>
        <s v="&quot;Shop Our Plans&quot;"/>
        <s v="&quot;Access Your Claims Information Online - HMSA.com&quot;"/>
        <s v="&quot;Individuals &amp; Families - HMSA.com&quot;"/>
        <s v="&quot;Testimonials&quot;"/>
        <s v="Kaiser Permanente Hawaii"/>
        <s v="&quot;Health Insurance in Hawaii | Looking for Ins Plans in HI?‎&quot;"/>
        <s v="&quot;Health Plans &gt; Compare Plans&quot;"/>
        <s v="&quot;Active&amp;Fit® Program - HMSA.com&quot;"/>
        <s v="&quot;Hawaii health insurance: find affordable coverage | healthinsurance.org&quot;"/>
        <m/>
        <s v="&quot;Improved Access to Claim Information Available in My Account - HMSA.com&quot;"/>
        <s v="&quot;UnitedHealthcare: Health Insurance Plans for Individuals &amp; Families …&quot;"/>
        <s v="((Goes to browser history and opens 2nd  page in list))"/>
        <s v="&quot;Health Plans&quot; (hmsa.com)"/>
        <s v="&quot;Earn a Free Gym Membership | Fit Rewards Hawaii | Kaiser Permanente&quot;"/>
        <s v="&quot;Billing and Claims: Claims Procedures - Kaiser Permanente&quot;"/>
        <s v="&quot;Find a Doctor&quot;"/>
        <s v="&quot;Kaiser Permanente: Custom care &amp; coverage just for you&quot;"/>
        <s v="&quot;Why KP&quot;"/>
        <s v="n/a"/>
        <s v="HMSA Akamai Advantage - HMSA.com"/>
        <s v="&quot;Shop our plans - Kaiser Permanente&quot;"/>
        <s v="&quot;Visit a Center&quot;"/>
        <s v="&quot;More places&quot;"/>
        <s v="&quot;Individual HI Health Plans | You May Qualify for Enrollment&quot;"/>
        <s v="&quot;Our Doctors&quot;"/>
        <s v="&quot;Health Plans &gt; Medicare - Akamai Advantage&quot;"/>
        <s v="[PDF] Fitness membership - HMSA.com&quot;" u="1"/>
        <s v="&quot;Health Plans&quot;" u="1"/>
      </sharedItems>
    </cacheField>
    <cacheField name="1st click URL" numFmtId="0">
      <sharedItems containsBlank="1" count="31" longText="1">
        <s v="https://www.thesimpledollar.com/best-health-insurance-companies/"/>
        <s v="https://www.ehealthinsurance.com/health-insurance-companies/hawaii-carriers"/>
        <s v="https://hmsa.com/health-plans"/>
        <s v="https://hmsa.com/health-plans/individuals-families/?healthplans"/>
        <s v="https://hmsa.com/Media/Default/documents/active-and-fit-program.pdf"/>
        <s v="https://healthy.kaiserpermanente.org/hawaii/shop-plans#individual-and-family-plans"/>
        <s v="https://hmsa.com/help-center/access-your-claims-information-online/"/>
        <s v="https://hmsa.com/health-plans/individuals-families/"/>
        <s v="http://kpinhawaii.com/testimonials"/>
        <s v="http://kpinhawaii.com/"/>
        <s v="https://www.googleadservices.com/pagead/aclk?sa=L&amp;ai=DChcSEwivhoTlsfPaAhWOhsAKHeSJDYcYABACGgJpbQ&amp;ohost=www.google.com&amp;cid=CAESQeD2AnUZ_ShO_4I9oOlOv91M1gYskjYzw8Sf6ItlGAYlWf3RaluMBhZuqcx7Je7X68aMndUjHe_YAEIT9HnXT4C0&amp;sig=AOD64_0oxVoJoTR4x08ZbA-5BZEajKhCeg&amp;q=&amp;ved=0ahUKEwijtf3ksfPaAhVH4YMKHaqBClcQ0QwILA&amp;adurl="/>
        <s v="https://hmsa.com/health-plans/individuals-families/metallic-plans/"/>
        <s v="https://hmsa.com/well-being/active-and-fit/"/>
        <s v="https://www.healthinsurance.org/hawaii/"/>
        <m/>
        <s v="https://hmsa.com/help-center/improved-access-to-claim-information-now-available-in-my-account/"/>
        <s v="https://www.uhc.com/"/>
        <s v="https://individual-family.kaiserpermanente.org/healthinsurance/plan/compare"/>
        <s v="https://hmsa.com/health-plans/"/>
        <s v="https://thrive.kaiserpermanente.org/care-near-hawaii/active-and-fit"/>
        <s v="https://wa-provider.kaiserpermanente.org/open/billingAndClaims/claimsProcedures/index.jhtml;jsessionid=A0IFOACW2KSSWCQBCIXCGWQ"/>
        <s v="https://hmsa.com/search/providers/"/>
        <s v="https://healthy.kaiserpermanente.org/hawaii"/>
        <s v="https://healthy.kaiserpermanente.org/hawaii/why-kp"/>
        <s v="https://hmsa.com/health-plans/medicare/"/>
        <s v="https://healthy.kaiserpermanente.org/shop-plans#individual-and-family-plans"/>
        <s v="https://hmsa.com/contact/#in-person"/>
        <s v="https://www.google.com/search?q=health+care+peoviders+in+hawaii&amp;oq=health+care+peoviders+in+hawaii&amp;aqs=chrome..69i57j0l3.1645j0j7&amp;sourceid=chrome&amp;ie=UTF-8"/>
        <s v="https://www.obamacareplans.com/?_xai=176090208913&amp;_ap=1t2&amp;_ci=11096284&amp;_d=c;CQ0-3n1teJDpzIT3DJe2ZyYcCP-dnXdHnt9Yvocs2iZitofQ4vB7yuD6JXwXmddt2Yo-c8TJrCQGF2Pmd4oo5vadTnKZyIgsY53b6Q1xhcvvgooCMeM&amp;gclid=EAIaIQobChMIuNH0-Yz52gIVGLbACh3TiQcVEAAYAiAAEgKWufD_BwE"/>
        <s v="http://kpinhawaii.com/doctors"/>
        <s v="https://hmsa.com/search/providers/?filters=plan:Akamai+Advantage"/>
      </sharedItems>
    </cacheField>
    <cacheField name="1st click type" numFmtId="0">
      <sharedItems containsBlank="1"/>
    </cacheField>
    <cacheField name="Motivation" numFmtId="0">
      <sharedItems containsBlank="1"/>
    </cacheField>
    <cacheField name="taskId2" numFmtId="0" databaseField="0">
      <fieldGroup base="1">
        <discretePr count="9">
          <x v="0"/>
          <x v="1"/>
          <x v="1"/>
          <x v="2"/>
          <x v="1"/>
          <x v="2"/>
          <x v="2"/>
          <x v="1"/>
          <x v="2"/>
        </discretePr>
        <groupItems count="3">
          <n v="1"/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dha, Kate" refreshedDate="43229.796984259257" createdVersion="6" refreshedVersion="6" minRefreshableVersion="3" recordCount="25" xr:uid="{9528483A-F1E6-CE45-95B9-2D3DE13C8A81}">
  <cacheSource type="worksheet">
    <worksheetSource name="paths2App"/>
  </cacheSource>
  <cacheFields count="23">
    <cacheField name="participantId" numFmtId="0">
      <sharedItems containsSemiMixedTypes="0" containsString="0" containsNumber="1" containsInteger="1" minValue="1" maxValue="11"/>
    </cacheField>
    <cacheField name="orderID" numFmtId="0">
      <sharedItems containsString="0" containsBlank="1" containsNumber="1" containsInteger="1" minValue="1" maxValue="4"/>
    </cacheField>
    <cacheField name="taskId" numFmtId="0">
      <sharedItems containsString="0" containsBlank="1" containsNumber="1" containsInteger="1" minValue="1" maxValue="3" count="4">
        <n v="1"/>
        <n v="3"/>
        <n v="2"/>
        <m/>
      </sharedItems>
    </cacheField>
    <cacheField name="attemptNum" numFmtId="0">
      <sharedItems containsString="0" containsBlank="1" containsNumber="1" containsInteger="1" minValue="1" maxValue="3" count="4">
        <n v="2"/>
        <n v="1"/>
        <n v="3"/>
        <m/>
      </sharedItems>
    </cacheField>
    <cacheField name="sitePageStart" numFmtId="0">
      <sharedItems containsBlank="1" count="10">
        <s v="HMSA Health Plans"/>
        <s v="Home Page | KP in Hawaii"/>
        <s v="Individuals &amp; Families (HMSA.com)"/>
        <s v="HMSA.com"/>
        <s v="View our 2018 plans"/>
        <s v="Kaiser Permanente"/>
        <s v="HMSA Akamai Advantage - HMSA.com"/>
        <s v="Shop our plans - Kaiser Permanente"/>
        <m/>
        <s v="Google search results page" u="1"/>
      </sharedItems>
    </cacheField>
    <cacheField name="1st click" numFmtId="0">
      <sharedItems containsBlank="1"/>
    </cacheField>
    <cacheField name="2nd click" numFmtId="0">
      <sharedItems containsBlank="1"/>
    </cacheField>
    <cacheField name="3rd click" numFmtId="0">
      <sharedItems containsBlank="1"/>
    </cacheField>
    <cacheField name="4th click" numFmtId="0">
      <sharedItems containsBlank="1"/>
    </cacheField>
    <cacheField name="5th click" numFmtId="0">
      <sharedItems containsBlank="1"/>
    </cacheField>
    <cacheField name="6th click" numFmtId="0">
      <sharedItems containsBlank="1"/>
    </cacheField>
    <cacheField name="7th click" numFmtId="0">
      <sharedItems containsBlank="1"/>
    </cacheField>
    <cacheField name="8th click" numFmtId="0">
      <sharedItems containsBlank="1"/>
    </cacheField>
    <cacheField name="9th click" numFmtId="0">
      <sharedItems containsBlank="1"/>
    </cacheField>
    <cacheField name="10th click" numFmtId="0">
      <sharedItems containsBlank="1"/>
    </cacheField>
    <cacheField name="11th click" numFmtId="0">
      <sharedItems containsBlank="1"/>
    </cacheField>
    <cacheField name="12th click" numFmtId="0">
      <sharedItems containsBlank="1"/>
    </cacheField>
    <cacheField name="13th click" numFmtId="0">
      <sharedItems containsBlank="1"/>
    </cacheField>
    <cacheField name="14th click" numFmtId="0">
      <sharedItems containsBlank="1"/>
    </cacheField>
    <cacheField name="15th click" numFmtId="0">
      <sharedItems containsBlank="1"/>
    </cacheField>
    <cacheField name="16th click" numFmtId="0">
      <sharedItems containsNonDate="0" containsString="0" containsBlank="1"/>
    </cacheField>
    <cacheField name="Total clicks" numFmtId="0">
      <sharedItems containsBlank="1" containsMixedTypes="1" containsNumber="1" containsInteger="1" minValue="1" maxValue="15"/>
    </cacheField>
    <cacheField name="Outcome" numFmtId="0">
      <sharedItems containsBlank="1" count="5">
        <s v="A"/>
        <s v="F"/>
        <s v="S"/>
        <s v="n/a"/>
        <m/>
      </sharedItems>
    </cacheField>
  </cacheFields>
  <extLst>
    <ext xmlns:x14="http://schemas.microsoft.com/office/spreadsheetml/2009/9/main" uri="{725AE2AE-9491-48be-B2B4-4EB974FC3084}">
      <x14:pivotCacheDefinition pivotCacheId="1032825737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dha, Kate" refreshedDate="43236.578261458337" createdVersion="6" refreshedVersion="6" minRefreshableVersion="3" recordCount="60" xr:uid="{83F6FF13-C62A-3540-A925-E4908B442110}">
  <cacheSource type="worksheet">
    <worksheetSource name="taskOutcomes"/>
  </cacheSource>
  <cacheFields count="18">
    <cacheField name="participantId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  <fieldGroup par="17"/>
    </cacheField>
    <cacheField name="orderID" numFmtId="0">
      <sharedItems containsSemiMixedTypes="0" containsString="0" containsNumber="1" containsInteger="1" minValue="1" maxValue="5"/>
    </cacheField>
    <cacheField name="taskId" numFmtId="0">
      <sharedItems containsSemiMixedTypes="0" containsString="0" containsNumber="1" containsInteger="1" minValue="1" maxValue="9" count="9">
        <n v="1"/>
        <n v="2"/>
        <n v="4"/>
        <n v="6"/>
        <n v="3"/>
        <n v="5"/>
        <n v="7"/>
        <n v="8"/>
        <n v="9"/>
      </sharedItems>
      <fieldGroup par="15"/>
    </cacheField>
    <cacheField name="attemptNum" numFmtId="0">
      <sharedItems containsSemiMixedTypes="0" containsString="0" containsNumber="1" containsInteger="1" minValue="1" maxValue="3" count="3">
        <n v="1"/>
        <n v="2"/>
        <n v="3"/>
      </sharedItems>
    </cacheField>
    <cacheField name="Outcome" numFmtId="0">
      <sharedItems/>
    </cacheField>
    <cacheField name="Assists" numFmtId="0">
      <sharedItems containsSemiMixedTypes="0" containsString="0" containsNumber="1" containsInteger="1" minValue="0" maxValue="4"/>
    </cacheField>
    <cacheField name="Task outcome" numFmtId="0">
      <sharedItems count="9">
        <s v="A0"/>
        <s v="A1"/>
        <s v="F1"/>
        <s v="S1"/>
        <s v="S0"/>
        <s v="S4"/>
        <s v="A2"/>
        <s v="S2"/>
        <s v="" u="1"/>
      </sharedItems>
      <fieldGroup par="16"/>
    </cacheField>
    <cacheField name="SEQ Weighted" numFmtId="0">
      <sharedItems containsSemiMixedTypes="0" containsString="0" containsNumber="1" containsInteger="1" minValue="0" maxValue="4" count="5">
        <n v="0"/>
        <n v="4"/>
        <n v="3"/>
        <n v="2"/>
        <n v="1"/>
      </sharedItems>
    </cacheField>
    <cacheField name="SEQ" numFmtId="0">
      <sharedItems containsBlank="1" containsMixedTypes="1" containsNumber="1" containsInteger="1" minValue="1" maxValue="5" count="7">
        <s v="n/a"/>
        <n v="1"/>
        <n v="5"/>
        <n v="3"/>
        <m/>
        <n v="4"/>
        <n v="2"/>
      </sharedItems>
    </cacheField>
    <cacheField name="SEQ comments" numFmtId="0">
      <sharedItems containsBlank="1"/>
    </cacheField>
    <cacheField name="Confidence Weighted" numFmtId="0">
      <sharedItems containsSemiMixedTypes="0" containsString="0" containsNumber="1" containsInteger="1" minValue="0" maxValue="4" count="4">
        <n v="0"/>
        <n v="4"/>
        <n v="2"/>
        <n v="3"/>
      </sharedItems>
    </cacheField>
    <cacheField name="Confidence" numFmtId="0">
      <sharedItems containsBlank="1" containsMixedTypes="1" containsNumber="1" containsInteger="1" minValue="1" maxValue="5" count="7">
        <s v="n/a"/>
        <n v="1"/>
        <n v="5"/>
        <n v="3"/>
        <m/>
        <n v="4"/>
        <n v="2"/>
      </sharedItems>
    </cacheField>
    <cacheField name="Confidnece comments" numFmtId="0">
      <sharedItems containsBlank="1"/>
    </cacheField>
    <cacheField name="Health plan they looked at" numFmtId="0">
      <sharedItems containsBlank="1" count="14">
        <m/>
        <s v="Silver PPO 2000"/>
        <s v="Deductible Bronze KP Bronze II 30% - Fit"/>
        <s v="Platinum PPO"/>
        <s v="Copayment Platinum KP Platinum $10 - ChiroAcuMassage - Fit"/>
        <s v="Compare Plans"/>
        <s v="Deductible Bronze KP Bronze II 30% - Fit]"/>
        <s v="Copayment Gold KP Gold I $20 - ChiroAcuMassage - Fit"/>
        <s v="Copayment Platinum KP Platinum $10 - Fit"/>
        <s v="Essential Advantage - HMO plan"/>
        <s v="n/a"/>
        <s v="HMSA Akamai Advantage - HMSA.com"/>
        <s v="Hawaii Medicare Plans &amp; Rates"/>
        <s v="Complete (PPO) [Akamai Advantage]"/>
      </sharedItems>
    </cacheField>
    <cacheField name="Overall comments" numFmtId="0">
      <sharedItems containsBlank="1" longText="1"/>
    </cacheField>
    <cacheField name="taskId2" numFmtId="0" databaseField="0">
      <fieldGroup base="2">
        <discretePr count="9">
          <x v="0"/>
          <x v="1"/>
          <x v="1"/>
          <x v="1"/>
          <x v="2"/>
          <x v="2"/>
          <x v="2"/>
          <x v="1"/>
          <x v="2"/>
        </discretePr>
        <groupItems count="3">
          <n v="1"/>
          <s v="Group1"/>
          <s v="Group2"/>
        </groupItems>
      </fieldGroup>
    </cacheField>
    <cacheField name="Task outcome2" numFmtId="0" databaseField="0">
      <fieldGroup base="6">
        <discretePr count="9">
          <x v="2"/>
          <x v="2"/>
          <x v="0"/>
          <x v="3"/>
          <x v="1"/>
          <x v="3"/>
          <x v="2"/>
          <x v="3"/>
          <x v="4"/>
        </discretePr>
        <groupItems count="5">
          <s v="F1"/>
          <s v="S0"/>
          <s v="Group1"/>
          <s v="Group2"/>
          <s v=""/>
        </groupItems>
      </fieldGroup>
    </cacheField>
    <cacheField name="participantId2" numFmtId="0" databaseField="0">
      <fieldGroup base="0">
        <discretePr count="12">
          <x v="0"/>
          <x v="0"/>
          <x v="0"/>
          <x v="0"/>
          <x v="0"/>
          <x v="0"/>
          <x v="1"/>
          <x v="1"/>
          <x v="1"/>
          <x v="1"/>
          <x v="1"/>
          <x v="2"/>
        </discretePr>
        <groupItems count="3">
          <s v="Group1"/>
          <s v="Group2"/>
          <n v="1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dha, Kate" refreshedDate="43236.724468287037" createdVersion="6" refreshedVersion="6" minRefreshableVersion="3" recordCount="52" xr:uid="{A7B1434C-E203-2541-A029-067CC7C870F2}">
  <cacheSource type="worksheet">
    <worksheetSource name="usabilityIssues"/>
  </cacheSource>
  <cacheFields count="9">
    <cacheField name="Participant" numFmtId="0">
      <sharedItems count="12">
        <s v="Participant 1-1"/>
        <s v="Participant 1-2"/>
        <s v="Participant 1-3"/>
        <s v="Participant 1-4"/>
        <s v="Participant 1-5"/>
        <s v="Participant 1-6"/>
        <s v="Participant 2-1"/>
        <s v="Participant 2-2"/>
        <s v="Participant 2-3"/>
        <s v="Participant 2-4"/>
        <s v="Participant 2-5"/>
        <s v="Participant 2-6"/>
      </sharedItems>
      <fieldGroup par="6"/>
    </cacheField>
    <cacheField name="Time" numFmtId="0">
      <sharedItems containsMixedTypes="1" containsNumber="1" minValue="0.60069444444444442" maxValue="0.60069444444444442"/>
    </cacheField>
    <cacheField name="Task" numFmtId="0">
      <sharedItems containsBlank="1" count="8">
        <s v="HMSA path2app"/>
        <s v="HMSA gym benefit"/>
        <s v="Kaiser path2app"/>
        <s v="organic path2app"/>
        <s v="Kaiser gym benefit"/>
        <s v="Kaiser find doctor"/>
        <s v="HMSA find doctor"/>
        <m/>
      </sharedItems>
      <fieldGroup par="8"/>
    </cacheField>
    <cacheField name="Issue" numFmtId="0">
      <sharedItems containsBlank="1"/>
    </cacheField>
    <cacheField name="Theme" numFmtId="0">
      <sharedItems containsBlank="1" count="12">
        <s v="Readability, scanability"/>
        <s v="Mismatch with expectations"/>
        <s v="Thinks content is link"/>
        <s v="Location &amp; navigation"/>
        <s v="Terminology &amp; language"/>
        <s v="Reduce retracing of steps"/>
        <s v="Page/content layout"/>
        <s v="Finding needed info"/>
        <s v="Getting help, advice"/>
        <s v="Cognitive overload"/>
        <s v="Poor affordance"/>
        <m/>
      </sharedItems>
    </cacheField>
    <cacheField name="Severity" numFmtId="0">
      <sharedItems containsString="0" containsBlank="1" containsNumber="1" containsInteger="1" minValue="1" maxValue="5" count="6">
        <n v="3"/>
        <n v="5"/>
        <n v="1"/>
        <n v="4"/>
        <n v="2"/>
        <m/>
      </sharedItems>
      <fieldGroup par="7"/>
    </cacheField>
    <cacheField name="Participant2" numFmtId="0" databaseField="0">
      <fieldGroup base="0">
        <discretePr count="12">
          <x v="1"/>
          <x v="1"/>
          <x v="1"/>
          <x v="1"/>
          <x v="1"/>
          <x v="1"/>
          <x v="2"/>
          <x v="2"/>
          <x v="2"/>
          <x v="2"/>
          <x v="2"/>
          <x v="0"/>
        </discretePr>
        <groupItems count="3">
          <s v="Participant 2-6"/>
          <s v="Group1"/>
          <s v="Group2"/>
        </groupItems>
      </fieldGroup>
    </cacheField>
    <cacheField name="Severity2" numFmtId="0" databaseField="0">
      <fieldGroup base="5">
        <discretePr count="6">
          <x v="1"/>
          <x v="2"/>
          <x v="0"/>
          <x v="2"/>
          <x v="1"/>
          <x v="3"/>
        </discretePr>
        <groupItems count="4">
          <n v="1"/>
          <s v="Group1"/>
          <s v="Group2"/>
          <m/>
        </groupItems>
      </fieldGroup>
    </cacheField>
    <cacheField name="Task2" numFmtId="0" databaseField="0">
      <fieldGroup base="2">
        <discretePr count="8">
          <x v="2"/>
          <x v="2"/>
          <x v="1"/>
          <x v="0"/>
          <x v="1"/>
          <x v="1"/>
          <x v="2"/>
          <x v="3"/>
        </discretePr>
        <groupItems count="4">
          <s v="organic path2app"/>
          <s v="Group1"/>
          <s v="Group2"/>
          <m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dha, Kate" refreshedDate="43236.75598263889" createdVersion="6" refreshedVersion="6" minRefreshableVersion="3" recordCount="112" xr:uid="{C754DB0D-3339-8A40-A9E8-0371F84EA929}">
  <cacheSource type="worksheet">
    <worksheetSource name="Table8"/>
  </cacheSource>
  <cacheFields count="12">
    <cacheField name="Clip no." numFmtId="0">
      <sharedItems containsSemiMixedTypes="0" containsString="0" containsNumber="1" containsInteger="1" minValue="1" maxValue="112"/>
    </cacheField>
    <cacheField name="Day" numFmtId="16">
      <sharedItems containsSemiMixedTypes="0" containsNonDate="0" containsDate="1" containsString="0" minDate="2018-04-24T00:00:00" maxDate="2018-04-26T00:00:00"/>
    </cacheField>
    <cacheField name="Participant" numFmtId="0">
      <sharedItems count="12">
        <s v="01 - Ashley"/>
        <s v="02 - James"/>
        <s v="03-Claire"/>
        <s v="04-Bhakti"/>
        <s v="05-Jeanine"/>
        <s v="06-Gabriel"/>
        <s v="01-Dennis"/>
        <s v="02-Joyce"/>
        <s v="03-Clifford"/>
        <s v="04-Jane"/>
        <s v="05-Rolf"/>
        <s v="06-Adeline"/>
      </sharedItems>
    </cacheField>
    <cacheField name="Name" numFmtId="0">
      <sharedItems count="114">
        <s v="1-01 organic path2app | the first search result (search ad) is not trustworthy"/>
        <s v="1-01 organic search term"/>
        <s v="1-01 HMSA | What is a network provider"/>
        <s v="1-01 HMSA path2app confidence rating"/>
        <s v="1-01 HMSA path2app make it better"/>
        <s v="1-01 KP path2app | she does not understand insurance terminology"/>
        <s v="1-01 KP path2app | Misunderstands whether qualifies for KP Bronze Plan"/>
        <s v="1-02 HMSA path2app | make it better"/>
        <s v="1-02 HMSA path2app | confidence"/>
        <s v="1-02 HMSA path2app | ease rating"/>
        <s v="1-02 organic-hmsa path2app | 15 clicks"/>
        <s v="1-02 KP path2app | omits birthdate on Get A Quote page"/>
        <s v="1-02 KP path2app | Compare 2018 Plans: using filters"/>
        <s v="1-02 KP path2app | Plan Details: unsure about terms"/>
        <s v="1-02 KP gym benefit | what gyms participate?"/>
        <s v="1-02 Overall | KP vs HMSA experience"/>
        <s v="1-02 KP gym benefit | FAQs"/>
        <s v="1-02 KP gym benefit | abandons site"/>
        <s v="1-02 KP gym benefit | Google did a better job helping me navigate their site!"/>
        <s v="1-03 HMSA path2app | I need to compare to Kaiser or UHA"/>
        <s v="1-03 HMSA gym benefit | I will just call the support number"/>
        <s v="1-03 HMSA gym benefit | make it easier to find"/>
        <s v="1-03 KP path2app | Shop Our Plans: expects Individuals &amp; Families icon to be clickable"/>
        <s v="1-03 KP path2app | clicks &quot;View our plans&quot;: Why doesn't the link go anywhere?"/>
        <s v="1-03 KP path2app | expects a comparison chart (like HMSA)"/>
        <s v="1-03 KP path2app | plan details confusing, or not what I want"/>
        <s v="1-04 HMSA path2app | plan comparison"/>
        <s v="1-04 HMSA path2app | make experience better: plan details can be more concise"/>
        <s v="1-04 HMSA gym benefit | provide a list of participating gyms"/>
        <s v="1-04 KP path2app | Shop Plans: expects Individuals &amp; Families icon to be clickable"/>
        <s v="1-04 KP path2app | View Our Plans tab: tries to get quote w/o entering ZIP"/>
        <s v="1-04 KP path2app | plan comparison easier and clearer than HMSA"/>
        <s v="1-05 organic path2app | don't want to give personal information just to see plans"/>
        <s v="1-05 KP path2app | Plan details: unsure how to interpret info"/>
        <s v="1-05 KP path2app | Show marketplace filter: misconstrues what this does"/>
        <s v="1-05 KP gym benefit | what gyms participate?"/>
        <s v="1-06 organic-HMSA path2app | I'll call this local customer service number"/>
        <s v="1-06 organic-HMSA path2app | finding prices and deductibles for plans"/>
        <s v="1-06 organic-HMSA path2app | finding a doctor near me is difficult"/>
        <s v="1-06 KP path2app | Plan comparison: doesn't notice filters on left right away"/>
        <s v="1-06 KP path2app | misreads Plan comparison table"/>
        <s v="1-06 KP path2app | Plan comparison: misunderstands initial table view"/>
        <s v="1-06 KP path2app | this will take another 10 minutes to get what I want"/>
        <s v="1-06 KP path2app | entire &quot;get a quote&quot; button not clickable"/>
        <s v="1-06 KP path2app | tries to click on Individuals &amp; Families icon multiple times"/>
        <s v="1-06 KP path2app | what I know about kp is from co-workers"/>
        <s v="1-06 organic-HMSA path2app | confident I will call and then compare with other health care plans in HI"/>
        <s v="1-06 organic-HMSA path2app | ease rating: not easy"/>
        <s v="1-06 organic-HMSA path2app | Plan details: I don't see info about medical services covered, so I'm going to call"/>
        <s v="1-06 HMSA gym benefit | what gyms participate?"/>
        <s v="1-06 organic-HMSA path2app | plan comparison: doesn't know what co-insurance means"/>
        <s v="1-06 KP authorization form | I will have to call someone"/>
        <s v="2-01 organic path2app | I will ask friends about the plan they have"/>
        <s v="2-01 organic path2app | Why search for HMSA - it is popular"/>
        <s v="2-01 organic-HMSA path2app | Freedom to choose map difficult to use"/>
        <s v="2-01 organic-HMSA path2app | Call local customer service and ask for hard copies of plan information"/>
        <s v="2-01 HMSA path2app | I didn't know premiums are determined by my age"/>
        <s v="2-01 HMSA path2app | Misunderstands how deductible works"/>
        <s v="2-01 HMSA path2app | figures out he's looking at wrong plans"/>
        <s v="2-01 HMSA path2app | Akamai Advantage plans: This may be for you if"/>
        <s v="2-01 HMSA path2app | using Advantage plan comparison table"/>
        <s v="2-01 HMSA path2app | What if the doctors in this plan are not taking new patients?"/>
        <s v="2-01 HMSA path2app | I am overwhelmed and confused"/>
        <s v="2-01 HMSA path2app | I don't think there is a way to make it better"/>
        <s v="2-01 HMSA find a doctor | I won't do this online. I will ask around and find someone reliable."/>
        <s v="2-01 HMSA find a doctor | look specifically at location and where they practice"/>
        <s v="2-01 KP path2app | tries to click Individuals &amp; Families like it's a link"/>
        <s v="2-01 KP path2app | &quot;view all plans&quot; button doesn't work as expected"/>
        <s v="2-01 KP path2app | I want the best plan for my stage of like and medical problems I have"/>
        <s v="2-01 KP path2app | confusing and time-consuming to find right plan"/>
        <s v="2-01 KP path2app | I will ask friends and family in Kaiser plan for advice and recommendations"/>
        <s v="2-01 KP path2app | cut down plan options to 2-3"/>
        <s v="2-01 KP path2app | too many plans and it's too confusing"/>
        <s v="2-02 organic-KP path2app | thinks &quot;Individuals &amp; Families&quot; is a link"/>
        <s v="2-02 organic-KP path2app | do I add a dependent?"/>
        <s v="2-02 organic-KP path2app | I don't want to look through 22 plans"/>
        <s v="2-02 organic-KP path2app | what is &quot;HSA-Qualified&quot; mean?"/>
        <s v="2-02 organic-KP path2app | shocked by monthly premium cost"/>
        <s v="2-02 KP find a doctor | thinks &quot;Doctors&quot; button is a form field"/>
        <s v="2-02 HMSA path2app | Find your doctor modal"/>
        <s v="2-02 HMSA path2app | this is too expensive"/>
        <s v="2-02 HMSA path2app | Insurance has to cover an existing condition"/>
        <s v="2-03 organic-HMSA path2app | I'd rather go to a workshop than sit and read through stuff on the Web site"/>
        <s v="2-03 organic-HMSA path2app - I don't understand what Medicare Part A and B means"/>
        <s v="2-03 organic-HMSA path2app | I always feel it's better to talk to a real person"/>
        <s v="2-03 organic-HMSA path2pp | being able to ask a real person questions as I apply is more important than forming a relationship with customer service"/>
        <s v="2-03 KP path2app | Clicks Losing Coverage as if it was a link"/>
        <s v="2-03 KP path2app | I guess I could keep digging or I could just call somebody"/>
        <s v="2-03 KP path2app | If I have to go through more hoops, I look for something easie"/>
        <s v="2-03 HMSA path2app | Make it better by showing me a comparison of HMSA to other plans"/>
        <s v="2-03 HMSA find a doctor | typing search EXACTLY as instructions in bullet 1"/>
        <s v="2-03 HMSA find a doctor | Why are there two entries?"/>
        <s v="2-04 organic path2app | I have to make my search more precise"/>
        <s v="2-04 organic path2app | Just give me a link to all the available carriers in Hawaii, side-by-side"/>
        <s v="2-04 KP path2app | tries to click Medicare label as if it's a link"/>
        <s v="2-04 KP path2app | Explains what Medicare Advantage plans are"/>
        <s v="2-04 KP find a doctor | Location search results filters difficult to understand and learn"/>
        <s v="2-04 KP find a doctors | expects search to show a list of results (doctors)"/>
        <s v="2-04 HMSA path2app | I see the three plans side by side. Good people!"/>
        <s v="2-04 HMSA find a doctor | God, this is small (type)"/>
        <s v="2-04 HMSA find a doctor | It was easy to find the doctor list"/>
        <s v="2-04 HMSA path2app | Make it better: a way to compare ALL the plans (HMSA, Kaiser, etc.)"/>
        <s v="2-05 organic-KP path2app | I don't see anything about how to buy a plan (in footer)"/>
        <s v="2-05 organic-KP path2app | Shop Plans: clicks Medicare label assuming it's a link"/>
        <s v="2-05 HMSA path2app | Initially misunderstands out-of-pocket maximum"/>
        <s v="2-05 HMSA find a doctor | No pictures of doctors? The details are information overload"/>
        <s v="2-05 HMSA find a doctor | I don't know anything about Jeremy Chun other than he's accepting new patients. I found ONE doctor anyway."/>
        <s v="2-05 HMSA path2app | I want reassurance that I am talking to people who care"/>
        <s v="2-05 HMSA authorization form | Wouldn't customer service tell me how to get to the form I need?"/>
        <s v="2-06 organic path2app | These search results are not what I am looking for"/>
        <s v="2-06 KP path2app | I need to find out what kpinhawaii is"/>
        <s v="2-06 HMSA path2app | I had a friend who used to research and categorize all the plans"/>
        <s v="2-05 HMSA find doctor | I don't know anything about Jeremy Chun other than he's accepting new patients. I found ONE doctor anyway." u="1"/>
        <s v="1-04 HMSA path 2 app | make experience better: plan details can be more concise" u="1"/>
      </sharedItems>
      <fieldGroup par="10"/>
    </cacheField>
    <cacheField name="Category" numFmtId="0">
      <sharedItems count="6">
        <s v="pain"/>
        <s v="information"/>
        <s v="rating"/>
        <s v="comparison"/>
        <s v="idea"/>
        <s v="delight"/>
      </sharedItems>
    </cacheField>
    <cacheField name="Link/URL" numFmtId="0">
      <sharedItems/>
    </cacheField>
    <cacheField name="Duration" numFmtId="0">
      <sharedItems/>
    </cacheField>
    <cacheField name="Minutes" numFmtId="0">
      <sharedItems containsSemiMixedTypes="0" containsString="0" containsNumber="1" containsInteger="1" minValue="0" maxValue="14"/>
    </cacheField>
    <cacheField name="Seconds" numFmtId="166">
      <sharedItems containsSemiMixedTypes="0" containsString="0" containsNumber="1" containsInteger="1" minValue="0" maxValue="59"/>
    </cacheField>
    <cacheField name="Comments" numFmtId="0">
      <sharedItems containsBlank="1"/>
    </cacheField>
    <cacheField name="Name2" numFmtId="0" databaseField="0">
      <fieldGroup par="11" base="3">
        <discretePr count="114">
          <x v="7"/>
          <x v="7"/>
          <x v="0"/>
          <x v="10"/>
          <x v="10"/>
          <x v="6"/>
          <x v="6"/>
          <x v="10"/>
          <x v="10"/>
          <x v="10"/>
          <x v="10"/>
          <x v="6"/>
          <x v="6"/>
          <x v="6"/>
          <x v="8"/>
          <x v="1"/>
          <x v="8"/>
          <x v="8"/>
          <x v="8"/>
          <x v="10"/>
          <x v="9"/>
          <x v="9"/>
          <x v="6"/>
          <x v="6"/>
          <x v="6"/>
          <x v="6"/>
          <x v="10"/>
          <x v="10"/>
          <x v="9"/>
          <x v="6"/>
          <x v="6"/>
          <x v="6"/>
          <x v="7"/>
          <x v="6"/>
          <x v="6"/>
          <x v="8"/>
          <x v="10"/>
          <x v="10"/>
          <x v="10"/>
          <x v="6"/>
          <x v="6"/>
          <x v="6"/>
          <x v="6"/>
          <x v="6"/>
          <x v="6"/>
          <x v="6"/>
          <x v="10"/>
          <x v="10"/>
          <x v="10"/>
          <x v="9"/>
          <x v="10"/>
          <x v="3"/>
          <x v="7"/>
          <x v="7"/>
          <x v="10"/>
          <x v="10"/>
          <x v="10"/>
          <x v="10"/>
          <x v="10"/>
          <x v="10"/>
          <x v="10"/>
          <x v="10"/>
          <x v="10"/>
          <x v="10"/>
          <x v="11"/>
          <x v="11"/>
          <x v="6"/>
          <x v="6"/>
          <x v="6"/>
          <x v="6"/>
          <x v="6"/>
          <x v="6"/>
          <x v="6"/>
          <x v="6"/>
          <x v="6"/>
          <x v="6"/>
          <x v="6"/>
          <x v="6"/>
          <x v="12"/>
          <x v="10"/>
          <x v="10"/>
          <x v="10"/>
          <x v="10"/>
          <x v="10"/>
          <x v="10"/>
          <x v="7"/>
          <x v="6"/>
          <x v="6"/>
          <x v="6"/>
          <x v="10"/>
          <x v="11"/>
          <x v="11"/>
          <x v="7"/>
          <x v="7"/>
          <x v="6"/>
          <x v="6"/>
          <x v="12"/>
          <x v="12"/>
          <x v="10"/>
          <x v="11"/>
          <x v="11"/>
          <x v="10"/>
          <x v="6"/>
          <x v="6"/>
          <x v="10"/>
          <x v="11"/>
          <x v="11"/>
          <x v="10"/>
          <x v="5"/>
          <x v="7"/>
          <x v="6"/>
          <x v="10"/>
          <x v="4"/>
          <x v="2"/>
        </discretePr>
        <groupItems count="13">
          <s v="1-01 HMSA | What is a network provider"/>
          <s v="1-02 Overall | KP vs HMSA experience"/>
          <s v="1-04 HMSA path 2 app | make experience better: plan details can be more concise"/>
          <s v="1-06 KP authorization form | I will have to call someone"/>
          <s v="2-05 HMSA find doctor | I don't know anything about Jeremy Chun other than he's accepting new patients. I found ONE doctor anyway."/>
          <s v="2-05 HMSA authorization form | Wouldn't customer service tell me how to get to the form I need?"/>
          <s v="Group2"/>
          <s v="Group3"/>
          <s v="Group4"/>
          <s v="Group5"/>
          <s v="Group1"/>
          <s v="Group6"/>
          <s v="Group7"/>
        </groupItems>
      </fieldGroup>
    </cacheField>
    <cacheField name="Name2" numFmtId="0" databaseField="0">
      <fieldGroup base="3">
        <discretePr count="114">
          <x v="2"/>
          <x v="2"/>
          <x v="3"/>
          <x v="3"/>
          <x v="3"/>
          <x v="4"/>
          <x v="4"/>
          <x v="3"/>
          <x v="3"/>
          <x v="3"/>
          <x v="3"/>
          <x v="4"/>
          <x v="4"/>
          <x v="4"/>
          <x v="4"/>
          <x v="3"/>
          <x v="4"/>
          <x v="4"/>
          <x v="4"/>
          <x v="3"/>
          <x v="3"/>
          <x v="3"/>
          <x v="4"/>
          <x v="4"/>
          <x v="4"/>
          <x v="4"/>
          <x v="3"/>
          <x v="3"/>
          <x v="3"/>
          <x v="4"/>
          <x v="4"/>
          <x v="4"/>
          <x v="2"/>
          <x v="4"/>
          <x v="4"/>
          <x v="4"/>
          <x v="3"/>
          <x v="3"/>
          <x v="3"/>
          <x v="4"/>
          <x v="4"/>
          <x v="4"/>
          <x v="4"/>
          <x v="4"/>
          <x v="4"/>
          <x v="4"/>
          <x v="3"/>
          <x v="3"/>
          <x v="3"/>
          <x v="3"/>
          <x v="3"/>
          <x v="4"/>
          <x v="2"/>
          <x v="2"/>
          <x v="3"/>
          <x v="3"/>
          <x v="3"/>
          <x v="3"/>
          <x v="3"/>
          <x v="3"/>
          <x v="3"/>
          <x v="3"/>
          <x v="3"/>
          <x v="3"/>
          <x v="3"/>
          <x v="3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3"/>
          <x v="3"/>
          <x v="3"/>
          <x v="3"/>
          <x v="3"/>
          <x v="3"/>
          <x v="2"/>
          <x v="4"/>
          <x v="4"/>
          <x v="4"/>
          <x v="3"/>
          <x v="3"/>
          <x v="3"/>
          <x v="2"/>
          <x v="2"/>
          <x v="4"/>
          <x v="4"/>
          <x v="4"/>
          <x v="4"/>
          <x v="3"/>
          <x v="3"/>
          <x v="3"/>
          <x v="3"/>
          <x v="4"/>
          <x v="4"/>
          <x v="3"/>
          <x v="3"/>
          <x v="3"/>
          <x v="3"/>
          <x v="3"/>
          <x v="2"/>
          <x v="4"/>
          <x v="3"/>
          <x v="1"/>
          <x v="0"/>
        </discretePr>
        <groupItems count="5">
          <s v="1-04 HMSA path 2 app | make experience better: plan details can be more concise"/>
          <s v="2-05 HMSA find doctor | I don't know anything about Jeremy Chun other than he's accepting new patients. I found ONE doctor anyway."/>
          <s v="Group3"/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d v="2018-04-24T00:00:00"/>
    <d v="1899-12-30T09:00:00"/>
    <s v="Honolulu, HI"/>
    <n v="1"/>
    <n v="1"/>
    <s v="1-01"/>
    <s v="Ashley"/>
    <s v="A"/>
    <x v="0"/>
    <n v="27"/>
    <s v="20-29"/>
    <s v="21-36"/>
    <x v="0"/>
    <s v="beach lifeguard"/>
    <s v="employer"/>
    <m/>
    <s v="Single"/>
    <n v="4"/>
    <n v="4"/>
    <s v="Kaiser Permanente"/>
    <s v="I switched to KP because of the free gym membership. I used to have HMSA; everything was free."/>
    <m/>
    <m/>
    <m/>
    <m/>
    <m/>
  </r>
  <r>
    <d v="2018-04-24T00:00:00"/>
    <d v="1899-12-30T10:30:00"/>
    <s v="Honolulu, HI"/>
    <n v="1"/>
    <n v="2"/>
    <s v="1-02"/>
    <s v="James"/>
    <s v="G"/>
    <x v="1"/>
    <n v="24"/>
    <s v="20-29"/>
    <s v="21-36"/>
    <x v="0"/>
    <s v="student"/>
    <s v="parents"/>
    <m/>
    <s v="Single"/>
    <n v="4"/>
    <n v="5"/>
    <s v="HMSA"/>
    <s v="HMSA has the most coverage; and a good monthly report"/>
    <m/>
    <m/>
    <m/>
    <m/>
    <m/>
  </r>
  <r>
    <d v="2018-04-24T00:00:00"/>
    <d v="1899-12-30T12:30:00"/>
    <s v="Honolulu, HI"/>
    <n v="1"/>
    <n v="3"/>
    <s v="1-03"/>
    <s v="Claire"/>
    <s v="C"/>
    <x v="0"/>
    <n v="63"/>
    <s v="60-69"/>
    <s v="58-64"/>
    <x v="1"/>
    <s v="executive assistant"/>
    <s v="spouse"/>
    <m/>
    <s v="Divorced"/>
    <n v="5"/>
    <n v="4"/>
    <s v="Kaiser Permanente"/>
    <s v="I am leery about not knowing what I will be charged by HMSA. I went with Kaiser because I have been with them for over 30 years."/>
    <m/>
    <m/>
    <m/>
    <m/>
    <m/>
  </r>
  <r>
    <d v="2018-04-24T00:00:00"/>
    <d v="1899-12-30T14:00:00"/>
    <s v="Honolulu, HI"/>
    <n v="1"/>
    <n v="4"/>
    <s v="1-04"/>
    <s v="Bhakti"/>
    <s v="P"/>
    <x v="0"/>
    <n v="47"/>
    <s v="40-49"/>
    <s v="37-57"/>
    <x v="2"/>
    <s v="self-employed"/>
    <s v="no"/>
    <s v="yes"/>
    <s v="Married"/>
    <n v="3"/>
    <n v="5"/>
    <s v="Liberty Health Share"/>
    <s v="HMSA was flexible, without stipluations. Kaiser was limited; you have to go to THEIR doctors."/>
    <m/>
    <m/>
    <m/>
    <m/>
    <m/>
  </r>
  <r>
    <d v="2018-04-24T00:00:00"/>
    <d v="1899-12-30T15:30:00"/>
    <s v="Honolulu, HI"/>
    <n v="1"/>
    <n v="5"/>
    <s v="1-05"/>
    <s v="Jeanine"/>
    <s v="L"/>
    <x v="0"/>
    <n v="44"/>
    <s v="40-49"/>
    <s v="37-57"/>
    <x v="2"/>
    <s v="material handler"/>
    <s v="self"/>
    <m/>
    <s v="Married"/>
    <n v="4"/>
    <n v="4"/>
    <s v="HMSA"/>
    <s v="HMSA has okay plans (something about difficulty). I used to like Kaiser, but they have limited doctors."/>
    <m/>
    <m/>
    <m/>
    <m/>
    <m/>
  </r>
  <r>
    <d v="2018-04-24T00:00:00"/>
    <d v="1899-12-30T17:00:00"/>
    <s v="Honolulu, HI"/>
    <n v="1"/>
    <n v="6"/>
    <s v="1-06"/>
    <s v="Gabriel"/>
    <s v="G"/>
    <x v="1"/>
    <n v="34"/>
    <s v="30-39"/>
    <s v="21-36"/>
    <x v="0"/>
    <s v="Starbucks barista"/>
    <s v="no"/>
    <s v="yes"/>
    <s v="Single"/>
    <n v="4"/>
    <n v="5"/>
    <s v="HMSA"/>
    <s v="I've been continuously with HMSA. I prefer HMSA over Kaiser because they have a few more options (locations, classes)"/>
    <m/>
    <m/>
    <m/>
    <m/>
    <m/>
  </r>
  <r>
    <d v="2018-04-25T00:00:00"/>
    <d v="1899-12-30T09:00:00"/>
    <s v="Honolulu, HI"/>
    <n v="2"/>
    <n v="1"/>
    <s v="2-01"/>
    <s v="Dennis"/>
    <s v="L"/>
    <x v="1"/>
    <n v="68"/>
    <s v="60-69"/>
    <s v="65-75"/>
    <x v="1"/>
    <s v="retired chemist"/>
    <s v="employer retirement benefit"/>
    <m/>
    <s v="Single"/>
    <m/>
    <m/>
    <s v="HMSA"/>
    <s v="I picked it out of convenience. I'm familar with them, adn I can pick my..."/>
    <s v="X"/>
    <s v="X"/>
    <m/>
    <m/>
    <m/>
  </r>
  <r>
    <d v="2018-04-25T00:00:00"/>
    <d v="1899-12-30T10:30:00"/>
    <s v="Honolulu, HI"/>
    <n v="2"/>
    <n v="2"/>
    <s v="2-02"/>
    <s v="Joyce"/>
    <s v="L"/>
    <x v="0"/>
    <n v="68"/>
    <s v="60-69"/>
    <s v="65-75"/>
    <x v="1"/>
    <s v="retired, self-employed"/>
    <s v="spouse retirement benefit"/>
    <m/>
    <s v="Married"/>
    <n v="3"/>
    <n v="5"/>
    <s v="HMSA, Tricare"/>
    <s v="It was my husband's employer insurance. The cost is affordable and I am happy with it."/>
    <s v="X"/>
    <s v="X"/>
    <m/>
    <m/>
    <m/>
  </r>
  <r>
    <d v="2018-04-25T00:00:00"/>
    <d v="1899-12-30T12:30:00"/>
    <s v="Honolulu, HI"/>
    <n v="2"/>
    <n v="3"/>
    <s v="2-03"/>
    <s v="Clifford"/>
    <s v="L"/>
    <x v="1"/>
    <n v="65"/>
    <s v="60-69"/>
    <s v="65-75"/>
    <x v="1"/>
    <s v="retired teacher"/>
    <s v="spouse retirement benefit"/>
    <m/>
    <s v="Married"/>
    <m/>
    <m/>
    <s v="HMSA"/>
    <m/>
    <s v="X"/>
    <s v="X"/>
    <m/>
    <s v="X"/>
    <m/>
  </r>
  <r>
    <d v="2018-04-25T00:00:00"/>
    <d v="1899-12-30T14:00:00"/>
    <s v="Honolulu, HI"/>
    <n v="2"/>
    <n v="4"/>
    <s v="2-04"/>
    <s v="Jane "/>
    <s v="B"/>
    <x v="0"/>
    <n v="66"/>
    <s v="60-69"/>
    <s v="65-75"/>
    <x v="1"/>
    <s v="retired telecom service mgr"/>
    <s v="no"/>
    <s v="yes"/>
    <s v="Married"/>
    <n v="5"/>
    <s v="n/a"/>
    <s v="Kaiser Permanente"/>
    <m/>
    <s v="X"/>
    <s v="X"/>
    <m/>
    <s v="X"/>
    <s v="X"/>
  </r>
  <r>
    <d v="2018-04-25T00:00:00"/>
    <d v="1899-12-30T15:30:00"/>
    <s v="Honolulu, HI"/>
    <n v="2"/>
    <n v="5"/>
    <s v="2-05"/>
    <s v="Rolf"/>
    <s v="N"/>
    <x v="1"/>
    <n v="73"/>
    <s v="70-79"/>
    <s v="65-75"/>
    <x v="1"/>
    <s v="retired computer technician"/>
    <s v="no"/>
    <s v="yes"/>
    <s v="Divorced"/>
    <n v="5"/>
    <n v="3"/>
    <s v="Kaiser Permanente"/>
    <m/>
    <s v="X"/>
    <s v="X"/>
    <s v="X"/>
    <s v="X"/>
    <s v="Kaiser Medicare Advantage"/>
  </r>
  <r>
    <d v="2018-04-25T00:00:00"/>
    <d v="1899-12-30T17:00:00"/>
    <s v="Honolulu, HI"/>
    <n v="2"/>
    <n v="6"/>
    <s v="2-06"/>
    <s v="Adeline"/>
    <s v="S"/>
    <x v="0"/>
    <n v="80"/>
    <s v="80-89"/>
    <s v="76+"/>
    <x v="3"/>
    <s v="realtor"/>
    <s v="no"/>
    <s v="yes"/>
    <s v="Single"/>
    <m/>
    <m/>
    <s v="Humana"/>
    <m/>
    <s v="X"/>
    <s v="X"/>
    <s v="X"/>
    <s v="X"/>
    <s v="Humana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1"/>
    <x v="0"/>
    <x v="0"/>
    <x v="0"/>
    <s v="top health insurance"/>
    <x v="0"/>
    <x v="0"/>
    <s v="organic search result, 2"/>
    <m/>
  </r>
  <r>
    <n v="1"/>
    <x v="0"/>
    <x v="1"/>
    <x v="0"/>
    <s v="most common health insurance in hawaii"/>
    <x v="1"/>
    <x v="1"/>
    <s v="organic search result, 2"/>
    <s v="&quot;I think the first (search result) is always...uh...how do you say it? It's not an ad, like, I feel like it's a pop-up. Like, I don't trust the first (result).&quot;"/>
  </r>
  <r>
    <n v="1"/>
    <x v="0"/>
    <x v="2"/>
    <x v="0"/>
    <s v="most common health insurance in hawaii"/>
    <x v="2"/>
    <x v="2"/>
    <s v="organic search result, 5"/>
    <s v="&quot;I recognize HMSA, so I am just going to go to their site.&quot;"/>
  </r>
  <r>
    <n v="1"/>
    <x v="1"/>
    <x v="0"/>
    <x v="1"/>
    <s v="n/a"/>
    <x v="3"/>
    <x v="3"/>
    <s v="link below fold on HMSA page"/>
    <s v="&quot;Even if I have money, I want to find something affordable.&quot;"/>
  </r>
  <r>
    <n v="1"/>
    <x v="2"/>
    <x v="0"/>
    <x v="0"/>
    <s v="hmsa gym member"/>
    <x v="4"/>
    <x v="4"/>
    <s v="organic search result, 3"/>
    <m/>
  </r>
  <r>
    <n v="1"/>
    <x v="3"/>
    <x v="0"/>
    <x v="2"/>
    <s v="n/a"/>
    <x v="5"/>
    <x v="5"/>
    <s v="main, top navigation option (position 1)"/>
    <s v="&quot;So, right here at the top it says &quot;Shop Our Plans&quot;, so I will click on that."/>
  </r>
  <r>
    <n v="1"/>
    <x v="4"/>
    <x v="0"/>
    <x v="0"/>
    <s v="hmsa access to account"/>
    <x v="6"/>
    <x v="6"/>
    <s v="organic search result, 4"/>
    <m/>
  </r>
  <r>
    <n v="2"/>
    <x v="0"/>
    <x v="0"/>
    <x v="0"/>
    <s v="health insurance hawaii individual plans"/>
    <x v="7"/>
    <x v="7"/>
    <s v="organic search result, 2"/>
    <s v="&quot;Look. HMSA is there. Why not? I should stick with HMSA. I am already part of it.&quot;"/>
  </r>
  <r>
    <n v="2"/>
    <x v="3"/>
    <x v="0"/>
    <x v="2"/>
    <s v="n/a"/>
    <x v="8"/>
    <x v="8"/>
    <s v="righmost option in main (top) nav"/>
    <s v="&quot;Wow. I'm impressed! They hace videos of actual members who are experiencing…((plays video))..&quot;"/>
  </r>
  <r>
    <n v="2"/>
    <x v="5"/>
    <x v="0"/>
    <x v="0"/>
    <s v="kaiser permanente hawaii (recommended search option)"/>
    <x v="9"/>
    <x v="9"/>
    <s v="organic search result, 2"/>
    <m/>
  </r>
  <r>
    <n v="3"/>
    <x v="0"/>
    <x v="0"/>
    <x v="0"/>
    <s v="health insurance hawaii"/>
    <x v="10"/>
    <x v="10"/>
    <s v="paid search result (ad), 2"/>
    <m/>
  </r>
  <r>
    <n v="3"/>
    <x v="1"/>
    <x v="0"/>
    <x v="3"/>
    <s v="n/a"/>
    <x v="11"/>
    <x v="11"/>
    <s v="main, sub-navigation option (column 1, option 2)"/>
    <s v="&quot;This (comparison table) is what I wanted to see (on healthcare.gov&quot;"/>
  </r>
  <r>
    <n v="3"/>
    <x v="2"/>
    <x v="0"/>
    <x v="0"/>
    <s v="hmsa plan gym membership"/>
    <x v="12"/>
    <x v="12"/>
    <s v="organic search result, 1"/>
    <m/>
  </r>
  <r>
    <n v="3"/>
    <x v="3"/>
    <x v="0"/>
    <x v="2"/>
    <s v="n/a"/>
    <x v="5"/>
    <x v="5"/>
    <s v="main, top navigation option (position 1)"/>
    <m/>
  </r>
  <r>
    <n v="4"/>
    <x v="0"/>
    <x v="0"/>
    <x v="0"/>
    <s v="affordable health insurance hawaii"/>
    <x v="13"/>
    <x v="13"/>
    <s v="organic search result, 4"/>
    <s v="&quot;I remember looking at this site when I was shopping for my health insurance last time. I think this one is just informational.&quot;"/>
  </r>
  <r>
    <n v="4"/>
    <x v="1"/>
    <x v="0"/>
    <x v="3"/>
    <s v="n/a"/>
    <x v="11"/>
    <x v="11"/>
    <s v="main, sub-navigation option (column 1, option 2)"/>
    <s v="I always like to look at all the different plans because I want to know the options"/>
  </r>
  <r>
    <n v="4"/>
    <x v="2"/>
    <x v="0"/>
    <x v="0"/>
    <s v="hmsa gym membership options"/>
    <x v="4"/>
    <x v="4"/>
    <s v="organic search result, 1"/>
    <m/>
  </r>
  <r>
    <n v="4"/>
    <x v="4"/>
    <x v="0"/>
    <x v="0"/>
    <s v="grant hmsa access to husband"/>
    <x v="14"/>
    <x v="14"/>
    <m/>
    <m/>
  </r>
  <r>
    <n v="4"/>
    <x v="4"/>
    <x v="1"/>
    <x v="0"/>
    <s v="grant access of my hmsa to parent"/>
    <x v="15"/>
    <x v="15"/>
    <s v="organic search result, 1"/>
    <m/>
  </r>
  <r>
    <n v="4"/>
    <x v="3"/>
    <x v="0"/>
    <x v="2"/>
    <s v="n/a"/>
    <x v="5"/>
    <x v="5"/>
    <s v="main, top navigation option (position 1)"/>
    <m/>
  </r>
  <r>
    <n v="5"/>
    <x v="0"/>
    <x v="0"/>
    <x v="0"/>
    <s v="who has the best preventative care"/>
    <x v="14"/>
    <x v="14"/>
    <m/>
    <m/>
  </r>
  <r>
    <n v="5"/>
    <x v="0"/>
    <x v="1"/>
    <x v="0"/>
    <s v="healthcare providers for personal plans"/>
    <x v="16"/>
    <x v="16"/>
    <s v="organic search result, 2"/>
    <m/>
  </r>
  <r>
    <n v="5"/>
    <x v="3"/>
    <x v="0"/>
    <x v="2"/>
    <s v="n/a"/>
    <x v="5"/>
    <x v="5"/>
    <s v="main, top navigation option (position 1)"/>
    <m/>
  </r>
  <r>
    <n v="5"/>
    <x v="5"/>
    <x v="0"/>
    <x v="0"/>
    <s v="n/a"/>
    <x v="17"/>
    <x v="17"/>
    <s v="page saved in browser history"/>
    <m/>
  </r>
  <r>
    <n v="5"/>
    <x v="1"/>
    <x v="0"/>
    <x v="3"/>
    <s v="n/a"/>
    <x v="11"/>
    <x v="11"/>
    <s v="main, sub-navigation option (column 1, option 2)"/>
    <m/>
  </r>
  <r>
    <n v="6"/>
    <x v="0"/>
    <x v="0"/>
    <x v="0"/>
    <s v="hmsa"/>
    <x v="18"/>
    <x v="18"/>
    <s v="organic search result, 1-3"/>
    <s v="&quot;There is a contact (search result) 'health plans', so I am going to click on health plan.&quot;"/>
  </r>
  <r>
    <n v="6"/>
    <x v="3"/>
    <x v="0"/>
    <x v="2"/>
    <s v="n/a"/>
    <x v="5"/>
    <x v="5"/>
    <s v="main, top navigation option (position 1)"/>
    <m/>
  </r>
  <r>
    <n v="6"/>
    <x v="5"/>
    <x v="0"/>
    <x v="0"/>
    <s v="kaiser permanente gym membership"/>
    <x v="19"/>
    <x v="19"/>
    <s v="organic search result, 1"/>
    <s v="&quot;I want to see what that (free gym membership) is, so I'll click that (link)&quot;"/>
  </r>
  <r>
    <n v="6"/>
    <x v="6"/>
    <x v="0"/>
    <x v="0"/>
    <s v="kaiser permanente claim payments"/>
    <x v="20"/>
    <x v="20"/>
    <s v="organic search result, 4"/>
    <s v="I am going to go with this result because this seems like this is more of a procedure thing."/>
  </r>
  <r>
    <n v="7"/>
    <x v="0"/>
    <x v="0"/>
    <x v="0"/>
    <s v="hmsa"/>
    <x v="18"/>
    <x v="18"/>
    <s v="organic search result, 1-4"/>
    <m/>
  </r>
  <r>
    <n v="7"/>
    <x v="1"/>
    <x v="0"/>
    <x v="3"/>
    <s v="n/a"/>
    <x v="11"/>
    <x v="11"/>
    <s v="main, sub-navigation option (column 1, option 2)"/>
    <s v="see what plans they have to offer"/>
  </r>
  <r>
    <n v="7"/>
    <x v="7"/>
    <x v="2"/>
    <x v="3"/>
    <s v="n/a"/>
    <x v="21"/>
    <x v="21"/>
    <s v="link in header"/>
    <m/>
  </r>
  <r>
    <n v="7"/>
    <x v="3"/>
    <x v="0"/>
    <x v="2"/>
    <s v="n/a"/>
    <x v="5"/>
    <x v="5"/>
    <s v="main, top navigation option (position 1)"/>
    <s v="I only want to research a plan for myself."/>
  </r>
  <r>
    <n v="8"/>
    <x v="0"/>
    <x v="0"/>
    <x v="0"/>
    <s v="kaiser"/>
    <x v="22"/>
    <x v="22"/>
    <s v="organic search result, 1"/>
    <s v="I clicked the &quot;main title&quot; and now I am going to see what they offer"/>
  </r>
  <r>
    <n v="8"/>
    <x v="8"/>
    <x v="0"/>
    <x v="4"/>
    <s v="n/a"/>
    <x v="23"/>
    <x v="23"/>
    <s v="main, top navigation option (position 1)"/>
    <m/>
  </r>
  <r>
    <n v="8"/>
    <x v="1"/>
    <x v="0"/>
    <x v="3"/>
    <s v="n/a"/>
    <x v="18"/>
    <x v="18"/>
    <s v="main, top navigation option (position 1)"/>
    <m/>
  </r>
  <r>
    <n v="9"/>
    <x v="0"/>
    <x v="0"/>
    <x v="0"/>
    <s v="health care insurance for people retiring at 62"/>
    <x v="24"/>
    <x v="14"/>
    <m/>
    <m/>
  </r>
  <r>
    <n v="9"/>
    <x v="0"/>
    <x v="1"/>
    <x v="5"/>
    <s v="health care insurance for people retiring at 62 in hi"/>
    <x v="24"/>
    <x v="14"/>
    <m/>
    <m/>
  </r>
  <r>
    <n v="9"/>
    <x v="0"/>
    <x v="2"/>
    <x v="5"/>
    <s v="hmsa plans for retirees "/>
    <x v="25"/>
    <x v="24"/>
    <s v="organic search result, 1"/>
    <s v="I skip the ads. I click HMSA Akamai Advantage which we use for my mother-in-law"/>
  </r>
  <r>
    <n v="9"/>
    <x v="3"/>
    <x v="0"/>
    <x v="0"/>
    <s v="kaiser health insurance hawaii"/>
    <x v="26"/>
    <x v="25"/>
    <s v="organic search result, 3"/>
    <s v="So, I scroll down (past the paid search results) and I click &quot;shop our plans&quot;"/>
  </r>
  <r>
    <n v="9"/>
    <x v="1"/>
    <x v="1"/>
    <x v="6"/>
    <s v="n/a"/>
    <x v="11"/>
    <x v="11"/>
    <s v="main, sub-navigation option (column 1, option 2)"/>
    <s v="I guess I would be comparing plans at this point."/>
  </r>
  <r>
    <n v="9"/>
    <x v="7"/>
    <x v="0"/>
    <x v="3"/>
    <s v="n/a"/>
    <x v="21"/>
    <x v="21"/>
    <s v="link in header"/>
    <s v="Because it's right at the top."/>
  </r>
  <r>
    <n v="9"/>
    <x v="4"/>
    <x v="0"/>
    <x v="3"/>
    <s v="n/a"/>
    <x v="27"/>
    <x v="26"/>
    <s v="Sub-navigation option"/>
    <s v="I can talk to somebocy"/>
  </r>
  <r>
    <n v="10"/>
    <x v="0"/>
    <x v="0"/>
    <x v="0"/>
    <s v="health care peoviders in hawaii"/>
    <x v="28"/>
    <x v="27"/>
    <s v="Google local businesses Knowledge Graph card"/>
    <s v="Here I have ALL the healthcare providers"/>
  </r>
  <r>
    <n v="10"/>
    <x v="0"/>
    <x v="1"/>
    <x v="5"/>
    <s v="health plan in hawaii for individuals"/>
    <x v="29"/>
    <x v="28"/>
    <s v="paid search result (ad), 3"/>
    <m/>
  </r>
  <r>
    <n v="10"/>
    <x v="3"/>
    <x v="0"/>
    <x v="2"/>
    <s v="n/a"/>
    <x v="5"/>
    <x v="5"/>
    <s v="main, top navigation option (position 1)"/>
    <s v="It's the first (navigation option) on the top (nav)"/>
  </r>
  <r>
    <n v="10"/>
    <x v="8"/>
    <x v="0"/>
    <x v="2"/>
    <s v="n/a"/>
    <x v="30"/>
    <x v="29"/>
    <s v="button on page"/>
    <m/>
  </r>
  <r>
    <n v="10"/>
    <x v="1"/>
    <x v="0"/>
    <x v="3"/>
    <s v="n/a"/>
    <x v="31"/>
    <x v="24"/>
    <s v="main, sub-navigation option (column 2, option 1)"/>
    <s v="I'm on Medicare"/>
  </r>
  <r>
    <n v="10"/>
    <x v="7"/>
    <x v="0"/>
    <x v="7"/>
    <s v="n/a"/>
    <x v="21"/>
    <x v="30"/>
    <s v="link in plan comparison table"/>
    <m/>
  </r>
  <r>
    <n v="11"/>
    <x v="0"/>
    <x v="0"/>
    <x v="8"/>
    <m/>
    <x v="14"/>
    <x v="14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n v="1"/>
    <n v="1"/>
    <x v="0"/>
    <x v="0"/>
    <x v="0"/>
    <s v="&quot;Affordable Care Act plans&quot; (link)"/>
    <s v="View Medical Plans (button)"/>
    <s v="&quot;Silver PPO 2000&quot; (link)"/>
    <s v="&quot;Summary of Benefit Coverage (link)"/>
    <s v="http://www.hmsa.com/search/providers"/>
    <s v="https://hmsa.com/search/providers/?query=ewa+beach"/>
    <m/>
    <m/>
    <m/>
    <m/>
    <m/>
    <m/>
    <m/>
    <m/>
    <m/>
    <m/>
    <n v="6"/>
    <x v="0"/>
  </r>
  <r>
    <n v="1"/>
    <n v="2"/>
    <x v="1"/>
    <x v="1"/>
    <x v="1"/>
    <s v="Shop Our Plans (top nav)"/>
    <s v="[Individuals &amp; Families] Learn more (button)"/>
    <s v="&quot;View our plans&quot; (tab)"/>
    <s v="((Enters zip)) &quot;view all plans&quot; (button)"/>
    <s v="[Deductible Bronze KP Bronze II 30% - Fit] &quot;plan details&quot; (button)"/>
    <s v="[Deductible Bronze KP Bronze II 30% - Fit] &quot;get a quote&quot; (button)"/>
    <s v="[Deductible Bronze KP Bronze II 30% - Fit] &quot;apply&quot; (button)"/>
    <s v="((enters number of people in household and income)) &quot;see if you qualify&quot; (button)"/>
    <m/>
    <m/>
    <m/>
    <m/>
    <m/>
    <m/>
    <m/>
    <m/>
    <n v="8"/>
    <x v="1"/>
  </r>
  <r>
    <n v="2"/>
    <n v="1"/>
    <x v="1"/>
    <x v="1"/>
    <x v="1"/>
    <s v="Testimonials"/>
    <s v="Lusi &amp; Daniel Kauvaka (YuoTube embedded video 1)"/>
    <s v="&quot;Re’ale Setoki&quot; (YouTube embedded video 2)"/>
    <s v="&quot;Shop Our Plans&quot; (top nav)"/>
    <s v="&quot;Get help making a decision&quot; (link)"/>
    <s v="((completes form fields))"/>
    <s v="&quot;View Health Plans&quot; (link)"/>
    <s v="((Enters zip)) &quot;get a quote&quot; (button)"/>
    <s v="((Fails to enter info about herself and gets error))"/>
    <s v="Copayment Platinum KP Platinum $10 - ChiroAcuMassage - Fit plan details page"/>
    <s v="https://individual-family.kaiserpermanente.org/healthinsurance/plan/compare"/>
    <s v="Copayment Platinum KP Platinum $10 - Fit plan details page"/>
    <s v="https://individual-family.kaiserpermanente.org/healthinsurance/apply_now"/>
    <s v="https://smu.kaiserpermanente.org/expressweb/user/DSTHandOffAction.action#4"/>
    <m/>
    <m/>
    <n v="14"/>
    <x v="2"/>
  </r>
  <r>
    <n v="2"/>
    <n v="2"/>
    <x v="0"/>
    <x v="1"/>
    <x v="2"/>
    <s v="Choose your doctor (link)"/>
    <s v="((enters doctor's name in search box &quot; clicks search icon))"/>
    <s v="[Ann L Chang S King] &quot;View Details&quot; (button)"/>
    <s v="[Physician Details &quot;panel&quot;] &quot;Other Locaitons&quot; (tab)"/>
    <s v="[Physician Details &quot;panel&quot;] &quot;Reviews&quot; (tab)"/>
    <s v="((Opens new browser tab and googles doctor's name))"/>
    <s v="((Goes back to open tab with HMSA.com)) clicks &quot;Dentist&quot; (speciality on left)"/>
    <s v="((opens new tab and goes to hmsa.com)) &quot;Individuals and Families&quot; (option in main nav)"/>
    <s v="&quot;View medical plans&quot; (button)"/>
    <s v="((enters age on Compare Plans page)) "/>
    <s v="[Platinum PPO] Plus (+) icon"/>
    <s v="&quot;Fitness membership&quot; (link)"/>
    <s v="&quot;Enroll by mail&quot; (link)"/>
    <s v="&quot;Download&quot; (button)"/>
    <m/>
    <m/>
    <n v="14"/>
    <x v="2"/>
  </r>
  <r>
    <n v="3"/>
    <n v="1"/>
    <x v="0"/>
    <x v="1"/>
    <x v="0"/>
    <s v="Health Plans &gt; 2018 Oahu Plans (Medicare)"/>
    <s v="HMSA Health Plans"/>
    <s v="&quot;Find your plan today&quot; (button)"/>
    <s v="((Fills out Eligibility Checker (dialog)))"/>
    <s v="&quot;Go to healthcare.gov&quot; (button)"/>
    <s v="((Closes dialog asking for email and state of residence))"/>
    <s v="&quot;SEE IF I CAN ENROLL&quot; (button)"/>
    <s v="Find out if you can get 2018 health coverage"/>
    <s v="((Views notice (modal) and clicks &quot;Continue&quot; (button)))"/>
    <s v="Find out if you qualify for a Special Enrollment Period (SEP)"/>
    <s v="You probably qualify for a 2018 Special Enrollment Period"/>
    <s v="&quot;See if you'll save&quot; Iink"/>
    <s v="Income levels &amp; savings"/>
    <s v="&quot;Preview 2018 Plans&quot; (link)"/>
    <s v="Income levels &amp; savings"/>
    <m/>
    <n v="15"/>
    <x v="0"/>
  </r>
  <r>
    <n v="3"/>
    <n v="2"/>
    <x v="2"/>
    <x v="1"/>
    <x v="3"/>
    <s v="Health Plans &gt; Compare Plans"/>
    <m/>
    <m/>
    <m/>
    <m/>
    <m/>
    <m/>
    <m/>
    <m/>
    <m/>
    <m/>
    <m/>
    <m/>
    <m/>
    <m/>
    <m/>
    <n v="1"/>
    <x v="0"/>
  </r>
  <r>
    <n v="3"/>
    <n v="3"/>
    <x v="1"/>
    <x v="1"/>
    <x v="1"/>
    <s v="Shop Our Plans (top nav)"/>
    <s v="[Individuals &amp; Families] Learn more (button)"/>
    <s v="&quot;View our plans&quot; (tab)"/>
    <s v="((Enters zip)) &quot;view all plans&quot; (button)"/>
    <s v="[Deductible Bronze KP Bronze II 30% - Fit] &quot;plan details&quot; (button)"/>
    <s v="Back button"/>
    <m/>
    <m/>
    <m/>
    <m/>
    <m/>
    <m/>
    <m/>
    <m/>
    <m/>
    <m/>
    <n v="6"/>
    <x v="0"/>
  </r>
  <r>
    <n v="4"/>
    <n v="2"/>
    <x v="2"/>
    <x v="1"/>
    <x v="3"/>
    <s v="Health Plans &gt; Compare Plans"/>
    <m/>
    <m/>
    <m/>
    <m/>
    <m/>
    <m/>
    <m/>
    <m/>
    <m/>
    <m/>
    <m/>
    <m/>
    <m/>
    <m/>
    <m/>
    <n v="1"/>
    <x v="0"/>
  </r>
  <r>
    <n v="4"/>
    <n v="1"/>
    <x v="1"/>
    <x v="1"/>
    <x v="1"/>
    <s v="Shop Our Plans (top nav)"/>
    <s v="[Individuals &amp; Families] Learn more (button)"/>
    <s v="&quot;View our plans&quot; (tab)"/>
    <s v="((Enters zip)) &quot;view all plans&quot; (button)"/>
    <s v="[Copayment Gold KP Gold I $20 - ChiroAcuMassage - Fit] &quot;plan details&quot; (button)"/>
    <s v="&quot;Compare plans&quot; (link)"/>
    <s v="((Checks &quot;Silver&quot; box in left filters section))"/>
    <s v="((Checks &quot;Platinum&quot; box in left filters section))"/>
    <s v="((Checks &quot;Gold&quot; box, and unchecks &quot;Silver&quot; and &quot;Platinum&quot; boxes in left filters section))"/>
    <s v="((Checks &quot;Platinum&quot; box, and unchecks &quot;Gold&quot; box, in left filters section))"/>
    <s v="((Checks &quot;Marketplace plans offered through healthcare.gov&quot; in left filters section))"/>
    <m/>
    <m/>
    <m/>
    <m/>
    <m/>
    <n v="11"/>
    <x v="0"/>
  </r>
  <r>
    <n v="5"/>
    <n v="2"/>
    <x v="2"/>
    <x v="1"/>
    <x v="3"/>
    <s v="Health Plans &gt; Compare Plans"/>
    <s v="&lt;server error&gt;"/>
    <m/>
    <m/>
    <m/>
    <m/>
    <m/>
    <m/>
    <m/>
    <m/>
    <m/>
    <m/>
    <m/>
    <m/>
    <m/>
    <m/>
    <s v="n/a"/>
    <x v="3"/>
  </r>
  <r>
    <n v="5"/>
    <n v="1"/>
    <x v="1"/>
    <x v="1"/>
    <x v="1"/>
    <s v="Shop Our Plans (top nav)"/>
    <s v="[Individuals &amp; Families] Learn more (button)"/>
    <s v="((enters ZIP)) &quot;get a quote&quot; (button)"/>
    <s v="((enters birthdate &amp; gender)) &quot;get my quote&quot; button"/>
    <s v="[Deductible Bronze KP Bronze II 30% - Fit] &quot;plan details&quot; (button)"/>
    <s v="Back button"/>
    <s v="[Deductible Bronze KP Bronze I $50 - ChiroAcuMassage - Fit] &quot;plan details&quot; (button)"/>
    <s v="&quot;Back to previous page&quot; (link)"/>
    <s v="[Deductible Silver KP Bronze I $50 - ChiroAcuMassage - Fit] &quot;plan details&quot; (button)"/>
    <m/>
    <m/>
    <m/>
    <m/>
    <m/>
    <m/>
    <m/>
    <n v="9"/>
    <x v="0"/>
  </r>
  <r>
    <n v="6"/>
    <n v="1"/>
    <x v="0"/>
    <x v="1"/>
    <x v="0"/>
    <s v="&quot;Find your doctor&quot; (button)"/>
    <s v="((types &quot;honolulu&quot; in doctor search box and clicks search icon))"/>
    <s v="&quot;Map View&quot; (link)"/>
    <s v="Back button (browser)"/>
    <s v="Back button (browser)"/>
    <s v="&quot;Affordable Care Act plans&quot; (link)"/>
    <s v="&quot;Local customer service&quot; (link)"/>
    <s v="&quot;I'm looking for insurance&quot; (drawer)"/>
    <s v="Back button (browser)"/>
    <s v="&quot;View medical plans&quot; (button)"/>
    <s v="&quot;Platinum PPO&quot; (drawer)"/>
    <m/>
    <m/>
    <m/>
    <m/>
    <m/>
    <n v="11"/>
    <x v="0"/>
  </r>
  <r>
    <n v="6"/>
    <n v="2"/>
    <x v="1"/>
    <x v="1"/>
    <x v="1"/>
    <s v="Shop Our Plans (top nav)"/>
    <s v="((Tries to click on &quot;Individuals &amp; Families&quot; copy as if link, multiple times, unsuccessfully))"/>
    <s v="&quot;Get help making a decision&quot; (link)"/>
    <s v="((completes form fields))"/>
    <s v="&quot;View Health Plans&quot; (link)"/>
    <s v="((Enters zip)) &quot;get a quote&quot; (button)"/>
    <s v="((Enters info about himself)) &quot;get my quote&quot; (button)"/>
    <s v="&quot;Check eligibility&quot; (button)"/>
    <s v="((Clicks &quot;Platinum&quot; checkbox))"/>
    <s v="[Copayment Platinum KP Platinum $10 - Fit] &quot;apply&quot; (button)"/>
    <s v="&quot;sign up with kp&quot; (button)"/>
    <m/>
    <m/>
    <m/>
    <m/>
    <m/>
    <m/>
    <x v="2"/>
  </r>
  <r>
    <n v="7"/>
    <n v="1"/>
    <x v="0"/>
    <x v="1"/>
    <x v="0"/>
    <s v="Freedom to choose"/>
    <s v="Back button (browser)"/>
    <s v="Hawaii Medical Service Association - Wikipedia"/>
    <s v="Google search (hmsa insurance plans)"/>
    <s v="Individual &amp; Families - HMSA.com"/>
    <s v="Local customer service"/>
    <m/>
    <m/>
    <m/>
    <m/>
    <m/>
    <m/>
    <m/>
    <m/>
    <m/>
    <m/>
    <n v="6"/>
    <x v="0"/>
  </r>
  <r>
    <n v="7"/>
    <n v="2"/>
    <x v="2"/>
    <x v="1"/>
    <x v="3"/>
    <s v="Health Plans &gt; Compare Plans"/>
    <s v="&quot;You may qualify for Medicare&quot; dialog ((clicks button))"/>
    <s v="&quot;View plans&quot; (button)"/>
    <s v="&quot;See full plan details&quot; ((button))"/>
    <s v="[Essential Advantage - HMO plan] &quot;Download&quot; (link)"/>
    <m/>
    <m/>
    <m/>
    <m/>
    <m/>
    <m/>
    <m/>
    <m/>
    <m/>
    <m/>
    <m/>
    <n v="5"/>
    <x v="0"/>
  </r>
  <r>
    <n v="7"/>
    <n v="4"/>
    <x v="1"/>
    <x v="1"/>
    <x v="1"/>
    <s v="Shop Our Plans (top nav)"/>
    <s v="[Individuals &amp; Families] Learn more (button)"/>
    <s v="&quot;View our plans&quot; (tab)"/>
    <s v="((Enters zip)) &quot;view all plans&quot; (button)"/>
    <m/>
    <m/>
    <m/>
    <m/>
    <m/>
    <m/>
    <m/>
    <m/>
    <m/>
    <m/>
    <m/>
    <m/>
    <n v="4"/>
    <x v="0"/>
  </r>
  <r>
    <n v="7"/>
    <n v="4"/>
    <x v="1"/>
    <x v="0"/>
    <x v="4"/>
    <s v="[Deductible Bronze KP Bronze II 30% - Fit] &quot;plan details&quot; (button)"/>
    <s v="Back button (browser)"/>
    <m/>
    <m/>
    <m/>
    <m/>
    <m/>
    <m/>
    <m/>
    <m/>
    <m/>
    <m/>
    <m/>
    <m/>
    <m/>
    <m/>
    <n v="2"/>
    <x v="0"/>
  </r>
  <r>
    <n v="8"/>
    <n v="1"/>
    <x v="0"/>
    <x v="1"/>
    <x v="5"/>
    <s v="Shop Plans (top nav)"/>
    <s v="((Tries to click on &quot;Individuals &amp; Families&quot; copy as if link, multiple times, unsuccessfully))"/>
    <s v="[Individuals &amp; Families] Learn more (button)"/>
    <s v="((Enters zip)) &quot;get a quote&quot; (button)"/>
    <s v="((Enters information for self &amp; spouse)) &quot;get my quote&quot; (button)"/>
    <s v="((Checks &quot;Platinum&quot; box in left filters section))"/>
    <s v="[Copayment Platinum KP Platinum $10 - ChiroAcuMassage - Fit] &quot;plan details&quot; (button)"/>
    <m/>
    <m/>
    <m/>
    <m/>
    <m/>
    <m/>
    <m/>
    <m/>
    <m/>
    <n v="7"/>
    <x v="0"/>
  </r>
  <r>
    <n v="8"/>
    <n v="3"/>
    <x v="2"/>
    <x v="1"/>
    <x v="3"/>
    <s v="Health Plans"/>
    <s v="&quot;Freedom to choose&quot; (link)"/>
    <s v="((closes dialog))"/>
    <s v="Back button (browser)"/>
    <s v="Health Plans"/>
    <s v="&quot;Affordable Care Act plans&quot; (link)"/>
    <s v="&quot;View medical plans&quot; (button)"/>
    <s v="((Enters age and clicks button to update table))"/>
    <s v="((Closes &quot;You may qualify for Medicare&quot; modal))"/>
    <m/>
    <m/>
    <m/>
    <m/>
    <m/>
    <m/>
    <m/>
    <n v="9"/>
    <x v="0"/>
  </r>
  <r>
    <n v="9"/>
    <n v="1"/>
    <x v="0"/>
    <x v="2"/>
    <x v="6"/>
    <s v="&quot;Seminar schedule&quot; (button)"/>
    <m/>
    <m/>
    <m/>
    <m/>
    <m/>
    <m/>
    <m/>
    <m/>
    <m/>
    <m/>
    <m/>
    <m/>
    <m/>
    <m/>
    <m/>
    <n v="1"/>
    <x v="0"/>
  </r>
  <r>
    <n v="9"/>
    <n v="3"/>
    <x v="1"/>
    <x v="1"/>
    <x v="7"/>
    <s v="Back button (browser)"/>
    <s v="((Revises search term: kaiser retirement health insurance hawaii))"/>
    <s v="Shop our plans - Kaiser Permanente"/>
    <s v="((Clicks &quot;Losing coverage&quot; thnking it's a link))"/>
    <s v="[Losing coverage] Learn more (button)"/>
    <m/>
    <m/>
    <m/>
    <m/>
    <m/>
    <m/>
    <m/>
    <m/>
    <m/>
    <m/>
    <m/>
    <n v="5"/>
    <x v="0"/>
  </r>
  <r>
    <n v="9"/>
    <n v="2"/>
    <x v="2"/>
    <x v="0"/>
    <x v="6"/>
    <s v="Health Plans &gt; Compare Plans"/>
    <s v="&quot;Enroll online&quot; (button)"/>
    <m/>
    <m/>
    <m/>
    <m/>
    <m/>
    <m/>
    <m/>
    <m/>
    <m/>
    <m/>
    <m/>
    <m/>
    <m/>
    <m/>
    <n v="2"/>
    <x v="2"/>
  </r>
  <r>
    <n v="10"/>
    <n v="3"/>
    <x v="0"/>
    <x v="1"/>
    <x v="1"/>
    <s v="Shop Our Plans (top nav)"/>
    <s v="((Tries to click on &quot;Medicare&quot; copy as if link, multiple times, unsuccessfully))"/>
    <s v="[Medicare] Learn more (button)"/>
    <s v="&quot;Plans and rates&quot; (link)"/>
    <s v="&quot;Hawaii&quot; (link in modal)"/>
    <s v="&quot;Enroll Now&quot; (button)"/>
    <s v="Begin 2018 individual enrollment"/>
    <m/>
    <m/>
    <m/>
    <m/>
    <m/>
    <m/>
    <m/>
    <m/>
    <m/>
    <n v="7"/>
    <x v="2"/>
  </r>
  <r>
    <n v="10"/>
    <n v="2"/>
    <x v="0"/>
    <x v="1"/>
    <x v="3"/>
    <s v="Health Plans &gt; Medicare - Akamai Advantage"/>
    <s v="&quot;View Plans&quot; (button)"/>
    <s v="[Complete (PPO)] &quot;See full plan details&quot; (button)"/>
    <s v="((Clicks plus, +, sign to open the Medical Benefits section))"/>
    <s v="&quot;Find a doctor&quot; (link)"/>
    <s v="&quot;View Details&quot; (button)"/>
    <s v="Back button (browser) [X2]"/>
    <s v="&quot;Enroll Now&quot; (button)"/>
    <m/>
    <m/>
    <m/>
    <m/>
    <m/>
    <m/>
    <m/>
    <m/>
    <n v="8"/>
    <x v="2"/>
  </r>
  <r>
    <n v="11"/>
    <m/>
    <x v="3"/>
    <x v="3"/>
    <x v="8"/>
    <m/>
    <m/>
    <m/>
    <m/>
    <m/>
    <m/>
    <m/>
    <m/>
    <m/>
    <m/>
    <m/>
    <m/>
    <m/>
    <m/>
    <m/>
    <m/>
    <m/>
    <x v="4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n v="1"/>
    <x v="0"/>
    <x v="0"/>
    <s v="A"/>
    <n v="0"/>
    <x v="0"/>
    <x v="0"/>
    <x v="0"/>
    <m/>
    <x v="0"/>
    <x v="0"/>
    <m/>
    <x v="0"/>
    <m/>
  </r>
  <r>
    <x v="0"/>
    <n v="1"/>
    <x v="0"/>
    <x v="1"/>
    <s v="A"/>
    <n v="0"/>
    <x v="0"/>
    <x v="0"/>
    <x v="1"/>
    <s v="I want to see how good they are and what they want from us. I want to see numbers, realistically."/>
    <x v="0"/>
    <x v="1"/>
    <s v="It will probably take me a couple of days, maybe a week, to find a legit insurer for my needs."/>
    <x v="0"/>
    <m/>
  </r>
  <r>
    <x v="0"/>
    <n v="2"/>
    <x v="1"/>
    <x v="0"/>
    <s v="A"/>
    <n v="0"/>
    <x v="0"/>
    <x v="0"/>
    <x v="2"/>
    <s v="Narrow it to plans for young people like me who are healthy."/>
    <x v="0"/>
    <x v="2"/>
    <s v="I always ask people. I always need feedback before I can choose a plan. There's a lot of choices."/>
    <x v="1"/>
    <m/>
  </r>
  <r>
    <x v="0"/>
    <n v="3"/>
    <x v="2"/>
    <x v="0"/>
    <s v="A"/>
    <n v="0"/>
    <x v="0"/>
    <x v="0"/>
    <x v="3"/>
    <m/>
    <x v="0"/>
    <x v="3"/>
    <s v="Will call HMSA because she is worried about the security of her personal information"/>
    <x v="0"/>
    <m/>
  </r>
  <r>
    <x v="0"/>
    <n v="4"/>
    <x v="3"/>
    <x v="0"/>
    <s v="A"/>
    <n v="0"/>
    <x v="0"/>
    <x v="0"/>
    <x v="4"/>
    <m/>
    <x v="0"/>
    <x v="4"/>
    <s v="I will just ask my mom for her account info (and use Member Login)"/>
    <x v="0"/>
    <m/>
  </r>
  <r>
    <x v="0"/>
    <n v="4"/>
    <x v="3"/>
    <x v="1"/>
    <s v="A"/>
    <n v="1"/>
    <x v="1"/>
    <x v="0"/>
    <x v="4"/>
    <m/>
    <x v="0"/>
    <x v="4"/>
    <m/>
    <x v="0"/>
    <m/>
  </r>
  <r>
    <x v="0"/>
    <n v="5"/>
    <x v="4"/>
    <x v="0"/>
    <s v="F"/>
    <n v="1"/>
    <x v="2"/>
    <x v="1"/>
    <x v="2"/>
    <s v="this site was easy"/>
    <x v="1"/>
    <x v="2"/>
    <s v="It's more easier. I just have to put my numbers, my income and they tell me this is not the right onw."/>
    <x v="2"/>
    <s v="I guess I make too much money (to get the Bronze KP plan), so I guess I go back to the beginning and start all over."/>
  </r>
  <r>
    <x v="1"/>
    <n v="1"/>
    <x v="0"/>
    <x v="0"/>
    <s v="A"/>
    <n v="0"/>
    <x v="0"/>
    <x v="0"/>
    <x v="4"/>
    <m/>
    <x v="0"/>
    <x v="4"/>
    <m/>
    <x v="0"/>
    <s v="[On doctor search results page] I guess I have to call HMSA up now (to apply)…I absolutely need to look at reviews for my provider (doctor), just to get an idea. And when I do go, I want to confirm what other people said."/>
  </r>
  <r>
    <x v="1"/>
    <n v="4"/>
    <x v="1"/>
    <x v="0"/>
    <s v="S"/>
    <n v="1"/>
    <x v="3"/>
    <x v="2"/>
    <x v="5"/>
    <s v="I completed this in less than 30 minutes. There are some minor designs when I couldn't find certain things. The comparison chart was great."/>
    <x v="2"/>
    <x v="3"/>
    <s v="It's just paper on pen..it's not finalized…until I get a response back whether they accept me. "/>
    <x v="3"/>
    <m/>
  </r>
  <r>
    <x v="1"/>
    <n v="2"/>
    <x v="4"/>
    <x v="0"/>
    <s v="S"/>
    <n v="0"/>
    <x v="4"/>
    <x v="3"/>
    <x v="3"/>
    <s v="It wasn't like really easy because uh just the way it's designed here. It seems very generic compared to HMSA (they had a taqble)"/>
    <x v="2"/>
    <x v="3"/>
    <s v="I had the search result. I was able to scroll through the different options..Um..it seemed pretty straightforward after that. I clikced applied."/>
    <x v="4"/>
    <m/>
  </r>
  <r>
    <x v="1"/>
    <n v="3"/>
    <x v="5"/>
    <x v="0"/>
    <s v="S"/>
    <n v="0"/>
    <x v="4"/>
    <x v="4"/>
    <x v="6"/>
    <s v="It was fairly difficult to get used to the KP Web pages and reading all the fine print and text."/>
    <x v="1"/>
    <x v="2"/>
    <s v="KP &quot;that got this map right here&quot;"/>
    <x v="0"/>
    <s v="appreciates KP videos, but like HMSA's comparison chart more"/>
  </r>
  <r>
    <x v="2"/>
    <n v="1"/>
    <x v="0"/>
    <x v="0"/>
    <s v="A"/>
    <n v="0"/>
    <x v="0"/>
    <x v="0"/>
    <x v="1"/>
    <m/>
    <x v="0"/>
    <x v="1"/>
    <m/>
    <x v="0"/>
    <s v="&quot;(healthcare.gov) is not giving me any information. It's not letting me see plans. It's driving me crazy.&quot;"/>
  </r>
  <r>
    <x v="2"/>
    <n v="2"/>
    <x v="1"/>
    <x v="0"/>
    <s v="A"/>
    <n v="0"/>
    <x v="0"/>
    <x v="0"/>
    <x v="5"/>
    <s v="(In the first task), the HMSA site took me to the healthcare.gov site. That was a mistake."/>
    <x v="0"/>
    <x v="3"/>
    <s v="I found the info I needed, but I need to learn about other insurance offers before I can apply."/>
    <x v="5"/>
    <m/>
  </r>
  <r>
    <x v="2"/>
    <n v="3"/>
    <x v="2"/>
    <x v="0"/>
    <s v="S"/>
    <n v="4"/>
    <x v="5"/>
    <x v="3"/>
    <x v="3"/>
    <m/>
    <x v="1"/>
    <x v="2"/>
    <m/>
    <x v="0"/>
    <s v="&quot;Let me find out about the benefits of the HMSA plans without having to be a member (sign up/enroll)."/>
  </r>
  <r>
    <x v="2"/>
    <n v="4"/>
    <x v="4"/>
    <x v="0"/>
    <s v="A"/>
    <n v="0"/>
    <x v="0"/>
    <x v="0"/>
    <x v="3"/>
    <m/>
    <x v="0"/>
    <x v="2"/>
    <m/>
    <x v="6"/>
    <s v="&quot;HMSA was better because of the comparison page&quot;"/>
  </r>
  <r>
    <x v="3"/>
    <n v="1"/>
    <x v="0"/>
    <x v="0"/>
    <s v="S"/>
    <n v="0"/>
    <x v="4"/>
    <x v="2"/>
    <x v="5"/>
    <m/>
    <x v="2"/>
    <x v="3"/>
    <s v="It was such a process trying to find health insurance that was affordable and covered enough of my medical costs."/>
    <x v="0"/>
    <s v="backs out of healthplanone.com site because she doesnt want to enter her info"/>
  </r>
  <r>
    <x v="3"/>
    <n v="2"/>
    <x v="1"/>
    <x v="0"/>
    <s v="A"/>
    <n v="0"/>
    <x v="0"/>
    <x v="0"/>
    <x v="2"/>
    <m/>
    <x v="0"/>
    <x v="2"/>
    <m/>
    <x v="5"/>
    <s v="Based on the montly costs (premium) I will keep shopping around…116 pages!"/>
  </r>
  <r>
    <x v="3"/>
    <n v="2"/>
    <x v="2"/>
    <x v="0"/>
    <s v="A"/>
    <n v="0"/>
    <x v="0"/>
    <x v="0"/>
    <x v="5"/>
    <s v="wasn't explicit info"/>
    <x v="0"/>
    <x v="5"/>
    <m/>
    <x v="0"/>
    <s v="&quot;i guess i dont get the correlation between hmsa and gyms&quot;"/>
  </r>
  <r>
    <x v="3"/>
    <n v="3"/>
    <x v="3"/>
    <x v="0"/>
    <s v="A"/>
    <n v="0"/>
    <x v="0"/>
    <x v="0"/>
    <x v="4"/>
    <m/>
    <x v="0"/>
    <x v="4"/>
    <m/>
    <x v="0"/>
    <s v="I guess I don't have to be this specific"/>
  </r>
  <r>
    <x v="3"/>
    <n v="3"/>
    <x v="3"/>
    <x v="1"/>
    <s v="A"/>
    <n v="1"/>
    <x v="1"/>
    <x v="0"/>
    <x v="5"/>
    <m/>
    <x v="0"/>
    <x v="5"/>
    <m/>
    <x v="0"/>
    <s v="guess im not finding that easily"/>
  </r>
  <r>
    <x v="3"/>
    <n v="4"/>
    <x v="4"/>
    <x v="0"/>
    <s v="A"/>
    <n v="0"/>
    <x v="0"/>
    <x v="0"/>
    <x v="2"/>
    <m/>
    <x v="0"/>
    <x v="2"/>
    <m/>
    <x v="7"/>
    <s v="HMSA was not laid out as much as Kaiser…in front of me in an concise way or as explanatory."/>
  </r>
  <r>
    <x v="4"/>
    <n v="1"/>
    <x v="0"/>
    <x v="0"/>
    <s v="A"/>
    <n v="0"/>
    <x v="0"/>
    <x v="0"/>
    <x v="4"/>
    <m/>
    <x v="0"/>
    <x v="4"/>
    <m/>
    <x v="0"/>
    <s v="I will probably ask my friends on facebook what doctor they use/go to."/>
  </r>
  <r>
    <x v="4"/>
    <n v="1"/>
    <x v="0"/>
    <x v="1"/>
    <s v="A"/>
    <n v="0"/>
    <x v="0"/>
    <x v="0"/>
    <x v="1"/>
    <m/>
    <x v="0"/>
    <x v="1"/>
    <m/>
    <x v="0"/>
    <m/>
  </r>
  <r>
    <x v="4"/>
    <n v="2"/>
    <x v="4"/>
    <x v="0"/>
    <s v="A"/>
    <n v="0"/>
    <x v="0"/>
    <x v="0"/>
    <x v="5"/>
    <m/>
    <x v="0"/>
    <x v="2"/>
    <m/>
    <x v="2"/>
    <m/>
  </r>
  <r>
    <x v="4"/>
    <n v="3"/>
    <x v="5"/>
    <x v="0"/>
    <s v="A"/>
    <n v="0"/>
    <x v="0"/>
    <x v="0"/>
    <x v="3"/>
    <m/>
    <x v="0"/>
    <x v="5"/>
    <m/>
    <x v="0"/>
    <m/>
  </r>
  <r>
    <x v="5"/>
    <n v="1"/>
    <x v="0"/>
    <x v="0"/>
    <s v="A"/>
    <n v="0"/>
    <x v="0"/>
    <x v="0"/>
    <x v="6"/>
    <s v="I am starting my search on a blank page and find little snippets of information about what I remember friends or family saying"/>
    <x v="0"/>
    <x v="5"/>
    <s v="I know what I need to do. I need to follow up with that number. I've looked at the different plans available to me. I will compare with other option"/>
    <x v="3"/>
    <m/>
  </r>
  <r>
    <x v="5"/>
    <n v="2"/>
    <x v="4"/>
    <x v="0"/>
    <s v="S"/>
    <n v="0"/>
    <x v="4"/>
    <x v="2"/>
    <x v="5"/>
    <s v="Um. I think, for me, 5 is a perfect score. There are still questions about which plan is easiest. I still want to call to get more info…cheapest and services they will provide when I do need to go to a doctor."/>
    <x v="3"/>
    <x v="5"/>
    <s v="Location stuff I didn't see that when I started my search. I went straight to plans and started looking."/>
    <x v="8"/>
    <m/>
  </r>
  <r>
    <x v="5"/>
    <n v="3"/>
    <x v="5"/>
    <x v="0"/>
    <s v="S"/>
    <n v="0"/>
    <x v="4"/>
    <x v="1"/>
    <x v="2"/>
    <m/>
    <x v="1"/>
    <x v="2"/>
    <m/>
    <x v="0"/>
    <m/>
  </r>
  <r>
    <x v="5"/>
    <n v="4"/>
    <x v="6"/>
    <x v="0"/>
    <s v="A"/>
    <n v="2"/>
    <x v="6"/>
    <x v="0"/>
    <x v="6"/>
    <s v="I put it as a 2, because I am confident with a bit more work I can figure it out, but I wasn't very successful."/>
    <x v="0"/>
    <x v="1"/>
    <m/>
    <x v="0"/>
    <s v="HMSA was a bit more compact. The Kaiser Permanente plans seemed really jumbled together. HMSA plan comparison was simpler to feel confident in my decision."/>
  </r>
  <r>
    <x v="6"/>
    <n v="1"/>
    <x v="0"/>
    <x v="0"/>
    <s v="A"/>
    <n v="0"/>
    <x v="0"/>
    <x v="0"/>
    <x v="5"/>
    <s v="It's not that hard. Once you go online, you can find the number for customer servcie."/>
    <x v="0"/>
    <x v="2"/>
    <s v="I think I have confidence in customer service. I can always go back to them if I don't understand, or have a question, say about costs."/>
    <x v="9"/>
    <m/>
  </r>
  <r>
    <x v="6"/>
    <n v="2"/>
    <x v="1"/>
    <x v="0"/>
    <s v="A"/>
    <n v="0"/>
    <x v="0"/>
    <x v="0"/>
    <x v="3"/>
    <s v="to research it online it's very frustrating. It's confusing. All these different plans. Some of them will tell you it's too new to evaluation completely. how do I know that new plan (HMo) will work well."/>
    <x v="0"/>
    <x v="5"/>
    <s v="Because I feel like I can rely on customer service to advise. me."/>
    <x v="0"/>
    <s v="I don't think there is any way of simplifying this."/>
  </r>
  <r>
    <x v="6"/>
    <n v="3"/>
    <x v="7"/>
    <x v="0"/>
    <s v="A"/>
    <n v="0"/>
    <x v="0"/>
    <x v="0"/>
    <x v="4"/>
    <m/>
    <x v="0"/>
    <x v="4"/>
    <m/>
    <x v="0"/>
    <m/>
  </r>
  <r>
    <x v="6"/>
    <n v="3"/>
    <x v="7"/>
    <x v="1"/>
    <s v="A"/>
    <n v="1"/>
    <x v="1"/>
    <x v="0"/>
    <x v="4"/>
    <m/>
    <x v="0"/>
    <x v="4"/>
    <m/>
    <x v="0"/>
    <m/>
  </r>
  <r>
    <x v="6"/>
    <n v="3"/>
    <x v="7"/>
    <x v="2"/>
    <s v="S"/>
    <n v="1"/>
    <x v="3"/>
    <x v="3"/>
    <x v="3"/>
    <s v=".it doesn't really tell me anything about teh doctor. Wait, I can click on view details. This doctor (Christina K Adams) is not accepting new patients. It doesn't tell me if the doctor is a good one I will like"/>
    <x v="2"/>
    <x v="3"/>
    <s v="the Web site doesn't tell me about the quality of the doctor. It tells me she's not accepting new patients and where she is located. Doesn't tell me if it's a fit for me."/>
    <x v="0"/>
    <s v="f they really had a genuine rating system, like &quot;rate them from 1-5&quot; the physicians will not allow it. But if the physician is really popular, that is useful"/>
  </r>
  <r>
    <x v="6"/>
    <n v="4"/>
    <x v="4"/>
    <x v="0"/>
    <s v="A"/>
    <n v="0"/>
    <x v="0"/>
    <x v="0"/>
    <x v="4"/>
    <m/>
    <x v="0"/>
    <x v="4"/>
    <m/>
    <x v="0"/>
    <m/>
  </r>
  <r>
    <x v="6"/>
    <n v="4"/>
    <x v="4"/>
    <x v="1"/>
    <s v="A"/>
    <n v="0"/>
    <x v="0"/>
    <x v="0"/>
    <x v="3"/>
    <s v="Um..the problems, like HMSA, there are so many options and plans that I am overwhelmed. I don't understand what all"/>
    <x v="0"/>
    <x v="3"/>
    <s v="Not very confident, just like the HMSA site. The sites are not beneficial for me. As a layman, I feel overwhelmed."/>
    <x v="2"/>
    <s v="When I don't know what to give anything, I give it a 3. Neutral"/>
  </r>
  <r>
    <x v="7"/>
    <n v="1"/>
    <x v="0"/>
    <x v="0"/>
    <s v="A"/>
    <n v="0"/>
    <x v="0"/>
    <x v="0"/>
    <x v="3"/>
    <m/>
    <x v="0"/>
    <x v="3"/>
    <s v="I just needed to have a ballpark idea of how much it would cost."/>
    <x v="4"/>
    <m/>
  </r>
  <r>
    <x v="7"/>
    <n v="2"/>
    <x v="8"/>
    <x v="0"/>
    <s v="A"/>
    <n v="0"/>
    <x v="0"/>
    <x v="0"/>
    <x v="6"/>
    <m/>
    <x v="0"/>
    <x v="6"/>
    <m/>
    <x v="0"/>
    <m/>
  </r>
  <r>
    <x v="7"/>
    <n v="3"/>
    <x v="1"/>
    <x v="0"/>
    <s v="A"/>
    <n v="1"/>
    <x v="1"/>
    <x v="0"/>
    <x v="5"/>
    <m/>
    <x v="0"/>
    <x v="3"/>
    <s v="I am stopping because I still need to investigate. To find what I can get (afford) for my money. Insurance is tricky. You need to know exactly what you are looking for."/>
    <x v="10"/>
    <s v="If they combine into one web site (HMSA and Kaiser)"/>
  </r>
  <r>
    <x v="8"/>
    <n v="1"/>
    <x v="0"/>
    <x v="0"/>
    <s v="A"/>
    <n v="0"/>
    <x v="0"/>
    <x v="0"/>
    <x v="4"/>
    <m/>
    <x v="0"/>
    <x v="4"/>
    <m/>
    <x v="0"/>
    <m/>
  </r>
  <r>
    <x v="8"/>
    <n v="2"/>
    <x v="4"/>
    <x v="0"/>
    <s v="A"/>
    <n v="1"/>
    <x v="1"/>
    <x v="0"/>
    <x v="1"/>
    <s v="It takes time to look at what's on the page and figure out which one applies to me. I click on it and it takes me to a page that asks me for my zip code."/>
    <x v="0"/>
    <x v="1"/>
    <s v="I would like to have some personal contact and KP makes me go through more steps just to get to that point."/>
    <x v="11"/>
    <m/>
  </r>
  <r>
    <x v="8"/>
    <n v="3"/>
    <x v="1"/>
    <x v="0"/>
    <s v="A"/>
    <n v="2"/>
    <x v="6"/>
    <x v="0"/>
    <x v="4"/>
    <m/>
    <x v="0"/>
    <x v="4"/>
    <m/>
    <x v="0"/>
    <m/>
  </r>
  <r>
    <x v="8"/>
    <n v="3"/>
    <x v="1"/>
    <x v="1"/>
    <s v="S"/>
    <n v="2"/>
    <x v="7"/>
    <x v="3"/>
    <x v="3"/>
    <s v="HMSA cuts some of the hoops out because the site is specific to Hawaii. The page seems easy to look at which makes it a better experience than Kaiser."/>
    <x v="2"/>
    <x v="3"/>
    <s v="I'm not sure what these buttons do. I will have to click on it."/>
    <x v="10"/>
    <s v="A way to have some contact with somebody. There are times that online chat is there, but I don't see it."/>
  </r>
  <r>
    <x v="8"/>
    <n v="4"/>
    <x v="7"/>
    <x v="0"/>
    <s v="S"/>
    <n v="0"/>
    <x v="4"/>
    <x v="2"/>
    <x v="5"/>
    <s v="I typed more information in the search than I needed to"/>
    <x v="1"/>
    <x v="2"/>
    <m/>
    <x v="0"/>
    <s v="If there is a chat option, that might be something that I find helpful. I don't normally use them but every once in awhile. Is there a number to call HMSA for more information. If I don't have someone in mind, I will type &quot;geriatrics&quot;. I probably talk to my own doctor for a recommendation. This seems to be easy enough to navigate."/>
  </r>
  <r>
    <x v="8"/>
    <n v="5"/>
    <x v="3"/>
    <x v="0"/>
    <s v="A"/>
    <n v="0"/>
    <x v="0"/>
    <x v="0"/>
    <x v="2"/>
    <m/>
    <x v="0"/>
    <x v="2"/>
    <m/>
    <x v="0"/>
    <m/>
  </r>
  <r>
    <x v="9"/>
    <n v="1"/>
    <x v="0"/>
    <x v="0"/>
    <s v="A"/>
    <n v="0"/>
    <x v="0"/>
    <x v="0"/>
    <x v="4"/>
    <m/>
    <x v="0"/>
    <x v="4"/>
    <m/>
    <x v="0"/>
    <m/>
  </r>
  <r>
    <x v="9"/>
    <n v="1"/>
    <x v="0"/>
    <x v="1"/>
    <s v="S"/>
    <n v="0"/>
    <x v="4"/>
    <x v="2"/>
    <x v="5"/>
    <s v="I have a lot of experience doing this. You go to Google, navigate and research."/>
    <x v="1"/>
    <x v="2"/>
    <s v="Because I am on the way to applying. This form is asking for my background."/>
    <x v="0"/>
    <s v="I just want a link to all the healthcare programs in hawaii"/>
  </r>
  <r>
    <x v="9"/>
    <n v="2"/>
    <x v="4"/>
    <x v="0"/>
    <s v="S"/>
    <n v="0"/>
    <x v="4"/>
    <x v="1"/>
    <x v="2"/>
    <s v="It was easy, because Medicare has one program. When I was NOT in Medicare and had to enroll in regular Kaiser programs, it was very confusing deciding what program to go with."/>
    <x v="1"/>
    <x v="2"/>
    <s v="I have been a member of Kaiser for 35 years"/>
    <x v="12"/>
    <m/>
  </r>
  <r>
    <x v="9"/>
    <n v="3"/>
    <x v="8"/>
    <x v="0"/>
    <s v="A"/>
    <n v="0"/>
    <x v="0"/>
    <x v="0"/>
    <x v="1"/>
    <s v="I never found the list of doctors"/>
    <x v="0"/>
    <x v="1"/>
    <s v="Not very confident."/>
    <x v="0"/>
    <s v="PUt a link here &quot;Find out about our doctors.&quot; Click it. Get bios."/>
  </r>
  <r>
    <x v="9"/>
    <n v="4"/>
    <x v="1"/>
    <x v="0"/>
    <s v="S"/>
    <n v="0"/>
    <x v="4"/>
    <x v="2"/>
    <x v="5"/>
    <s v="It was pretty easy. 4. Uh. I don't like to give 5s. There is always room for improvement."/>
    <x v="3"/>
    <x v="5"/>
    <s v="It seemed a lot easier to find my doctors. Their plans were side-by-side. Good click downs in each section."/>
    <x v="13"/>
    <m/>
  </r>
  <r>
    <x v="9"/>
    <n v="5"/>
    <x v="7"/>
    <x v="0"/>
    <s v="S"/>
    <n v="0"/>
    <x v="4"/>
    <x v="2"/>
    <x v="5"/>
    <m/>
    <x v="3"/>
    <x v="5"/>
    <m/>
    <x v="0"/>
    <m/>
  </r>
  <r>
    <x v="10"/>
    <n v="1"/>
    <x v="0"/>
    <x v="0"/>
    <s v="A"/>
    <n v="1"/>
    <x v="1"/>
    <x v="0"/>
    <x v="3"/>
    <s v="Because they could have made finding a plan more up front. It could have been a nice button to take me right into the rates and program"/>
    <x v="0"/>
    <x v="5"/>
    <s v="I am confident. Because, when I looked at these numbers they are higher than what I am currently paying."/>
    <x v="10"/>
    <m/>
  </r>
  <r>
    <x v="10"/>
    <n v="2"/>
    <x v="1"/>
    <x v="0"/>
    <s v="A"/>
    <n v="0"/>
    <x v="0"/>
    <x v="0"/>
    <x v="2"/>
    <s v="I  got a phone number when I try to click contact by phone. I will make final decisions based on talking to someone."/>
    <x v="0"/>
    <x v="2"/>
    <s v="Seeing that there is a specific number for Medicare."/>
    <x v="10"/>
    <s v=" I don't remember what my first click on the Web site was. HMSA has thought this one out."/>
  </r>
  <r>
    <x v="10"/>
    <n v="3"/>
    <x v="7"/>
    <x v="0"/>
    <s v="S"/>
    <n v="0"/>
    <x v="4"/>
    <x v="2"/>
    <x v="5"/>
    <s v="It took me a moment before I found all the filter options. It was clear I could sort this long list of doctors"/>
    <x v="1"/>
    <x v="2"/>
    <s v="I was able to find a doctor by specifically looking up what affected me...the COPd"/>
    <x v="0"/>
    <s v="pictures of the doctor. It gives me an idea of the age...uh...I could determine ethnicity. That's fairly important to me. I have experienced my doctor retiring. I recently went through this to find someone younger."/>
  </r>
  <r>
    <x v="10"/>
    <n v="4"/>
    <x v="3"/>
    <x v="0"/>
    <s v="S"/>
    <n v="0"/>
    <x v="4"/>
    <x v="1"/>
    <x v="2"/>
    <m/>
    <x v="1"/>
    <x v="2"/>
    <s v="I am very confident. I found it, it says authorized representative form. It has all the information."/>
    <x v="0"/>
    <m/>
  </r>
  <r>
    <x v="11"/>
    <n v="1"/>
    <x v="0"/>
    <x v="0"/>
    <s v="A"/>
    <n v="1"/>
    <x v="1"/>
    <x v="0"/>
    <x v="3"/>
    <s v="I have never done it this way. Having to look it up takes awhile...takes some thinking"/>
    <x v="0"/>
    <x v="3"/>
    <s v=" am not familiar using the computer to pick something out. You have so many different things to look at. I don't have the time."/>
    <x v="0"/>
    <m/>
  </r>
  <r>
    <x v="11"/>
    <n v="2"/>
    <x v="4"/>
    <x v="0"/>
    <s v="A"/>
    <n v="0"/>
    <x v="0"/>
    <x v="0"/>
    <x v="4"/>
    <m/>
    <x v="0"/>
    <x v="4"/>
    <m/>
    <x v="0"/>
    <m/>
  </r>
  <r>
    <x v="11"/>
    <n v="2"/>
    <x v="4"/>
    <x v="1"/>
    <s v="A"/>
    <n v="1"/>
    <x v="1"/>
    <x v="0"/>
    <x v="4"/>
    <m/>
    <x v="0"/>
    <x v="4"/>
    <m/>
    <x v="0"/>
    <m/>
  </r>
  <r>
    <x v="11"/>
    <n v="2"/>
    <x v="4"/>
    <x v="2"/>
    <s v="A"/>
    <n v="0"/>
    <x v="0"/>
    <x v="0"/>
    <x v="6"/>
    <s v="Because of my inability to work with the computer. I am not that good with the computer."/>
    <x v="0"/>
    <x v="3"/>
    <s v="Well, I've had experience with Kaiser. I had it several years."/>
    <x v="10"/>
    <s v="They could make it better by lowering the price"/>
  </r>
  <r>
    <x v="11"/>
    <n v="3"/>
    <x v="1"/>
    <x v="0"/>
    <s v="A"/>
    <n v="0"/>
    <x v="0"/>
    <x v="0"/>
    <x v="5"/>
    <s v="I am a little familiar with it"/>
    <x v="0"/>
    <x v="5"/>
    <s v="Because my friends talk highly about HMSA. They like the program and that's why they stick with it"/>
    <x v="10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x v="0"/>
    <s v="16:10"/>
    <x v="0"/>
    <s v="Alot of info with small type"/>
    <x v="0"/>
    <x v="0"/>
  </r>
  <r>
    <x v="0"/>
    <s v="18:30"/>
    <x v="0"/>
    <s v="Doctor search results did not match expectations"/>
    <x v="1"/>
    <x v="0"/>
  </r>
  <r>
    <x v="0"/>
    <s v="30:25"/>
    <x v="1"/>
    <s v="Item looked like it was clickable but it was not"/>
    <x v="2"/>
    <x v="0"/>
  </r>
  <r>
    <x v="0"/>
    <s v="32:45"/>
    <x v="1"/>
    <s v="Could not find phone number where she expected to. (User left site)"/>
    <x v="3"/>
    <x v="1"/>
  </r>
  <r>
    <x v="0"/>
    <s v="48:50"/>
    <x v="2"/>
    <s v="Unsure about word meaning (max out of pocket)"/>
    <x v="4"/>
    <x v="2"/>
  </r>
  <r>
    <x v="0"/>
    <s v="52:25"/>
    <x v="2"/>
    <s v="Unsure about word meaning (household income)"/>
    <x v="4"/>
    <x v="2"/>
  </r>
  <r>
    <x v="0"/>
    <s v="53:50"/>
    <x v="2"/>
    <s v="User sees she doesn't qualify for stomething and has to &quot;start all over&quot;"/>
    <x v="5"/>
    <x v="3"/>
  </r>
  <r>
    <x v="1"/>
    <s v="08:03"/>
    <x v="3"/>
    <s v="Sees &quot;Annual Wellness Exam&quot;, wants to click on it but can't"/>
    <x v="2"/>
    <x v="4"/>
  </r>
  <r>
    <x v="1"/>
    <s v="14:00"/>
    <x v="3"/>
    <s v="He is unaware if where he is at at the moment"/>
    <x v="3"/>
    <x v="4"/>
  </r>
  <r>
    <x v="1"/>
    <s v="19:15"/>
    <x v="3"/>
    <s v="Didn't initially see the button to download the application"/>
    <x v="6"/>
    <x v="0"/>
  </r>
  <r>
    <x v="1"/>
    <s v="28:50"/>
    <x v="2"/>
    <s v="Clicked element that looked like a link/button, nothing happened. He asked &quot;whats going on&quot;"/>
    <x v="2"/>
    <x v="0"/>
  </r>
  <r>
    <x v="1"/>
    <s v="29:32"/>
    <x v="2"/>
    <s v="He was surprised that he left the form he was filling out and landed on a different page."/>
    <x v="3"/>
    <x v="4"/>
  </r>
  <r>
    <x v="1"/>
    <s v="31:10"/>
    <x v="2"/>
    <s v="Hovered on infoball to get a definition on &quot;HSA Qualified&quot;, still was unsure after reading text"/>
    <x v="4"/>
    <x v="4"/>
  </r>
  <r>
    <x v="1"/>
    <s v="32:55"/>
    <x v="2"/>
    <s v="Unsure about what &quot;outpatient service&quot; means"/>
    <x v="4"/>
    <x v="4"/>
  </r>
  <r>
    <x v="1"/>
    <s v="44:40"/>
    <x v="4"/>
    <s v="User abandons site and uses google to find info about gym membership"/>
    <x v="7"/>
    <x v="1"/>
  </r>
  <r>
    <x v="2"/>
    <n v="0.60069444444444442"/>
    <x v="0"/>
    <s v="Confused about terminology used,(PPO vs HMO) and confused about how they are priced out"/>
    <x v="4"/>
    <x v="3"/>
  </r>
  <r>
    <x v="2"/>
    <s v="31:30"/>
    <x v="0"/>
    <s v="Confusion about PPO and HMO again"/>
    <x v="4"/>
    <x v="0"/>
  </r>
  <r>
    <x v="2"/>
    <s v="45:10"/>
    <x v="1"/>
    <s v="They have a discount but it doesnt tell me what gyms"/>
    <x v="7"/>
    <x v="0"/>
  </r>
  <r>
    <x v="2"/>
    <s v="45:20"/>
    <x v="1"/>
    <s v="Clicks on graphic and expects to be taken elsewhere- she abandons and goes looking for a phone number"/>
    <x v="2"/>
    <x v="1"/>
  </r>
  <r>
    <x v="2"/>
    <s v="57:20"/>
    <x v="2"/>
    <s v="Clicks on &quot;view all plans&quot; button and reacts when nothing happens"/>
    <x v="2"/>
    <x v="0"/>
  </r>
  <r>
    <x v="2"/>
    <s v="1:01:30"/>
    <x v="2"/>
    <s v="Confused about deductable classification and category visual organization. Later comments that it is very hard to compare plans"/>
    <x v="6"/>
    <x v="3"/>
  </r>
  <r>
    <x v="3"/>
    <s v="20:10"/>
    <x v="0"/>
    <s v="Unsure about terminology (coinsurance)"/>
    <x v="4"/>
    <x v="4"/>
  </r>
  <r>
    <x v="3"/>
    <s v="31:10"/>
    <x v="1"/>
    <s v="Aandons task after scanning active &amp; fit PDF, goes to google to look for participating gyms"/>
    <x v="7"/>
    <x v="1"/>
  </r>
  <r>
    <x v="3"/>
    <s v="52:10"/>
    <x v="2"/>
    <s v="Clicks on &quot;individual and families&quot; text while expecting it to take her somewhere"/>
    <x v="2"/>
    <x v="0"/>
  </r>
  <r>
    <x v="3"/>
    <s v="54:00"/>
    <x v="2"/>
    <s v="Comments on the amount of text to read"/>
    <x v="0"/>
    <x v="4"/>
  </r>
  <r>
    <x v="4"/>
    <s v="34:35"/>
    <x v="2"/>
    <s v="Might get more frustrated if she didnt see the live chat"/>
    <x v="8"/>
    <x v="3"/>
  </r>
  <r>
    <x v="4"/>
    <s v="50:30"/>
    <x v="4"/>
    <s v="Cant find gym info while reading wall of text in PDF"/>
    <x v="0"/>
    <x v="1"/>
  </r>
  <r>
    <x v="5"/>
    <s v="11:45"/>
    <x v="0"/>
    <s v="Would call instead of trying to synthesize the page"/>
    <x v="0"/>
    <x v="0"/>
  </r>
  <r>
    <x v="5"/>
    <s v="16:16"/>
    <x v="0"/>
    <s v="Not sure what coinsurance means"/>
    <x v="4"/>
    <x v="4"/>
  </r>
  <r>
    <x v="5"/>
    <s v="19:10"/>
    <x v="0"/>
    <s v="Abandons and would call"/>
    <x v="9"/>
    <x v="1"/>
  </r>
  <r>
    <x v="5"/>
    <s v="24:20"/>
    <x v="2"/>
    <s v="Clicks multiple times on &quot;individual and families&quot; text while expecting it to take her somewhere"/>
    <x v="2"/>
    <x v="3"/>
  </r>
  <r>
    <x v="5"/>
    <s v="29:55"/>
    <x v="2"/>
    <s v="Looks for a premium button and cant find it"/>
    <x v="6"/>
    <x v="0"/>
  </r>
  <r>
    <x v="5"/>
    <s v="39:25"/>
    <x v="4"/>
    <s v="Needed to calculate the hours provided into a more relatable format"/>
    <x v="6"/>
    <x v="0"/>
  </r>
  <r>
    <x v="6"/>
    <s v="10:40"/>
    <x v="3"/>
    <s v="Clicks on right arrow  on freedom to choose, nothing happens, clicks on map markers, gets a pop over and abandons the map"/>
    <x v="2"/>
    <x v="1"/>
  </r>
  <r>
    <x v="6"/>
    <s v="24:20"/>
    <x v="0"/>
    <s v="Second time he noted about the amount of plans available (too many)"/>
    <x v="9"/>
    <x v="2"/>
  </r>
  <r>
    <x v="6"/>
    <s v="30:40"/>
    <x v="0"/>
    <s v="Notes there is alot of work involved in making a selection while reading through the PDF - ultimately abandons site"/>
    <x v="9"/>
    <x v="1"/>
  </r>
  <r>
    <x v="6"/>
    <s v="10:45 (Video 2)"/>
    <x v="2"/>
    <s v="Abandons site because he had difficulty digesting the site info"/>
    <x v="9"/>
    <x v="1"/>
  </r>
  <r>
    <x v="6"/>
    <s v="15:25 (Video 2)"/>
    <x v="2"/>
    <s v="Again comments on the way info is displayed and that there is too much of it"/>
    <x v="6"/>
    <x v="1"/>
  </r>
  <r>
    <x v="7"/>
    <s v="10:30"/>
    <x v="2"/>
    <s v="Clicks multiple times on &quot;individual and families&quot; text while expecting it to take her somewhere"/>
    <x v="2"/>
    <x v="3"/>
  </r>
  <r>
    <x v="7"/>
    <s v="16:45"/>
    <x v="2"/>
    <s v="Doesnt know terminology (hsa-qualified)"/>
    <x v="4"/>
    <x v="0"/>
  </r>
  <r>
    <x v="7"/>
    <s v="18:45"/>
    <x v="2"/>
    <s v="Shock at price, KP showed her one of the most expensive prices without letting her know other options?"/>
    <x v="1"/>
    <x v="3"/>
  </r>
  <r>
    <x v="7"/>
    <s v="35:15"/>
    <x v="5"/>
    <s v="Clicks on &quot;Doctors&quot; tab multiple times expecting something to happen"/>
    <x v="2"/>
    <x v="0"/>
  </r>
  <r>
    <x v="7"/>
    <s v="49:30"/>
    <x v="0"/>
    <s v="Doesn't know terminology (EUTF)"/>
    <x v="4"/>
    <x v="0"/>
  </r>
  <r>
    <x v="8"/>
    <s v="12:13"/>
    <x v="3"/>
    <s v="Doesnt understand medicare meaning"/>
    <x v="4"/>
    <x v="0"/>
  </r>
  <r>
    <x v="8"/>
    <s v="40:25"/>
    <x v="6"/>
    <s v="Sees two doctors in search result"/>
    <x v="9"/>
    <x v="4"/>
  </r>
  <r>
    <x v="9"/>
    <s v="16:38"/>
    <x v="2"/>
    <s v="Clicks multiple times on &quot;medicare&quot; text while expecting it to take her somewhere"/>
    <x v="2"/>
    <x v="0"/>
  </r>
  <r>
    <x v="9"/>
    <s v="30:30"/>
    <x v="2"/>
    <s v="Was looking for &quot;primary care physicians&quot; on a dropdown but could not find it"/>
    <x v="1"/>
    <x v="0"/>
  </r>
  <r>
    <x v="9"/>
    <s v="33:40"/>
    <x v="5"/>
    <s v="She is searching for doctors but is navigating via location. She is confused why she is not seeing doctors"/>
    <x v="10"/>
    <x v="1"/>
  </r>
  <r>
    <x v="9"/>
    <s v="45:00"/>
    <x v="6"/>
    <s v="remarks on the font size on the modal &quot;God, this is small&quot;"/>
    <x v="0"/>
    <x v="4"/>
  </r>
  <r>
    <x v="10"/>
    <s v="13:35"/>
    <x v="2"/>
    <s v="Clicks multiple times on &quot;medicare&quot; text while expecting it to take her somewhere"/>
    <x v="2"/>
    <x v="0"/>
  </r>
  <r>
    <x v="10"/>
    <s v="33:30"/>
    <x v="0"/>
    <s v="comments on the information overload on the doctors search results screen"/>
    <x v="9"/>
    <x v="0"/>
  </r>
  <r>
    <x v="11"/>
    <s v="Disregard"/>
    <x v="7"/>
    <m/>
    <x v="11"/>
    <x v="5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2">
  <r>
    <n v="1"/>
    <d v="2018-04-24T00:00:00"/>
    <x v="0"/>
    <x v="0"/>
    <x v="0"/>
    <s v="https://validately.com/tracker_shares/0f649610-f84a-4f77-a0c4-6f108ee97b6f"/>
    <s v="13m58s"/>
    <n v="13"/>
    <n v="58"/>
    <m/>
  </r>
  <r>
    <n v="2"/>
    <d v="2018-04-24T00:00:00"/>
    <x v="0"/>
    <x v="1"/>
    <x v="1"/>
    <s v="https://validately.com/tracker_shares/c7fbb0b6-5007-4308-906e-d4872c6ebccd"/>
    <s v="13m58s"/>
    <n v="13"/>
    <n v="58"/>
    <s v="duplicate of 1"/>
  </r>
  <r>
    <n v="3"/>
    <d v="2018-04-24T00:00:00"/>
    <x v="0"/>
    <x v="2"/>
    <x v="0"/>
    <s v="https://validately.com/tracker_shares/9f6ede8a-d5fa-407e-adf8-3439b389a6f7"/>
    <s v="0m48s"/>
    <n v="0"/>
    <n v="48"/>
    <m/>
  </r>
  <r>
    <n v="4"/>
    <d v="2018-04-24T00:00:00"/>
    <x v="0"/>
    <x v="3"/>
    <x v="2"/>
    <s v="https://validately.com/tracker_shares/7870c9b0-ee1c-4d1f-8542-ddf15a121d2a"/>
    <s v="0m35s"/>
    <n v="0"/>
    <n v="35"/>
    <m/>
  </r>
  <r>
    <n v="5"/>
    <d v="2018-04-24T00:00:00"/>
    <x v="0"/>
    <x v="4"/>
    <x v="3"/>
    <s v="https://validately.com/tracker_shares/2df6d5cd-9369-4be5-b3ad-a026f0f1983b"/>
    <s v="0m29s"/>
    <n v="0"/>
    <n v="29"/>
    <m/>
  </r>
  <r>
    <n v="6"/>
    <d v="2018-04-24T00:00:00"/>
    <x v="0"/>
    <x v="5"/>
    <x v="0"/>
    <s v="https://validately.com/tracker_shares/f3cb6570-52de-4134-a485-6977d15a7536"/>
    <s v="0m52s"/>
    <n v="0"/>
    <n v="52"/>
    <m/>
  </r>
  <r>
    <n v="7"/>
    <d v="2018-04-24T00:00:00"/>
    <x v="0"/>
    <x v="6"/>
    <x v="0"/>
    <s v="https://validately.com/tracker_shares/9d93ed01-0802-4075-9a33-cfb61ea0c452"/>
    <s v="0m19s"/>
    <n v="0"/>
    <n v="19"/>
    <m/>
  </r>
  <r>
    <n v="8"/>
    <d v="2018-04-24T00:00:00"/>
    <x v="1"/>
    <x v="7"/>
    <x v="4"/>
    <s v="https://validately.com/tracker_shares/724b76d2-7cc7-467b-ab64-397be4e1284a"/>
    <s v="0m55s"/>
    <n v="0"/>
    <n v="55"/>
    <m/>
  </r>
  <r>
    <n v="9"/>
    <d v="2018-04-24T00:00:00"/>
    <x v="1"/>
    <x v="8"/>
    <x v="2"/>
    <s v="https://validately.com/tracker_shares/6fa4b782-7702-4586-94dd-fd52f1145595"/>
    <s v="0m45s"/>
    <n v="0"/>
    <n v="45"/>
    <m/>
  </r>
  <r>
    <n v="10"/>
    <d v="2018-04-24T00:00:00"/>
    <x v="1"/>
    <x v="9"/>
    <x v="2"/>
    <s v="https://validately.com/tracker_shares/f4ec8798-9af0-4253-a072-689dba0a9538"/>
    <s v="0m32s"/>
    <n v="0"/>
    <n v="32"/>
    <m/>
  </r>
  <r>
    <n v="11"/>
    <d v="2018-04-24T00:00:00"/>
    <x v="1"/>
    <x v="10"/>
    <x v="1"/>
    <s v="https://validately.com/tracker_shares/76603fce-9320-49d7-814a-fbf651841eb6"/>
    <s v="14m52s"/>
    <n v="14"/>
    <n v="52"/>
    <m/>
  </r>
  <r>
    <n v="12"/>
    <d v="2018-04-24T00:00:00"/>
    <x v="1"/>
    <x v="11"/>
    <x v="0"/>
    <s v="https://validately.com/tracker_shares/58eb60a8-d880-4f62-8649-c9ad59728c14"/>
    <s v="0m28s"/>
    <n v="0"/>
    <n v="28"/>
    <m/>
  </r>
  <r>
    <n v="13"/>
    <d v="2018-04-24T00:00:00"/>
    <x v="1"/>
    <x v="12"/>
    <x v="1"/>
    <s v="https://validately.com/tracker_shares/cfa4de97-e502-4fc8-98ed-54aa4efcd50c"/>
    <s v="0m36s"/>
    <n v="0"/>
    <n v="36"/>
    <m/>
  </r>
  <r>
    <n v="14"/>
    <d v="2018-04-24T00:00:00"/>
    <x v="1"/>
    <x v="13"/>
    <x v="0"/>
    <s v="https://validately.com/tracker_shares/d967ebfd-fdcc-48a8-bee7-4d2d80a81c52"/>
    <s v="0m11s"/>
    <n v="0"/>
    <n v="11"/>
    <m/>
  </r>
  <r>
    <n v="15"/>
    <d v="2018-04-24T00:00:00"/>
    <x v="1"/>
    <x v="14"/>
    <x v="0"/>
    <s v="https://validately.com/tracker_shares/e39db375-c4c6-4791-b6ae-b84f3770d2b6"/>
    <s v="0m33s"/>
    <n v="0"/>
    <n v="33"/>
    <m/>
  </r>
  <r>
    <n v="16"/>
    <d v="2018-04-24T00:00:00"/>
    <x v="1"/>
    <x v="15"/>
    <x v="3"/>
    <s v="https://validately.com/tracker_shares/1177a89c-da70-4207-8384-8aa9f6155582"/>
    <s v="1m1s"/>
    <n v="1"/>
    <n v="1"/>
    <m/>
  </r>
  <r>
    <n v="17"/>
    <d v="2018-04-24T00:00:00"/>
    <x v="1"/>
    <x v="16"/>
    <x v="1"/>
    <s v="https://validately.com/tracker_shares/db27c4b0-61e4-47f9-834b-a8aedc6355e3"/>
    <s v="1m15s"/>
    <n v="1"/>
    <n v="15"/>
    <m/>
  </r>
  <r>
    <n v="18"/>
    <d v="2018-04-24T00:00:00"/>
    <x v="1"/>
    <x v="17"/>
    <x v="0"/>
    <s v="https://validately.com/tracker_shares/d4ab7199-7bfa-4901-810c-a210b33ba364"/>
    <s v="1m7s"/>
    <n v="1"/>
    <n v="7"/>
    <m/>
  </r>
  <r>
    <n v="19"/>
    <d v="2018-04-24T00:00:00"/>
    <x v="1"/>
    <x v="18"/>
    <x v="0"/>
    <s v="https://validately.com/tracker_shares/0242a0a1-99fe-4669-912e-aa5e1dc6fd35"/>
    <s v="0m22s"/>
    <n v="0"/>
    <n v="22"/>
    <m/>
  </r>
  <r>
    <n v="20"/>
    <d v="2018-04-24T00:00:00"/>
    <x v="2"/>
    <x v="19"/>
    <x v="0"/>
    <s v="https://validately.com/tracker_shares/9f843b68-5008-4e9e-9c36-f6843abfdd00"/>
    <s v="1m32s"/>
    <n v="1"/>
    <n v="32"/>
    <m/>
  </r>
  <r>
    <n v="21"/>
    <d v="2018-04-24T00:00:00"/>
    <x v="2"/>
    <x v="20"/>
    <x v="0"/>
    <s v="https://validately.com/tracker_shares/0ca4ce23-d58e-4553-b72e-ec9cfa320b6a"/>
    <s v="2m59s"/>
    <n v="2"/>
    <n v="59"/>
    <m/>
  </r>
  <r>
    <n v="22"/>
    <d v="2018-04-24T00:00:00"/>
    <x v="2"/>
    <x v="21"/>
    <x v="0"/>
    <s v="https://validately.com/tracker_shares/d00f24b4-8fde-4441-9954-5cb1cb698872"/>
    <s v="0m22s"/>
    <n v="0"/>
    <n v="22"/>
    <m/>
  </r>
  <r>
    <n v="23"/>
    <d v="2018-04-24T00:00:00"/>
    <x v="2"/>
    <x v="22"/>
    <x v="0"/>
    <s v="https://validately.com/tracker_shares/33aa7793-dc1c-4ab7-b9cc-6608adcbce0b"/>
    <s v="0m29s"/>
    <n v="0"/>
    <n v="29"/>
    <m/>
  </r>
  <r>
    <n v="24"/>
    <d v="2018-04-24T00:00:00"/>
    <x v="2"/>
    <x v="23"/>
    <x v="0"/>
    <s v="https://validately.com/tracker_shares/ea213264-be91-4e19-88a6-59e440664acf"/>
    <s v="1m12s"/>
    <n v="1"/>
    <n v="12"/>
    <m/>
  </r>
  <r>
    <n v="25"/>
    <d v="2018-04-24T00:00:00"/>
    <x v="2"/>
    <x v="24"/>
    <x v="0"/>
    <s v="https://validately.com/tracker_shares/1c1c5dec-bbac-406d-b61d-9a2bb4d87edd"/>
    <s v="0m25s"/>
    <n v="0"/>
    <n v="25"/>
    <m/>
  </r>
  <r>
    <n v="26"/>
    <d v="2018-04-24T00:00:00"/>
    <x v="2"/>
    <x v="25"/>
    <x v="0"/>
    <s v="https://validately.com/tracker_shares/40aa9ab3-7607-4577-a4bc-e6b67c161f74"/>
    <s v="2m17s"/>
    <n v="2"/>
    <n v="17"/>
    <m/>
  </r>
  <r>
    <n v="27"/>
    <d v="2018-04-24T00:00:00"/>
    <x v="3"/>
    <x v="26"/>
    <x v="1"/>
    <s v="https://validately.com/tracker_shares/e7b1ead9-0704-4fa7-aefb-92c874b9e5fd"/>
    <s v="1m42s"/>
    <n v="1"/>
    <n v="42"/>
    <m/>
  </r>
  <r>
    <n v="28"/>
    <d v="2018-04-24T00:00:00"/>
    <x v="3"/>
    <x v="27"/>
    <x v="0"/>
    <s v="https://validately.com/tracker_shares/e3d0f923-bf5e-43d7-b1e3-4d6a91a3f3a5"/>
    <s v="2m2s"/>
    <n v="2"/>
    <n v="2"/>
    <m/>
  </r>
  <r>
    <n v="29"/>
    <d v="2018-04-24T00:00:00"/>
    <x v="3"/>
    <x v="28"/>
    <x v="0"/>
    <s v="https://validately.com/tracker_shares/8c79af8c-6421-4d46-b973-7ae9ddd369c1"/>
    <s v="0m20s"/>
    <n v="0"/>
    <n v="20"/>
    <m/>
  </r>
  <r>
    <n v="30"/>
    <d v="2018-04-24T00:00:00"/>
    <x v="3"/>
    <x v="29"/>
    <x v="0"/>
    <s v="https://validately.com/tracker_shares/4c0ca499-f03e-44b8-bd1d-fb99bd8f2ece"/>
    <s v="0m30s"/>
    <n v="0"/>
    <n v="30"/>
    <m/>
  </r>
  <r>
    <n v="31"/>
    <d v="2018-04-24T00:00:00"/>
    <x v="3"/>
    <x v="30"/>
    <x v="0"/>
    <s v="https://validately.com/tracker_shares/35b33c82-146a-4570-82a8-1872d68c9d02"/>
    <s v="0m38s"/>
    <n v="0"/>
    <n v="38"/>
    <m/>
  </r>
  <r>
    <n v="32"/>
    <d v="2018-04-24T00:00:00"/>
    <x v="3"/>
    <x v="31"/>
    <x v="3"/>
    <s v="https://validately.com/tracker_shares/67229664-7ca5-470c-aca1-cd8d58daf212"/>
    <s v="0m38s"/>
    <n v="0"/>
    <n v="38"/>
    <m/>
  </r>
  <r>
    <n v="33"/>
    <d v="2018-04-24T00:00:00"/>
    <x v="4"/>
    <x v="32"/>
    <x v="0"/>
    <s v="https://validately.com/tracker_shares/332e62a8-19c5-492f-8583-7e6b474a1604"/>
    <s v="0m26s"/>
    <n v="0"/>
    <n v="26"/>
    <m/>
  </r>
  <r>
    <n v="34"/>
    <d v="2018-04-24T00:00:00"/>
    <x v="4"/>
    <x v="33"/>
    <x v="0"/>
    <s v="https://validately.com/tracker_shares/9220257e-1cae-4026-9312-25b6fcc3409a"/>
    <s v="0m21s"/>
    <n v="0"/>
    <n v="21"/>
    <m/>
  </r>
  <r>
    <n v="35"/>
    <d v="2018-04-24T00:00:00"/>
    <x v="4"/>
    <x v="34"/>
    <x v="0"/>
    <s v="https://validately.com/tracker_shares/3acd141d-092b-4dd2-a724-a768ec591a63"/>
    <s v="0m58s"/>
    <n v="0"/>
    <n v="58"/>
    <m/>
  </r>
  <r>
    <n v="36"/>
    <d v="2018-04-24T00:00:00"/>
    <x v="4"/>
    <x v="35"/>
    <x v="0"/>
    <s v="https://validately.com/tracker_shares/ac0c40e8-ab49-4d6f-a8d5-e05e869e9841"/>
    <s v="9m53s"/>
    <n v="9"/>
    <n v="53"/>
    <m/>
  </r>
  <r>
    <n v="37"/>
    <d v="2018-04-24T00:00:00"/>
    <x v="5"/>
    <x v="36"/>
    <x v="0"/>
    <s v="https://validately.com/tracker_shares/8ce71228-7474-480d-be62-c9e898571944"/>
    <s v="2m7s"/>
    <n v="2"/>
    <n v="7"/>
    <m/>
  </r>
  <r>
    <n v="38"/>
    <d v="2018-04-24T00:00:00"/>
    <x v="5"/>
    <x v="37"/>
    <x v="0"/>
    <s v="https://validately.com/tracker_shares/fa2cb2c9-a253-431e-a915-21f46a0210b8"/>
    <s v="1m31s"/>
    <n v="1"/>
    <n v="31"/>
    <m/>
  </r>
  <r>
    <n v="39"/>
    <d v="2018-04-24T00:00:00"/>
    <x v="5"/>
    <x v="38"/>
    <x v="0"/>
    <s v="https://validately.com/tracker_shares/173fe8fc-08ac-4a98-8ec3-d9daae0cb6d6"/>
    <s v="2m53s"/>
    <n v="2"/>
    <n v="53"/>
    <m/>
  </r>
  <r>
    <n v="40"/>
    <d v="2018-04-24T00:00:00"/>
    <x v="5"/>
    <x v="39"/>
    <x v="0"/>
    <s v="https://validately.com/tracker_shares/55e1d6ab-0121-4496-9131-ee5006324d87"/>
    <s v="0m23s"/>
    <n v="0"/>
    <n v="23"/>
    <m/>
  </r>
  <r>
    <n v="41"/>
    <d v="2018-04-24T00:00:00"/>
    <x v="5"/>
    <x v="40"/>
    <x v="0"/>
    <s v="https://validately.com/tracker_shares/233466c1-33e3-4efd-8bf8-1cdaeae7bf5f"/>
    <s v="1m24s"/>
    <n v="1"/>
    <n v="24"/>
    <m/>
  </r>
  <r>
    <n v="42"/>
    <d v="2018-04-24T00:00:00"/>
    <x v="5"/>
    <x v="41"/>
    <x v="0"/>
    <s v="https://validately.com/tracker_shares/94a00e89-7623-45a7-b8c6-fe34fafe1db8"/>
    <s v="0m47s"/>
    <n v="0"/>
    <n v="47"/>
    <s v="duplicate of 41?"/>
  </r>
  <r>
    <n v="43"/>
    <d v="2018-04-24T00:00:00"/>
    <x v="5"/>
    <x v="42"/>
    <x v="0"/>
    <s v="https://validately.com/tracker_shares/aca92243-f488-43de-a7ac-cb9d88c801b2"/>
    <s v="0m32s"/>
    <n v="0"/>
    <n v="32"/>
    <m/>
  </r>
  <r>
    <n v="44"/>
    <d v="2018-04-24T00:00:00"/>
    <x v="5"/>
    <x v="43"/>
    <x v="0"/>
    <s v="https://validately.com/tracker_shares/5b78bf4a-57ab-49bd-b780-87191585de5f"/>
    <s v="0m15s"/>
    <n v="0"/>
    <n v="15"/>
    <m/>
  </r>
  <r>
    <n v="45"/>
    <d v="2018-04-24T00:00:00"/>
    <x v="5"/>
    <x v="44"/>
    <x v="0"/>
    <s v="https://validately.com/tracker_shares/8d96f759-bc1c-4a1d-b1d1-55dbc81aac80"/>
    <s v="1m41s"/>
    <n v="1"/>
    <n v="41"/>
    <m/>
  </r>
  <r>
    <n v="46"/>
    <d v="2018-04-24T00:00:00"/>
    <x v="5"/>
    <x v="45"/>
    <x v="1"/>
    <s v="https://validately.com/tracker_shares/1389e094-6a41-4409-a4db-908b2c26fb12"/>
    <s v="0m55s"/>
    <n v="0"/>
    <n v="55"/>
    <m/>
  </r>
  <r>
    <n v="47"/>
    <d v="2018-04-24T00:00:00"/>
    <x v="5"/>
    <x v="46"/>
    <x v="0"/>
    <s v="https://validately.com/tracker_shares/bf141150-0fc3-4833-b003-5748aa6ed1cf"/>
    <s v="0m35s"/>
    <n v="0"/>
    <n v="35"/>
    <m/>
  </r>
  <r>
    <n v="48"/>
    <d v="2018-04-24T00:00:00"/>
    <x v="5"/>
    <x v="47"/>
    <x v="0"/>
    <s v="https://validately.com/tracker_shares/23cdb3ca-2ea6-4563-bfba-0e1b93e20918"/>
    <s v="1m6s"/>
    <n v="1"/>
    <n v="6"/>
    <m/>
  </r>
  <r>
    <n v="49"/>
    <d v="2018-04-24T00:00:00"/>
    <x v="5"/>
    <x v="48"/>
    <x v="0"/>
    <s v="https://validately.com/tracker_shares/509aa5d7-4aa0-48c9-b72a-4f393731edc7"/>
    <s v="1m2s"/>
    <n v="1"/>
    <n v="2"/>
    <m/>
  </r>
  <r>
    <n v="50"/>
    <d v="2018-04-24T00:00:00"/>
    <x v="5"/>
    <x v="49"/>
    <x v="0"/>
    <s v="https://validately.com/tracker_shares/58788339-cc7f-4329-b128-71962c697c05"/>
    <s v="0m27s"/>
    <n v="0"/>
    <n v="27"/>
    <m/>
  </r>
  <r>
    <n v="51"/>
    <d v="2018-04-24T00:00:00"/>
    <x v="5"/>
    <x v="50"/>
    <x v="0"/>
    <s v="https://validately.com/tracker_shares/cc4fe5d6-b5ae-4db5-aa62-65233261908b"/>
    <s v="3m30s"/>
    <n v="3"/>
    <n v="30"/>
    <m/>
  </r>
  <r>
    <n v="52"/>
    <d v="2018-04-24T00:00:00"/>
    <x v="5"/>
    <x v="51"/>
    <x v="0"/>
    <s v="https://validately.com/tracker_shares/01abbfcd-4ce8-4488-ad64-c979f7b1a2eb"/>
    <s v="2m10s"/>
    <n v="2"/>
    <n v="10"/>
    <m/>
  </r>
  <r>
    <n v="53"/>
    <d v="2018-04-25T00:00:00"/>
    <x v="6"/>
    <x v="52"/>
    <x v="0"/>
    <s v="https://validately.com/tracker_shares/be91d8fa-84fb-473f-8fbc-10a3a4b4b7de"/>
    <s v="0m34s"/>
    <n v="0"/>
    <n v="34"/>
    <m/>
  </r>
  <r>
    <n v="54"/>
    <d v="2018-04-25T00:00:00"/>
    <x v="6"/>
    <x v="53"/>
    <x v="1"/>
    <s v="https://validately.com/tracker_shares/42d1394e-7664-45fc-a614-7db9997fcf6a"/>
    <s v="0m45s"/>
    <n v="0"/>
    <n v="45"/>
    <m/>
  </r>
  <r>
    <n v="55"/>
    <d v="2018-04-25T00:00:00"/>
    <x v="6"/>
    <x v="54"/>
    <x v="0"/>
    <s v="https://validately.com/tracker_shares/bc3a1417-dd0d-47f3-961e-8a63c6116a5a"/>
    <s v="2m17s"/>
    <n v="2"/>
    <n v="17"/>
    <m/>
  </r>
  <r>
    <n v="56"/>
    <d v="2018-04-25T00:00:00"/>
    <x v="6"/>
    <x v="55"/>
    <x v="0"/>
    <s v="https://validately.com/tracker_shares/2d8dd596-03b3-4d8a-a89a-7db69b52b4e7"/>
    <s v="1m47s"/>
    <n v="1"/>
    <n v="47"/>
    <m/>
  </r>
  <r>
    <n v="57"/>
    <d v="2018-04-25T00:00:00"/>
    <x v="6"/>
    <x v="56"/>
    <x v="0"/>
    <s v="https://validately.com/tracker_shares/5e84b28e-2d10-4e13-8b9a-917c1dcd483e"/>
    <s v="0m15s"/>
    <n v="0"/>
    <n v="15"/>
    <m/>
  </r>
  <r>
    <n v="58"/>
    <d v="2018-04-25T00:00:00"/>
    <x v="6"/>
    <x v="57"/>
    <x v="0"/>
    <s v="https://validately.com/tracker_shares/968c863a-9e9e-4bda-a4a5-d4acd92907e4"/>
    <s v="0m57s"/>
    <n v="0"/>
    <n v="57"/>
    <m/>
  </r>
  <r>
    <n v="59"/>
    <d v="2018-04-25T00:00:00"/>
    <x v="6"/>
    <x v="58"/>
    <x v="0"/>
    <s v="https://validately.com/tracker_shares/69e2ace9-03b5-4896-b728-a348c3c03118"/>
    <s v="0m40s"/>
    <n v="0"/>
    <n v="40"/>
    <m/>
  </r>
  <r>
    <n v="60"/>
    <d v="2018-04-25T00:00:00"/>
    <x v="6"/>
    <x v="59"/>
    <x v="5"/>
    <s v="https://validately.com/tracker_shares/0fb25677-9e6b-4f5e-9dfe-de1652a1b211"/>
    <s v="0m48s"/>
    <n v="0"/>
    <n v="48"/>
    <m/>
  </r>
  <r>
    <n v="61"/>
    <d v="2018-04-25T00:00:00"/>
    <x v="6"/>
    <x v="60"/>
    <x v="1"/>
    <s v="https://validately.com/tracker_shares/9e562e25-80a5-4e21-8f5f-16656ba97a96"/>
    <s v="1m37s"/>
    <n v="1"/>
    <n v="37"/>
    <m/>
  </r>
  <r>
    <n v="62"/>
    <d v="2018-04-25T00:00:00"/>
    <x v="6"/>
    <x v="61"/>
    <x v="0"/>
    <s v="https://validately.com/tracker_shares/3720b486-888a-4a3c-b6eb-9c52ece04e27"/>
    <s v="1m34s"/>
    <n v="1"/>
    <n v="34"/>
    <m/>
  </r>
  <r>
    <n v="63"/>
    <d v="2018-04-25T00:00:00"/>
    <x v="6"/>
    <x v="62"/>
    <x v="0"/>
    <s v="https://validately.com/tracker_shares/bad2d7fa-91ba-4e59-ab69-361d66841ce0"/>
    <s v="1m40s"/>
    <n v="1"/>
    <n v="40"/>
    <m/>
  </r>
  <r>
    <n v="64"/>
    <d v="2018-04-25T00:00:00"/>
    <x v="6"/>
    <x v="63"/>
    <x v="3"/>
    <s v="https://validately.com/tracker_shares/ce08039b-f7fa-4344-ae51-23a4608e6518"/>
    <s v="0m12s"/>
    <n v="0"/>
    <n v="12"/>
    <m/>
  </r>
  <r>
    <n v="65"/>
    <d v="2018-04-25T00:00:00"/>
    <x v="6"/>
    <x v="64"/>
    <x v="0"/>
    <s v="https://validately.com/tracker_shares/d23796b8-64c0-4251-988d-c3542204452b"/>
    <s v="0m32s"/>
    <n v="0"/>
    <n v="32"/>
    <m/>
  </r>
  <r>
    <n v="66"/>
    <d v="2018-04-25T00:00:00"/>
    <x v="6"/>
    <x v="65"/>
    <x v="1"/>
    <s v="https://validately.com/tracker_shares/bdf0c195-aad0-4cbb-ba65-552be0b97c89"/>
    <s v="2m16s"/>
    <n v="2"/>
    <n v="16"/>
    <m/>
  </r>
  <r>
    <n v="67"/>
    <d v="2018-04-25T00:00:00"/>
    <x v="6"/>
    <x v="66"/>
    <x v="0"/>
    <s v="https://validately.com/tracker_shares/bb436bf9-6631-41cb-980e-e27c745bbf82"/>
    <s v="0m39s"/>
    <n v="0"/>
    <n v="39"/>
    <m/>
  </r>
  <r>
    <n v="68"/>
    <d v="2018-04-25T00:00:00"/>
    <x v="6"/>
    <x v="67"/>
    <x v="0"/>
    <s v="https://validately.com/tracker_shares/ed2813d6-59e2-49a3-bba9-ac9b448f6128"/>
    <s v="0m23s"/>
    <n v="0"/>
    <n v="23"/>
    <m/>
  </r>
  <r>
    <n v="69"/>
    <d v="2018-04-25T00:00:00"/>
    <x v="6"/>
    <x v="68"/>
    <x v="1"/>
    <s v="https://validately.com/tracker_shares/157895cb-8ff7-4e5f-b26b-e430e2fc5dae"/>
    <s v="0m30s"/>
    <n v="0"/>
    <n v="30"/>
    <m/>
  </r>
  <r>
    <n v="70"/>
    <d v="2018-04-25T00:00:00"/>
    <x v="6"/>
    <x v="69"/>
    <x v="0"/>
    <s v="https://validately.com/tracker_shares/d078b0a9-5d15-4db5-99ed-a4f182d98df6"/>
    <s v="0m47s"/>
    <n v="0"/>
    <n v="47"/>
    <m/>
  </r>
  <r>
    <n v="71"/>
    <d v="2018-04-25T00:00:00"/>
    <x v="6"/>
    <x v="70"/>
    <x v="0"/>
    <s v="https://validately.com/tracker_shares/cc1e8b3c-f9c2-4bf2-9a80-686fa9b87758"/>
    <s v="0m50s"/>
    <n v="0"/>
    <n v="50"/>
    <m/>
  </r>
  <r>
    <n v="72"/>
    <d v="2018-04-25T00:00:00"/>
    <x v="6"/>
    <x v="71"/>
    <x v="0"/>
    <s v="https://validately.com/tracker_shares/0cfe761a-dc57-4b60-948b-bedb3847e13c"/>
    <s v="0m8s"/>
    <n v="0"/>
    <n v="8"/>
    <m/>
  </r>
  <r>
    <n v="73"/>
    <d v="2018-04-25T00:00:00"/>
    <x v="6"/>
    <x v="72"/>
    <x v="0"/>
    <s v="https://validately.com/tracker_shares/0191e4c3-2518-4ad1-a1c4-1b85e19ba6b4"/>
    <s v="0m25s"/>
    <n v="0"/>
    <n v="25"/>
    <m/>
  </r>
  <r>
    <n v="74"/>
    <d v="2018-04-25T00:00:00"/>
    <x v="7"/>
    <x v="73"/>
    <x v="0"/>
    <s v="https://validately.com/tracker_shares/33d9ba83-d3d7-45e8-8da8-234854822b1b"/>
    <s v="1m13s"/>
    <n v="1"/>
    <n v="13"/>
    <m/>
  </r>
  <r>
    <n v="75"/>
    <d v="2018-04-25T00:00:00"/>
    <x v="7"/>
    <x v="74"/>
    <x v="0"/>
    <s v="https://validately.com/tracker_shares/6c8cf460-d0f8-45e0-a235-991954888060"/>
    <s v="0m28s"/>
    <n v="0"/>
    <n v="28"/>
    <m/>
  </r>
  <r>
    <n v="76"/>
    <d v="2018-04-25T00:00:00"/>
    <x v="7"/>
    <x v="75"/>
    <x v="0"/>
    <s v="https://validately.com/tracker_shares/e5cd598c-c846-4431-bc59-c79eabb4c484"/>
    <s v="0m11s"/>
    <n v="0"/>
    <n v="11"/>
    <m/>
  </r>
  <r>
    <n v="77"/>
    <d v="2018-04-25T00:00:00"/>
    <x v="7"/>
    <x v="76"/>
    <x v="0"/>
    <s v="https://validately.com/tracker_shares/1036c10d-31cf-4c69-a012-54fa53498883"/>
    <s v="0m33s"/>
    <n v="0"/>
    <n v="33"/>
    <m/>
  </r>
  <r>
    <n v="78"/>
    <d v="2018-04-25T00:00:00"/>
    <x v="7"/>
    <x v="77"/>
    <x v="0"/>
    <s v="https://validately.com/tracker_shares/e58a4faa-4564-4899-8e3a-617bfede92d9"/>
    <s v="0m50s"/>
    <n v="0"/>
    <n v="50"/>
    <m/>
  </r>
  <r>
    <n v="79"/>
    <d v="2018-04-25T00:00:00"/>
    <x v="7"/>
    <x v="78"/>
    <x v="0"/>
    <s v="https://validately.com/tracker_shares/5cde771c-4133-47de-ad39-6b9c3ea3b6b1"/>
    <s v="0m44s"/>
    <n v="0"/>
    <n v="44"/>
    <m/>
  </r>
  <r>
    <n v="80"/>
    <d v="2018-04-25T00:00:00"/>
    <x v="7"/>
    <x v="79"/>
    <x v="0"/>
    <s v="https://validately.com/tracker_shares/f7dd9e90-2bb0-4e37-9847-7b2e52874043"/>
    <s v="0m44s"/>
    <n v="0"/>
    <n v="44"/>
    <m/>
  </r>
  <r>
    <n v="81"/>
    <d v="2018-04-25T00:00:00"/>
    <x v="7"/>
    <x v="80"/>
    <x v="0"/>
    <s v="https://validately.com/tracker_shares/2c4daa08-ff16-4a7f-9761-c91432f57c10"/>
    <s v="1m47s"/>
    <n v="1"/>
    <n v="47"/>
    <m/>
  </r>
  <r>
    <n v="82"/>
    <d v="2018-04-25T00:00:00"/>
    <x v="7"/>
    <x v="81"/>
    <x v="0"/>
    <s v="https://validately.com/tracker_shares/30dbec26-c6ce-4b5d-812e-f02e057c0ffa"/>
    <s v="0m56s"/>
    <n v="0"/>
    <n v="56"/>
    <m/>
  </r>
  <r>
    <n v="83"/>
    <d v="2018-04-25T00:00:00"/>
    <x v="8"/>
    <x v="82"/>
    <x v="0"/>
    <s v="https://validately.com/tracker_shares/de73df61-13af-4de6-9bf8-c42eb3da71fe"/>
    <s v="0m10s"/>
    <n v="0"/>
    <n v="10"/>
    <m/>
  </r>
  <r>
    <n v="84"/>
    <d v="2018-04-25T00:00:00"/>
    <x v="8"/>
    <x v="83"/>
    <x v="0"/>
    <s v="https://validately.com/tracker_shares/d9f30289-6afa-4dd0-9f07-663b4f973f1c"/>
    <s v="1m3s"/>
    <n v="1"/>
    <n v="3"/>
    <m/>
  </r>
  <r>
    <n v="85"/>
    <d v="2018-04-25T00:00:00"/>
    <x v="8"/>
    <x v="84"/>
    <x v="0"/>
    <s v="https://validately.com/tracker_shares/f2c22ad4-f6f8-4c6e-a295-d945b883fd11"/>
    <s v="0m37s"/>
    <n v="0"/>
    <n v="37"/>
    <m/>
  </r>
  <r>
    <n v="86"/>
    <d v="2018-04-25T00:00:00"/>
    <x v="8"/>
    <x v="85"/>
    <x v="0"/>
    <s v="https://validately.com/tracker_shares/9fb260e8-dbd9-413a-96fd-1d9da7197257"/>
    <s v="0m26s"/>
    <n v="0"/>
    <n v="26"/>
    <m/>
  </r>
  <r>
    <n v="87"/>
    <d v="2018-04-25T00:00:00"/>
    <x v="8"/>
    <x v="86"/>
    <x v="0"/>
    <s v="https://validately.com/tracker_shares/b73b24a5-90ad-4048-acbe-a3794dd33fb9"/>
    <s v="0m42s"/>
    <n v="0"/>
    <n v="42"/>
    <m/>
  </r>
  <r>
    <n v="88"/>
    <d v="2018-04-25T00:00:00"/>
    <x v="8"/>
    <x v="87"/>
    <x v="0"/>
    <s v="https://validately.com/tracker_shares/087d6650-7248-4508-9e1d-c532e026b1be"/>
    <s v="0m11s"/>
    <n v="0"/>
    <n v="11"/>
    <m/>
  </r>
  <r>
    <n v="89"/>
    <d v="2018-04-25T00:00:00"/>
    <x v="8"/>
    <x v="88"/>
    <x v="0"/>
    <s v="https://validately.com/tracker_shares/491c4c61-df0f-4de9-937a-1c0a64e7e296"/>
    <s v="0m29s"/>
    <n v="0"/>
    <n v="29"/>
    <m/>
  </r>
  <r>
    <n v="90"/>
    <d v="2018-04-25T00:00:00"/>
    <x v="8"/>
    <x v="89"/>
    <x v="0"/>
    <s v="https://validately.com/tracker_shares/71962de7-a9bf-413c-a3d0-49c48b7f6ddd"/>
    <s v="0m34s"/>
    <n v="0"/>
    <n v="34"/>
    <m/>
  </r>
  <r>
    <n v="91"/>
    <d v="2018-04-25T00:00:00"/>
    <x v="8"/>
    <x v="90"/>
    <x v="0"/>
    <s v="https://validately.com/tracker_shares/316c95f7-b1b0-4672-82ae-05773a0f3054"/>
    <s v="0m58s"/>
    <n v="0"/>
    <n v="58"/>
    <m/>
  </r>
  <r>
    <n v="92"/>
    <d v="2018-04-25T00:00:00"/>
    <x v="8"/>
    <x v="91"/>
    <x v="0"/>
    <s v="https://validately.com/tracker_shares/0d2282a0-263e-493b-b466-a7ad1f9d02a9"/>
    <s v="0m28s"/>
    <n v="0"/>
    <n v="28"/>
    <m/>
  </r>
  <r>
    <n v="93"/>
    <d v="2018-04-25T00:00:00"/>
    <x v="9"/>
    <x v="92"/>
    <x v="0"/>
    <s v="https://validately.com/tracker_shares/96fed3cf-eae6-444f-a0c4-2a7d691e42a9"/>
    <s v="0m22s"/>
    <n v="0"/>
    <n v="22"/>
    <m/>
  </r>
  <r>
    <n v="94"/>
    <d v="2018-04-25T00:00:00"/>
    <x v="9"/>
    <x v="93"/>
    <x v="0"/>
    <s v="https://validately.com/tracker_shares/4de3ce7b-3073-4967-a44d-8bc69973c49c"/>
    <s v="0m27s"/>
    <n v="0"/>
    <n v="27"/>
    <m/>
  </r>
  <r>
    <n v="95"/>
    <d v="2018-04-25T00:00:00"/>
    <x v="9"/>
    <x v="94"/>
    <x v="0"/>
    <s v="https://validately.com/tracker_shares/30cc3b29-cfea-4104-92e4-f4934a51040b"/>
    <s v="1m4s"/>
    <n v="1"/>
    <n v="4"/>
    <m/>
  </r>
  <r>
    <n v="96"/>
    <d v="2018-04-25T00:00:00"/>
    <x v="9"/>
    <x v="95"/>
    <x v="1"/>
    <s v="https://validately.com/tracker_shares/81266b7d-671e-4326-b890-a388a7045882"/>
    <s v="0m33s"/>
    <n v="0"/>
    <n v="33"/>
    <m/>
  </r>
  <r>
    <n v="97"/>
    <d v="2018-04-25T00:00:00"/>
    <x v="9"/>
    <x v="96"/>
    <x v="0"/>
    <s v="https://validately.com/tracker_shares/d5dd6404-176e-4e6c-8f63-ee2176d2932c"/>
    <s v="2m0s"/>
    <n v="2"/>
    <n v="0"/>
    <m/>
  </r>
  <r>
    <n v="98"/>
    <d v="2018-04-25T00:00:00"/>
    <x v="9"/>
    <x v="97"/>
    <x v="0"/>
    <s v="https://validately.com/tracker_shares/82bfad99-c7fe-43cc-9be8-289e628d5b45"/>
    <s v="1m26s"/>
    <n v="1"/>
    <n v="26"/>
    <m/>
  </r>
  <r>
    <n v="99"/>
    <d v="2018-04-25T00:00:00"/>
    <x v="9"/>
    <x v="98"/>
    <x v="5"/>
    <s v="https://validately.com/tracker_shares/fd15b830-ded1-4e1c-8ed0-32a129c1555f"/>
    <s v="0m9s"/>
    <n v="0"/>
    <n v="9"/>
    <m/>
  </r>
  <r>
    <n v="100"/>
    <d v="2018-04-25T00:00:00"/>
    <x v="9"/>
    <x v="99"/>
    <x v="0"/>
    <s v="https://validately.com/tracker_shares/764ad27d-964e-492a-b1e3-28fbd9a47f32"/>
    <s v="0m21s"/>
    <n v="0"/>
    <n v="21"/>
    <m/>
  </r>
  <r>
    <n v="101"/>
    <d v="2018-04-25T00:00:00"/>
    <x v="9"/>
    <x v="100"/>
    <x v="5"/>
    <s v="https://validately.com/tracker_shares/32f785e6-e46b-4302-964d-4a12e2c0f726"/>
    <s v="0m20s"/>
    <n v="0"/>
    <n v="20"/>
    <m/>
  </r>
  <r>
    <n v="102"/>
    <d v="2018-04-25T00:00:00"/>
    <x v="9"/>
    <x v="101"/>
    <x v="0"/>
    <s v="https://validately.com/tracker_shares/1ba8f334-8f9b-4879-8d74-8b5b7d5673ce"/>
    <s v="0m59s"/>
    <n v="0"/>
    <n v="59"/>
    <m/>
  </r>
  <r>
    <n v="103"/>
    <d v="2018-04-25T00:00:00"/>
    <x v="10"/>
    <x v="102"/>
    <x v="0"/>
    <s v="https://validately.com/tracker_shares/070afabe-ca80-4229-bd98-78c705df1b09"/>
    <s v="0m19s"/>
    <n v="0"/>
    <n v="19"/>
    <m/>
  </r>
  <r>
    <n v="104"/>
    <d v="2018-04-25T00:00:00"/>
    <x v="10"/>
    <x v="103"/>
    <x v="0"/>
    <s v="https://validately.com/tracker_shares/5794897f-1739-424e-8020-db54fee8ff2b"/>
    <s v="0m21s"/>
    <n v="0"/>
    <n v="21"/>
    <m/>
  </r>
  <r>
    <n v="105"/>
    <d v="2018-04-25T00:00:00"/>
    <x v="10"/>
    <x v="104"/>
    <x v="0"/>
    <s v="https://validately.com/tracker_shares/fd32ad8a-45dc-466d-84de-7d0a8eaf23be"/>
    <s v="0m24s"/>
    <n v="0"/>
    <n v="24"/>
    <m/>
  </r>
  <r>
    <n v="106"/>
    <d v="2018-04-25T00:00:00"/>
    <x v="10"/>
    <x v="105"/>
    <x v="0"/>
    <s v="https://validately.com/tracker_shares/f26dcb42-6a23-464d-960f-7f5c2b8dbb60"/>
    <s v="0m40s"/>
    <n v="0"/>
    <n v="40"/>
    <m/>
  </r>
  <r>
    <n v="107"/>
    <d v="2018-04-25T00:00:00"/>
    <x v="10"/>
    <x v="106"/>
    <x v="0"/>
    <s v="https://validately.com/tracker_shares/d914bdbf-1589-4847-a045-583652f40561"/>
    <s v="0m50s"/>
    <n v="0"/>
    <n v="50"/>
    <m/>
  </r>
  <r>
    <n v="108"/>
    <d v="2018-04-25T00:00:00"/>
    <x v="10"/>
    <x v="107"/>
    <x v="0"/>
    <s v="https://validately.com/tracker_shares/9a9121c2-25c0-4532-a4f8-bf53166f7b94"/>
    <s v="0m37s"/>
    <n v="0"/>
    <n v="37"/>
    <m/>
  </r>
  <r>
    <n v="109"/>
    <d v="2018-04-25T00:00:00"/>
    <x v="10"/>
    <x v="108"/>
    <x v="0"/>
    <s v="https://validately.com/tracker_shares/ec1fdb23-b8cd-4682-89b1-7d07a26db3ce"/>
    <s v="0m9s"/>
    <n v="0"/>
    <n v="9"/>
    <m/>
  </r>
  <r>
    <n v="110"/>
    <d v="2018-04-25T00:00:00"/>
    <x v="11"/>
    <x v="109"/>
    <x v="0"/>
    <s v="https://validately.com/tracker_shares/c3a12ba3-13fa-4ccf-9012-372b00bdc8a4"/>
    <s v="0m40s"/>
    <n v="0"/>
    <n v="40"/>
    <m/>
  </r>
  <r>
    <n v="111"/>
    <d v="2018-04-25T00:00:00"/>
    <x v="11"/>
    <x v="110"/>
    <x v="0"/>
    <s v="https://validately.com/tracker_shares/768d1988-2149-450b-b288-c9ca50a12508"/>
    <s v="0m15s"/>
    <n v="0"/>
    <n v="15"/>
    <m/>
  </r>
  <r>
    <n v="112"/>
    <d v="2018-04-25T00:00:00"/>
    <x v="11"/>
    <x v="111"/>
    <x v="1"/>
    <s v="https://validately.com/tracker_shares/d9384399-db4e-446e-8179-176bd568d09d"/>
    <s v="0m40s"/>
    <n v="0"/>
    <n v="4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F953EB-8840-3E4D-9145-91D40B967F4D}" name="PivotTable6" cacheId="34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4:N11" firstHeaderRow="1" firstDataRow="2" firstDataCol="1" rowPageCount="1" colPageCount="1"/>
  <pivotFields count="12">
    <pivotField dataField="1" showAll="0"/>
    <pivotField numFmtId="16" showAll="0" sortType="ascending"/>
    <pivotField axis="axisCol" showAll="0" sortType="ascending">
      <items count="13">
        <item n="1-01 - Ashley" x="0"/>
        <item n="1-02 - James" x="1"/>
        <item n="1-03-Claire" x="2"/>
        <item n="1-04-Bhakti" x="3"/>
        <item n="1-05-Jeanine" x="4"/>
        <item n="1-06-Gabriel" x="5"/>
        <item n="2-01-Dennis" x="6"/>
        <item n="2-02-Joyce" x="7"/>
        <item n="2-03-Clifford" x="8"/>
        <item n="2-04-Jane" x="9"/>
        <item n="2-05-Rolf" x="10"/>
        <item n="2-06-Adeline" x="11"/>
        <item t="default"/>
      </items>
    </pivotField>
    <pivotField showAll="0">
      <items count="115">
        <item x="2"/>
        <item h="1" x="3"/>
        <item h="1" x="4"/>
        <item x="6"/>
        <item x="5"/>
        <item x="0"/>
        <item x="1"/>
        <item x="8"/>
        <item x="9"/>
        <item x="7"/>
        <item x="17"/>
        <item x="16"/>
        <item x="18"/>
        <item x="14"/>
        <item x="12"/>
        <item x="11"/>
        <item x="13"/>
        <item x="10"/>
        <item x="15"/>
        <item x="20"/>
        <item x="21"/>
        <item x="19"/>
        <item x="23"/>
        <item x="24"/>
        <item x="25"/>
        <item x="22"/>
        <item x="28"/>
        <item m="1" x="113"/>
        <item x="26"/>
        <item x="31"/>
        <item x="29"/>
        <item x="30"/>
        <item x="35"/>
        <item x="33"/>
        <item x="34"/>
        <item x="32"/>
        <item x="49"/>
        <item x="51"/>
        <item x="43"/>
        <item x="40"/>
        <item x="39"/>
        <item x="41"/>
        <item x="42"/>
        <item x="44"/>
        <item x="45"/>
        <item x="46"/>
        <item x="47"/>
        <item x="38"/>
        <item x="37"/>
        <item x="36"/>
        <item x="50"/>
        <item x="48"/>
        <item x="64"/>
        <item x="65"/>
        <item x="59"/>
        <item x="58"/>
        <item x="62"/>
        <item x="56"/>
        <item x="63"/>
        <item x="57"/>
        <item x="60"/>
        <item x="61"/>
        <item x="67"/>
        <item x="69"/>
        <item x="71"/>
        <item x="68"/>
        <item x="70"/>
        <item x="72"/>
        <item x="66"/>
        <item x="52"/>
        <item x="53"/>
        <item x="55"/>
        <item x="54"/>
        <item x="79"/>
        <item x="81"/>
        <item x="80"/>
        <item x="78"/>
        <item x="74"/>
        <item x="75"/>
        <item x="77"/>
        <item x="73"/>
        <item x="76"/>
        <item x="90"/>
        <item x="91"/>
        <item x="89"/>
        <item x="86"/>
        <item x="87"/>
        <item x="88"/>
        <item x="83"/>
        <item x="84"/>
        <item x="82"/>
        <item x="85"/>
        <item x="99"/>
        <item x="100"/>
        <item x="98"/>
        <item x="101"/>
        <item x="96"/>
        <item x="97"/>
        <item x="95"/>
        <item x="94"/>
        <item x="92"/>
        <item x="93"/>
        <item x="108"/>
        <item x="105"/>
        <item m="1" x="112"/>
        <item x="107"/>
        <item x="104"/>
        <item x="102"/>
        <item x="103"/>
        <item x="111"/>
        <item x="110"/>
        <item x="109"/>
        <item x="27"/>
        <item x="106"/>
        <item t="default"/>
      </items>
    </pivotField>
    <pivotField axis="axisRow" showAll="0">
      <items count="7">
        <item h="1" x="3"/>
        <item x="5"/>
        <item h="1" x="4"/>
        <item h="1" x="1"/>
        <item x="0"/>
        <item h="1" x="2"/>
        <item t="default"/>
      </items>
    </pivotField>
    <pivotField showAll="0"/>
    <pivotField showAll="0"/>
    <pivotField showAll="0"/>
    <pivotField numFmtId="166" showAll="0"/>
    <pivotField showAll="0"/>
    <pivotField name="Task" axis="axisRow" showAll="0">
      <items count="14">
        <item x="2"/>
        <item h="1" x="4"/>
        <item n="organic path2app" h="1" sd="0" x="7"/>
        <item n="HMSA path2app" x="10"/>
        <item n="HMSA gym benefit" h="1" sd="0" x="9"/>
        <item n="HMSA find a doctor" h="1" sd="0" x="11"/>
        <item n="HMSA authorization form" h="1" sd="0" x="5"/>
        <item n="HMSA general" h="1" sd="0" x="0"/>
        <item n="HMSA vs. kpinhawaii" h="1" sd="0" x="1"/>
        <item n="kpinhawaii path2app" x="6"/>
        <item n="kp gym benefit" h="1" sd="0" x="8"/>
        <item n="kpinhawaii find a doctor" h="1" sd="0" x="12"/>
        <item n="kpinhawaii authorization form" h="1" sd="0" x="3"/>
        <item t="default"/>
      </items>
    </pivotField>
    <pivotField name="Site" axis="axisPage" showAll="0">
      <items count="6">
        <item x="0"/>
        <item x="1"/>
        <item n="HMSA site" sd="0" x="3"/>
        <item n="kpinhawaii" sd="0" x="4"/>
        <item n="organic" sd="0" x="2"/>
        <item t="default"/>
      </items>
    </pivotField>
  </pivotFields>
  <rowFields count="2">
    <field x="10"/>
    <field x="4"/>
  </rowFields>
  <rowItems count="6">
    <i>
      <x v="3"/>
    </i>
    <i r="1">
      <x v="1"/>
    </i>
    <i r="1">
      <x v="4"/>
    </i>
    <i>
      <x v="9"/>
    </i>
    <i r="1">
      <x v="4"/>
    </i>
    <i t="grand">
      <x/>
    </i>
  </rowItems>
  <colFields count="1">
    <field x="2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pageFields count="1">
    <pageField fld="11" hier="-1"/>
  </pageFields>
  <dataFields count="1">
    <dataField name="Count of Clip no." fld="0" subtotal="count" baseField="0" baseItem="0"/>
  </dataFields>
  <chartFormats count="1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0" format="2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AE8E6A-5AE9-EB4E-A645-2A31AF9EA12D}" name="PivotTable5" cacheId="342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AA18" firstHeaderRow="1" firstDataRow="3" firstDataCol="1" rowPageCount="1" colPageCount="1"/>
  <pivotFields count="9">
    <pivotField axis="axisRow" dataField="1" showAll="0" sortType="a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axis="axisPage" showAll="0">
      <items count="9">
        <item x="6"/>
        <item x="1"/>
        <item x="0"/>
        <item x="5"/>
        <item x="4"/>
        <item x="2"/>
        <item x="3"/>
        <item x="7"/>
        <item t="default"/>
      </items>
    </pivotField>
    <pivotField showAll="0"/>
    <pivotField axis="axisCol" showAll="0" sortType="descending">
      <items count="13">
        <item x="11"/>
        <item x="2"/>
        <item x="4"/>
        <item x="5"/>
        <item x="0"/>
        <item x="10"/>
        <item x="6"/>
        <item x="1"/>
        <item x="3"/>
        <item x="8"/>
        <item x="7"/>
        <item x="9"/>
        <item t="default"/>
      </items>
    </pivotField>
    <pivotField dataField="1" showAll="0">
      <items count="7">
        <item x="2"/>
        <item x="4"/>
        <item x="0"/>
        <item x="3"/>
        <item x="1"/>
        <item x="5"/>
        <item t="default"/>
      </items>
    </pivotField>
    <pivotField showAll="0" defaultSubtotal="0">
      <items count="3">
        <item x="0"/>
        <item x="1"/>
        <item x="2"/>
      </items>
    </pivotField>
    <pivotField showAll="0" defaultSubtotal="0">
      <items count="4">
        <item x="0"/>
        <item x="1"/>
        <item x="2"/>
        <item x="3"/>
      </items>
    </pivotField>
    <pivotField showAll="0" defaultSubtotal="0">
      <items count="4">
        <item x="0"/>
        <item x="1"/>
        <item x="2"/>
        <item x="3"/>
      </items>
    </pivotField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2">
    <field x="4"/>
    <field x="-2"/>
  </colFields>
  <colItems count="26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 t="grand">
      <x/>
    </i>
    <i t="grand" i="1">
      <x/>
    </i>
  </colItems>
  <pageFields count="1">
    <pageField fld="2" hier="-1"/>
  </pageFields>
  <dataFields count="2">
    <dataField name="Count of Participant" fld="0" subtotal="count" baseField="0" baseItem="0"/>
    <dataField name="Average of Severity" fld="5" subtotal="average" baseField="0" baseItem="0" numFmtId="165"/>
  </dataFields>
  <chartFormats count="3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0" format="3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8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4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1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2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6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7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9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3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11"/>
          </reference>
        </references>
      </pivotArea>
    </chartFormat>
    <chartFormat chart="0" format="43" series="1">
      <pivotArea type="data" grandCol="1" outline="0" fieldPosition="0">
        <references count="1">
          <reference field="4294967294" count="1" selected="0">
            <x v="0"/>
          </reference>
        </references>
      </pivotArea>
    </chartFormat>
    <chartFormat chart="0" format="44" series="1">
      <pivotArea type="data" grandCol="1" outline="0" fieldPosition="0">
        <references count="1">
          <reference field="4294967294" count="1" selected="0">
            <x v="1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10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5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23C692-A82E-894B-A554-7A1A12B6922F}" name="PivotTable1" cacheId="34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B35" firstHeaderRow="1" firstDataRow="1" firstDataCol="1" rowPageCount="2" colPageCount="1"/>
  <pivotFields count="10">
    <pivotField dataField="1" showAll="0"/>
    <pivotField axis="axisRow" showAll="0">
      <items count="10">
        <item n="HMSA path2app" x="1"/>
        <item n="HMSA gym benefit" x="2"/>
        <item n="HMSA find doctor" x="7"/>
        <item n="Kaiser path2app" x="3"/>
        <item n="Kaiser gym benefit" x="5"/>
        <item n="Kaiser find doctor" x="8"/>
        <item n="Organic path2app" sd="0" x="0"/>
        <item n="HMSA authorization form" x="4"/>
        <item n="Kaiser authorization form" x="6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Page" showAll="0">
      <items count="10">
        <item x="0"/>
        <item x="5"/>
        <item x="6"/>
        <item x="3"/>
        <item x="1"/>
        <item x="2"/>
        <item x="4"/>
        <item x="8"/>
        <item x="7"/>
        <item t="default"/>
      </items>
    </pivotField>
    <pivotField showAll="0"/>
    <pivotField axis="axisRow" showAll="0" sortType="descending">
      <items count="35">
        <item x="4"/>
        <item x="6"/>
        <item x="12"/>
        <item sd="0" x="3"/>
        <item sd="0" x="0"/>
        <item x="20"/>
        <item x="19"/>
        <item x="21"/>
        <item x="1"/>
        <item sd="0" x="13"/>
        <item sd="0" x="10"/>
        <item sd="0" x="11"/>
        <item m="1" x="33"/>
        <item x="2"/>
        <item x="15"/>
        <item sd="0" x="7"/>
        <item sd="0" x="22"/>
        <item sd="0" x="26"/>
        <item sd="0" x="5"/>
        <item sd="0" x="8"/>
        <item x="16"/>
        <item x="27"/>
        <item x="23"/>
        <item x="17"/>
        <item m="1" x="32"/>
        <item x="25"/>
        <item x="9"/>
        <item h="1" x="24"/>
        <item h="1" x="14"/>
        <item sd="0" x="18"/>
        <item sd="0" x="28"/>
        <item x="29"/>
        <item x="30"/>
        <item sd="0" x="3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32">
        <item x="9"/>
        <item x="29"/>
        <item x="8"/>
        <item x="22"/>
        <item x="5"/>
        <item x="23"/>
        <item x="25"/>
        <item x="26"/>
        <item x="2"/>
        <item x="18"/>
        <item x="7"/>
        <item x="3"/>
        <item x="11"/>
        <item x="24"/>
        <item x="6"/>
        <item x="15"/>
        <item x="4"/>
        <item x="21"/>
        <item x="30"/>
        <item x="12"/>
        <item x="17"/>
        <item x="19"/>
        <item x="20"/>
        <item x="1"/>
        <item x="27"/>
        <item x="10"/>
        <item x="13"/>
        <item x="28"/>
        <item x="0"/>
        <item x="16"/>
        <item x="14"/>
        <item t="default"/>
      </items>
    </pivotField>
    <pivotField showAll="0"/>
    <pivotField showAll="0"/>
    <pivotField axis="axisRow" showAll="0">
      <items count="4">
        <item n="Organic path2app" sd="0" x="0"/>
        <item n="HMSA site" x="1"/>
        <item n="Kaiser Permanente site" x="2"/>
        <item t="default"/>
      </items>
    </pivotField>
  </pivotFields>
  <rowFields count="3">
    <field x="9"/>
    <field x="1"/>
    <field x="5"/>
  </rowFields>
  <rowItems count="31">
    <i>
      <x/>
    </i>
    <i>
      <x v="1"/>
    </i>
    <i r="1">
      <x/>
    </i>
    <i r="2">
      <x v="11"/>
    </i>
    <i r="2">
      <x v="3"/>
    </i>
    <i r="2">
      <x v="33"/>
    </i>
    <i r="2">
      <x v="29"/>
    </i>
    <i r="1">
      <x v="1"/>
    </i>
    <i r="2">
      <x/>
    </i>
    <i r="2">
      <x v="2"/>
    </i>
    <i r="1">
      <x v="2"/>
    </i>
    <i r="2">
      <x v="7"/>
    </i>
    <i r="1">
      <x v="7"/>
    </i>
    <i r="2">
      <x v="1"/>
    </i>
    <i r="2">
      <x v="21"/>
    </i>
    <i r="2">
      <x v="14"/>
    </i>
    <i>
      <x v="2"/>
    </i>
    <i r="1">
      <x v="3"/>
    </i>
    <i r="2">
      <x v="18"/>
    </i>
    <i r="2">
      <x v="19"/>
    </i>
    <i r="2">
      <x v="17"/>
    </i>
    <i r="1">
      <x v="4"/>
    </i>
    <i r="2">
      <x v="6"/>
    </i>
    <i r="2">
      <x v="26"/>
    </i>
    <i r="2">
      <x v="23"/>
    </i>
    <i r="1">
      <x v="5"/>
    </i>
    <i r="2">
      <x v="32"/>
    </i>
    <i r="2">
      <x v="22"/>
    </i>
    <i r="1">
      <x v="8"/>
    </i>
    <i r="2">
      <x v="5"/>
    </i>
    <i t="grand">
      <x/>
    </i>
  </rowItems>
  <colItems count="1">
    <i/>
  </colItems>
  <pageFields count="2">
    <pageField fld="3" hier="-1"/>
    <pageField fld="2" hier="-1"/>
  </pageFields>
  <dataFields count="1">
    <dataField name="Count of participant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5A2D62-67B5-8F44-A8DC-970F5AEEC910}" name="Task outcomes" cacheId="342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olHeaderCaption="Outcomes">
  <location ref="A3:F16" firstHeaderRow="1" firstDataRow="2" firstDataCol="1" rowPageCount="1" colPageCount="1"/>
  <pivotFields count="18">
    <pivotField dataFiel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axis="axisRow" showAll="0">
      <items count="10">
        <item n="HMSA path2app" x="1"/>
        <item n="HMSA find a doctor" x="7"/>
        <item n="HMSA gym" x="2"/>
        <item n="kpinhawaii path2app" x="4"/>
        <item n="KP find a doctor" x="8"/>
        <item n="KP gym" x="5"/>
        <item n="Organic" x="0"/>
        <item n="HMSA auth" x="3"/>
        <item n="KP auth" x="6"/>
        <item t="default"/>
      </items>
    </pivotField>
    <pivotField axis="axisPage" multipleItemSelectionAllowed="1" showAll="0">
      <items count="4">
        <item x="0"/>
        <item h="1" x="1"/>
        <item h="1" x="2"/>
        <item t="default"/>
      </items>
    </pivotField>
    <pivotField showAll="0"/>
    <pivotField showAll="0"/>
    <pivotField showAll="0">
      <items count="10">
        <item x="0"/>
        <item x="1"/>
        <item x="6"/>
        <item x="2"/>
        <item x="4"/>
        <item x="3"/>
        <item x="7"/>
        <item x="5"/>
        <item m="1"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n="Organic path2app" sd="0" x="0"/>
        <item n="HMSA" x="1"/>
        <item n="Kaiser Permanente" x="2"/>
        <item t="default"/>
      </items>
    </pivotField>
    <pivotField axis="axisCol" showAll="0">
      <items count="6">
        <item n="Succeed" x="1"/>
        <item n="Succeed w/1+ assist" x="3"/>
        <item n="Abandon" x="2"/>
        <item n="Fail" x="0"/>
        <item x="4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2">
    <field x="15"/>
    <field x="2"/>
  </rowFields>
  <rowItems count="12">
    <i>
      <x/>
    </i>
    <i>
      <x v="1"/>
    </i>
    <i r="1">
      <x/>
    </i>
    <i r="1">
      <x v="1"/>
    </i>
    <i r="1">
      <x v="2"/>
    </i>
    <i r="1">
      <x v="7"/>
    </i>
    <i>
      <x v="2"/>
    </i>
    <i r="1">
      <x v="3"/>
    </i>
    <i r="1">
      <x v="4"/>
    </i>
    <i r="1">
      <x v="5"/>
    </i>
    <i r="1">
      <x v="8"/>
    </i>
    <i t="grand">
      <x/>
    </i>
  </rowItems>
  <colFields count="1">
    <field x="16"/>
  </colFields>
  <colItems count="5">
    <i>
      <x/>
    </i>
    <i>
      <x v="1"/>
    </i>
    <i>
      <x v="2"/>
    </i>
    <i>
      <x v="3"/>
    </i>
    <i t="grand">
      <x/>
    </i>
  </colItems>
  <pageFields count="1">
    <pageField fld="3" hier="-1"/>
  </pageFields>
  <dataFields count="1">
    <dataField name="# participants" fld="0" subtotal="count" baseField="0" baseItem="0"/>
  </dataFields>
  <formats count="3">
    <format dxfId="83">
      <pivotArea outline="0" collapsedLevelsAreSubtotals="1" fieldPosition="0"/>
    </format>
    <format dxfId="84">
      <pivotArea dataOnly="0" labelOnly="1" fieldPosition="0">
        <references count="1">
          <reference field="16" count="3">
            <x v="0"/>
            <x v="2"/>
            <x v="3"/>
          </reference>
        </references>
      </pivotArea>
    </format>
    <format dxfId="85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523277-05F0-9B4C-8700-4FD3068F8A48}" name="PivotTable1" cacheId="342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C16" firstHeaderRow="0" firstDataRow="1" firstDataCol="1" rowPageCount="2" colPageCount="1"/>
  <pivotFields count="23">
    <pivotField dataField="1" showAll="0"/>
    <pivotField showAll="0"/>
    <pivotField axis="axisRow" multipleItemSelectionAllowed="1" showAll="0">
      <items count="5">
        <item n="Organic path" x="0"/>
        <item n="HMSA path" x="2"/>
        <item n="KP path" x="1"/>
        <item x="3"/>
        <item t="default"/>
      </items>
    </pivotField>
    <pivotField axis="axisPage" multipleItemSelectionAllowed="1" showAll="0">
      <items count="5">
        <item x="1"/>
        <item h="1" x="0"/>
        <item h="1" x="2"/>
        <item h="1" x="3"/>
        <item t="default"/>
      </items>
    </pivotField>
    <pivotField axis="axisRow" showAll="0">
      <items count="11">
        <item m="1" x="9"/>
        <item x="0"/>
        <item x="2"/>
        <item x="3"/>
        <item x="1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Page" showAll="0">
      <items count="6">
        <item n="Succeed" x="2"/>
        <item n="Fail" x="1"/>
        <item x="3"/>
        <item x="4"/>
        <item n="Abandon" x="0"/>
        <item t="default"/>
      </items>
    </pivotField>
  </pivotFields>
  <rowFields count="2">
    <field x="2"/>
    <field x="4"/>
  </rowFields>
  <rowItems count="12">
    <i>
      <x/>
    </i>
    <i r="1">
      <x v="1"/>
    </i>
    <i r="1">
      <x v="2"/>
    </i>
    <i r="1">
      <x v="3"/>
    </i>
    <i r="1">
      <x v="4"/>
    </i>
    <i r="1">
      <x v="6"/>
    </i>
    <i>
      <x v="1"/>
    </i>
    <i r="1">
      <x v="3"/>
    </i>
    <i>
      <x v="2"/>
    </i>
    <i r="1">
      <x v="4"/>
    </i>
    <i r="1">
      <x v="8"/>
    </i>
    <i t="grand">
      <x/>
    </i>
  </rowItems>
  <colFields count="1">
    <field x="-2"/>
  </colFields>
  <colItems count="2">
    <i>
      <x/>
    </i>
    <i i="1">
      <x v="1"/>
    </i>
  </colItems>
  <pageFields count="2">
    <pageField fld="3" hier="-1"/>
    <pageField fld="22" hier="-1"/>
  </pageFields>
  <dataFields count="2">
    <dataField name="# participants" fld="0" subtotal="count" baseField="0" baseItem="0"/>
    <dataField name="Avg. clicks in path" fld="21" subtotal="average" baseField="0" baseItem="0" numFmtId="165"/>
  </dataFields>
  <formats count="10">
    <format dxfId="73">
      <pivotArea dataOnly="0" outline="0" fieldPosition="0">
        <references count="1">
          <reference field="22" count="1">
            <x v="0"/>
          </reference>
        </references>
      </pivotArea>
    </format>
    <format dxfId="74">
      <pivotArea dataOnly="0" labelOnly="1" fieldPosition="0">
        <references count="1">
          <reference field="22" count="1">
            <x v="0"/>
          </reference>
        </references>
      </pivotArea>
    </format>
    <format dxfId="75">
      <pivotArea dataOnly="0" labelOnly="1" fieldPosition="0">
        <references count="1">
          <reference field="22" count="1">
            <x v="1"/>
          </reference>
        </references>
      </pivotArea>
    </format>
    <format dxfId="76">
      <pivotArea dataOnly="0" labelOnly="1" fieldPosition="0">
        <references count="1">
          <reference field="22" count="1">
            <x v="4"/>
          </reference>
        </references>
      </pivotArea>
    </format>
    <format dxfId="77">
      <pivotArea outline="0" collapsedLevelsAreSubtotals="1" fieldPosition="0"/>
    </format>
    <format dxfId="78">
      <pivotArea field="22" dataOnly="0" labelOnly="1" outline="0" axis="axisPage" fieldPosition="1">
        <references count="1">
          <reference field="4294967294" count="1" selected="0">
            <x v="0"/>
          </reference>
        </references>
      </pivotArea>
    </format>
    <format dxfId="79">
      <pivotArea field="22" dataOnly="0" labelOnly="1" outline="0" axis="axisPage" fieldPosition="1">
        <references count="1">
          <reference field="4294967294" count="1" selected="0">
            <x v="1"/>
          </reference>
        </references>
      </pivotArea>
    </format>
    <format dxfId="80">
      <pivotArea dataOnly="0" labelOnly="1" outline="0" fieldPosition="0">
        <references count="2">
          <reference field="4294967294" count="2">
            <x v="0"/>
            <x v="1"/>
          </reference>
          <reference field="22" count="1" selected="0">
            <x v="0"/>
          </reference>
        </references>
      </pivotArea>
    </format>
    <format dxfId="81">
      <pivotArea dataOnly="0" labelOnly="1" outline="0" fieldPosition="0">
        <references count="2">
          <reference field="4294967294" count="2">
            <x v="0"/>
            <x v="1"/>
          </reference>
          <reference field="22" count="1" selected="0">
            <x v="1"/>
          </reference>
        </references>
      </pivotArea>
    </format>
    <format dxfId="82">
      <pivotArea dataOnly="0" labelOnly="1" outline="0" fieldPosition="0">
        <references count="2">
          <reference field="4294967294" count="2">
            <x v="0"/>
            <x v="1"/>
          </reference>
          <reference field="22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14AA25-9D1D-0643-B4AD-B1E7BE23C63C}" name="PivotTable3" cacheId="342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2:I38" firstHeaderRow="1" firstDataRow="4" firstDataCol="1" rowPageCount="1" colPageCount="1"/>
  <pivotFields count="18"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axis="axisCol" showAll="0">
      <items count="10">
        <item x="0"/>
        <item n="HMSA path2 app" x="1"/>
        <item n="KP path2app" x="4"/>
        <item n="HMSA gym benefit" x="2"/>
        <item n="KP gym benefit" x="5"/>
        <item n="HMSA authorization" x="3"/>
        <item n="KP authorization" x="6"/>
        <item n="HMSA find doctor" x="7"/>
        <item n="KP find doctor" x="8"/>
        <item t="default"/>
      </items>
    </pivotField>
    <pivotField showAll="0"/>
    <pivotField showAll="0"/>
    <pivotField showAll="0"/>
    <pivotField showAll="0">
      <items count="10">
        <item m="1" x="8"/>
        <item x="0"/>
        <item x="1"/>
        <item x="6"/>
        <item x="2"/>
        <item x="4"/>
        <item x="3"/>
        <item x="7"/>
        <item x="5"/>
        <item t="default"/>
      </items>
    </pivotField>
    <pivotField showAll="0">
      <items count="6">
        <item x="0"/>
        <item x="4"/>
        <item x="3"/>
        <item x="2"/>
        <item x="1"/>
        <item t="default"/>
      </items>
    </pivotField>
    <pivotField dataField="1" showAll="0">
      <items count="8">
        <item x="1"/>
        <item x="6"/>
        <item x="3"/>
        <item x="5"/>
        <item x="2"/>
        <item x="0"/>
        <item x="4"/>
        <item t="default"/>
      </items>
    </pivotField>
    <pivotField showAll="0"/>
    <pivotField showAll="0">
      <items count="5">
        <item x="0"/>
        <item x="2"/>
        <item x="3"/>
        <item x="1"/>
        <item t="default"/>
      </items>
    </pivotField>
    <pivotField dataField="1" showAll="0">
      <items count="8">
        <item x="1"/>
        <item x="6"/>
        <item x="3"/>
        <item x="5"/>
        <item x="2"/>
        <item x="0"/>
        <item x="4"/>
        <item t="default"/>
      </items>
    </pivotField>
    <pivotField showAll="0"/>
    <pivotField axis="axisPage" multipleItemSelectionAllowed="1" showAll="0">
      <items count="15">
        <item x="5"/>
        <item x="13"/>
        <item x="7"/>
        <item x="4"/>
        <item x="8"/>
        <item x="2"/>
        <item x="6"/>
        <item x="9"/>
        <item x="12"/>
        <item x="11"/>
        <item h="1" x="10"/>
        <item x="3"/>
        <item x="1"/>
        <item h="1" x="0"/>
        <item t="default"/>
      </items>
    </pivotField>
    <pivotField showAll="0"/>
    <pivotField axis="axisCol" showAll="0" defaultSubtotal="0">
      <items count="3">
        <item n="Organic path2app" sd="0" x="0"/>
        <item n="HMSA site" sd="0" x="1"/>
        <item n="Kaiser Permanente site" sd="0" x="2"/>
      </items>
    </pivotField>
    <pivotField showAll="0" defaultSubtotal="0">
      <items count="5">
        <item x="0"/>
        <item x="1"/>
        <item x="2"/>
        <item x="3"/>
        <item x="4"/>
      </items>
    </pivotField>
    <pivotField name="Age group" axis="axisRow" showAll="0">
      <items count="4">
        <item n="&lt; 65 years" sd="0" x="0"/>
        <item n="65+ years" sd="0" x="1"/>
        <item x="2"/>
        <item t="default"/>
      </items>
    </pivotField>
  </pivotFields>
  <rowFields count="1">
    <field x="17"/>
  </rowFields>
  <rowItems count="3">
    <i>
      <x/>
    </i>
    <i>
      <x v="1"/>
    </i>
    <i t="grand">
      <x/>
    </i>
  </rowItems>
  <colFields count="3">
    <field x="15"/>
    <field x="2"/>
    <field x="-2"/>
  </colFields>
  <colItems count="8">
    <i>
      <x/>
      <x v="1048832"/>
      <x/>
    </i>
    <i r="2" i="1">
      <x v="1"/>
    </i>
    <i>
      <x v="1"/>
      <x v="1048832"/>
      <x/>
    </i>
    <i r="2" i="1">
      <x v="1"/>
    </i>
    <i>
      <x v="2"/>
      <x v="1048832"/>
      <x/>
    </i>
    <i r="2" i="1">
      <x v="1"/>
    </i>
    <i t="grand">
      <x/>
    </i>
    <i t="grand" i="1">
      <x/>
    </i>
  </colItems>
  <pageFields count="1">
    <pageField fld="13" hier="-1"/>
  </pageFields>
  <dataFields count="2">
    <dataField name="Average of SEQ" fld="8" subtotal="average" baseField="0" baseItem="0" numFmtId="165"/>
    <dataField name="Average of Confidence" fld="11" subtotal="average" baseField="0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BC97A9-9A50-164C-A6A8-1D0ECBE45CF5}" name="PivotTable2" cacheId="342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M16" firstHeaderRow="1" firstDataRow="3" firstDataCol="1"/>
  <pivotFields count="9"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axis="axisCol" showAll="0">
      <items count="9">
        <item x="3"/>
        <item x="0"/>
        <item x="1"/>
        <item x="6"/>
        <item x="2"/>
        <item x="4"/>
        <item x="5"/>
        <item x="7"/>
        <item t="default"/>
      </items>
    </pivotField>
    <pivotField dataField="1" showAll="0"/>
    <pivotField showAll="0"/>
    <pivotField showAll="0">
      <items count="7">
        <item x="2"/>
        <item x="4"/>
        <item x="0"/>
        <item x="3"/>
        <item x="1"/>
        <item x="5"/>
        <item t="default"/>
      </items>
    </pivotField>
    <pivotField axis="axisRow" showAll="0">
      <items count="4">
        <item n="&lt; 65 years" x="1"/>
        <item n="65+ years" x="2"/>
        <item x="0"/>
        <item t="default"/>
      </items>
    </pivotField>
    <pivotField axis="axisRow" showAll="0">
      <items count="5">
        <item n="Annoying" x="0"/>
        <item n="Frustrating/confusing" x="1"/>
        <item n="Severe" x="2"/>
        <item x="3"/>
        <item t="default"/>
      </items>
    </pivotField>
    <pivotField axis="axisCol" showAll="0">
      <items count="5">
        <item sd="0" x="0"/>
        <item n="HMSA site" x="2"/>
        <item n="Kaiser Permanente site(s)" x="1"/>
        <item x="3"/>
        <item t="default"/>
      </items>
    </pivotField>
  </pivotFields>
  <rowFields count="2">
    <field x="6"/>
    <field x="7"/>
  </rowFields>
  <rowItems count="11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 v="3"/>
    </i>
    <i t="grand">
      <x/>
    </i>
  </rowItems>
  <colFields count="2">
    <field x="8"/>
    <field x="2"/>
  </colFields>
  <colItems count="12">
    <i>
      <x/>
    </i>
    <i>
      <x v="1"/>
      <x v="1"/>
    </i>
    <i r="1">
      <x v="2"/>
    </i>
    <i r="1">
      <x v="3"/>
    </i>
    <i t="default">
      <x v="1"/>
    </i>
    <i>
      <x v="2"/>
      <x v="4"/>
    </i>
    <i r="1">
      <x v="5"/>
    </i>
    <i r="1">
      <x v="6"/>
    </i>
    <i t="default">
      <x v="2"/>
    </i>
    <i>
      <x v="3"/>
      <x v="7"/>
    </i>
    <i t="default">
      <x v="3"/>
    </i>
    <i t="grand">
      <x/>
    </i>
  </colItems>
  <dataFields count="1">
    <dataField name="# issues encountered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DDB37E-B1CF-AB46-9E78-AEB8A6D67B2C}" name="PivotTable1" cacheId="342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0:I27" firstHeaderRow="1" firstDataRow="4" firstDataCol="1"/>
  <pivotFields count="18"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axis="axisCol" showAll="0">
      <items count="10">
        <item x="0"/>
        <item n="HMSA path2 app" x="1"/>
        <item n="KP path2app" x="4"/>
        <item n="HMSA gym benefit" x="2"/>
        <item n="KP gym benefit" x="5"/>
        <item n="HMSA authorization" x="3"/>
        <item n="KP authorization" x="6"/>
        <item n="HMSA find doctor" x="7"/>
        <item n="KP find doctor" x="8"/>
        <item t="default"/>
      </items>
    </pivotField>
    <pivotField showAll="0"/>
    <pivotField showAll="0"/>
    <pivotField showAll="0"/>
    <pivotField showAll="0">
      <items count="10">
        <item m="1" x="8"/>
        <item x="0"/>
        <item x="1"/>
        <item x="6"/>
        <item x="2"/>
        <item x="4"/>
        <item x="3"/>
        <item x="7"/>
        <item x="5"/>
        <item t="default"/>
      </items>
    </pivotField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axis="axisCol" showAll="0" defaultSubtotal="0">
      <items count="3">
        <item n="Organic path2app" sd="0" x="0"/>
        <item n="HMSA site" sd="0" x="1"/>
        <item n="Kaiser Permanente site" sd="0" x="2"/>
      </items>
    </pivotField>
    <pivotField showAll="0" defaultSubtotal="0">
      <items count="5">
        <item x="0"/>
        <item x="1"/>
        <item x="2"/>
        <item x="3"/>
        <item x="4"/>
      </items>
    </pivotField>
    <pivotField name="Age group" axis="axisRow" showAll="0">
      <items count="4">
        <item n="&lt; 65 years" sd="0" x="0"/>
        <item n="65+ years" sd="0" x="1"/>
        <item x="2"/>
        <item t="default"/>
      </items>
    </pivotField>
  </pivotFields>
  <rowFields count="1">
    <field x="17"/>
  </rowFields>
  <rowItems count="4">
    <i>
      <x/>
    </i>
    <i>
      <x v="1"/>
    </i>
    <i>
      <x v="2"/>
    </i>
    <i t="grand">
      <x/>
    </i>
  </rowItems>
  <colFields count="3">
    <field x="15"/>
    <field x="2"/>
    <field x="-2"/>
  </colFields>
  <colItems count="8">
    <i>
      <x/>
      <x v="1048832"/>
      <x/>
    </i>
    <i r="2" i="1">
      <x v="1"/>
    </i>
    <i>
      <x v="1"/>
      <x v="1048832"/>
      <x/>
    </i>
    <i r="2" i="1">
      <x v="1"/>
    </i>
    <i>
      <x v="2"/>
      <x v="1048832"/>
      <x/>
    </i>
    <i r="2" i="1">
      <x v="1"/>
    </i>
    <i t="grand">
      <x/>
    </i>
    <i t="grand" i="1">
      <x/>
    </i>
  </colItems>
  <dataFields count="2">
    <dataField name="Average of SEQ Weighted" fld="7" subtotal="average" baseField="0" baseItem="0" numFmtId="165"/>
    <dataField name="Average of Confidence Weighted" fld="10" subtotal="average" baseField="0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6B884E-F7CE-CB41-97BB-CA39C79FBF53}" name="PivotTable1" cacheId="342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9" firstHeaderRow="1" firstDataRow="2" firstDataCol="1"/>
  <pivotFields count="26">
    <pivotField numFmtId="164" showAll="0"/>
    <pivotField numFmtId="18" showAll="0"/>
    <pivotField showAll="0"/>
    <pivotField showAll="0"/>
    <pivotField showAll="0"/>
    <pivotField dataField="1"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axis="axisRow" showAll="0">
      <items count="5">
        <item x="0"/>
        <item x="2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5">
    <i>
      <x/>
    </i>
    <i>
      <x v="1"/>
    </i>
    <i>
      <x v="2"/>
    </i>
    <i>
      <x v="3"/>
    </i>
    <i t="grand">
      <x/>
    </i>
  </rowItems>
  <colFields count="1">
    <field x="8"/>
  </colFields>
  <colItems count="3">
    <i>
      <x/>
    </i>
    <i>
      <x v="1"/>
    </i>
    <i t="grand">
      <x/>
    </i>
  </colItems>
  <dataFields count="1">
    <dataField name="Count of participantID" fld="5" subtotal="count" baseField="0" baseItem="0"/>
  </dataFields>
  <formats count="1">
    <format dxfId="72">
      <pivotArea dataOnly="0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F48454-BFB2-E847-809D-7ECC6B30FC4C}" name="MASTER" displayName="MASTER" ref="A1:D10" totalsRowShown="0">
  <autoFilter ref="A1:D10" xr:uid="{11D692E9-6959-6E45-8991-474584AA5942}"/>
  <tableColumns count="4">
    <tableColumn id="1" xr3:uid="{D031A3FD-F2AF-2144-9C11-9B05BAD67B9D}" name="taskId" dataDxfId="71"/>
    <tableColumn id="2" xr3:uid="{DFFD40C0-D1BB-C847-8B7F-9E9CD57C8373}" name="group"/>
    <tableColumn id="3" xr3:uid="{277D7F62-3675-2448-B786-36883B8086EA}" name="taskNumber" dataDxfId="70"/>
    <tableColumn id="4" xr3:uid="{FFFFD0CB-452C-E84B-AE70-5020AF3C7557}" name="taskDescripti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F94DE1-ED14-4EA2-8DAC-B6BE0BA1882B}" name="participantGroups" displayName="participantGroups" ref="A1:B4" totalsRowShown="0">
  <autoFilter ref="A1:B4" xr:uid="{CA884D12-772E-454B-9190-82B0972DCB01}"/>
  <tableColumns count="2">
    <tableColumn id="1" xr3:uid="{07BCEAB1-1A13-415E-8603-3D6D24E744A0}" name="groupID"/>
    <tableColumn id="2" xr3:uid="{73555248-5D6B-4363-AF15-0D69DD72BAEE}" name="group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7FA889-B2FD-A340-AA55-E10F641EDFC2}" name="participantDetails" displayName="participantDetails" ref="A1:AA13" totalsRowShown="0">
  <autoFilter ref="A1:AA13" xr:uid="{49E30374-E716-A448-9CD9-901199B199A6}"/>
  <tableColumns count="27">
    <tableColumn id="27" xr3:uid="{07B0B874-A9D4-45B6-8252-0244F4B0FD17}" name="participantId" dataDxfId="69"/>
    <tableColumn id="1" xr3:uid="{5F83B858-3893-8A42-A1F7-583B683AD6A1}" name="date" dataDxfId="68"/>
    <tableColumn id="2" xr3:uid="{8B85C34E-20B7-0A4B-BB17-5C800A4A920C}" name="session" dataDxfId="67"/>
    <tableColumn id="3" xr3:uid="{39363337-7CB6-C149-A469-A321B485FDBF}" name="location" dataDxfId="66"/>
    <tableColumn id="4" xr3:uid="{F57D9AF9-6E5B-1F4F-A268-BE42FD70B069}" name="group" dataDxfId="65"/>
    <tableColumn id="5" xr3:uid="{F0932C28-584E-1549-A347-5126E633FC6C}" name="participantNumber" dataDxfId="64"/>
    <tableColumn id="6" xr3:uid="{3B7A58AB-2711-3642-8305-BDF104EAE3AB}" name="participantLabel" dataDxfId="63">
      <calculatedColumnFormula>CONCATENATE(E2, "-", 0, F2)</calculatedColumnFormula>
    </tableColumn>
    <tableColumn id="7" xr3:uid="{10AE9B13-7761-8348-AAA7-93CB1D013535}" name="firstName"/>
    <tableColumn id="8" xr3:uid="{953E0D00-3F02-D84D-8CEF-BDAC79D1DFE4}" name="lastInitial"/>
    <tableColumn id="9" xr3:uid="{A4D2C2D9-0305-F44C-998A-95E691986E51}" name="gender"/>
    <tableColumn id="10" xr3:uid="{93FCCC48-66AC-384F-8DDA-C17A0FD1825F}" name="age"/>
    <tableColumn id="11" xr3:uid="{23084711-C7DA-6945-BDF7-8ADE18C63939}" name="decade"/>
    <tableColumn id="12" xr3:uid="{6B20882A-C409-AF45-B6EE-3007442677D1}" name="genYears"/>
    <tableColumn id="13" xr3:uid="{A3ED1637-DDF8-C74F-A871-FACB9DD696DB}" name="gen"/>
    <tableColumn id="14" xr3:uid="{0D4AB17C-A222-CA49-A443-1EEA5C4EB1A4}" name="Occupation"/>
    <tableColumn id="15" xr3:uid="{6DECF713-338C-4B4B-83EA-FC616BA556DB}" name="ESI"/>
    <tableColumn id="16" xr3:uid="{4867C2E6-212A-814B-A7FA-A438C8D90EC2}" name="self-insured"/>
    <tableColumn id="17" xr3:uid="{EDB8AD61-2335-0F4A-9354-6D1416F00F65}" name="maritalStatus"/>
    <tableColumn id="20" xr3:uid="{460F9E93-17B5-4C7D-906A-72DBEBC18F47}" name="Kaiser rating"/>
    <tableColumn id="19" xr3:uid="{786C53DA-86B7-4B36-AABD-166EAC604744}" name="HMSA rating"/>
    <tableColumn id="18" xr3:uid="{72FFCD18-8722-1842-8DBF-F1A9CC61CE2A}" name="Health insurance provider"/>
    <tableColumn id="21" xr3:uid="{44CE128B-8A09-4EF1-9B17-F1E2C1D9AF9E}" name="Comments"/>
    <tableColumn id="22" xr3:uid="{38E69110-B04D-4AAE-8499-51078A0CA1E3}" name="Medicare part A"/>
    <tableColumn id="23" xr3:uid="{C8196B1A-525C-44BC-81B4-1C7F0F7A4E21}" name="Medicare part B"/>
    <tableColumn id="24" xr3:uid="{B113CC09-4D0A-498B-BD33-49055B5DE961}" name="Medicare part C"/>
    <tableColumn id="25" xr3:uid="{0629F948-AD0D-4A5B-97EB-A3CC42BDD5C7}" name="Medicare part D"/>
    <tableColumn id="26" xr3:uid="{0B5A9CD6-0525-4FB1-8D06-D4E47AF8D63D}" name="Medicare, oth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F572CD5-CBE6-B243-BF00-520B7AB1C5DA}" name="Table9" displayName="Table9" ref="A1:J15" totalsRowShown="0">
  <autoFilter ref="A1:J15" xr:uid="{EF5A945B-B745-E74C-A2A8-680EA25B9DF1}"/>
  <tableColumns count="10">
    <tableColumn id="1" xr3:uid="{9A70B391-011B-354F-8812-6E39CDE65C37}" name="Recording"/>
    <tableColumn id="2" xr3:uid="{45F30F70-F7DA-DD4B-96CE-D857A66AB9A6}" name="Day" dataDxfId="62"/>
    <tableColumn id="3" xr3:uid="{09E3CE21-D6F6-994C-82B6-F75AA1764DC6}" name="Participant"/>
    <tableColumn id="4" xr3:uid="{1683A90E-CDE6-2E45-8DD7-ED0F85CC7133}" name="Recording name"/>
    <tableColumn id="5" xr3:uid="{175814CA-A7A3-824F-97A9-32359C4C9FCE}" name="Link/URL"/>
    <tableColumn id="6" xr3:uid="{9E528971-68F3-3248-95F3-464DB8B55220}" name="Duration" dataDxfId="61">
      <calculatedColumnFormula>CONCATENATE(Table9[[#This Row],[Minutes]],"m",Table9[[#This Row],[Seconds]],"s")</calculatedColumnFormula>
    </tableColumn>
    <tableColumn id="7" xr3:uid="{952337F0-3A1B-D447-984B-191577F41C86}" name="Minutes"/>
    <tableColumn id="8" xr3:uid="{9FB8E5B1-85F9-9D45-A95C-28C54452811E}" name="Seconds"/>
    <tableColumn id="10" xr3:uid="{691DD4E5-8AE5-E241-AC70-E9915568CCB6}" name="time" dataDxfId="60">
      <calculatedColumnFormula>(Table9[[#This Row],[Minutes]]*60)+Table9[[#This Row],[Seconds]]</calculatedColumnFormula>
    </tableColumn>
    <tableColumn id="9" xr3:uid="{20E4EB9B-7017-0445-99A1-3F5AC25EF672}" name="Comments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7BB548B-D3AD-2543-9335-A48F1B35A9F1}" name="Table8" displayName="Table8" ref="A1:J113" totalsRowShown="0" headerRowDxfId="59" dataDxfId="58">
  <autoFilter ref="A1:J113" xr:uid="{A23D8CAC-5E01-E549-9FC9-05D0A7D00959}"/>
  <tableColumns count="10">
    <tableColumn id="1" xr3:uid="{F41BF4FF-AB7C-9D43-BF98-791C7C4525A0}" name="Clip no." dataDxfId="57"/>
    <tableColumn id="7" xr3:uid="{C67A144C-AA75-0B45-B02E-16D35669E9E5}" name="Day" dataDxfId="56"/>
    <tableColumn id="6" xr3:uid="{A8F185CD-253F-3046-9AD7-F905BB7F9A77}" name="Participant" dataDxfId="55"/>
    <tableColumn id="2" xr3:uid="{C0CB6270-341A-074E-BA08-9304AF925A72}" name="Name" dataDxfId="54"/>
    <tableColumn id="10" xr3:uid="{D9065609-1C30-AA4E-9659-C65FEEBB6A25}" name="Category" dataDxfId="53"/>
    <tableColumn id="3" xr3:uid="{379FCC9F-F523-1B47-8501-4FF6D78BFBCE}" name="Link/URL" dataDxfId="52"/>
    <tableColumn id="8" xr3:uid="{2CEEB8BF-22D4-404B-9A87-1A4DDB9A031F}" name="Duration" dataDxfId="51"/>
    <tableColumn id="4" xr3:uid="{D8B46BAF-6209-EE43-9F40-C7170F3C1F53}" name="Minutes" dataDxfId="50"/>
    <tableColumn id="9" xr3:uid="{81044053-3EED-2146-A7E3-95D610DDEDE9}" name="Seconds" dataDxfId="49"/>
    <tableColumn id="5" xr3:uid="{4BC84EE0-6C26-CB44-8679-52533CFF84C4}" name="Comments" dataDxfId="48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5782BD-F1E5-4242-95AA-E6B2C65E420F}" name="firstClicks" displayName="firstClicks" ref="A1:I59" totalsRowShown="0" headerRowDxfId="47" dataDxfId="46">
  <autoFilter ref="A1:I59" xr:uid="{E15317F9-9998-4E9D-A83F-B35C4DC5344F}"/>
  <tableColumns count="9">
    <tableColumn id="1" xr3:uid="{9AFB32D0-C900-4189-8BC8-159038917D11}" name="participantId" dataDxfId="45"/>
    <tableColumn id="2" xr3:uid="{5BD31152-47BB-42C5-A664-C6594876E929}" name="taskId" dataDxfId="44"/>
    <tableColumn id="3" xr3:uid="{F1073FFA-9527-4D85-817D-A88DD400A964}" name="attemptNum" dataDxfId="43"/>
    <tableColumn id="4" xr3:uid="{F30A7428-D349-4F83-B7B2-5061A2BD2921}" name="startPlace" dataDxfId="42"/>
    <tableColumn id="5" xr3:uid="{D96FFBCB-ADE7-44D3-84FE-3587ABABA52D}" name="Search keywords" dataDxfId="41"/>
    <tableColumn id="6" xr3:uid="{AC204AD7-6034-4EE7-A516-399AA7342300}" name="1st click" dataDxfId="40"/>
    <tableColumn id="7" xr3:uid="{A096CB2B-EC54-42F6-8362-524173E2E2F9}" name="1st click URL" dataDxfId="39"/>
    <tableColumn id="8" xr3:uid="{8410946D-1673-4719-9A3A-C2600C321DBC}" name="1st click type" dataDxfId="38"/>
    <tableColumn id="9" xr3:uid="{FBEEBCA7-AEFE-478B-8648-F06BEFACDC15}" name="Motivation" dataDxfId="3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136F473-5FB3-4BD0-9333-0DB1E37D5C46}" name="paths2App" displayName="paths2App" ref="A1:W31" totalsRowShown="0" headerRowDxfId="36" dataDxfId="35">
  <autoFilter ref="A1:W31" xr:uid="{2EC3D690-F84A-429A-A912-384CE733DFAA}"/>
  <tableColumns count="23">
    <tableColumn id="1" xr3:uid="{818B03B8-988C-477A-8DB8-4774EB90977A}" name="participantId" dataDxfId="34"/>
    <tableColumn id="23" xr3:uid="{0BF9516F-E64A-C247-A18D-3D03DDFA49A7}" name="orderID" dataDxfId="33"/>
    <tableColumn id="2" xr3:uid="{7FD83561-3B1E-47AA-9D92-1C94A1587911}" name="taskId" dataDxfId="32"/>
    <tableColumn id="3" xr3:uid="{B9E5DFEB-41B3-4B23-A5FA-ABC7B474F990}" name="attemptNum" dataDxfId="31"/>
    <tableColumn id="4" xr3:uid="{529702A1-26E0-4211-8F50-DC44CFC6E0FB}" name="sitePageStart" dataDxfId="30"/>
    <tableColumn id="5" xr3:uid="{A73D1C06-44A6-4353-83F4-843C1E4849C4}" name="1st click" dataDxfId="29"/>
    <tableColumn id="6" xr3:uid="{AE64F0AA-8D2F-4835-9F31-FD99105325B0}" name="2nd click" dataDxfId="28"/>
    <tableColumn id="7" xr3:uid="{BBB05B56-B12B-4D51-AB94-97775D5194C2}" name="3rd click" dataDxfId="27"/>
    <tableColumn id="8" xr3:uid="{202EEB96-669C-4322-A320-A963441CE2CA}" name="4th click" dataDxfId="26"/>
    <tableColumn id="9" xr3:uid="{F3FDFA32-9D68-49E2-A304-2EF9FC0DD910}" name="5th click" dataDxfId="25"/>
    <tableColumn id="10" xr3:uid="{3E665266-3052-48F4-82CA-52A8EDF38A8B}" name="6th click" dataDxfId="24"/>
    <tableColumn id="11" xr3:uid="{E3023FF3-2FE1-4DBD-8EE9-A276896643D3}" name="7th click" dataDxfId="23"/>
    <tableColumn id="13" xr3:uid="{DCC9DC9E-1558-894E-92F4-B7A302278290}" name="8th click" dataDxfId="22"/>
    <tableColumn id="14" xr3:uid="{A253519C-6017-8B48-805E-52231B4FEEE4}" name="9th click" dataDxfId="21"/>
    <tableColumn id="16" xr3:uid="{F96C0D7C-8081-3E42-95D5-97DD8BF61C55}" name="10th click" dataDxfId="20"/>
    <tableColumn id="15" xr3:uid="{A18C0A1F-B2F3-4148-830A-942F94EE713E}" name="11th click" dataDxfId="19"/>
    <tableColumn id="17" xr3:uid="{BE36D202-70C7-9443-9760-0596B5905C84}" name="12th click" dataDxfId="18"/>
    <tableColumn id="18" xr3:uid="{AC22E767-B104-2947-9389-48C0B5B789F5}" name="13th click" dataDxfId="17"/>
    <tableColumn id="19" xr3:uid="{7B8C40CC-C61C-A04F-A768-9EE2123DF0E8}" name="14th click" dataDxfId="16"/>
    <tableColumn id="20" xr3:uid="{CB366BCC-C29E-1148-87F9-EE3B5AD82300}" name="15th click" dataDxfId="15"/>
    <tableColumn id="22" xr3:uid="{0CA29728-FFCC-3A41-88D7-2AAAA8649249}" name="16th click" dataDxfId="14"/>
    <tableColumn id="21" xr3:uid="{83E8448D-C034-494D-9195-68D0FA9D256A}" name="Total clicks" dataDxfId="13"/>
    <tableColumn id="12" xr3:uid="{E0304E67-C020-1645-8375-1B52A54E79DD}" name="Outcome" dataDxfId="1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30D75A-BF29-4F36-91B9-560F1DBC45FF}" name="taskOutcomes" displayName="taskOutcomes" ref="A1:O61" totalsRowShown="0">
  <autoFilter ref="A1:O61" xr:uid="{023E89C7-F3E2-DD43-8FF5-9501108A7FC9}"/>
  <tableColumns count="15">
    <tableColumn id="1" xr3:uid="{1258D69D-782C-4CF8-BBD8-7BDAB3DF328B}" name="participantId"/>
    <tableColumn id="13" xr3:uid="{2B4B51AE-2DA0-5647-8180-8696A85F5D55}" name="orderID"/>
    <tableColumn id="2" xr3:uid="{1DF4B65F-7E0D-47DE-A0A5-A6AB04274923}" name="taskId"/>
    <tableColumn id="3" xr3:uid="{442881C8-54C0-452C-8071-8BDB62884611}" name="attemptNum"/>
    <tableColumn id="4" xr3:uid="{4F450799-CA91-45DF-B214-FD325941AF2A}" name="Outcome"/>
    <tableColumn id="8" xr3:uid="{3D186F63-0DF4-4A3F-BCFF-E8AAD7A7669C}" name="Assists"/>
    <tableColumn id="14" xr3:uid="{A2D369C4-A37C-A04A-92FE-DE5B67A00F52}" name="Task outcome" dataDxfId="11">
      <calculatedColumnFormula>CONCATENATE(taskOutcomes[[#This Row],[Outcome]],taskOutcomes[[#This Row],[Assists]])</calculatedColumnFormula>
    </tableColumn>
    <tableColumn id="11" xr3:uid="{158AD02B-36FA-DF4C-8A92-EA81B9386CB2}" name="SEQ Weighted" dataDxfId="10">
      <calculatedColumnFormula>IF(taskOutcomes[[#This Row],[Outcome]]="A", 0, (I2-1))</calculatedColumnFormula>
    </tableColumn>
    <tableColumn id="5" xr3:uid="{8B1226D3-9B32-44BA-B231-4E196054E171}" name="SEQ"/>
    <tableColumn id="7" xr3:uid="{6FFEC003-6F1B-4B79-B716-8C1DE387DD0D}" name="SEQ comments"/>
    <tableColumn id="12" xr3:uid="{4DF81CA8-E7CB-5941-A501-1EC50E725631}" name="Confidence Weighted" dataDxfId="9">
      <calculatedColumnFormula>IF(taskOutcomes[[#This Row],[Outcome]]="A", 0, (L2-1))</calculatedColumnFormula>
    </tableColumn>
    <tableColumn id="6" xr3:uid="{9103D809-BED7-4461-88D5-28C2E8BA48EA}" name="Confidence"/>
    <tableColumn id="9" xr3:uid="{85E40977-1407-4D47-91EA-BC09B154F8C7}" name="Confidnece comments"/>
    <tableColumn id="15" xr3:uid="{64CCE16F-5486-E641-BCA2-310934398F4D}" name="Health plan they looked at"/>
    <tableColumn id="10" xr3:uid="{A4402A3C-6751-D04C-867C-364CAAF2A644}" name="Overall comments" dataDxfId="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2AA77A3-DA00-1A46-9B6F-41FFD11410BC}" name="usabilityIssues" displayName="usabilityIssues" ref="A1:F53" totalsRowShown="0" headerRowDxfId="7" dataDxfId="6">
  <autoFilter ref="A1:F53" xr:uid="{E2373441-BBBC-0746-9F86-CF405FDCC6BC}"/>
  <tableColumns count="6">
    <tableColumn id="1" xr3:uid="{4FC6DE5C-C1C1-4E49-9089-D17E4BC50840}" name="Participant" dataDxfId="5"/>
    <tableColumn id="2" xr3:uid="{42935BAF-6611-254E-AD4D-4468616D440F}" name="Time" dataDxfId="4"/>
    <tableColumn id="3" xr3:uid="{DAF739A7-335D-504E-AF09-09F97BC40301}" name="Task" dataDxfId="3"/>
    <tableColumn id="4" xr3:uid="{25A93E9B-0B5A-614F-BBB0-BAA3CA8CF03C}" name="Issue" dataDxfId="2"/>
    <tableColumn id="6" xr3:uid="{C583A99D-5CF8-5F4E-914B-1D7C8ECB2234}" name="Theme" dataDxfId="1"/>
    <tableColumn id="5" xr3:uid="{3293BCFD-08A5-7349-A0FC-8ACCEBC1F489}" name="Severit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hmsa.com/health-plans/individuals-families/" TargetMode="External"/><Relationship Id="rId13" Type="http://schemas.openxmlformats.org/officeDocument/2006/relationships/hyperlink" Target="https://healthy.kaiserpermanente.org/hawaii/shop-plans" TargetMode="External"/><Relationship Id="rId18" Type="http://schemas.openxmlformats.org/officeDocument/2006/relationships/hyperlink" Target="https://healthy.kaiserpermanente.org/hawaii/shop-plans" TargetMode="External"/><Relationship Id="rId3" Type="http://schemas.openxmlformats.org/officeDocument/2006/relationships/hyperlink" Target="https://hmsa.com/health-plans" TargetMode="External"/><Relationship Id="rId21" Type="http://schemas.openxmlformats.org/officeDocument/2006/relationships/hyperlink" Target="https://healthy.kaiserpermanente.org/shop-plans" TargetMode="External"/><Relationship Id="rId7" Type="http://schemas.openxmlformats.org/officeDocument/2006/relationships/hyperlink" Target="https://hmsa.com/help-center/access-your-claims-information-online/" TargetMode="External"/><Relationship Id="rId12" Type="http://schemas.openxmlformats.org/officeDocument/2006/relationships/hyperlink" Target="https://www.uhc.com/" TargetMode="External"/><Relationship Id="rId17" Type="http://schemas.openxmlformats.org/officeDocument/2006/relationships/hyperlink" Target="https://hmsa.com/health-plans/" TargetMode="External"/><Relationship Id="rId25" Type="http://schemas.openxmlformats.org/officeDocument/2006/relationships/table" Target="../tables/table6.xml"/><Relationship Id="rId2" Type="http://schemas.openxmlformats.org/officeDocument/2006/relationships/hyperlink" Target="https://www.ehealthinsurance.com/health-insurance-companies/hawaii-carriers" TargetMode="External"/><Relationship Id="rId16" Type="http://schemas.openxmlformats.org/officeDocument/2006/relationships/hyperlink" Target="https://thrive.kaiserpermanente.org/care-near-hawaii/active-and-fit" TargetMode="External"/><Relationship Id="rId20" Type="http://schemas.openxmlformats.org/officeDocument/2006/relationships/hyperlink" Target="https://hmsa.com/health-plans/medicare/" TargetMode="External"/><Relationship Id="rId1" Type="http://schemas.openxmlformats.org/officeDocument/2006/relationships/hyperlink" Target="https://www.thesimpledollar.com/best-health-insurance-companies/" TargetMode="External"/><Relationship Id="rId6" Type="http://schemas.openxmlformats.org/officeDocument/2006/relationships/hyperlink" Target="https://hmsa.com/Media/Default/documents/active-and-fit-program.pdf" TargetMode="External"/><Relationship Id="rId11" Type="http://schemas.openxmlformats.org/officeDocument/2006/relationships/hyperlink" Target="https://hmsa.com/help-center/improved-access-to-claim-information-now-available-in-my-account/" TargetMode="External"/><Relationship Id="rId24" Type="http://schemas.openxmlformats.org/officeDocument/2006/relationships/hyperlink" Target="https://hmsa.com/" TargetMode="External"/><Relationship Id="rId5" Type="http://schemas.openxmlformats.org/officeDocument/2006/relationships/hyperlink" Target="https://hmsa.com/health-plans/individuals-families/?healthplans" TargetMode="External"/><Relationship Id="rId15" Type="http://schemas.openxmlformats.org/officeDocument/2006/relationships/hyperlink" Target="https://healthy.kaiserpermanente.org/hawaii/shop-plans" TargetMode="External"/><Relationship Id="rId23" Type="http://schemas.openxmlformats.org/officeDocument/2006/relationships/hyperlink" Target="https://hmsa.com/health-plans/medicare/" TargetMode="External"/><Relationship Id="rId10" Type="http://schemas.openxmlformats.org/officeDocument/2006/relationships/hyperlink" Target="https://hmsa.com/Media/Default/documents/active-and-fit-program.pdf" TargetMode="External"/><Relationship Id="rId19" Type="http://schemas.openxmlformats.org/officeDocument/2006/relationships/hyperlink" Target="https://hmsa.com/health-plans/" TargetMode="External"/><Relationship Id="rId4" Type="http://schemas.openxmlformats.org/officeDocument/2006/relationships/hyperlink" Target="https://hmsa.com/health-plans" TargetMode="External"/><Relationship Id="rId9" Type="http://schemas.openxmlformats.org/officeDocument/2006/relationships/hyperlink" Target="https://www.healthinsurance.org/hawaii/" TargetMode="External"/><Relationship Id="rId14" Type="http://schemas.openxmlformats.org/officeDocument/2006/relationships/hyperlink" Target="https://hmsa.com/health-plans/" TargetMode="External"/><Relationship Id="rId22" Type="http://schemas.openxmlformats.org/officeDocument/2006/relationships/hyperlink" Target="https://healthy.kaiserpermanente.org/hawaii/shop-plans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care.kaiserpermanente.org/wps/portal/medicare/plans/enroll/enroll-online/hi" TargetMode="External"/><Relationship Id="rId21" Type="http://schemas.openxmlformats.org/officeDocument/2006/relationships/hyperlink" Target="http://kpinhawaii.com/" TargetMode="External"/><Relationship Id="rId42" Type="http://schemas.openxmlformats.org/officeDocument/2006/relationships/hyperlink" Target="https://hmsa.com/health-plans/" TargetMode="External"/><Relationship Id="rId63" Type="http://schemas.openxmlformats.org/officeDocument/2006/relationships/hyperlink" Target="https://individual-family.kaiserpermanente.org/healthinsurance" TargetMode="External"/><Relationship Id="rId84" Type="http://schemas.openxmlformats.org/officeDocument/2006/relationships/hyperlink" Target="https://hmsa.com/health-plans/" TargetMode="External"/><Relationship Id="rId16" Type="http://schemas.openxmlformats.org/officeDocument/2006/relationships/hyperlink" Target="https://hmsa.com/" TargetMode="External"/><Relationship Id="rId107" Type="http://schemas.openxmlformats.org/officeDocument/2006/relationships/hyperlink" Target="https://hmsa.com/search/providers/?query=primary+care" TargetMode="External"/><Relationship Id="rId11" Type="http://schemas.openxmlformats.org/officeDocument/2006/relationships/hyperlink" Target="https://www.healthcare.gov/screener/" TargetMode="External"/><Relationship Id="rId32" Type="http://schemas.openxmlformats.org/officeDocument/2006/relationships/hyperlink" Target="https://individual-family.kaiserpermanente.org/healthinsurance" TargetMode="External"/><Relationship Id="rId37" Type="http://schemas.openxmlformats.org/officeDocument/2006/relationships/hyperlink" Target="https://individual-family.kaiserpermanente.org/healthinsurance/plan/compare" TargetMode="External"/><Relationship Id="rId53" Type="http://schemas.openxmlformats.org/officeDocument/2006/relationships/hyperlink" Target="http://kpinhawaii.com/" TargetMode="External"/><Relationship Id="rId58" Type="http://schemas.openxmlformats.org/officeDocument/2006/relationships/hyperlink" Target="https://healthy.kaiserpermanente.org/hawaii/shop-plans" TargetMode="External"/><Relationship Id="rId74" Type="http://schemas.openxmlformats.org/officeDocument/2006/relationships/hyperlink" Target="https://individual-family.kaiserpermanente.org/healthinsurance/plan/detail" TargetMode="External"/><Relationship Id="rId79" Type="http://schemas.openxmlformats.org/officeDocument/2006/relationships/hyperlink" Target="https://individual-family.kaiserpermanente.org/healthinsurance/plan/compare" TargetMode="External"/><Relationship Id="rId102" Type="http://schemas.openxmlformats.org/officeDocument/2006/relationships/hyperlink" Target="https://hmsa.com/" TargetMode="External"/><Relationship Id="rId123" Type="http://schemas.openxmlformats.org/officeDocument/2006/relationships/hyperlink" Target="https://hmsa.com/search/providers/?query=copd" TargetMode="External"/><Relationship Id="rId128" Type="http://schemas.openxmlformats.org/officeDocument/2006/relationships/hyperlink" Target="http://kpinhawaii.com/" TargetMode="External"/><Relationship Id="rId5" Type="http://schemas.openxmlformats.org/officeDocument/2006/relationships/hyperlink" Target="https://individual-family.kaiserpermanente.org/healthinsurance/apply_now" TargetMode="External"/><Relationship Id="rId90" Type="http://schemas.openxmlformats.org/officeDocument/2006/relationships/hyperlink" Target="https://healthy.kaiserpermanente.org/shop-plans" TargetMode="External"/><Relationship Id="rId95" Type="http://schemas.openxmlformats.org/officeDocument/2006/relationships/hyperlink" Target="http://kpinhawaii.com/" TargetMode="External"/><Relationship Id="rId22" Type="http://schemas.openxmlformats.org/officeDocument/2006/relationships/hyperlink" Target="https://individual-family.kaiserpermanente.org/healthinsurance/plan/compare" TargetMode="External"/><Relationship Id="rId27" Type="http://schemas.openxmlformats.org/officeDocument/2006/relationships/hyperlink" Target="https://hmsa.com/health-plans/individuals-families/?healthplans" TargetMode="External"/><Relationship Id="rId43" Type="http://schemas.openxmlformats.org/officeDocument/2006/relationships/hyperlink" Target="https://en.wikipedia.org/wiki/Hawaii_Medical_Service_Association" TargetMode="External"/><Relationship Id="rId48" Type="http://schemas.openxmlformats.org/officeDocument/2006/relationships/hyperlink" Target="https://hmsa.com/health-plans/individuals-families/metallic-plans/" TargetMode="External"/><Relationship Id="rId64" Type="http://schemas.openxmlformats.org/officeDocument/2006/relationships/hyperlink" Target="https://individual-family.kaiserpermanente.org/healthinsurance" TargetMode="External"/><Relationship Id="rId69" Type="http://schemas.openxmlformats.org/officeDocument/2006/relationships/hyperlink" Target="https://individual-family.kaiserpermanente.org/healthinsurance/plan/view" TargetMode="External"/><Relationship Id="rId113" Type="http://schemas.openxmlformats.org/officeDocument/2006/relationships/hyperlink" Target="https://healthy.kaiserpermanente.org/hawaii/shop-plans" TargetMode="External"/><Relationship Id="rId118" Type="http://schemas.openxmlformats.org/officeDocument/2006/relationships/hyperlink" Target="https://medicare.kaiserpermanente.org/wps/portal/medicare/plans/explore/descriptions/hi" TargetMode="External"/><Relationship Id="rId134" Type="http://schemas.openxmlformats.org/officeDocument/2006/relationships/table" Target="../tables/table7.xml"/><Relationship Id="rId80" Type="http://schemas.openxmlformats.org/officeDocument/2006/relationships/hyperlink" Target="https://individual-family.kaiserpermanente.org/healthinsurance/plan/compare" TargetMode="External"/><Relationship Id="rId85" Type="http://schemas.openxmlformats.org/officeDocument/2006/relationships/hyperlink" Target="https://hmsa.com/health-plans/individuals-families/?healthplans" TargetMode="External"/><Relationship Id="rId12" Type="http://schemas.openxmlformats.org/officeDocument/2006/relationships/hyperlink" Target="https://www.healthcare.gov/screener/marketplace.html" TargetMode="External"/><Relationship Id="rId17" Type="http://schemas.openxmlformats.org/officeDocument/2006/relationships/hyperlink" Target="https://hmsa.com/health-plans/individuals-families/metallic-plans/" TargetMode="External"/><Relationship Id="rId33" Type="http://schemas.openxmlformats.org/officeDocument/2006/relationships/hyperlink" Target="https://individual-family.kaiserpermanente.org/healthinsurance/get_a_quote" TargetMode="External"/><Relationship Id="rId38" Type="http://schemas.openxmlformats.org/officeDocument/2006/relationships/hyperlink" Target="https://individual-family.kaiserpermanente.org/healthinsurance/get_a_quote" TargetMode="External"/><Relationship Id="rId59" Type="http://schemas.openxmlformats.org/officeDocument/2006/relationships/hyperlink" Target="https://healthy.kaiserpermanente.org/hawaii/shop-plans" TargetMode="External"/><Relationship Id="rId103" Type="http://schemas.openxmlformats.org/officeDocument/2006/relationships/hyperlink" Target="https://hmsa.com/health-plans/medicare/" TargetMode="External"/><Relationship Id="rId108" Type="http://schemas.openxmlformats.org/officeDocument/2006/relationships/hyperlink" Target="https://hmsa.destinationrx.com/PlanCompare/Consumer/Type1/2018/Enroll/EnrollNow" TargetMode="External"/><Relationship Id="rId124" Type="http://schemas.openxmlformats.org/officeDocument/2006/relationships/hyperlink" Target="https://hmsa.com/search/providers/?query=copd" TargetMode="External"/><Relationship Id="rId129" Type="http://schemas.openxmlformats.org/officeDocument/2006/relationships/hyperlink" Target="http://kpinhawaii.com/" TargetMode="External"/><Relationship Id="rId54" Type="http://schemas.openxmlformats.org/officeDocument/2006/relationships/hyperlink" Target="https://healthy.kaiserpermanente.org/hawaii/shop-plans" TargetMode="External"/><Relationship Id="rId70" Type="http://schemas.openxmlformats.org/officeDocument/2006/relationships/hyperlink" Target="https://individual-family.kaiserpermanente.org/healthinsurance/plan/view" TargetMode="External"/><Relationship Id="rId75" Type="http://schemas.openxmlformats.org/officeDocument/2006/relationships/hyperlink" Target="https://healthy.kaiserpermanente.org/hawaii" TargetMode="External"/><Relationship Id="rId91" Type="http://schemas.openxmlformats.org/officeDocument/2006/relationships/hyperlink" Target="http://continuecoverage.kaiserpermanente.org/" TargetMode="External"/><Relationship Id="rId96" Type="http://schemas.openxmlformats.org/officeDocument/2006/relationships/hyperlink" Target="https://healthy.kaiserpermanente.org/hawaii/shop-plans" TargetMode="External"/><Relationship Id="rId1" Type="http://schemas.openxmlformats.org/officeDocument/2006/relationships/hyperlink" Target="http://www.hmsa.com/search/providers" TargetMode="External"/><Relationship Id="rId6" Type="http://schemas.openxmlformats.org/officeDocument/2006/relationships/hyperlink" Target="https://hmsa.com/health-plans/medicare/2018/oahu-plans/" TargetMode="External"/><Relationship Id="rId23" Type="http://schemas.openxmlformats.org/officeDocument/2006/relationships/hyperlink" Target="http://kpinhawaii.com/" TargetMode="External"/><Relationship Id="rId28" Type="http://schemas.openxmlformats.org/officeDocument/2006/relationships/hyperlink" Target="https://hmsa.com/contact/" TargetMode="External"/><Relationship Id="rId49" Type="http://schemas.openxmlformats.org/officeDocument/2006/relationships/hyperlink" Target="https://hmsa.com/health-plans/medicare/" TargetMode="External"/><Relationship Id="rId114" Type="http://schemas.openxmlformats.org/officeDocument/2006/relationships/hyperlink" Target="https://medicare.kaiserpermanente.org/wps/portal/medicare" TargetMode="External"/><Relationship Id="rId119" Type="http://schemas.openxmlformats.org/officeDocument/2006/relationships/hyperlink" Target="https://hmsa.com/health-plans/medicare/" TargetMode="External"/><Relationship Id="rId44" Type="http://schemas.openxmlformats.org/officeDocument/2006/relationships/hyperlink" Target="https://www.google.com/search?q=hmsa+insurance+plans&amp;oq=hmsa+insurance+plans&amp;aqs=chrome..69i57j0l4.3931j0j9&amp;sourceid=chrome&amp;ie=UTF-8" TargetMode="External"/><Relationship Id="rId60" Type="http://schemas.openxmlformats.org/officeDocument/2006/relationships/hyperlink" Target="https://individual-family.kaiserpermanente.org/healthinsurance" TargetMode="External"/><Relationship Id="rId65" Type="http://schemas.openxmlformats.org/officeDocument/2006/relationships/hyperlink" Target="https://individual-family.kaiserpermanente.org/healthinsurance" TargetMode="External"/><Relationship Id="rId81" Type="http://schemas.openxmlformats.org/officeDocument/2006/relationships/hyperlink" Target="https://hmsa.com/" TargetMode="External"/><Relationship Id="rId86" Type="http://schemas.openxmlformats.org/officeDocument/2006/relationships/hyperlink" Target="https://hmsa.com/health-plans/individuals-families/metallic-plans/" TargetMode="External"/><Relationship Id="rId130" Type="http://schemas.openxmlformats.org/officeDocument/2006/relationships/hyperlink" Target="https://hmsa.com/" TargetMode="External"/><Relationship Id="rId135" Type="http://schemas.openxmlformats.org/officeDocument/2006/relationships/comments" Target="../comments1.xml"/><Relationship Id="rId13" Type="http://schemas.openxmlformats.org/officeDocument/2006/relationships/hyperlink" Target="https://www.healthcare.gov/screener/sep-result.html" TargetMode="External"/><Relationship Id="rId18" Type="http://schemas.openxmlformats.org/officeDocument/2006/relationships/hyperlink" Target="http://kpinhawaii.com/" TargetMode="External"/><Relationship Id="rId39" Type="http://schemas.openxmlformats.org/officeDocument/2006/relationships/hyperlink" Target="https://individual-family.kaiserpermanente.org/healthinsurance/apply_now" TargetMode="External"/><Relationship Id="rId109" Type="http://schemas.openxmlformats.org/officeDocument/2006/relationships/hyperlink" Target="http://kpinhawaii.com/" TargetMode="External"/><Relationship Id="rId34" Type="http://schemas.openxmlformats.org/officeDocument/2006/relationships/hyperlink" Target="https://healthy.kaiserpermanente.org/hawaii/shop-plans/which-plan-is-for-me" TargetMode="External"/><Relationship Id="rId50" Type="http://schemas.openxmlformats.org/officeDocument/2006/relationships/hyperlink" Target="https://hmsa.com/health-plans/medicare/2018/oahu-plans-summary" TargetMode="External"/><Relationship Id="rId55" Type="http://schemas.openxmlformats.org/officeDocument/2006/relationships/hyperlink" Target="https://healthy.kaiserpermanente.org/hawaii/shop-plans" TargetMode="External"/><Relationship Id="rId76" Type="http://schemas.openxmlformats.org/officeDocument/2006/relationships/hyperlink" Target="Shop%20Plans" TargetMode="External"/><Relationship Id="rId97" Type="http://schemas.openxmlformats.org/officeDocument/2006/relationships/hyperlink" Target="https://medicare.kaiserpermanente.org/wps/portal/medicare" TargetMode="External"/><Relationship Id="rId104" Type="http://schemas.openxmlformats.org/officeDocument/2006/relationships/hyperlink" Target="https://hmsa.com/health-plans/medicare/2018/oahu-plans-summary/" TargetMode="External"/><Relationship Id="rId120" Type="http://schemas.openxmlformats.org/officeDocument/2006/relationships/hyperlink" Target="https://hmsa.com/health-plans/medicare/2018/oahu-plans-summary/" TargetMode="External"/><Relationship Id="rId125" Type="http://schemas.openxmlformats.org/officeDocument/2006/relationships/hyperlink" Target="https://hmsa.com/" TargetMode="External"/><Relationship Id="rId7" Type="http://schemas.openxmlformats.org/officeDocument/2006/relationships/hyperlink" Target="https://hmsa.com/health-plans/" TargetMode="External"/><Relationship Id="rId71" Type="http://schemas.openxmlformats.org/officeDocument/2006/relationships/hyperlink" Target="https://individual-family.kaiserpermanente.org/healthinsurance/plan/view" TargetMode="External"/><Relationship Id="rId92" Type="http://schemas.openxmlformats.org/officeDocument/2006/relationships/hyperlink" Target="https://hmsa.com/health-plans/medicare/" TargetMode="External"/><Relationship Id="rId2" Type="http://schemas.openxmlformats.org/officeDocument/2006/relationships/hyperlink" Target="https://hmsa.com/search/providers/?query=ewa+beach" TargetMode="External"/><Relationship Id="rId29" Type="http://schemas.openxmlformats.org/officeDocument/2006/relationships/hyperlink" Target="https://hmsa.com/health-plans/individuals-families/metallic-plans/" TargetMode="External"/><Relationship Id="rId24" Type="http://schemas.openxmlformats.org/officeDocument/2006/relationships/hyperlink" Target="https://hmsa.com/" TargetMode="External"/><Relationship Id="rId40" Type="http://schemas.openxmlformats.org/officeDocument/2006/relationships/hyperlink" Target="https://smu.kaiserpermanente.org/expressweb/user/DSTHandOffAction.action" TargetMode="External"/><Relationship Id="rId45" Type="http://schemas.openxmlformats.org/officeDocument/2006/relationships/hyperlink" Target="https://hmsa.com/health-plans/individuals-families/" TargetMode="External"/><Relationship Id="rId66" Type="http://schemas.openxmlformats.org/officeDocument/2006/relationships/hyperlink" Target="https://individual-family.kaiserpermanente.org/healthinsurance" TargetMode="External"/><Relationship Id="rId87" Type="http://schemas.openxmlformats.org/officeDocument/2006/relationships/hyperlink" Target="https://hmsa.com/health-plans/medicare/" TargetMode="External"/><Relationship Id="rId110" Type="http://schemas.openxmlformats.org/officeDocument/2006/relationships/hyperlink" Target="http://kpinhawaii.com/our-services" TargetMode="External"/><Relationship Id="rId115" Type="http://schemas.openxmlformats.org/officeDocument/2006/relationships/hyperlink" Target="https://medicare.kaiserpermanente.org/wps/portal/medicare/plans/enroll" TargetMode="External"/><Relationship Id="rId131" Type="http://schemas.openxmlformats.org/officeDocument/2006/relationships/hyperlink" Target="https://hmsa.com/health-plans/medicare/" TargetMode="External"/><Relationship Id="rId61" Type="http://schemas.openxmlformats.org/officeDocument/2006/relationships/hyperlink" Target="https://individual-family.kaiserpermanente.org/healthinsurance" TargetMode="External"/><Relationship Id="rId82" Type="http://schemas.openxmlformats.org/officeDocument/2006/relationships/hyperlink" Target="https://hmsa.com/health-plans/" TargetMode="External"/><Relationship Id="rId19" Type="http://schemas.openxmlformats.org/officeDocument/2006/relationships/hyperlink" Target="https://hmsa.com/" TargetMode="External"/><Relationship Id="rId14" Type="http://schemas.openxmlformats.org/officeDocument/2006/relationships/hyperlink" Target="https://www.healthcare.gov/lower-costs/" TargetMode="External"/><Relationship Id="rId30" Type="http://schemas.openxmlformats.org/officeDocument/2006/relationships/hyperlink" Target="http://kpinhawaii.com/" TargetMode="External"/><Relationship Id="rId35" Type="http://schemas.openxmlformats.org/officeDocument/2006/relationships/hyperlink" Target="https://individual-family.kaiserpermanente.org/healthinsurance" TargetMode="External"/><Relationship Id="rId56" Type="http://schemas.openxmlformats.org/officeDocument/2006/relationships/hyperlink" Target="https://healthy.kaiserpermanente.org/hawaii/shop-plans" TargetMode="External"/><Relationship Id="rId77" Type="http://schemas.openxmlformats.org/officeDocument/2006/relationships/hyperlink" Target="https://individual-family.kaiserpermanente.org/healthinsurance" TargetMode="External"/><Relationship Id="rId100" Type="http://schemas.openxmlformats.org/officeDocument/2006/relationships/hyperlink" Target="https://medicare.kaiserpermanente.org/wps/portal/medicare/plans/enroll" TargetMode="External"/><Relationship Id="rId105" Type="http://schemas.openxmlformats.org/officeDocument/2006/relationships/hyperlink" Target="https://hmsa.com/health-plans/medicare/2018/oahu-plans/?ppo" TargetMode="External"/><Relationship Id="rId126" Type="http://schemas.openxmlformats.org/officeDocument/2006/relationships/hyperlink" Target="https://hmsa.com/contact/" TargetMode="External"/><Relationship Id="rId8" Type="http://schemas.openxmlformats.org/officeDocument/2006/relationships/hyperlink" Target="https://hmsa.com/health-plans/" TargetMode="External"/><Relationship Id="rId51" Type="http://schemas.openxmlformats.org/officeDocument/2006/relationships/hyperlink" Target="https://hmsa.com/health-plans/medicare/2018/oahu-plans?ppo" TargetMode="External"/><Relationship Id="rId72" Type="http://schemas.openxmlformats.org/officeDocument/2006/relationships/hyperlink" Target="https://individual-family.kaiserpermanente.org/healthinsurance/plan/view" TargetMode="External"/><Relationship Id="rId93" Type="http://schemas.openxmlformats.org/officeDocument/2006/relationships/hyperlink" Target="https://hmsa.com/health-plans/individuals-families/metallic-plans/" TargetMode="External"/><Relationship Id="rId98" Type="http://schemas.openxmlformats.org/officeDocument/2006/relationships/hyperlink" Target="https://medicare.kaiserpermanente.org/wps/portal/medicare" TargetMode="External"/><Relationship Id="rId121" Type="http://schemas.openxmlformats.org/officeDocument/2006/relationships/hyperlink" Target="https://hmsa.com/health-plans/medicare/2018/oahu-plans/?hmo" TargetMode="External"/><Relationship Id="rId3" Type="http://schemas.openxmlformats.org/officeDocument/2006/relationships/hyperlink" Target="http://kpinhawaii.com/" TargetMode="External"/><Relationship Id="rId25" Type="http://schemas.openxmlformats.org/officeDocument/2006/relationships/hyperlink" Target="https://hmsa.com/health-plans/individuals-families/metallic-plans/" TargetMode="External"/><Relationship Id="rId46" Type="http://schemas.openxmlformats.org/officeDocument/2006/relationships/hyperlink" Target="https://hmsa.com/contact/" TargetMode="External"/><Relationship Id="rId67" Type="http://schemas.openxmlformats.org/officeDocument/2006/relationships/hyperlink" Target="https://individual-family.kaiserpermanente.org/healthinsurance" TargetMode="External"/><Relationship Id="rId116" Type="http://schemas.openxmlformats.org/officeDocument/2006/relationships/hyperlink" Target="https://medicare.kaiserpermanente.org/wps/portal/medicare/plans/enroll/enroll-online/hi" TargetMode="External"/><Relationship Id="rId20" Type="http://schemas.openxmlformats.org/officeDocument/2006/relationships/hyperlink" Target="https://hmsa.com/health-plans/individuals-families/metallic-plans/" TargetMode="External"/><Relationship Id="rId41" Type="http://schemas.openxmlformats.org/officeDocument/2006/relationships/hyperlink" Target="https://hmsa.com/health-plans/" TargetMode="External"/><Relationship Id="rId62" Type="http://schemas.openxmlformats.org/officeDocument/2006/relationships/hyperlink" Target="https://individual-family.kaiserpermanente.org/healthinsurance" TargetMode="External"/><Relationship Id="rId83" Type="http://schemas.openxmlformats.org/officeDocument/2006/relationships/hyperlink" Target="https://hmsa.com/health-plans/" TargetMode="External"/><Relationship Id="rId88" Type="http://schemas.openxmlformats.org/officeDocument/2006/relationships/hyperlink" Target="https://hmsa.com/health-plans/medicare/seminars/" TargetMode="External"/><Relationship Id="rId111" Type="http://schemas.openxmlformats.org/officeDocument/2006/relationships/hyperlink" Target="https://healthy.kaiserpermanente.org/health/care/!ut/p/a0/LcwxDsIwDEbhs3RgLGZEbD0FJEtlRSaJ2tjRX1OuD4iO7w0fRXpQVN5rZq-mvH47JFEX3DbRahiL8OqF7hQpdnBuTEFtTJyK_N7S560YPL18hjwFEFBY-tmQT5c_chi9tet7GoYP8AXjSQ!!/" TargetMode="External"/><Relationship Id="rId132" Type="http://schemas.openxmlformats.org/officeDocument/2006/relationships/hyperlink" Target="https://hmsa.com/health-plans/medicare/seminars/" TargetMode="External"/><Relationship Id="rId15" Type="http://schemas.openxmlformats.org/officeDocument/2006/relationships/hyperlink" Target="https://www.healthcare.gov/lower-costs/" TargetMode="External"/><Relationship Id="rId36" Type="http://schemas.openxmlformats.org/officeDocument/2006/relationships/hyperlink" Target="https://individual-family.kaiserpermanente.org/healthinsurance/get_a_quote" TargetMode="External"/><Relationship Id="rId57" Type="http://schemas.openxmlformats.org/officeDocument/2006/relationships/hyperlink" Target="https://healthy.kaiserpermanente.org/hawaii/shop-plans" TargetMode="External"/><Relationship Id="rId106" Type="http://schemas.openxmlformats.org/officeDocument/2006/relationships/hyperlink" Target="https://hmsa.com/search/providers/?filters=plan:Akamai+Advantage" TargetMode="External"/><Relationship Id="rId127" Type="http://schemas.openxmlformats.org/officeDocument/2006/relationships/hyperlink" Target="http://kpinhawaii.com/" TargetMode="External"/><Relationship Id="rId10" Type="http://schemas.openxmlformats.org/officeDocument/2006/relationships/hyperlink" Target="http://kpinhawaii.com/" TargetMode="External"/><Relationship Id="rId31" Type="http://schemas.openxmlformats.org/officeDocument/2006/relationships/hyperlink" Target="https://healthy.kaiserpermanente.org/hawaii/shop-plans/which-plan-is-for-me" TargetMode="External"/><Relationship Id="rId52" Type="http://schemas.openxmlformats.org/officeDocument/2006/relationships/hyperlink" Target="Download" TargetMode="External"/><Relationship Id="rId73" Type="http://schemas.openxmlformats.org/officeDocument/2006/relationships/hyperlink" Target="https://individual-family.kaiserpermanente.org/healthinsurance/plan/view" TargetMode="External"/><Relationship Id="rId78" Type="http://schemas.openxmlformats.org/officeDocument/2006/relationships/hyperlink" Target="https://individual-family.kaiserpermanente.org/healthinsurance/get_a_quote" TargetMode="External"/><Relationship Id="rId94" Type="http://schemas.openxmlformats.org/officeDocument/2006/relationships/hyperlink" Target="https://hmsa.shopapply.com/eDirect/consumerHome/homeNotLoggedIn?cid=hmsa" TargetMode="External"/><Relationship Id="rId99" Type="http://schemas.openxmlformats.org/officeDocument/2006/relationships/hyperlink" Target="https://medicare.kaiserpermanente.org/wps/portal/medicare" TargetMode="External"/><Relationship Id="rId101" Type="http://schemas.openxmlformats.org/officeDocument/2006/relationships/hyperlink" Target="https://medicare.kaiserpermanente.org/wps/portal/!ut/p/z1/04_Sj9CPykssy0xPLMnMz0vMAfIjo8zijTx9HC2cDB0NLJydnQ08jQyNvC08TQ0tTMz1w1EVGPj6Ohl4hpo7BZq5-RoYuBvpR5GkH1WBu5sZcfoNcABHA4rsBymIwm98cGoe0IwovNa4m6MrwBJM-EwAhwMhlxTkhoaGRlR4Zno6KgIAfsUN7Q!!/dz/d5/L2dBISEvZ0FBIS9nQSEh/p0/IZ7_D5J39B1A004CD0A760NFGV0042=CZ6_2ILA8B1A08CCC0I212K8I51847=LA0=Ejavax.servlet.include.path_info!QCPmainInstructions.jsp==/" TargetMode="External"/><Relationship Id="rId122" Type="http://schemas.openxmlformats.org/officeDocument/2006/relationships/hyperlink" Target="https://hmsa.com/search/providers/?filters=plan:Akamai+Advantage" TargetMode="External"/><Relationship Id="rId4" Type="http://schemas.openxmlformats.org/officeDocument/2006/relationships/hyperlink" Target="https://hmsa.com/health-plans/individuals-families/" TargetMode="External"/><Relationship Id="rId9" Type="http://schemas.openxmlformats.org/officeDocument/2006/relationships/hyperlink" Target="https://hmsa.com/health-plans/" TargetMode="External"/><Relationship Id="rId26" Type="http://schemas.openxmlformats.org/officeDocument/2006/relationships/hyperlink" Target="https://hmsa.com/health-plans/" TargetMode="External"/><Relationship Id="rId47" Type="http://schemas.openxmlformats.org/officeDocument/2006/relationships/hyperlink" Target="https://hmsa.com/" TargetMode="External"/><Relationship Id="rId68" Type="http://schemas.openxmlformats.org/officeDocument/2006/relationships/hyperlink" Target="https://individual-family.kaiserpermanente.org/healthinsurance" TargetMode="External"/><Relationship Id="rId89" Type="http://schemas.openxmlformats.org/officeDocument/2006/relationships/hyperlink" Target="https://healthy.kaiserpermanente.org/shop-plans" TargetMode="External"/><Relationship Id="rId112" Type="http://schemas.openxmlformats.org/officeDocument/2006/relationships/hyperlink" Target="http://kpinhawaii.com/faq-page" TargetMode="External"/><Relationship Id="rId133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C2861-2ABC-4C98-A405-F6296377B0C5}">
  <sheetPr codeName="Sheet1"/>
  <dimension ref="A1:D10"/>
  <sheetViews>
    <sheetView zoomScaleNormal="100" workbookViewId="0" xr3:uid="{02AE3029-7521-5EB5-82C7-7E4061C2A14B}">
      <selection activeCell="D10" sqref="D10"/>
    </sheetView>
  </sheetViews>
  <sheetFormatPr defaultColWidth="8.875" defaultRowHeight="15.95"/>
  <cols>
    <col min="1" max="1" width="8.375" style="6" customWidth="1"/>
    <col min="2" max="2" width="8.125" customWidth="1"/>
    <col min="3" max="3" width="13.5" style="6" customWidth="1"/>
    <col min="4" max="4" width="21.625" bestFit="1" customWidth="1"/>
  </cols>
  <sheetData>
    <row r="1" spans="1:4">
      <c r="A1" s="6" t="s">
        <v>0</v>
      </c>
      <c r="B1" t="s">
        <v>1</v>
      </c>
      <c r="C1" s="6" t="s">
        <v>2</v>
      </c>
      <c r="D1" t="s">
        <v>3</v>
      </c>
    </row>
    <row r="2" spans="1:4">
      <c r="A2" s="6">
        <v>1</v>
      </c>
      <c r="B2">
        <v>1</v>
      </c>
      <c r="C2" s="6">
        <v>1</v>
      </c>
      <c r="D2" t="s">
        <v>4</v>
      </c>
    </row>
    <row r="3" spans="1:4">
      <c r="A3" s="6">
        <v>2</v>
      </c>
      <c r="B3">
        <v>1</v>
      </c>
      <c r="C3" s="6">
        <v>2</v>
      </c>
      <c r="D3" t="s">
        <v>5</v>
      </c>
    </row>
    <row r="4" spans="1:4">
      <c r="A4" s="6">
        <v>3</v>
      </c>
      <c r="B4">
        <v>1</v>
      </c>
      <c r="C4" s="6">
        <v>3</v>
      </c>
      <c r="D4" t="s">
        <v>6</v>
      </c>
    </row>
    <row r="5" spans="1:4">
      <c r="A5" s="6">
        <v>4</v>
      </c>
      <c r="B5">
        <v>2</v>
      </c>
      <c r="C5" s="6">
        <v>4</v>
      </c>
      <c r="D5" t="s">
        <v>7</v>
      </c>
    </row>
    <row r="6" spans="1:4">
      <c r="A6" s="6">
        <v>5</v>
      </c>
      <c r="B6">
        <v>2</v>
      </c>
      <c r="C6" s="6">
        <v>5</v>
      </c>
      <c r="D6" t="s">
        <v>8</v>
      </c>
    </row>
    <row r="7" spans="1:4">
      <c r="A7" s="6">
        <v>6</v>
      </c>
      <c r="B7">
        <v>1</v>
      </c>
      <c r="C7" s="6">
        <v>6</v>
      </c>
      <c r="D7" t="s">
        <v>9</v>
      </c>
    </row>
    <row r="8" spans="1:4">
      <c r="A8" s="6">
        <v>7</v>
      </c>
      <c r="B8">
        <v>1</v>
      </c>
      <c r="C8" s="6">
        <v>7</v>
      </c>
      <c r="D8" t="s">
        <v>10</v>
      </c>
    </row>
    <row r="9" spans="1:4">
      <c r="A9" s="6">
        <v>8</v>
      </c>
      <c r="B9">
        <v>3</v>
      </c>
      <c r="C9" s="6">
        <v>4</v>
      </c>
      <c r="D9" t="s">
        <v>11</v>
      </c>
    </row>
    <row r="10" spans="1:4">
      <c r="A10" s="6">
        <v>9</v>
      </c>
      <c r="B10">
        <v>3</v>
      </c>
      <c r="C10" s="6">
        <v>5</v>
      </c>
      <c r="D10" t="s">
        <v>12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CE873-9F91-45DA-BF83-E184AB739874}">
  <sheetPr codeName="Sheet3"/>
  <dimension ref="A1:B4"/>
  <sheetViews>
    <sheetView workbookViewId="0" xr3:uid="{D8CBC009-7D1B-5540-9901-06DBD32B98CB}">
      <selection activeCell="A2" sqref="A2"/>
    </sheetView>
  </sheetViews>
  <sheetFormatPr defaultColWidth="8.875" defaultRowHeight="15.95"/>
  <cols>
    <col min="1" max="1" width="9.875" bestFit="1" customWidth="1"/>
    <col min="2" max="2" width="18" bestFit="1" customWidth="1"/>
  </cols>
  <sheetData>
    <row r="1" spans="1:2">
      <c r="A1" t="s">
        <v>13</v>
      </c>
      <c r="B1" t="s">
        <v>14</v>
      </c>
    </row>
    <row r="2" spans="1:2">
      <c r="A2">
        <v>1</v>
      </c>
      <c r="B2" t="s">
        <v>15</v>
      </c>
    </row>
    <row r="3" spans="1:2">
      <c r="A3">
        <v>2</v>
      </c>
      <c r="B3" t="s">
        <v>16</v>
      </c>
    </row>
    <row r="4" spans="1:2">
      <c r="A4">
        <v>3</v>
      </c>
      <c r="B4" t="s">
        <v>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59881-4D9C-AB4D-953E-F1B0AFBE8AD6}">
  <sheetPr codeName="Sheet4"/>
  <dimension ref="A1:AA39"/>
  <sheetViews>
    <sheetView workbookViewId="0" xr3:uid="{8505F952-98E6-543C-841C-3DB9A7A1E262}">
      <pane xSplit="6" ySplit="1" topLeftCell="G5" activePane="bottomRight" state="frozen"/>
      <selection pane="bottomRight" activeCell="G9" sqref="G9"/>
      <selection pane="bottomLeft"/>
      <selection pane="topRight"/>
    </sheetView>
  </sheetViews>
  <sheetFormatPr defaultColWidth="11" defaultRowHeight="15.95"/>
  <cols>
    <col min="1" max="1" width="8.875" style="8" bestFit="1" customWidth="1"/>
    <col min="2" max="2" width="9.5" customWidth="1"/>
    <col min="3" max="3" width="11" bestFit="1" customWidth="1"/>
    <col min="4" max="4" width="8.125" style="8" bestFit="1" customWidth="1"/>
    <col min="5" max="5" width="19" style="3" customWidth="1"/>
    <col min="6" max="6" width="14" style="3" customWidth="1"/>
    <col min="7" max="7" width="11.875" customWidth="1"/>
    <col min="8" max="8" width="11.125" customWidth="1"/>
    <col min="12" max="12" width="11" customWidth="1"/>
    <col min="13" max="13" width="12" bestFit="1" customWidth="1"/>
    <col min="14" max="14" width="24.125" bestFit="1" customWidth="1"/>
    <col min="17" max="17" width="14.5" bestFit="1" customWidth="1"/>
    <col min="18" max="18" width="9"/>
    <col min="19" max="19" width="13.875" bestFit="1" customWidth="1"/>
    <col min="20" max="20" width="25.625" bestFit="1" customWidth="1"/>
    <col min="21" max="21" width="109.5" bestFit="1" customWidth="1"/>
  </cols>
  <sheetData>
    <row r="1" spans="1:27">
      <c r="A1" s="8" t="s">
        <v>18</v>
      </c>
      <c r="B1" s="2" t="s">
        <v>19</v>
      </c>
      <c r="C1" t="s">
        <v>20</v>
      </c>
      <c r="D1" t="s">
        <v>21</v>
      </c>
      <c r="E1" s="8" t="s">
        <v>1</v>
      </c>
      <c r="F1" s="3" t="s">
        <v>22</v>
      </c>
      <c r="G1" s="3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</row>
    <row r="2" spans="1:27">
      <c r="A2" s="8">
        <v>1</v>
      </c>
      <c r="B2" s="2">
        <v>43214</v>
      </c>
      <c r="C2" s="1">
        <v>0.375</v>
      </c>
      <c r="D2" s="1" t="s">
        <v>44</v>
      </c>
      <c r="E2" s="8">
        <v>1</v>
      </c>
      <c r="F2" s="3">
        <v>1</v>
      </c>
      <c r="G2" s="3" t="str">
        <f>CONCATENATE(E2, "-", 0, F2)</f>
        <v>1-01</v>
      </c>
      <c r="H2" t="s">
        <v>45</v>
      </c>
      <c r="I2" t="s">
        <v>46</v>
      </c>
      <c r="J2" t="s">
        <v>47</v>
      </c>
      <c r="K2">
        <v>27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R2" t="s">
        <v>53</v>
      </c>
      <c r="S2">
        <v>4</v>
      </c>
      <c r="T2">
        <v>4</v>
      </c>
      <c r="U2" t="s">
        <v>54</v>
      </c>
      <c r="V2" t="s">
        <v>55</v>
      </c>
    </row>
    <row r="3" spans="1:27">
      <c r="A3" s="8">
        <v>2</v>
      </c>
      <c r="B3" s="2">
        <v>43214</v>
      </c>
      <c r="C3" s="1">
        <v>0.4375</v>
      </c>
      <c r="D3" s="1" t="s">
        <v>44</v>
      </c>
      <c r="E3" s="8">
        <v>1</v>
      </c>
      <c r="F3" s="3">
        <v>2</v>
      </c>
      <c r="G3" s="3" t="str">
        <f t="shared" ref="G3:G13" si="0">CONCATENATE(E3, "-", 0, F3)</f>
        <v>1-02</v>
      </c>
      <c r="H3" t="s">
        <v>56</v>
      </c>
      <c r="I3" t="s">
        <v>57</v>
      </c>
      <c r="J3" t="s">
        <v>58</v>
      </c>
      <c r="K3">
        <v>24</v>
      </c>
      <c r="L3" t="s">
        <v>48</v>
      </c>
      <c r="M3" t="s">
        <v>49</v>
      </c>
      <c r="N3" t="s">
        <v>59</v>
      </c>
      <c r="O3" t="s">
        <v>60</v>
      </c>
      <c r="P3" t="s">
        <v>61</v>
      </c>
      <c r="R3" t="s">
        <v>53</v>
      </c>
      <c r="S3">
        <v>4</v>
      </c>
      <c r="T3">
        <v>5</v>
      </c>
      <c r="U3" t="s">
        <v>62</v>
      </c>
      <c r="V3" t="s">
        <v>63</v>
      </c>
    </row>
    <row r="4" spans="1:27">
      <c r="A4" s="8">
        <v>3</v>
      </c>
      <c r="B4" s="2">
        <v>43214</v>
      </c>
      <c r="C4" s="1">
        <v>0.52083333333333337</v>
      </c>
      <c r="D4" s="1" t="s">
        <v>44</v>
      </c>
      <c r="E4" s="8">
        <v>1</v>
      </c>
      <c r="F4" s="3">
        <v>3</v>
      </c>
      <c r="G4" s="3" t="str">
        <f t="shared" si="0"/>
        <v>1-03</v>
      </c>
      <c r="H4" t="s">
        <v>64</v>
      </c>
      <c r="I4" t="s">
        <v>65</v>
      </c>
      <c r="J4" t="s">
        <v>47</v>
      </c>
      <c r="K4">
        <v>63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R4" t="s">
        <v>71</v>
      </c>
      <c r="S4">
        <v>5</v>
      </c>
      <c r="T4">
        <v>4</v>
      </c>
      <c r="U4" t="s">
        <v>54</v>
      </c>
      <c r="V4" t="s">
        <v>72</v>
      </c>
    </row>
    <row r="5" spans="1:27">
      <c r="A5" s="8">
        <v>4</v>
      </c>
      <c r="B5" s="2">
        <v>43214</v>
      </c>
      <c r="C5" s="1">
        <v>0.58333333333333337</v>
      </c>
      <c r="D5" s="1" t="s">
        <v>44</v>
      </c>
      <c r="E5" s="8">
        <v>1</v>
      </c>
      <c r="F5" s="3">
        <v>4</v>
      </c>
      <c r="G5" s="3" t="str">
        <f t="shared" si="0"/>
        <v>1-04</v>
      </c>
      <c r="H5" t="s">
        <v>73</v>
      </c>
      <c r="I5" t="s">
        <v>74</v>
      </c>
      <c r="J5" t="s">
        <v>47</v>
      </c>
      <c r="K5">
        <v>47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  <c r="Q5" t="s">
        <v>80</v>
      </c>
      <c r="R5" t="s">
        <v>81</v>
      </c>
      <c r="S5">
        <v>3</v>
      </c>
      <c r="T5">
        <v>5</v>
      </c>
      <c r="U5" t="s">
        <v>82</v>
      </c>
      <c r="V5" t="s">
        <v>83</v>
      </c>
    </row>
    <row r="6" spans="1:27">
      <c r="A6" s="8">
        <v>5</v>
      </c>
      <c r="B6" s="2">
        <v>43214</v>
      </c>
      <c r="C6" s="1">
        <v>0.64583333333333337</v>
      </c>
      <c r="D6" s="1" t="s">
        <v>44</v>
      </c>
      <c r="E6" s="8">
        <v>1</v>
      </c>
      <c r="F6" s="3">
        <v>5</v>
      </c>
      <c r="G6" s="3" t="str">
        <f t="shared" si="0"/>
        <v>1-05</v>
      </c>
      <c r="H6" t="s">
        <v>84</v>
      </c>
      <c r="I6" t="s">
        <v>85</v>
      </c>
      <c r="J6" t="s">
        <v>47</v>
      </c>
      <c r="K6">
        <v>44</v>
      </c>
      <c r="L6" t="s">
        <v>75</v>
      </c>
      <c r="M6" t="s">
        <v>76</v>
      </c>
      <c r="N6" t="s">
        <v>77</v>
      </c>
      <c r="O6" t="s">
        <v>86</v>
      </c>
      <c r="P6" t="s">
        <v>87</v>
      </c>
      <c r="R6" t="s">
        <v>81</v>
      </c>
      <c r="S6">
        <v>4</v>
      </c>
      <c r="T6">
        <v>4</v>
      </c>
      <c r="U6" t="s">
        <v>62</v>
      </c>
      <c r="V6" t="s">
        <v>88</v>
      </c>
    </row>
    <row r="7" spans="1:27">
      <c r="A7" s="8">
        <v>6</v>
      </c>
      <c r="B7" s="2">
        <v>43214</v>
      </c>
      <c r="C7" s="1">
        <v>0.70833333333333337</v>
      </c>
      <c r="D7" s="1" t="s">
        <v>44</v>
      </c>
      <c r="E7" s="8">
        <v>1</v>
      </c>
      <c r="F7" s="3">
        <v>6</v>
      </c>
      <c r="G7" s="3" t="str">
        <f t="shared" si="0"/>
        <v>1-06</v>
      </c>
      <c r="H7" t="s">
        <v>89</v>
      </c>
      <c r="I7" t="s">
        <v>57</v>
      </c>
      <c r="J7" t="s">
        <v>58</v>
      </c>
      <c r="K7">
        <v>34</v>
      </c>
      <c r="L7" t="s">
        <v>90</v>
      </c>
      <c r="M7" t="s">
        <v>49</v>
      </c>
      <c r="N7" t="s">
        <v>50</v>
      </c>
      <c r="O7" t="s">
        <v>91</v>
      </c>
      <c r="P7" t="s">
        <v>79</v>
      </c>
      <c r="Q7" t="s">
        <v>80</v>
      </c>
      <c r="R7" t="s">
        <v>53</v>
      </c>
      <c r="S7">
        <v>4</v>
      </c>
      <c r="T7">
        <v>5</v>
      </c>
      <c r="U7" t="s">
        <v>62</v>
      </c>
      <c r="V7" t="s">
        <v>92</v>
      </c>
    </row>
    <row r="8" spans="1:27">
      <c r="A8" s="8">
        <v>7</v>
      </c>
      <c r="B8" s="2">
        <v>43215</v>
      </c>
      <c r="C8" s="1">
        <v>0.375</v>
      </c>
      <c r="D8" s="1" t="s">
        <v>44</v>
      </c>
      <c r="E8" s="8">
        <v>2</v>
      </c>
      <c r="F8" s="3">
        <v>1</v>
      </c>
      <c r="G8" s="3" t="str">
        <f t="shared" si="0"/>
        <v>2-01</v>
      </c>
      <c r="H8" t="s">
        <v>93</v>
      </c>
      <c r="I8" t="s">
        <v>85</v>
      </c>
      <c r="J8" t="s">
        <v>58</v>
      </c>
      <c r="K8">
        <v>68</v>
      </c>
      <c r="L8" t="s">
        <v>66</v>
      </c>
      <c r="M8" t="s">
        <v>94</v>
      </c>
      <c r="N8" t="s">
        <v>68</v>
      </c>
      <c r="O8" t="s">
        <v>95</v>
      </c>
      <c r="P8" t="s">
        <v>96</v>
      </c>
      <c r="R8" t="s">
        <v>53</v>
      </c>
      <c r="U8" t="s">
        <v>62</v>
      </c>
      <c r="V8" t="s">
        <v>97</v>
      </c>
      <c r="W8" t="s">
        <v>98</v>
      </c>
      <c r="X8" t="s">
        <v>98</v>
      </c>
    </row>
    <row r="9" spans="1:27">
      <c r="A9" s="8">
        <v>8</v>
      </c>
      <c r="B9" s="2">
        <v>43215</v>
      </c>
      <c r="C9" s="1">
        <v>0.4375</v>
      </c>
      <c r="D9" s="1" t="s">
        <v>44</v>
      </c>
      <c r="E9" s="8">
        <v>2</v>
      </c>
      <c r="F9" s="3">
        <v>2</v>
      </c>
      <c r="G9" s="3" t="str">
        <f t="shared" si="0"/>
        <v>2-02</v>
      </c>
      <c r="H9" t="s">
        <v>99</v>
      </c>
      <c r="I9" t="s">
        <v>85</v>
      </c>
      <c r="J9" t="s">
        <v>47</v>
      </c>
      <c r="K9">
        <v>68</v>
      </c>
      <c r="L9" t="s">
        <v>66</v>
      </c>
      <c r="M9" t="s">
        <v>94</v>
      </c>
      <c r="N9" t="s">
        <v>68</v>
      </c>
      <c r="O9" t="s">
        <v>100</v>
      </c>
      <c r="P9" t="s">
        <v>101</v>
      </c>
      <c r="R9" t="s">
        <v>81</v>
      </c>
      <c r="S9">
        <v>3</v>
      </c>
      <c r="T9">
        <v>5</v>
      </c>
      <c r="U9" t="s">
        <v>102</v>
      </c>
      <c r="V9" t="s">
        <v>103</v>
      </c>
      <c r="W9" t="s">
        <v>98</v>
      </c>
      <c r="X9" t="s">
        <v>98</v>
      </c>
    </row>
    <row r="10" spans="1:27">
      <c r="A10" s="8">
        <v>9</v>
      </c>
      <c r="B10" s="2">
        <v>43215</v>
      </c>
      <c r="C10" s="1">
        <v>0.52083333333333337</v>
      </c>
      <c r="D10" s="1" t="s">
        <v>44</v>
      </c>
      <c r="E10" s="8">
        <v>2</v>
      </c>
      <c r="F10" s="3">
        <v>3</v>
      </c>
      <c r="G10" s="3" t="str">
        <f t="shared" si="0"/>
        <v>2-03</v>
      </c>
      <c r="H10" t="s">
        <v>104</v>
      </c>
      <c r="I10" t="s">
        <v>85</v>
      </c>
      <c r="J10" t="s">
        <v>58</v>
      </c>
      <c r="K10">
        <v>65</v>
      </c>
      <c r="L10" t="s">
        <v>66</v>
      </c>
      <c r="M10" t="s">
        <v>94</v>
      </c>
      <c r="N10" t="s">
        <v>68</v>
      </c>
      <c r="O10" t="s">
        <v>105</v>
      </c>
      <c r="P10" t="s">
        <v>101</v>
      </c>
      <c r="R10" t="s">
        <v>81</v>
      </c>
      <c r="U10" t="s">
        <v>62</v>
      </c>
      <c r="W10" t="s">
        <v>98</v>
      </c>
      <c r="X10" t="s">
        <v>98</v>
      </c>
      <c r="Z10" t="s">
        <v>98</v>
      </c>
    </row>
    <row r="11" spans="1:27">
      <c r="A11" s="8">
        <v>10</v>
      </c>
      <c r="B11" s="2">
        <v>43215</v>
      </c>
      <c r="C11" s="1">
        <v>0.58333333333333337</v>
      </c>
      <c r="D11" s="1" t="s">
        <v>44</v>
      </c>
      <c r="E11" s="8">
        <v>2</v>
      </c>
      <c r="F11" s="3">
        <v>4</v>
      </c>
      <c r="G11" s="3" t="str">
        <f t="shared" si="0"/>
        <v>2-04</v>
      </c>
      <c r="H11" t="s">
        <v>106</v>
      </c>
      <c r="I11" t="s">
        <v>107</v>
      </c>
      <c r="J11" t="s">
        <v>47</v>
      </c>
      <c r="K11">
        <v>66</v>
      </c>
      <c r="L11" t="s">
        <v>66</v>
      </c>
      <c r="M11" t="s">
        <v>94</v>
      </c>
      <c r="N11" t="s">
        <v>68</v>
      </c>
      <c r="O11" t="s">
        <v>108</v>
      </c>
      <c r="P11" t="s">
        <v>79</v>
      </c>
      <c r="Q11" t="s">
        <v>80</v>
      </c>
      <c r="R11" t="s">
        <v>81</v>
      </c>
      <c r="S11">
        <v>5</v>
      </c>
      <c r="T11" t="s">
        <v>109</v>
      </c>
      <c r="U11" t="s">
        <v>54</v>
      </c>
      <c r="W11" t="s">
        <v>98</v>
      </c>
      <c r="X11" t="s">
        <v>98</v>
      </c>
      <c r="Z11" t="s">
        <v>98</v>
      </c>
      <c r="AA11" t="s">
        <v>98</v>
      </c>
    </row>
    <row r="12" spans="1:27">
      <c r="A12" s="8">
        <v>11</v>
      </c>
      <c r="B12" s="2">
        <v>43215</v>
      </c>
      <c r="C12" s="1">
        <v>0.64583333333333337</v>
      </c>
      <c r="D12" s="1" t="s">
        <v>44</v>
      </c>
      <c r="E12" s="8">
        <v>2</v>
      </c>
      <c r="F12" s="3">
        <v>5</v>
      </c>
      <c r="G12" s="3" t="str">
        <f t="shared" si="0"/>
        <v>2-05</v>
      </c>
      <c r="H12" t="s">
        <v>110</v>
      </c>
      <c r="I12" t="s">
        <v>111</v>
      </c>
      <c r="J12" t="s">
        <v>58</v>
      </c>
      <c r="K12">
        <v>73</v>
      </c>
      <c r="L12" t="s">
        <v>112</v>
      </c>
      <c r="M12" t="s">
        <v>94</v>
      </c>
      <c r="N12" t="s">
        <v>68</v>
      </c>
      <c r="O12" t="s">
        <v>113</v>
      </c>
      <c r="P12" t="s">
        <v>79</v>
      </c>
      <c r="Q12" t="s">
        <v>80</v>
      </c>
      <c r="R12" t="s">
        <v>71</v>
      </c>
      <c r="S12">
        <v>5</v>
      </c>
      <c r="T12">
        <v>3</v>
      </c>
      <c r="U12" t="s">
        <v>54</v>
      </c>
      <c r="W12" t="s">
        <v>98</v>
      </c>
      <c r="X12" t="s">
        <v>98</v>
      </c>
      <c r="Y12" t="s">
        <v>98</v>
      </c>
      <c r="Z12" t="s">
        <v>98</v>
      </c>
      <c r="AA12" t="s">
        <v>114</v>
      </c>
    </row>
    <row r="13" spans="1:27">
      <c r="A13" s="8">
        <v>12</v>
      </c>
      <c r="B13" s="2">
        <v>43215</v>
      </c>
      <c r="C13" s="1">
        <v>0.70833333333333337</v>
      </c>
      <c r="D13" s="1" t="s">
        <v>44</v>
      </c>
      <c r="E13" s="8">
        <v>2</v>
      </c>
      <c r="F13" s="3">
        <v>6</v>
      </c>
      <c r="G13" s="3" t="str">
        <f t="shared" si="0"/>
        <v>2-06</v>
      </c>
      <c r="H13" t="s">
        <v>115</v>
      </c>
      <c r="I13" t="s">
        <v>116</v>
      </c>
      <c r="J13" t="s">
        <v>47</v>
      </c>
      <c r="K13">
        <v>80</v>
      </c>
      <c r="L13" t="s">
        <v>117</v>
      </c>
      <c r="M13" t="s">
        <v>118</v>
      </c>
      <c r="N13" t="s">
        <v>119</v>
      </c>
      <c r="O13" t="s">
        <v>120</v>
      </c>
      <c r="P13" t="s">
        <v>79</v>
      </c>
      <c r="Q13" t="s">
        <v>80</v>
      </c>
      <c r="R13" t="s">
        <v>53</v>
      </c>
      <c r="U13" t="s">
        <v>121</v>
      </c>
      <c r="W13" t="s">
        <v>98</v>
      </c>
      <c r="X13" t="s">
        <v>98</v>
      </c>
      <c r="Y13" t="s">
        <v>98</v>
      </c>
      <c r="Z13" t="s">
        <v>98</v>
      </c>
      <c r="AA13" t="s">
        <v>121</v>
      </c>
    </row>
    <row r="39" spans="17:17">
      <c r="Q39">
        <v>33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DAA5-4C72-A349-8CC6-7A776B26ADC7}">
  <dimension ref="A1:J15"/>
  <sheetViews>
    <sheetView workbookViewId="0" xr3:uid="{A8030B2A-44F9-55B3-9F37-05C3B4EF2C51}"/>
  </sheetViews>
  <sheetFormatPr defaultColWidth="11" defaultRowHeight="15.95"/>
  <cols>
    <col min="1" max="1" width="11.625" customWidth="1"/>
    <col min="3" max="3" width="12.375" customWidth="1"/>
    <col min="4" max="4" width="25.125" bestFit="1" customWidth="1"/>
    <col min="5" max="5" width="68" bestFit="1" customWidth="1"/>
    <col min="9" max="9" width="7.5" bestFit="1" customWidth="1"/>
    <col min="10" max="10" width="34.375" bestFit="1" customWidth="1"/>
  </cols>
  <sheetData>
    <row r="1" spans="1:10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s="32" t="s">
        <v>127</v>
      </c>
      <c r="G1" t="s">
        <v>128</v>
      </c>
      <c r="H1" t="s">
        <v>129</v>
      </c>
      <c r="I1" t="s">
        <v>130</v>
      </c>
      <c r="J1" t="s">
        <v>38</v>
      </c>
    </row>
    <row r="2" spans="1:10" ht="18.95">
      <c r="A2">
        <v>1</v>
      </c>
      <c r="B2" s="30">
        <v>43214</v>
      </c>
      <c r="C2" t="s">
        <v>131</v>
      </c>
      <c r="D2" t="s">
        <v>132</v>
      </c>
      <c r="E2" t="s">
        <v>133</v>
      </c>
      <c r="F2" s="33" t="str">
        <f>CONCATENATE(Table9[[#This Row],[Minutes]],"m",Table9[[#This Row],[Seconds]],"s")</f>
        <v>64m4s</v>
      </c>
      <c r="G2">
        <v>64</v>
      </c>
      <c r="H2">
        <v>4</v>
      </c>
      <c r="I2">
        <f>(Table9[[#This Row],[Minutes]]*60)+Table9[[#This Row],[Seconds]]</f>
        <v>3844</v>
      </c>
    </row>
    <row r="3" spans="1:10">
      <c r="A3">
        <v>2</v>
      </c>
      <c r="B3" s="30">
        <v>43214</v>
      </c>
      <c r="C3" t="s">
        <v>134</v>
      </c>
      <c r="D3" t="s">
        <v>135</v>
      </c>
      <c r="E3" t="s">
        <v>136</v>
      </c>
      <c r="F3" s="32" t="str">
        <f>CONCATENATE(Table9[[#This Row],[Minutes]],"m",Table9[[#This Row],[Seconds]],"s")</f>
        <v>53m5s</v>
      </c>
      <c r="G3">
        <v>53</v>
      </c>
      <c r="H3">
        <v>5</v>
      </c>
      <c r="I3">
        <f>(Table9[[#This Row],[Minutes]]*60)+Table9[[#This Row],[Seconds]]</f>
        <v>3185</v>
      </c>
    </row>
    <row r="4" spans="1:10">
      <c r="A4">
        <v>3</v>
      </c>
      <c r="B4" s="30">
        <v>43214</v>
      </c>
      <c r="C4" t="s">
        <v>137</v>
      </c>
      <c r="D4" t="s">
        <v>138</v>
      </c>
      <c r="E4" t="s">
        <v>139</v>
      </c>
      <c r="F4" s="32" t="str">
        <f>CONCATENATE(Table9[[#This Row],[Minutes]],"m",Table9[[#This Row],[Seconds]],"s")</f>
        <v>70m20s</v>
      </c>
      <c r="G4">
        <v>70</v>
      </c>
      <c r="H4">
        <v>20</v>
      </c>
      <c r="I4">
        <f>(Table9[[#This Row],[Minutes]]*60)+Table9[[#This Row],[Seconds]]</f>
        <v>4220</v>
      </c>
    </row>
    <row r="5" spans="1:10">
      <c r="A5">
        <v>4</v>
      </c>
      <c r="B5" s="30">
        <v>43214</v>
      </c>
      <c r="C5" t="s">
        <v>140</v>
      </c>
      <c r="D5" t="s">
        <v>141</v>
      </c>
      <c r="E5" t="s">
        <v>142</v>
      </c>
      <c r="F5" s="32" t="str">
        <f>CONCATENATE(Table9[[#This Row],[Minutes]],"m",Table9[[#This Row],[Seconds]],"s")</f>
        <v>66m8s</v>
      </c>
      <c r="G5">
        <v>66</v>
      </c>
      <c r="H5">
        <v>8</v>
      </c>
      <c r="I5">
        <f>(Table9[[#This Row],[Minutes]]*60)+Table9[[#This Row],[Seconds]]</f>
        <v>3968</v>
      </c>
    </row>
    <row r="6" spans="1:10">
      <c r="A6">
        <v>5</v>
      </c>
      <c r="B6" s="30">
        <v>43214</v>
      </c>
      <c r="C6" t="s">
        <v>143</v>
      </c>
      <c r="D6" t="s">
        <v>144</v>
      </c>
      <c r="E6" t="s">
        <v>145</v>
      </c>
      <c r="F6" s="32" t="str">
        <f>CONCATENATE(Table9[[#This Row],[Minutes]],"m",Table9[[#This Row],[Seconds]],"s")</f>
        <v>62m16s</v>
      </c>
      <c r="G6">
        <v>62</v>
      </c>
      <c r="H6">
        <v>16</v>
      </c>
      <c r="I6">
        <f>(Table9[[#This Row],[Minutes]]*60)+Table9[[#This Row],[Seconds]]</f>
        <v>3736</v>
      </c>
    </row>
    <row r="7" spans="1:10">
      <c r="A7">
        <v>6</v>
      </c>
      <c r="B7" s="30">
        <v>43214</v>
      </c>
      <c r="C7" t="s">
        <v>146</v>
      </c>
      <c r="D7" t="s">
        <v>147</v>
      </c>
      <c r="E7" t="s">
        <v>148</v>
      </c>
      <c r="F7" s="32" t="str">
        <f>CONCATENATE(Table9[[#This Row],[Minutes]],"m",Table9[[#This Row],[Seconds]],"s")</f>
        <v>62m22s</v>
      </c>
      <c r="G7">
        <v>62</v>
      </c>
      <c r="H7">
        <v>22</v>
      </c>
      <c r="I7">
        <f>(Table9[[#This Row],[Minutes]]*60)+Table9[[#This Row],[Seconds]]</f>
        <v>3742</v>
      </c>
    </row>
    <row r="8" spans="1:10">
      <c r="A8">
        <v>7</v>
      </c>
      <c r="B8" s="30">
        <v>43215</v>
      </c>
      <c r="C8" t="s">
        <v>149</v>
      </c>
      <c r="D8" t="s">
        <v>150</v>
      </c>
      <c r="E8" t="s">
        <v>151</v>
      </c>
      <c r="F8" s="32" t="str">
        <f>CONCATENATE(Table9[[#This Row],[Minutes]],"m",Table9[[#This Row],[Seconds]],"s")</f>
        <v>0m14s</v>
      </c>
      <c r="G8">
        <v>0</v>
      </c>
      <c r="H8">
        <v>14</v>
      </c>
      <c r="I8">
        <f>(Table9[[#This Row],[Minutes]]*60)+Table9[[#This Row],[Seconds]]</f>
        <v>14</v>
      </c>
      <c r="J8" t="s">
        <v>152</v>
      </c>
    </row>
    <row r="9" spans="1:10">
      <c r="A9">
        <v>8</v>
      </c>
      <c r="B9" s="30">
        <v>43215</v>
      </c>
      <c r="C9" t="s">
        <v>149</v>
      </c>
      <c r="D9" t="s">
        <v>150</v>
      </c>
      <c r="E9" t="s">
        <v>153</v>
      </c>
      <c r="F9" s="32" t="str">
        <f>CONCATENATE(Table9[[#This Row],[Minutes]],"m",Table9[[#This Row],[Seconds]],"s")</f>
        <v>42m46s</v>
      </c>
      <c r="G9">
        <v>42</v>
      </c>
      <c r="H9">
        <v>46</v>
      </c>
      <c r="I9">
        <f>(Table9[[#This Row],[Minutes]]*60)+Table9[[#This Row],[Seconds]]</f>
        <v>2566</v>
      </c>
      <c r="J9" t="s">
        <v>154</v>
      </c>
    </row>
    <row r="10" spans="1:10">
      <c r="A10">
        <v>9</v>
      </c>
      <c r="B10" s="30">
        <v>43215</v>
      </c>
      <c r="C10" t="s">
        <v>149</v>
      </c>
      <c r="D10" t="s">
        <v>150</v>
      </c>
      <c r="E10" t="s">
        <v>155</v>
      </c>
      <c r="F10" s="32" t="str">
        <f>CONCATENATE(Table9[[#This Row],[Minutes]],"m",Table9[[#This Row],[Seconds]],"s")</f>
        <v>24m14s</v>
      </c>
      <c r="G10">
        <v>24</v>
      </c>
      <c r="H10">
        <v>14</v>
      </c>
      <c r="I10">
        <f>(Table9[[#This Row],[Minutes]]*60)+Table9[[#This Row],[Seconds]]</f>
        <v>1454</v>
      </c>
      <c r="J10" t="s">
        <v>156</v>
      </c>
    </row>
    <row r="11" spans="1:10">
      <c r="A11">
        <v>10</v>
      </c>
      <c r="B11" s="30">
        <v>43215</v>
      </c>
      <c r="C11" t="s">
        <v>157</v>
      </c>
      <c r="D11" t="s">
        <v>158</v>
      </c>
      <c r="E11" t="s">
        <v>159</v>
      </c>
      <c r="F11" s="32" t="str">
        <f>CONCATENATE(Table9[[#This Row],[Minutes]],"m",Table9[[#This Row],[Seconds]],"s")</f>
        <v>62m58s</v>
      </c>
      <c r="G11">
        <v>62</v>
      </c>
      <c r="H11">
        <v>58</v>
      </c>
      <c r="I11">
        <f>(Table9[[#This Row],[Minutes]]*60)+Table9[[#This Row],[Seconds]]</f>
        <v>3778</v>
      </c>
    </row>
    <row r="12" spans="1:10">
      <c r="A12">
        <v>11</v>
      </c>
      <c r="B12" s="30">
        <v>43215</v>
      </c>
      <c r="C12" t="s">
        <v>160</v>
      </c>
      <c r="D12" t="s">
        <v>161</v>
      </c>
      <c r="E12" t="s">
        <v>162</v>
      </c>
      <c r="F12" s="32" t="str">
        <f>CONCATENATE(Table9[[#This Row],[Minutes]],"m",Table9[[#This Row],[Seconds]],"s")</f>
        <v>54m59s</v>
      </c>
      <c r="G12">
        <v>54</v>
      </c>
      <c r="H12">
        <v>59</v>
      </c>
      <c r="I12">
        <f>(Table9[[#This Row],[Minutes]]*60)+Table9[[#This Row],[Seconds]]</f>
        <v>3299</v>
      </c>
    </row>
    <row r="13" spans="1:10">
      <c r="A13">
        <v>12</v>
      </c>
      <c r="B13" s="30">
        <v>43215</v>
      </c>
      <c r="C13" t="s">
        <v>163</v>
      </c>
      <c r="D13" s="31" t="s">
        <v>164</v>
      </c>
      <c r="E13" t="s">
        <v>165</v>
      </c>
      <c r="F13" s="32" t="str">
        <f>CONCATENATE(Table9[[#This Row],[Minutes]],"m",Table9[[#This Row],[Seconds]],"s")</f>
        <v>60m44s</v>
      </c>
      <c r="G13">
        <v>60</v>
      </c>
      <c r="H13">
        <v>44</v>
      </c>
      <c r="I13">
        <f>(Table9[[#This Row],[Minutes]]*60)+Table9[[#This Row],[Seconds]]</f>
        <v>3644</v>
      </c>
    </row>
    <row r="14" spans="1:10">
      <c r="A14">
        <v>13</v>
      </c>
      <c r="B14" s="30">
        <v>43215</v>
      </c>
      <c r="C14" t="s">
        <v>166</v>
      </c>
      <c r="D14" t="s">
        <v>167</v>
      </c>
      <c r="E14" t="s">
        <v>168</v>
      </c>
      <c r="F14" s="32" t="str">
        <f>CONCATENATE(Table9[[#This Row],[Minutes]],"m",Table9[[#This Row],[Seconds]],"s")</f>
        <v>53m25s</v>
      </c>
      <c r="G14">
        <v>53</v>
      </c>
      <c r="H14">
        <v>25</v>
      </c>
      <c r="I14">
        <f>(Table9[[#This Row],[Minutes]]*60)+Table9[[#This Row],[Seconds]]</f>
        <v>3205</v>
      </c>
    </row>
    <row r="15" spans="1:10">
      <c r="A15">
        <v>14</v>
      </c>
      <c r="B15" s="30">
        <v>43215</v>
      </c>
      <c r="C15" t="s">
        <v>169</v>
      </c>
      <c r="D15" t="s">
        <v>170</v>
      </c>
      <c r="E15" t="s">
        <v>171</v>
      </c>
      <c r="F15" s="32" t="str">
        <f>CONCATENATE(Table9[[#This Row],[Minutes]],"m",Table9[[#This Row],[Seconds]],"s")</f>
        <v>57m31s</v>
      </c>
      <c r="G15">
        <v>57</v>
      </c>
      <c r="H15">
        <v>31</v>
      </c>
      <c r="I15">
        <f>(Table9[[#This Row],[Minutes]]*60)+Table9[[#This Row],[Seconds]]</f>
        <v>3451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FC306-33C3-244D-B1C2-80451D2D58A8}">
  <dimension ref="A1:J113"/>
  <sheetViews>
    <sheetView workbookViewId="0" xr3:uid="{824BFADA-2C0A-56D8-999A-F52565F8A9F0}">
      <pane xSplit="1" ySplit="1" topLeftCell="B2" activePane="bottomRight" state="frozen"/>
      <selection pane="bottomRight" activeCell="E1" sqref="E1:E1048576"/>
      <selection pane="bottomLeft" activeCell="A2" sqref="A2"/>
      <selection pane="topRight" activeCell="B1" sqref="B1"/>
    </sheetView>
  </sheetViews>
  <sheetFormatPr defaultColWidth="10.875" defaultRowHeight="18.95"/>
  <cols>
    <col min="1" max="1" width="8.875" style="27" bestFit="1" customWidth="1"/>
    <col min="2" max="2" width="8.875" style="27" customWidth="1"/>
    <col min="3" max="3" width="14.375" style="27" bestFit="1" customWidth="1"/>
    <col min="4" max="4" width="80.375" style="27" customWidth="1"/>
    <col min="5" max="5" width="12.5" style="27" bestFit="1" customWidth="1"/>
    <col min="6" max="6" width="78.625" style="27" bestFit="1" customWidth="1"/>
    <col min="7" max="7" width="12.375" style="27" bestFit="1" customWidth="1"/>
    <col min="8" max="8" width="11.875" style="27" bestFit="1" customWidth="1"/>
    <col min="9" max="9" width="12" style="29" bestFit="1" customWidth="1"/>
    <col min="10" max="10" width="16" style="27" bestFit="1" customWidth="1"/>
    <col min="11" max="16384" width="10.875" style="27"/>
  </cols>
  <sheetData>
    <row r="1" spans="1:10">
      <c r="A1" s="27" t="s">
        <v>172</v>
      </c>
      <c r="B1" s="27" t="s">
        <v>123</v>
      </c>
      <c r="C1" s="27" t="s">
        <v>124</v>
      </c>
      <c r="D1" s="27" t="s">
        <v>173</v>
      </c>
      <c r="E1" s="27" t="s">
        <v>174</v>
      </c>
      <c r="F1" s="27" t="s">
        <v>126</v>
      </c>
      <c r="G1" s="27" t="s">
        <v>127</v>
      </c>
      <c r="H1" s="27" t="s">
        <v>128</v>
      </c>
      <c r="I1" s="29" t="s">
        <v>129</v>
      </c>
      <c r="J1" s="27" t="s">
        <v>38</v>
      </c>
    </row>
    <row r="2" spans="1:10">
      <c r="A2" s="27">
        <v>1</v>
      </c>
      <c r="B2" s="28">
        <v>43214</v>
      </c>
      <c r="C2" s="27" t="s">
        <v>175</v>
      </c>
      <c r="D2" s="27" t="s">
        <v>176</v>
      </c>
      <c r="E2" s="27" t="s">
        <v>177</v>
      </c>
      <c r="F2" s="27" t="s">
        <v>178</v>
      </c>
      <c r="G2" s="27" t="str">
        <f>CONCATENATE(Table8[[#This Row],[Minutes]],"m",Table8[[#This Row],[Seconds]],"s")</f>
        <v>13m58s</v>
      </c>
      <c r="H2" s="27">
        <v>13</v>
      </c>
      <c r="I2" s="29">
        <v>58</v>
      </c>
    </row>
    <row r="3" spans="1:10">
      <c r="A3" s="27">
        <v>2</v>
      </c>
      <c r="B3" s="28">
        <v>43214</v>
      </c>
      <c r="C3" s="27" t="s">
        <v>175</v>
      </c>
      <c r="D3" s="27" t="s">
        <v>179</v>
      </c>
      <c r="E3" s="27" t="s">
        <v>180</v>
      </c>
      <c r="F3" s="27" t="s">
        <v>181</v>
      </c>
      <c r="G3" s="27" t="str">
        <f>CONCATENATE(Table8[[#This Row],[Minutes]],"m",Table8[[#This Row],[Seconds]],"s")</f>
        <v>13m58s</v>
      </c>
      <c r="H3" s="27">
        <v>13</v>
      </c>
      <c r="I3" s="29">
        <v>58</v>
      </c>
      <c r="J3" s="27" t="s">
        <v>182</v>
      </c>
    </row>
    <row r="4" spans="1:10">
      <c r="A4" s="27">
        <v>3</v>
      </c>
      <c r="B4" s="28">
        <v>43214</v>
      </c>
      <c r="C4" s="27" t="s">
        <v>175</v>
      </c>
      <c r="D4" s="27" t="s">
        <v>183</v>
      </c>
      <c r="E4" s="27" t="s">
        <v>177</v>
      </c>
      <c r="F4" s="27" t="s">
        <v>184</v>
      </c>
      <c r="G4" s="27" t="str">
        <f>CONCATENATE(Table8[[#This Row],[Minutes]],"m",Table8[[#This Row],[Seconds]],"s")</f>
        <v>0m48s</v>
      </c>
      <c r="H4" s="27">
        <v>0</v>
      </c>
      <c r="I4" s="29">
        <v>48</v>
      </c>
    </row>
    <row r="5" spans="1:10">
      <c r="A5" s="27">
        <v>4</v>
      </c>
      <c r="B5" s="28">
        <v>43214</v>
      </c>
      <c r="C5" s="27" t="s">
        <v>175</v>
      </c>
      <c r="D5" s="27" t="s">
        <v>185</v>
      </c>
      <c r="E5" s="27" t="s">
        <v>186</v>
      </c>
      <c r="F5" s="27" t="s">
        <v>187</v>
      </c>
      <c r="G5" s="27" t="str">
        <f>CONCATENATE(Table8[[#This Row],[Minutes]],"m",Table8[[#This Row],[Seconds]],"s")</f>
        <v>0m35s</v>
      </c>
      <c r="H5" s="27">
        <v>0</v>
      </c>
      <c r="I5" s="29">
        <v>35</v>
      </c>
    </row>
    <row r="6" spans="1:10">
      <c r="A6" s="27">
        <v>5</v>
      </c>
      <c r="B6" s="28">
        <v>43214</v>
      </c>
      <c r="C6" s="27" t="s">
        <v>175</v>
      </c>
      <c r="D6" s="27" t="s">
        <v>188</v>
      </c>
      <c r="E6" s="27" t="s">
        <v>189</v>
      </c>
      <c r="F6" s="27" t="s">
        <v>190</v>
      </c>
      <c r="G6" s="27" t="str">
        <f>CONCATENATE(Table8[[#This Row],[Minutes]],"m",Table8[[#This Row],[Seconds]],"s")</f>
        <v>0m29s</v>
      </c>
      <c r="H6" s="27">
        <v>0</v>
      </c>
      <c r="I6" s="29">
        <v>29</v>
      </c>
    </row>
    <row r="7" spans="1:10">
      <c r="A7" s="27">
        <v>6</v>
      </c>
      <c r="B7" s="28">
        <v>43214</v>
      </c>
      <c r="C7" s="27" t="s">
        <v>175</v>
      </c>
      <c r="D7" s="27" t="s">
        <v>191</v>
      </c>
      <c r="E7" s="27" t="s">
        <v>177</v>
      </c>
      <c r="F7" s="27" t="s">
        <v>192</v>
      </c>
      <c r="G7" s="27" t="str">
        <f>CONCATENATE(Table8[[#This Row],[Minutes]],"m",Table8[[#This Row],[Seconds]],"s")</f>
        <v>0m52s</v>
      </c>
      <c r="H7" s="27">
        <v>0</v>
      </c>
      <c r="I7" s="29">
        <v>52</v>
      </c>
    </row>
    <row r="8" spans="1:10">
      <c r="A8" s="27">
        <v>7</v>
      </c>
      <c r="B8" s="28">
        <v>43214</v>
      </c>
      <c r="C8" s="27" t="s">
        <v>175</v>
      </c>
      <c r="D8" s="27" t="s">
        <v>193</v>
      </c>
      <c r="E8" s="27" t="s">
        <v>177</v>
      </c>
      <c r="F8" s="27" t="s">
        <v>194</v>
      </c>
      <c r="G8" s="27" t="str">
        <f>CONCATENATE(Table8[[#This Row],[Minutes]],"m",Table8[[#This Row],[Seconds]],"s")</f>
        <v>0m19s</v>
      </c>
      <c r="H8" s="27">
        <v>0</v>
      </c>
      <c r="I8" s="29">
        <v>19</v>
      </c>
    </row>
    <row r="9" spans="1:10">
      <c r="A9" s="27">
        <v>8</v>
      </c>
      <c r="B9" s="28">
        <v>43214</v>
      </c>
      <c r="C9" s="27" t="s">
        <v>195</v>
      </c>
      <c r="D9" s="27" t="s">
        <v>196</v>
      </c>
      <c r="E9" s="27" t="s">
        <v>197</v>
      </c>
      <c r="F9" s="27" t="s">
        <v>198</v>
      </c>
      <c r="G9" s="27" t="str">
        <f>CONCATENATE(Table8[[#This Row],[Minutes]],"m",Table8[[#This Row],[Seconds]],"s")</f>
        <v>0m55s</v>
      </c>
      <c r="H9" s="27">
        <v>0</v>
      </c>
      <c r="I9" s="29">
        <v>55</v>
      </c>
    </row>
    <row r="10" spans="1:10">
      <c r="A10" s="27">
        <v>9</v>
      </c>
      <c r="B10" s="28">
        <v>43214</v>
      </c>
      <c r="C10" s="27" t="s">
        <v>195</v>
      </c>
      <c r="D10" s="27" t="s">
        <v>199</v>
      </c>
      <c r="E10" s="27" t="s">
        <v>186</v>
      </c>
      <c r="F10" s="27" t="s">
        <v>200</v>
      </c>
      <c r="G10" s="27" t="str">
        <f>CONCATENATE(Table8[[#This Row],[Minutes]],"m",Table8[[#This Row],[Seconds]],"s")</f>
        <v>0m45s</v>
      </c>
      <c r="H10" s="27">
        <v>0</v>
      </c>
      <c r="I10" s="29">
        <v>45</v>
      </c>
    </row>
    <row r="11" spans="1:10">
      <c r="A11" s="27">
        <v>10</v>
      </c>
      <c r="B11" s="28">
        <v>43214</v>
      </c>
      <c r="C11" s="27" t="s">
        <v>195</v>
      </c>
      <c r="D11" s="27" t="s">
        <v>201</v>
      </c>
      <c r="E11" s="27" t="s">
        <v>186</v>
      </c>
      <c r="F11" s="27" t="s">
        <v>202</v>
      </c>
      <c r="G11" s="27" t="str">
        <f>CONCATENATE(Table8[[#This Row],[Minutes]],"m",Table8[[#This Row],[Seconds]],"s")</f>
        <v>0m32s</v>
      </c>
      <c r="H11" s="27">
        <v>0</v>
      </c>
      <c r="I11" s="29">
        <v>32</v>
      </c>
    </row>
    <row r="12" spans="1:10">
      <c r="A12" s="27">
        <v>11</v>
      </c>
      <c r="B12" s="28">
        <v>43214</v>
      </c>
      <c r="C12" s="27" t="s">
        <v>195</v>
      </c>
      <c r="D12" s="27" t="s">
        <v>203</v>
      </c>
      <c r="E12" s="27" t="s">
        <v>180</v>
      </c>
      <c r="F12" s="27" t="s">
        <v>204</v>
      </c>
      <c r="G12" s="27" t="str">
        <f>CONCATENATE(Table8[[#This Row],[Minutes]],"m",Table8[[#This Row],[Seconds]],"s")</f>
        <v>14m52s</v>
      </c>
      <c r="H12" s="27">
        <v>14</v>
      </c>
      <c r="I12" s="29">
        <v>52</v>
      </c>
    </row>
    <row r="13" spans="1:10">
      <c r="A13" s="27">
        <v>12</v>
      </c>
      <c r="B13" s="28">
        <v>43214</v>
      </c>
      <c r="C13" s="27" t="s">
        <v>195</v>
      </c>
      <c r="D13" s="27" t="s">
        <v>205</v>
      </c>
      <c r="E13" s="27" t="s">
        <v>177</v>
      </c>
      <c r="F13" s="27" t="s">
        <v>206</v>
      </c>
      <c r="G13" s="27" t="str">
        <f>CONCATENATE(Table8[[#This Row],[Minutes]],"m",Table8[[#This Row],[Seconds]],"s")</f>
        <v>0m28s</v>
      </c>
      <c r="H13" s="27">
        <v>0</v>
      </c>
      <c r="I13" s="29">
        <v>28</v>
      </c>
    </row>
    <row r="14" spans="1:10">
      <c r="A14" s="27">
        <v>13</v>
      </c>
      <c r="B14" s="28">
        <v>43214</v>
      </c>
      <c r="C14" s="27" t="s">
        <v>195</v>
      </c>
      <c r="D14" s="27" t="s">
        <v>207</v>
      </c>
      <c r="E14" s="27" t="s">
        <v>180</v>
      </c>
      <c r="F14" s="27" t="s">
        <v>208</v>
      </c>
      <c r="G14" s="27" t="str">
        <f>CONCATENATE(Table8[[#This Row],[Minutes]],"m",Table8[[#This Row],[Seconds]],"s")</f>
        <v>0m36s</v>
      </c>
      <c r="H14" s="27">
        <v>0</v>
      </c>
      <c r="I14" s="29">
        <v>36</v>
      </c>
    </row>
    <row r="15" spans="1:10">
      <c r="A15" s="27">
        <v>14</v>
      </c>
      <c r="B15" s="28">
        <v>43214</v>
      </c>
      <c r="C15" s="27" t="s">
        <v>195</v>
      </c>
      <c r="D15" s="27" t="s">
        <v>209</v>
      </c>
      <c r="E15" s="27" t="s">
        <v>177</v>
      </c>
      <c r="F15" s="27" t="s">
        <v>210</v>
      </c>
      <c r="G15" s="27" t="str">
        <f>CONCATENATE(Table8[[#This Row],[Minutes]],"m",Table8[[#This Row],[Seconds]],"s")</f>
        <v>0m11s</v>
      </c>
      <c r="H15" s="27">
        <v>0</v>
      </c>
      <c r="I15" s="29">
        <v>11</v>
      </c>
    </row>
    <row r="16" spans="1:10">
      <c r="A16" s="27">
        <v>15</v>
      </c>
      <c r="B16" s="28">
        <v>43214</v>
      </c>
      <c r="C16" s="27" t="s">
        <v>195</v>
      </c>
      <c r="D16" s="27" t="s">
        <v>211</v>
      </c>
      <c r="E16" s="27" t="s">
        <v>177</v>
      </c>
      <c r="F16" s="27" t="s">
        <v>212</v>
      </c>
      <c r="G16" s="27" t="str">
        <f>CONCATENATE(Table8[[#This Row],[Minutes]],"m",Table8[[#This Row],[Seconds]],"s")</f>
        <v>0m33s</v>
      </c>
      <c r="H16" s="27">
        <v>0</v>
      </c>
      <c r="I16" s="29">
        <v>33</v>
      </c>
    </row>
    <row r="17" spans="1:9">
      <c r="A17" s="27">
        <v>16</v>
      </c>
      <c r="B17" s="28">
        <v>43214</v>
      </c>
      <c r="C17" s="27" t="s">
        <v>195</v>
      </c>
      <c r="D17" s="27" t="s">
        <v>213</v>
      </c>
      <c r="E17" s="27" t="s">
        <v>189</v>
      </c>
      <c r="F17" s="27" t="s">
        <v>214</v>
      </c>
      <c r="G17" s="27" t="str">
        <f>CONCATENATE(Table8[[#This Row],[Minutes]],"m",Table8[[#This Row],[Seconds]],"s")</f>
        <v>1m1s</v>
      </c>
      <c r="H17" s="27">
        <v>1</v>
      </c>
      <c r="I17" s="29">
        <v>1</v>
      </c>
    </row>
    <row r="18" spans="1:9">
      <c r="A18" s="27">
        <v>17</v>
      </c>
      <c r="B18" s="28">
        <v>43214</v>
      </c>
      <c r="C18" s="27" t="s">
        <v>195</v>
      </c>
      <c r="D18" s="27" t="s">
        <v>215</v>
      </c>
      <c r="E18" s="27" t="s">
        <v>180</v>
      </c>
      <c r="F18" s="27" t="s">
        <v>216</v>
      </c>
      <c r="G18" s="27" t="str">
        <f>CONCATENATE(Table8[[#This Row],[Minutes]],"m",Table8[[#This Row],[Seconds]],"s")</f>
        <v>1m15s</v>
      </c>
      <c r="H18" s="27">
        <v>1</v>
      </c>
      <c r="I18" s="29">
        <v>15</v>
      </c>
    </row>
    <row r="19" spans="1:9">
      <c r="A19" s="27">
        <v>18</v>
      </c>
      <c r="B19" s="28">
        <v>43214</v>
      </c>
      <c r="C19" s="27" t="s">
        <v>195</v>
      </c>
      <c r="D19" s="27" t="s">
        <v>217</v>
      </c>
      <c r="E19" s="27" t="s">
        <v>177</v>
      </c>
      <c r="F19" s="27" t="s">
        <v>218</v>
      </c>
      <c r="G19" s="27" t="str">
        <f>CONCATENATE(Table8[[#This Row],[Minutes]],"m",Table8[[#This Row],[Seconds]],"s")</f>
        <v>1m7s</v>
      </c>
      <c r="H19" s="27">
        <v>1</v>
      </c>
      <c r="I19" s="29">
        <v>7</v>
      </c>
    </row>
    <row r="20" spans="1:9">
      <c r="A20" s="27">
        <v>19</v>
      </c>
      <c r="B20" s="28">
        <v>43214</v>
      </c>
      <c r="C20" s="27" t="s">
        <v>195</v>
      </c>
      <c r="D20" s="27" t="s">
        <v>219</v>
      </c>
      <c r="E20" s="27" t="s">
        <v>177</v>
      </c>
      <c r="F20" s="27" t="s">
        <v>220</v>
      </c>
      <c r="G20" s="27" t="str">
        <f>CONCATENATE(Table8[[#This Row],[Minutes]],"m",Table8[[#This Row],[Seconds]],"s")</f>
        <v>0m22s</v>
      </c>
      <c r="H20" s="27">
        <v>0</v>
      </c>
      <c r="I20" s="29">
        <v>22</v>
      </c>
    </row>
    <row r="21" spans="1:9">
      <c r="A21" s="27">
        <v>20</v>
      </c>
      <c r="B21" s="28">
        <v>43214</v>
      </c>
      <c r="C21" s="27" t="s">
        <v>137</v>
      </c>
      <c r="D21" s="27" t="s">
        <v>221</v>
      </c>
      <c r="E21" s="27" t="s">
        <v>177</v>
      </c>
      <c r="F21" s="27" t="s">
        <v>222</v>
      </c>
      <c r="G21" s="27" t="str">
        <f>CONCATENATE(Table8[[#This Row],[Minutes]],"m",Table8[[#This Row],[Seconds]],"s")</f>
        <v>1m32s</v>
      </c>
      <c r="H21" s="27">
        <v>1</v>
      </c>
      <c r="I21" s="29">
        <v>32</v>
      </c>
    </row>
    <row r="22" spans="1:9">
      <c r="A22" s="27">
        <v>21</v>
      </c>
      <c r="B22" s="28">
        <v>43214</v>
      </c>
      <c r="C22" s="27" t="s">
        <v>137</v>
      </c>
      <c r="D22" s="27" t="s">
        <v>223</v>
      </c>
      <c r="E22" s="27" t="s">
        <v>177</v>
      </c>
      <c r="F22" s="27" t="s">
        <v>224</v>
      </c>
      <c r="G22" s="27" t="str">
        <f>CONCATENATE(Table8[[#This Row],[Minutes]],"m",Table8[[#This Row],[Seconds]],"s")</f>
        <v>2m59s</v>
      </c>
      <c r="H22" s="27">
        <v>2</v>
      </c>
      <c r="I22" s="29">
        <v>59</v>
      </c>
    </row>
    <row r="23" spans="1:9">
      <c r="A23" s="27">
        <v>22</v>
      </c>
      <c r="B23" s="28">
        <v>43214</v>
      </c>
      <c r="C23" s="27" t="s">
        <v>137</v>
      </c>
      <c r="D23" s="27" t="s">
        <v>225</v>
      </c>
      <c r="E23" s="27" t="s">
        <v>177</v>
      </c>
      <c r="F23" s="27" t="s">
        <v>226</v>
      </c>
      <c r="G23" s="27" t="str">
        <f>CONCATENATE(Table8[[#This Row],[Minutes]],"m",Table8[[#This Row],[Seconds]],"s")</f>
        <v>0m22s</v>
      </c>
      <c r="H23" s="27">
        <v>0</v>
      </c>
      <c r="I23" s="29">
        <v>22</v>
      </c>
    </row>
    <row r="24" spans="1:9">
      <c r="A24" s="27">
        <v>23</v>
      </c>
      <c r="B24" s="28">
        <v>43214</v>
      </c>
      <c r="C24" s="27" t="s">
        <v>137</v>
      </c>
      <c r="D24" s="27" t="s">
        <v>227</v>
      </c>
      <c r="E24" s="27" t="s">
        <v>177</v>
      </c>
      <c r="F24" s="27" t="s">
        <v>228</v>
      </c>
      <c r="G24" s="27" t="str">
        <f>CONCATENATE(Table8[[#This Row],[Minutes]],"m",Table8[[#This Row],[Seconds]],"s")</f>
        <v>0m29s</v>
      </c>
      <c r="H24" s="27">
        <v>0</v>
      </c>
      <c r="I24" s="29">
        <v>29</v>
      </c>
    </row>
    <row r="25" spans="1:9">
      <c r="A25" s="27">
        <v>24</v>
      </c>
      <c r="B25" s="28">
        <v>43214</v>
      </c>
      <c r="C25" s="27" t="s">
        <v>137</v>
      </c>
      <c r="D25" s="27" t="s">
        <v>229</v>
      </c>
      <c r="E25" s="27" t="s">
        <v>177</v>
      </c>
      <c r="F25" s="27" t="s">
        <v>230</v>
      </c>
      <c r="G25" s="27" t="str">
        <f>CONCATENATE(Table8[[#This Row],[Minutes]],"m",Table8[[#This Row],[Seconds]],"s")</f>
        <v>1m12s</v>
      </c>
      <c r="H25" s="27">
        <v>1</v>
      </c>
      <c r="I25" s="29">
        <v>12</v>
      </c>
    </row>
    <row r="26" spans="1:9">
      <c r="A26" s="27">
        <v>25</v>
      </c>
      <c r="B26" s="28">
        <v>43214</v>
      </c>
      <c r="C26" s="27" t="s">
        <v>137</v>
      </c>
      <c r="D26" s="27" t="s">
        <v>231</v>
      </c>
      <c r="E26" s="27" t="s">
        <v>177</v>
      </c>
      <c r="F26" s="27" t="s">
        <v>232</v>
      </c>
      <c r="G26" s="27" t="str">
        <f>CONCATENATE(Table8[[#This Row],[Minutes]],"m",Table8[[#This Row],[Seconds]],"s")</f>
        <v>0m25s</v>
      </c>
      <c r="H26" s="27">
        <v>0</v>
      </c>
      <c r="I26" s="29">
        <v>25</v>
      </c>
    </row>
    <row r="27" spans="1:9">
      <c r="A27" s="27">
        <v>26</v>
      </c>
      <c r="B27" s="28">
        <v>43214</v>
      </c>
      <c r="C27" s="27" t="s">
        <v>137</v>
      </c>
      <c r="D27" s="27" t="s">
        <v>233</v>
      </c>
      <c r="E27" s="27" t="s">
        <v>177</v>
      </c>
      <c r="F27" s="27" t="s">
        <v>234</v>
      </c>
      <c r="G27" s="27" t="str">
        <f>CONCATENATE(Table8[[#This Row],[Minutes]],"m",Table8[[#This Row],[Seconds]],"s")</f>
        <v>2m17s</v>
      </c>
      <c r="H27" s="27">
        <v>2</v>
      </c>
      <c r="I27" s="29">
        <v>17</v>
      </c>
    </row>
    <row r="28" spans="1:9">
      <c r="A28" s="27">
        <v>27</v>
      </c>
      <c r="B28" s="28">
        <v>43214</v>
      </c>
      <c r="C28" s="27" t="s">
        <v>140</v>
      </c>
      <c r="D28" s="27" t="s">
        <v>235</v>
      </c>
      <c r="E28" s="27" t="s">
        <v>180</v>
      </c>
      <c r="F28" s="27" t="s">
        <v>236</v>
      </c>
      <c r="G28" s="27" t="str">
        <f>CONCATENATE(Table8[[#This Row],[Minutes]],"m",Table8[[#This Row],[Seconds]],"s")</f>
        <v>1m42s</v>
      </c>
      <c r="H28" s="27">
        <v>1</v>
      </c>
      <c r="I28" s="29">
        <v>42</v>
      </c>
    </row>
    <row r="29" spans="1:9">
      <c r="A29" s="27">
        <v>28</v>
      </c>
      <c r="B29" s="28">
        <v>43214</v>
      </c>
      <c r="C29" s="27" t="s">
        <v>140</v>
      </c>
      <c r="D29" s="27" t="s">
        <v>237</v>
      </c>
      <c r="E29" s="27" t="s">
        <v>177</v>
      </c>
      <c r="F29" s="27" t="s">
        <v>238</v>
      </c>
      <c r="G29" s="27" t="str">
        <f>CONCATENATE(Table8[[#This Row],[Minutes]],"m",Table8[[#This Row],[Seconds]],"s")</f>
        <v>2m2s</v>
      </c>
      <c r="H29" s="27">
        <v>2</v>
      </c>
      <c r="I29" s="29">
        <v>2</v>
      </c>
    </row>
    <row r="30" spans="1:9">
      <c r="A30" s="27">
        <v>29</v>
      </c>
      <c r="B30" s="28">
        <v>43214</v>
      </c>
      <c r="C30" s="27" t="s">
        <v>140</v>
      </c>
      <c r="D30" s="27" t="s">
        <v>239</v>
      </c>
      <c r="E30" s="27" t="s">
        <v>177</v>
      </c>
      <c r="F30" s="27" t="s">
        <v>240</v>
      </c>
      <c r="G30" s="27" t="str">
        <f>CONCATENATE(Table8[[#This Row],[Minutes]],"m",Table8[[#This Row],[Seconds]],"s")</f>
        <v>0m20s</v>
      </c>
      <c r="H30" s="27">
        <v>0</v>
      </c>
      <c r="I30" s="29">
        <v>20</v>
      </c>
    </row>
    <row r="31" spans="1:9">
      <c r="A31" s="27">
        <v>30</v>
      </c>
      <c r="B31" s="28">
        <v>43214</v>
      </c>
      <c r="C31" s="27" t="s">
        <v>140</v>
      </c>
      <c r="D31" s="27" t="s">
        <v>241</v>
      </c>
      <c r="E31" s="27" t="s">
        <v>177</v>
      </c>
      <c r="F31" s="27" t="s">
        <v>242</v>
      </c>
      <c r="G31" s="27" t="str">
        <f>CONCATENATE(Table8[[#This Row],[Minutes]],"m",Table8[[#This Row],[Seconds]],"s")</f>
        <v>0m30s</v>
      </c>
      <c r="H31" s="27">
        <v>0</v>
      </c>
      <c r="I31" s="29">
        <v>30</v>
      </c>
    </row>
    <row r="32" spans="1:9">
      <c r="A32" s="27">
        <v>31</v>
      </c>
      <c r="B32" s="28">
        <v>43214</v>
      </c>
      <c r="C32" s="27" t="s">
        <v>140</v>
      </c>
      <c r="D32" s="27" t="s">
        <v>243</v>
      </c>
      <c r="E32" s="27" t="s">
        <v>177</v>
      </c>
      <c r="F32" s="27" t="s">
        <v>244</v>
      </c>
      <c r="G32" s="27" t="str">
        <f>CONCATENATE(Table8[[#This Row],[Minutes]],"m",Table8[[#This Row],[Seconds]],"s")</f>
        <v>0m38s</v>
      </c>
      <c r="H32" s="27">
        <v>0</v>
      </c>
      <c r="I32" s="29">
        <v>38</v>
      </c>
    </row>
    <row r="33" spans="1:10">
      <c r="A33" s="27">
        <v>32</v>
      </c>
      <c r="B33" s="28">
        <v>43214</v>
      </c>
      <c r="C33" s="27" t="s">
        <v>140</v>
      </c>
      <c r="D33" s="27" t="s">
        <v>245</v>
      </c>
      <c r="E33" s="27" t="s">
        <v>189</v>
      </c>
      <c r="F33" s="27" t="s">
        <v>246</v>
      </c>
      <c r="G33" s="27" t="str">
        <f>CONCATENATE(Table8[[#This Row],[Minutes]],"m",Table8[[#This Row],[Seconds]],"s")</f>
        <v>0m38s</v>
      </c>
      <c r="H33" s="27">
        <v>0</v>
      </c>
      <c r="I33" s="29">
        <v>38</v>
      </c>
    </row>
    <row r="34" spans="1:10">
      <c r="A34" s="27">
        <v>33</v>
      </c>
      <c r="B34" s="28">
        <v>43214</v>
      </c>
      <c r="C34" s="27" t="s">
        <v>143</v>
      </c>
      <c r="D34" s="27" t="s">
        <v>247</v>
      </c>
      <c r="E34" s="27" t="s">
        <v>177</v>
      </c>
      <c r="F34" s="27" t="s">
        <v>248</v>
      </c>
      <c r="G34" s="27" t="str">
        <f>CONCATENATE(Table8[[#This Row],[Minutes]],"m",Table8[[#This Row],[Seconds]],"s")</f>
        <v>0m26s</v>
      </c>
      <c r="H34" s="27">
        <v>0</v>
      </c>
      <c r="I34" s="29">
        <v>26</v>
      </c>
    </row>
    <row r="35" spans="1:10">
      <c r="A35" s="27">
        <v>34</v>
      </c>
      <c r="B35" s="28">
        <v>43214</v>
      </c>
      <c r="C35" s="27" t="s">
        <v>143</v>
      </c>
      <c r="D35" s="27" t="s">
        <v>249</v>
      </c>
      <c r="E35" s="27" t="s">
        <v>177</v>
      </c>
      <c r="F35" s="27" t="s">
        <v>250</v>
      </c>
      <c r="G35" s="27" t="str">
        <f>CONCATENATE(Table8[[#This Row],[Minutes]],"m",Table8[[#This Row],[Seconds]],"s")</f>
        <v>0m21s</v>
      </c>
      <c r="H35" s="27">
        <v>0</v>
      </c>
      <c r="I35" s="29">
        <v>21</v>
      </c>
    </row>
    <row r="36" spans="1:10">
      <c r="A36" s="27">
        <v>35</v>
      </c>
      <c r="B36" s="28">
        <v>43214</v>
      </c>
      <c r="C36" s="27" t="s">
        <v>143</v>
      </c>
      <c r="D36" s="27" t="s">
        <v>251</v>
      </c>
      <c r="E36" s="27" t="s">
        <v>177</v>
      </c>
      <c r="F36" s="27" t="s">
        <v>252</v>
      </c>
      <c r="G36" s="27" t="str">
        <f>CONCATENATE(Table8[[#This Row],[Minutes]],"m",Table8[[#This Row],[Seconds]],"s")</f>
        <v>0m58s</v>
      </c>
      <c r="H36" s="27">
        <v>0</v>
      </c>
      <c r="I36" s="29">
        <v>58</v>
      </c>
    </row>
    <row r="37" spans="1:10">
      <c r="A37" s="27">
        <v>36</v>
      </c>
      <c r="B37" s="28">
        <v>43214</v>
      </c>
      <c r="C37" s="27" t="s">
        <v>143</v>
      </c>
      <c r="D37" s="27" t="s">
        <v>253</v>
      </c>
      <c r="E37" s="27" t="s">
        <v>177</v>
      </c>
      <c r="F37" s="27" t="s">
        <v>254</v>
      </c>
      <c r="G37" s="27" t="str">
        <f>CONCATENATE(Table8[[#This Row],[Minutes]],"m",Table8[[#This Row],[Seconds]],"s")</f>
        <v>9m53s</v>
      </c>
      <c r="H37" s="27">
        <v>9</v>
      </c>
      <c r="I37" s="29">
        <v>53</v>
      </c>
    </row>
    <row r="38" spans="1:10">
      <c r="A38" s="27">
        <v>37</v>
      </c>
      <c r="B38" s="28">
        <v>43214</v>
      </c>
      <c r="C38" s="27" t="s">
        <v>146</v>
      </c>
      <c r="D38" s="27" t="s">
        <v>255</v>
      </c>
      <c r="E38" s="27" t="s">
        <v>177</v>
      </c>
      <c r="F38" s="27" t="s">
        <v>256</v>
      </c>
      <c r="G38" s="27" t="str">
        <f>CONCATENATE(Table8[[#This Row],[Minutes]],"m",Table8[[#This Row],[Seconds]],"s")</f>
        <v>2m7s</v>
      </c>
      <c r="H38" s="27">
        <v>2</v>
      </c>
      <c r="I38" s="29">
        <v>7</v>
      </c>
    </row>
    <row r="39" spans="1:10">
      <c r="A39" s="27">
        <v>38</v>
      </c>
      <c r="B39" s="28">
        <v>43214</v>
      </c>
      <c r="C39" s="27" t="s">
        <v>146</v>
      </c>
      <c r="D39" s="27" t="s">
        <v>257</v>
      </c>
      <c r="E39" s="27" t="s">
        <v>177</v>
      </c>
      <c r="F39" s="27" t="s">
        <v>258</v>
      </c>
      <c r="G39" s="27" t="str">
        <f>CONCATENATE(Table8[[#This Row],[Minutes]],"m",Table8[[#This Row],[Seconds]],"s")</f>
        <v>1m31s</v>
      </c>
      <c r="H39" s="27">
        <v>1</v>
      </c>
      <c r="I39" s="29">
        <v>31</v>
      </c>
    </row>
    <row r="40" spans="1:10">
      <c r="A40" s="27">
        <v>39</v>
      </c>
      <c r="B40" s="28">
        <v>43214</v>
      </c>
      <c r="C40" s="27" t="s">
        <v>146</v>
      </c>
      <c r="D40" s="27" t="s">
        <v>259</v>
      </c>
      <c r="E40" s="27" t="s">
        <v>177</v>
      </c>
      <c r="F40" s="27" t="s">
        <v>260</v>
      </c>
      <c r="G40" s="27" t="str">
        <f>CONCATENATE(Table8[[#This Row],[Minutes]],"m",Table8[[#This Row],[Seconds]],"s")</f>
        <v>2m53s</v>
      </c>
      <c r="H40" s="27">
        <v>2</v>
      </c>
      <c r="I40" s="29">
        <v>53</v>
      </c>
    </row>
    <row r="41" spans="1:10">
      <c r="A41" s="27">
        <v>40</v>
      </c>
      <c r="B41" s="28">
        <v>43214</v>
      </c>
      <c r="C41" s="27" t="s">
        <v>146</v>
      </c>
      <c r="D41" s="27" t="s">
        <v>261</v>
      </c>
      <c r="E41" s="27" t="s">
        <v>177</v>
      </c>
      <c r="F41" s="27" t="s">
        <v>262</v>
      </c>
      <c r="G41" s="27" t="str">
        <f>CONCATENATE(Table8[[#This Row],[Minutes]],"m",Table8[[#This Row],[Seconds]],"s")</f>
        <v>0m23s</v>
      </c>
      <c r="H41" s="27">
        <v>0</v>
      </c>
      <c r="I41" s="29">
        <v>23</v>
      </c>
    </row>
    <row r="42" spans="1:10">
      <c r="A42" s="27">
        <v>41</v>
      </c>
      <c r="B42" s="28">
        <v>43214</v>
      </c>
      <c r="C42" s="27" t="s">
        <v>146</v>
      </c>
      <c r="D42" s="27" t="s">
        <v>263</v>
      </c>
      <c r="E42" s="27" t="s">
        <v>177</v>
      </c>
      <c r="F42" s="27" t="s">
        <v>264</v>
      </c>
      <c r="G42" s="27" t="str">
        <f>CONCATENATE(Table8[[#This Row],[Minutes]],"m",Table8[[#This Row],[Seconds]],"s")</f>
        <v>1m24s</v>
      </c>
      <c r="H42" s="27">
        <v>1</v>
      </c>
      <c r="I42" s="29">
        <v>24</v>
      </c>
    </row>
    <row r="43" spans="1:10">
      <c r="A43" s="27">
        <v>42</v>
      </c>
      <c r="B43" s="28">
        <v>43214</v>
      </c>
      <c r="C43" s="27" t="s">
        <v>146</v>
      </c>
      <c r="D43" s="27" t="s">
        <v>265</v>
      </c>
      <c r="E43" s="27" t="s">
        <v>177</v>
      </c>
      <c r="F43" s="27" t="s">
        <v>266</v>
      </c>
      <c r="G43" s="27" t="str">
        <f>CONCATENATE(Table8[[#This Row],[Minutes]],"m",Table8[[#This Row],[Seconds]],"s")</f>
        <v>0m47s</v>
      </c>
      <c r="H43" s="27">
        <v>0</v>
      </c>
      <c r="I43" s="29">
        <v>47</v>
      </c>
      <c r="J43" s="27" t="s">
        <v>267</v>
      </c>
    </row>
    <row r="44" spans="1:10">
      <c r="A44" s="27">
        <v>43</v>
      </c>
      <c r="B44" s="28">
        <v>43214</v>
      </c>
      <c r="C44" s="27" t="s">
        <v>146</v>
      </c>
      <c r="D44" s="27" t="s">
        <v>268</v>
      </c>
      <c r="E44" s="27" t="s">
        <v>177</v>
      </c>
      <c r="F44" s="27" t="s">
        <v>269</v>
      </c>
      <c r="G44" s="27" t="str">
        <f>CONCATENATE(Table8[[#This Row],[Minutes]],"m",Table8[[#This Row],[Seconds]],"s")</f>
        <v>0m32s</v>
      </c>
      <c r="H44" s="27">
        <v>0</v>
      </c>
      <c r="I44" s="29">
        <v>32</v>
      </c>
    </row>
    <row r="45" spans="1:10">
      <c r="A45" s="27">
        <v>44</v>
      </c>
      <c r="B45" s="28">
        <v>43214</v>
      </c>
      <c r="C45" s="27" t="s">
        <v>146</v>
      </c>
      <c r="D45" s="27" t="s">
        <v>270</v>
      </c>
      <c r="E45" s="27" t="s">
        <v>177</v>
      </c>
      <c r="F45" s="27" t="s">
        <v>271</v>
      </c>
      <c r="G45" s="27" t="str">
        <f>CONCATENATE(Table8[[#This Row],[Minutes]],"m",Table8[[#This Row],[Seconds]],"s")</f>
        <v>0m15s</v>
      </c>
      <c r="H45" s="27">
        <v>0</v>
      </c>
      <c r="I45" s="29">
        <v>15</v>
      </c>
    </row>
    <row r="46" spans="1:10">
      <c r="A46" s="27">
        <v>45</v>
      </c>
      <c r="B46" s="28">
        <v>43214</v>
      </c>
      <c r="C46" s="27" t="s">
        <v>146</v>
      </c>
      <c r="D46" s="27" t="s">
        <v>272</v>
      </c>
      <c r="E46" s="27" t="s">
        <v>177</v>
      </c>
      <c r="F46" s="27" t="s">
        <v>273</v>
      </c>
      <c r="G46" s="27" t="str">
        <f>CONCATENATE(Table8[[#This Row],[Minutes]],"m",Table8[[#This Row],[Seconds]],"s")</f>
        <v>1m41s</v>
      </c>
      <c r="H46" s="27">
        <v>1</v>
      </c>
      <c r="I46" s="29">
        <v>41</v>
      </c>
    </row>
    <row r="47" spans="1:10">
      <c r="A47" s="27">
        <v>46</v>
      </c>
      <c r="B47" s="28">
        <v>43214</v>
      </c>
      <c r="C47" s="27" t="s">
        <v>146</v>
      </c>
      <c r="D47" s="27" t="s">
        <v>274</v>
      </c>
      <c r="E47" s="27" t="s">
        <v>180</v>
      </c>
      <c r="F47" s="27" t="s">
        <v>275</v>
      </c>
      <c r="G47" s="27" t="str">
        <f>CONCATENATE(Table8[[#This Row],[Minutes]],"m",Table8[[#This Row],[Seconds]],"s")</f>
        <v>0m55s</v>
      </c>
      <c r="H47" s="27">
        <v>0</v>
      </c>
      <c r="I47" s="29">
        <v>55</v>
      </c>
    </row>
    <row r="48" spans="1:10">
      <c r="A48" s="27">
        <v>47</v>
      </c>
      <c r="B48" s="28">
        <v>43214</v>
      </c>
      <c r="C48" s="27" t="s">
        <v>146</v>
      </c>
      <c r="D48" s="27" t="s">
        <v>276</v>
      </c>
      <c r="E48" s="27" t="s">
        <v>177</v>
      </c>
      <c r="F48" s="27" t="s">
        <v>277</v>
      </c>
      <c r="G48" s="27" t="str">
        <f>CONCATENATE(Table8[[#This Row],[Minutes]],"m",Table8[[#This Row],[Seconds]],"s")</f>
        <v>0m35s</v>
      </c>
      <c r="H48" s="27">
        <v>0</v>
      </c>
      <c r="I48" s="29">
        <v>35</v>
      </c>
    </row>
    <row r="49" spans="1:9">
      <c r="A49" s="27">
        <v>48</v>
      </c>
      <c r="B49" s="28">
        <v>43214</v>
      </c>
      <c r="C49" s="27" t="s">
        <v>146</v>
      </c>
      <c r="D49" s="27" t="s">
        <v>278</v>
      </c>
      <c r="E49" s="27" t="s">
        <v>177</v>
      </c>
      <c r="F49" s="27" t="s">
        <v>279</v>
      </c>
      <c r="G49" s="27" t="str">
        <f>CONCATENATE(Table8[[#This Row],[Minutes]],"m",Table8[[#This Row],[Seconds]],"s")</f>
        <v>1m6s</v>
      </c>
      <c r="H49" s="27">
        <v>1</v>
      </c>
      <c r="I49" s="29">
        <v>6</v>
      </c>
    </row>
    <row r="50" spans="1:9">
      <c r="A50" s="27">
        <v>49</v>
      </c>
      <c r="B50" s="28">
        <v>43214</v>
      </c>
      <c r="C50" s="27" t="s">
        <v>146</v>
      </c>
      <c r="D50" s="27" t="s">
        <v>280</v>
      </c>
      <c r="E50" s="27" t="s">
        <v>177</v>
      </c>
      <c r="F50" s="27" t="s">
        <v>281</v>
      </c>
      <c r="G50" s="27" t="str">
        <f>CONCATENATE(Table8[[#This Row],[Minutes]],"m",Table8[[#This Row],[Seconds]],"s")</f>
        <v>1m2s</v>
      </c>
      <c r="H50" s="27">
        <v>1</v>
      </c>
      <c r="I50" s="29">
        <v>2</v>
      </c>
    </row>
    <row r="51" spans="1:9">
      <c r="A51" s="27">
        <v>50</v>
      </c>
      <c r="B51" s="28">
        <v>43214</v>
      </c>
      <c r="C51" s="27" t="s">
        <v>146</v>
      </c>
      <c r="D51" s="27" t="s">
        <v>282</v>
      </c>
      <c r="E51" s="27" t="s">
        <v>177</v>
      </c>
      <c r="F51" s="27" t="s">
        <v>283</v>
      </c>
      <c r="G51" s="27" t="str">
        <f>CONCATENATE(Table8[[#This Row],[Minutes]],"m",Table8[[#This Row],[Seconds]],"s")</f>
        <v>0m27s</v>
      </c>
      <c r="H51" s="27">
        <v>0</v>
      </c>
      <c r="I51" s="29">
        <v>27</v>
      </c>
    </row>
    <row r="52" spans="1:9">
      <c r="A52" s="27">
        <v>51</v>
      </c>
      <c r="B52" s="28">
        <v>43214</v>
      </c>
      <c r="C52" s="27" t="s">
        <v>146</v>
      </c>
      <c r="D52" s="27" t="s">
        <v>284</v>
      </c>
      <c r="E52" s="27" t="s">
        <v>177</v>
      </c>
      <c r="F52" s="27" t="s">
        <v>285</v>
      </c>
      <c r="G52" s="27" t="str">
        <f>CONCATENATE(Table8[[#This Row],[Minutes]],"m",Table8[[#This Row],[Seconds]],"s")</f>
        <v>3m30s</v>
      </c>
      <c r="H52" s="27">
        <v>3</v>
      </c>
      <c r="I52" s="29">
        <v>30</v>
      </c>
    </row>
    <row r="53" spans="1:9">
      <c r="A53" s="27">
        <v>52</v>
      </c>
      <c r="B53" s="28">
        <v>43214</v>
      </c>
      <c r="C53" s="27" t="s">
        <v>146</v>
      </c>
      <c r="D53" s="27" t="s">
        <v>286</v>
      </c>
      <c r="E53" s="27" t="s">
        <v>177</v>
      </c>
      <c r="F53" s="27" t="s">
        <v>287</v>
      </c>
      <c r="G53" s="27" t="str">
        <f>CONCATENATE(Table8[[#This Row],[Minutes]],"m",Table8[[#This Row],[Seconds]],"s")</f>
        <v>2m10s</v>
      </c>
      <c r="H53" s="27">
        <v>2</v>
      </c>
      <c r="I53" s="29">
        <v>10</v>
      </c>
    </row>
    <row r="54" spans="1:9">
      <c r="A54" s="27">
        <v>53</v>
      </c>
      <c r="B54" s="28">
        <v>43215</v>
      </c>
      <c r="C54" s="27" t="s">
        <v>149</v>
      </c>
      <c r="D54" s="27" t="s">
        <v>288</v>
      </c>
      <c r="E54" s="27" t="s">
        <v>177</v>
      </c>
      <c r="F54" s="27" t="s">
        <v>289</v>
      </c>
      <c r="G54" s="27" t="str">
        <f>CONCATENATE(Table8[[#This Row],[Minutes]],"m",Table8[[#This Row],[Seconds]],"s")</f>
        <v>0m34s</v>
      </c>
      <c r="H54" s="27">
        <v>0</v>
      </c>
      <c r="I54" s="29">
        <v>34</v>
      </c>
    </row>
    <row r="55" spans="1:9">
      <c r="A55" s="27">
        <v>54</v>
      </c>
      <c r="B55" s="28">
        <v>43215</v>
      </c>
      <c r="C55" s="27" t="s">
        <v>149</v>
      </c>
      <c r="D55" s="27" t="s">
        <v>290</v>
      </c>
      <c r="E55" s="27" t="s">
        <v>180</v>
      </c>
      <c r="F55" s="27" t="s">
        <v>291</v>
      </c>
      <c r="G55" s="27" t="str">
        <f>CONCATENATE(Table8[[#This Row],[Minutes]],"m",Table8[[#This Row],[Seconds]],"s")</f>
        <v>0m45s</v>
      </c>
      <c r="H55" s="27">
        <v>0</v>
      </c>
      <c r="I55" s="29">
        <v>45</v>
      </c>
    </row>
    <row r="56" spans="1:9">
      <c r="A56" s="27">
        <v>55</v>
      </c>
      <c r="B56" s="28">
        <v>43215</v>
      </c>
      <c r="C56" s="27" t="s">
        <v>149</v>
      </c>
      <c r="D56" s="27" t="s">
        <v>292</v>
      </c>
      <c r="E56" s="27" t="s">
        <v>177</v>
      </c>
      <c r="F56" s="27" t="s">
        <v>293</v>
      </c>
      <c r="G56" s="27" t="str">
        <f>CONCATENATE(Table8[[#This Row],[Minutes]],"m",Table8[[#This Row],[Seconds]],"s")</f>
        <v>2m17s</v>
      </c>
      <c r="H56" s="27">
        <v>2</v>
      </c>
      <c r="I56" s="29">
        <v>17</v>
      </c>
    </row>
    <row r="57" spans="1:9">
      <c r="A57" s="27">
        <v>56</v>
      </c>
      <c r="B57" s="28">
        <v>43215</v>
      </c>
      <c r="C57" s="27" t="s">
        <v>149</v>
      </c>
      <c r="D57" s="27" t="s">
        <v>294</v>
      </c>
      <c r="E57" s="27" t="s">
        <v>177</v>
      </c>
      <c r="F57" s="27" t="s">
        <v>295</v>
      </c>
      <c r="G57" s="27" t="str">
        <f>CONCATENATE(Table8[[#This Row],[Minutes]],"m",Table8[[#This Row],[Seconds]],"s")</f>
        <v>1m47s</v>
      </c>
      <c r="H57" s="27">
        <v>1</v>
      </c>
      <c r="I57" s="29">
        <v>47</v>
      </c>
    </row>
    <row r="58" spans="1:9">
      <c r="A58" s="27">
        <v>57</v>
      </c>
      <c r="B58" s="28">
        <v>43215</v>
      </c>
      <c r="C58" s="27" t="s">
        <v>149</v>
      </c>
      <c r="D58" s="27" t="s">
        <v>296</v>
      </c>
      <c r="E58" s="27" t="s">
        <v>177</v>
      </c>
      <c r="F58" s="27" t="s">
        <v>297</v>
      </c>
      <c r="G58" s="27" t="str">
        <f>CONCATENATE(Table8[[#This Row],[Minutes]],"m",Table8[[#This Row],[Seconds]],"s")</f>
        <v>0m15s</v>
      </c>
      <c r="H58" s="27">
        <v>0</v>
      </c>
      <c r="I58" s="29">
        <v>15</v>
      </c>
    </row>
    <row r="59" spans="1:9">
      <c r="A59" s="27">
        <v>58</v>
      </c>
      <c r="B59" s="28">
        <v>43215</v>
      </c>
      <c r="C59" s="27" t="s">
        <v>149</v>
      </c>
      <c r="D59" s="27" t="s">
        <v>298</v>
      </c>
      <c r="E59" s="27" t="s">
        <v>177</v>
      </c>
      <c r="F59" s="27" t="s">
        <v>299</v>
      </c>
      <c r="G59" s="27" t="str">
        <f>CONCATENATE(Table8[[#This Row],[Minutes]],"m",Table8[[#This Row],[Seconds]],"s")</f>
        <v>0m57s</v>
      </c>
      <c r="H59" s="27">
        <v>0</v>
      </c>
      <c r="I59" s="29">
        <v>57</v>
      </c>
    </row>
    <row r="60" spans="1:9">
      <c r="A60" s="27">
        <v>59</v>
      </c>
      <c r="B60" s="28">
        <v>43215</v>
      </c>
      <c r="C60" s="27" t="s">
        <v>149</v>
      </c>
      <c r="D60" s="27" t="s">
        <v>300</v>
      </c>
      <c r="E60" s="27" t="s">
        <v>177</v>
      </c>
      <c r="F60" s="27" t="s">
        <v>301</v>
      </c>
      <c r="G60" s="27" t="str">
        <f>CONCATENATE(Table8[[#This Row],[Minutes]],"m",Table8[[#This Row],[Seconds]],"s")</f>
        <v>0m40s</v>
      </c>
      <c r="H60" s="27">
        <v>0</v>
      </c>
      <c r="I60" s="29">
        <v>40</v>
      </c>
    </row>
    <row r="61" spans="1:9">
      <c r="A61" s="27">
        <v>60</v>
      </c>
      <c r="B61" s="28">
        <v>43215</v>
      </c>
      <c r="C61" s="27" t="s">
        <v>149</v>
      </c>
      <c r="D61" s="27" t="s">
        <v>302</v>
      </c>
      <c r="E61" s="27" t="s">
        <v>303</v>
      </c>
      <c r="F61" s="27" t="s">
        <v>304</v>
      </c>
      <c r="G61" s="27" t="str">
        <f>CONCATENATE(Table8[[#This Row],[Minutes]],"m",Table8[[#This Row],[Seconds]],"s")</f>
        <v>0m48s</v>
      </c>
      <c r="H61" s="27">
        <v>0</v>
      </c>
      <c r="I61" s="29">
        <v>48</v>
      </c>
    </row>
    <row r="62" spans="1:9">
      <c r="A62" s="27">
        <v>61</v>
      </c>
      <c r="B62" s="28">
        <v>43215</v>
      </c>
      <c r="C62" s="27" t="s">
        <v>149</v>
      </c>
      <c r="D62" s="27" t="s">
        <v>305</v>
      </c>
      <c r="E62" s="27" t="s">
        <v>180</v>
      </c>
      <c r="F62" s="27" t="s">
        <v>306</v>
      </c>
      <c r="G62" s="27" t="str">
        <f>CONCATENATE(Table8[[#This Row],[Minutes]],"m",Table8[[#This Row],[Seconds]],"s")</f>
        <v>1m37s</v>
      </c>
      <c r="H62" s="27">
        <v>1</v>
      </c>
      <c r="I62" s="29">
        <v>37</v>
      </c>
    </row>
    <row r="63" spans="1:9">
      <c r="A63" s="27">
        <v>62</v>
      </c>
      <c r="B63" s="28">
        <v>43215</v>
      </c>
      <c r="C63" s="27" t="s">
        <v>149</v>
      </c>
      <c r="D63" s="27" t="s">
        <v>307</v>
      </c>
      <c r="E63" s="27" t="s">
        <v>177</v>
      </c>
      <c r="F63" s="27" t="s">
        <v>308</v>
      </c>
      <c r="G63" s="27" t="str">
        <f>CONCATENATE(Table8[[#This Row],[Minutes]],"m",Table8[[#This Row],[Seconds]],"s")</f>
        <v>1m34s</v>
      </c>
      <c r="H63" s="27">
        <v>1</v>
      </c>
      <c r="I63" s="29">
        <v>34</v>
      </c>
    </row>
    <row r="64" spans="1:9">
      <c r="A64" s="27">
        <v>63</v>
      </c>
      <c r="B64" s="28">
        <v>43215</v>
      </c>
      <c r="C64" s="27" t="s">
        <v>149</v>
      </c>
      <c r="D64" s="27" t="s">
        <v>309</v>
      </c>
      <c r="E64" s="27" t="s">
        <v>177</v>
      </c>
      <c r="F64" s="27" t="s">
        <v>310</v>
      </c>
      <c r="G64" s="27" t="str">
        <f>CONCATENATE(Table8[[#This Row],[Minutes]],"m",Table8[[#This Row],[Seconds]],"s")</f>
        <v>1m40s</v>
      </c>
      <c r="H64" s="27">
        <v>1</v>
      </c>
      <c r="I64" s="29">
        <v>40</v>
      </c>
    </row>
    <row r="65" spans="1:9">
      <c r="A65" s="27">
        <v>64</v>
      </c>
      <c r="B65" s="28">
        <v>43215</v>
      </c>
      <c r="C65" s="27" t="s">
        <v>149</v>
      </c>
      <c r="D65" s="27" t="s">
        <v>311</v>
      </c>
      <c r="E65" s="27" t="s">
        <v>189</v>
      </c>
      <c r="F65" s="27" t="s">
        <v>312</v>
      </c>
      <c r="G65" s="27" t="str">
        <f>CONCATENATE(Table8[[#This Row],[Minutes]],"m",Table8[[#This Row],[Seconds]],"s")</f>
        <v>0m12s</v>
      </c>
      <c r="H65" s="27">
        <v>0</v>
      </c>
      <c r="I65" s="29">
        <v>12</v>
      </c>
    </row>
    <row r="66" spans="1:9">
      <c r="A66" s="27">
        <v>65</v>
      </c>
      <c r="B66" s="28">
        <v>43215</v>
      </c>
      <c r="C66" s="27" t="s">
        <v>149</v>
      </c>
      <c r="D66" s="27" t="s">
        <v>313</v>
      </c>
      <c r="E66" s="27" t="s">
        <v>177</v>
      </c>
      <c r="F66" s="27" t="s">
        <v>314</v>
      </c>
      <c r="G66" s="27" t="str">
        <f>CONCATENATE(Table8[[#This Row],[Minutes]],"m",Table8[[#This Row],[Seconds]],"s")</f>
        <v>0m32s</v>
      </c>
      <c r="H66" s="27">
        <v>0</v>
      </c>
      <c r="I66" s="29">
        <v>32</v>
      </c>
    </row>
    <row r="67" spans="1:9">
      <c r="A67" s="27">
        <v>66</v>
      </c>
      <c r="B67" s="28">
        <v>43215</v>
      </c>
      <c r="C67" s="27" t="s">
        <v>149</v>
      </c>
      <c r="D67" s="27" t="s">
        <v>315</v>
      </c>
      <c r="E67" s="27" t="s">
        <v>180</v>
      </c>
      <c r="F67" s="27" t="s">
        <v>316</v>
      </c>
      <c r="G67" s="27" t="str">
        <f>CONCATENATE(Table8[[#This Row],[Minutes]],"m",Table8[[#This Row],[Seconds]],"s")</f>
        <v>2m16s</v>
      </c>
      <c r="H67" s="27">
        <v>2</v>
      </c>
      <c r="I67" s="29">
        <v>16</v>
      </c>
    </row>
    <row r="68" spans="1:9">
      <c r="A68" s="27">
        <v>67</v>
      </c>
      <c r="B68" s="28">
        <v>43215</v>
      </c>
      <c r="C68" s="27" t="s">
        <v>149</v>
      </c>
      <c r="D68" s="27" t="s">
        <v>317</v>
      </c>
      <c r="E68" s="27" t="s">
        <v>177</v>
      </c>
      <c r="F68" s="27" t="s">
        <v>318</v>
      </c>
      <c r="G68" s="27" t="str">
        <f>CONCATENATE(Table8[[#This Row],[Minutes]],"m",Table8[[#This Row],[Seconds]],"s")</f>
        <v>0m39s</v>
      </c>
      <c r="H68" s="27">
        <v>0</v>
      </c>
      <c r="I68" s="29">
        <v>39</v>
      </c>
    </row>
    <row r="69" spans="1:9">
      <c r="A69" s="27">
        <v>68</v>
      </c>
      <c r="B69" s="28">
        <v>43215</v>
      </c>
      <c r="C69" s="27" t="s">
        <v>149</v>
      </c>
      <c r="D69" s="27" t="s">
        <v>319</v>
      </c>
      <c r="E69" s="27" t="s">
        <v>177</v>
      </c>
      <c r="F69" s="27" t="s">
        <v>320</v>
      </c>
      <c r="G69" s="27" t="str">
        <f>CONCATENATE(Table8[[#This Row],[Minutes]],"m",Table8[[#This Row],[Seconds]],"s")</f>
        <v>0m23s</v>
      </c>
      <c r="H69" s="27">
        <v>0</v>
      </c>
      <c r="I69" s="29">
        <v>23</v>
      </c>
    </row>
    <row r="70" spans="1:9">
      <c r="A70" s="27">
        <v>69</v>
      </c>
      <c r="B70" s="28">
        <v>43215</v>
      </c>
      <c r="C70" s="27" t="s">
        <v>149</v>
      </c>
      <c r="D70" s="27" t="s">
        <v>321</v>
      </c>
      <c r="E70" s="27" t="s">
        <v>180</v>
      </c>
      <c r="F70" s="27" t="s">
        <v>322</v>
      </c>
      <c r="G70" s="27" t="str">
        <f>CONCATENATE(Table8[[#This Row],[Minutes]],"m",Table8[[#This Row],[Seconds]],"s")</f>
        <v>0m30s</v>
      </c>
      <c r="H70" s="27">
        <v>0</v>
      </c>
      <c r="I70" s="29">
        <v>30</v>
      </c>
    </row>
    <row r="71" spans="1:9">
      <c r="A71" s="27">
        <v>70</v>
      </c>
      <c r="B71" s="28">
        <v>43215</v>
      </c>
      <c r="C71" s="27" t="s">
        <v>149</v>
      </c>
      <c r="D71" s="27" t="s">
        <v>323</v>
      </c>
      <c r="E71" s="27" t="s">
        <v>177</v>
      </c>
      <c r="F71" s="27" t="s">
        <v>324</v>
      </c>
      <c r="G71" s="27" t="str">
        <f>CONCATENATE(Table8[[#This Row],[Minutes]],"m",Table8[[#This Row],[Seconds]],"s")</f>
        <v>0m47s</v>
      </c>
      <c r="H71" s="27">
        <v>0</v>
      </c>
      <c r="I71" s="29">
        <v>47</v>
      </c>
    </row>
    <row r="72" spans="1:9">
      <c r="A72" s="27">
        <v>71</v>
      </c>
      <c r="B72" s="28">
        <v>43215</v>
      </c>
      <c r="C72" s="27" t="s">
        <v>149</v>
      </c>
      <c r="D72" s="27" t="s">
        <v>325</v>
      </c>
      <c r="E72" s="27" t="s">
        <v>177</v>
      </c>
      <c r="F72" s="27" t="s">
        <v>326</v>
      </c>
      <c r="G72" s="27" t="str">
        <f>CONCATENATE(Table8[[#This Row],[Minutes]],"m",Table8[[#This Row],[Seconds]],"s")</f>
        <v>0m50s</v>
      </c>
      <c r="H72" s="27">
        <v>0</v>
      </c>
      <c r="I72" s="29">
        <v>50</v>
      </c>
    </row>
    <row r="73" spans="1:9">
      <c r="A73" s="27">
        <v>72</v>
      </c>
      <c r="B73" s="28">
        <v>43215</v>
      </c>
      <c r="C73" s="27" t="s">
        <v>149</v>
      </c>
      <c r="D73" s="27" t="s">
        <v>327</v>
      </c>
      <c r="E73" s="27" t="s">
        <v>177</v>
      </c>
      <c r="F73" s="27" t="s">
        <v>328</v>
      </c>
      <c r="G73" s="27" t="str">
        <f>CONCATENATE(Table8[[#This Row],[Minutes]],"m",Table8[[#This Row],[Seconds]],"s")</f>
        <v>0m8s</v>
      </c>
      <c r="H73" s="27">
        <v>0</v>
      </c>
      <c r="I73" s="29">
        <v>8</v>
      </c>
    </row>
    <row r="74" spans="1:9">
      <c r="A74" s="27">
        <v>73</v>
      </c>
      <c r="B74" s="28">
        <v>43215</v>
      </c>
      <c r="C74" s="27" t="s">
        <v>149</v>
      </c>
      <c r="D74" s="27" t="s">
        <v>329</v>
      </c>
      <c r="E74" s="27" t="s">
        <v>177</v>
      </c>
      <c r="F74" s="27" t="s">
        <v>330</v>
      </c>
      <c r="G74" s="27" t="str">
        <f>CONCATENATE(Table8[[#This Row],[Minutes]],"m",Table8[[#This Row],[Seconds]],"s")</f>
        <v>0m25s</v>
      </c>
      <c r="H74" s="27">
        <v>0</v>
      </c>
      <c r="I74" s="29">
        <v>25</v>
      </c>
    </row>
    <row r="75" spans="1:9">
      <c r="A75" s="27">
        <v>74</v>
      </c>
      <c r="B75" s="28">
        <v>43215</v>
      </c>
      <c r="C75" s="27" t="s">
        <v>157</v>
      </c>
      <c r="D75" s="27" t="s">
        <v>331</v>
      </c>
      <c r="E75" s="27" t="s">
        <v>177</v>
      </c>
      <c r="F75" s="27" t="s">
        <v>332</v>
      </c>
      <c r="G75" s="27" t="str">
        <f>CONCATENATE(Table8[[#This Row],[Minutes]],"m",Table8[[#This Row],[Seconds]],"s")</f>
        <v>1m13s</v>
      </c>
      <c r="H75" s="27">
        <v>1</v>
      </c>
      <c r="I75" s="29">
        <v>13</v>
      </c>
    </row>
    <row r="76" spans="1:9">
      <c r="A76" s="27">
        <v>75</v>
      </c>
      <c r="B76" s="28">
        <v>43215</v>
      </c>
      <c r="C76" s="27" t="s">
        <v>157</v>
      </c>
      <c r="D76" s="27" t="s">
        <v>333</v>
      </c>
      <c r="E76" s="27" t="s">
        <v>177</v>
      </c>
      <c r="F76" s="27" t="s">
        <v>334</v>
      </c>
      <c r="G76" s="27" t="str">
        <f>CONCATENATE(Table8[[#This Row],[Minutes]],"m",Table8[[#This Row],[Seconds]],"s")</f>
        <v>0m28s</v>
      </c>
      <c r="H76" s="27">
        <v>0</v>
      </c>
      <c r="I76" s="29">
        <v>28</v>
      </c>
    </row>
    <row r="77" spans="1:9">
      <c r="A77" s="27">
        <v>76</v>
      </c>
      <c r="B77" s="28">
        <v>43215</v>
      </c>
      <c r="C77" s="27" t="s">
        <v>157</v>
      </c>
      <c r="D77" s="27" t="s">
        <v>335</v>
      </c>
      <c r="E77" s="27" t="s">
        <v>177</v>
      </c>
      <c r="F77" s="27" t="s">
        <v>336</v>
      </c>
      <c r="G77" s="27" t="str">
        <f>CONCATENATE(Table8[[#This Row],[Minutes]],"m",Table8[[#This Row],[Seconds]],"s")</f>
        <v>0m11s</v>
      </c>
      <c r="H77" s="27">
        <v>0</v>
      </c>
      <c r="I77" s="29">
        <v>11</v>
      </c>
    </row>
    <row r="78" spans="1:9">
      <c r="A78" s="27">
        <v>77</v>
      </c>
      <c r="B78" s="28">
        <v>43215</v>
      </c>
      <c r="C78" s="27" t="s">
        <v>157</v>
      </c>
      <c r="D78" s="27" t="s">
        <v>337</v>
      </c>
      <c r="E78" s="27" t="s">
        <v>177</v>
      </c>
      <c r="F78" s="27" t="s">
        <v>338</v>
      </c>
      <c r="G78" s="27" t="str">
        <f>CONCATENATE(Table8[[#This Row],[Minutes]],"m",Table8[[#This Row],[Seconds]],"s")</f>
        <v>0m33s</v>
      </c>
      <c r="H78" s="27">
        <v>0</v>
      </c>
      <c r="I78" s="29">
        <v>33</v>
      </c>
    </row>
    <row r="79" spans="1:9">
      <c r="A79" s="27">
        <v>78</v>
      </c>
      <c r="B79" s="28">
        <v>43215</v>
      </c>
      <c r="C79" s="27" t="s">
        <v>157</v>
      </c>
      <c r="D79" s="27" t="s">
        <v>339</v>
      </c>
      <c r="E79" s="27" t="s">
        <v>177</v>
      </c>
      <c r="F79" s="27" t="s">
        <v>340</v>
      </c>
      <c r="G79" s="27" t="str">
        <f>CONCATENATE(Table8[[#This Row],[Minutes]],"m",Table8[[#This Row],[Seconds]],"s")</f>
        <v>0m50s</v>
      </c>
      <c r="H79" s="27">
        <v>0</v>
      </c>
      <c r="I79" s="29">
        <v>50</v>
      </c>
    </row>
    <row r="80" spans="1:9">
      <c r="A80" s="27">
        <v>79</v>
      </c>
      <c r="B80" s="28">
        <v>43215</v>
      </c>
      <c r="C80" s="27" t="s">
        <v>157</v>
      </c>
      <c r="D80" s="27" t="s">
        <v>341</v>
      </c>
      <c r="E80" s="27" t="s">
        <v>177</v>
      </c>
      <c r="F80" s="27" t="s">
        <v>342</v>
      </c>
      <c r="G80" s="27" t="str">
        <f>CONCATENATE(Table8[[#This Row],[Minutes]],"m",Table8[[#This Row],[Seconds]],"s")</f>
        <v>0m44s</v>
      </c>
      <c r="H80" s="27">
        <v>0</v>
      </c>
      <c r="I80" s="29">
        <v>44</v>
      </c>
    </row>
    <row r="81" spans="1:9">
      <c r="A81" s="27">
        <v>80</v>
      </c>
      <c r="B81" s="28">
        <v>43215</v>
      </c>
      <c r="C81" s="27" t="s">
        <v>157</v>
      </c>
      <c r="D81" s="27" t="s">
        <v>343</v>
      </c>
      <c r="E81" s="27" t="s">
        <v>177</v>
      </c>
      <c r="F81" s="27" t="s">
        <v>344</v>
      </c>
      <c r="G81" s="27" t="str">
        <f>CONCATENATE(Table8[[#This Row],[Minutes]],"m",Table8[[#This Row],[Seconds]],"s")</f>
        <v>0m44s</v>
      </c>
      <c r="H81" s="27">
        <v>0</v>
      </c>
      <c r="I81" s="29">
        <v>44</v>
      </c>
    </row>
    <row r="82" spans="1:9">
      <c r="A82" s="27">
        <v>81</v>
      </c>
      <c r="B82" s="28">
        <v>43215</v>
      </c>
      <c r="C82" s="27" t="s">
        <v>157</v>
      </c>
      <c r="D82" s="27" t="s">
        <v>345</v>
      </c>
      <c r="E82" s="27" t="s">
        <v>177</v>
      </c>
      <c r="F82" s="27" t="s">
        <v>346</v>
      </c>
      <c r="G82" s="27" t="str">
        <f>CONCATENATE(Table8[[#This Row],[Minutes]],"m",Table8[[#This Row],[Seconds]],"s")</f>
        <v>1m47s</v>
      </c>
      <c r="H82" s="27">
        <v>1</v>
      </c>
      <c r="I82" s="29">
        <v>47</v>
      </c>
    </row>
    <row r="83" spans="1:9">
      <c r="A83" s="27">
        <v>82</v>
      </c>
      <c r="B83" s="28">
        <v>43215</v>
      </c>
      <c r="C83" s="27" t="s">
        <v>157</v>
      </c>
      <c r="D83" s="27" t="s">
        <v>347</v>
      </c>
      <c r="E83" s="27" t="s">
        <v>177</v>
      </c>
      <c r="F83" s="27" t="s">
        <v>348</v>
      </c>
      <c r="G83" s="27" t="str">
        <f>CONCATENATE(Table8[[#This Row],[Minutes]],"m",Table8[[#This Row],[Seconds]],"s")</f>
        <v>0m56s</v>
      </c>
      <c r="H83" s="27">
        <v>0</v>
      </c>
      <c r="I83" s="29">
        <v>56</v>
      </c>
    </row>
    <row r="84" spans="1:9">
      <c r="A84" s="27">
        <v>83</v>
      </c>
      <c r="B84" s="28">
        <v>43215</v>
      </c>
      <c r="C84" s="27" t="s">
        <v>160</v>
      </c>
      <c r="D84" s="27" t="s">
        <v>349</v>
      </c>
      <c r="E84" s="27" t="s">
        <v>177</v>
      </c>
      <c r="F84" s="27" t="s">
        <v>350</v>
      </c>
      <c r="G84" s="27" t="str">
        <f>CONCATENATE(Table8[[#This Row],[Minutes]],"m",Table8[[#This Row],[Seconds]],"s")</f>
        <v>0m10s</v>
      </c>
      <c r="H84" s="27">
        <v>0</v>
      </c>
      <c r="I84" s="29">
        <v>10</v>
      </c>
    </row>
    <row r="85" spans="1:9">
      <c r="A85" s="27">
        <v>84</v>
      </c>
      <c r="B85" s="28">
        <v>43215</v>
      </c>
      <c r="C85" s="27" t="s">
        <v>160</v>
      </c>
      <c r="D85" s="27" t="s">
        <v>351</v>
      </c>
      <c r="E85" s="27" t="s">
        <v>177</v>
      </c>
      <c r="F85" s="27" t="s">
        <v>352</v>
      </c>
      <c r="G85" s="27" t="str">
        <f>CONCATENATE(Table8[[#This Row],[Minutes]],"m",Table8[[#This Row],[Seconds]],"s")</f>
        <v>1m3s</v>
      </c>
      <c r="H85" s="27">
        <v>1</v>
      </c>
      <c r="I85" s="29">
        <v>3</v>
      </c>
    </row>
    <row r="86" spans="1:9">
      <c r="A86" s="27">
        <v>85</v>
      </c>
      <c r="B86" s="28">
        <v>43215</v>
      </c>
      <c r="C86" s="27" t="s">
        <v>160</v>
      </c>
      <c r="D86" s="27" t="s">
        <v>353</v>
      </c>
      <c r="E86" s="27" t="s">
        <v>177</v>
      </c>
      <c r="F86" s="27" t="s">
        <v>354</v>
      </c>
      <c r="G86" s="27" t="str">
        <f>CONCATENATE(Table8[[#This Row],[Minutes]],"m",Table8[[#This Row],[Seconds]],"s")</f>
        <v>0m37s</v>
      </c>
      <c r="H86" s="27">
        <v>0</v>
      </c>
      <c r="I86" s="29">
        <v>37</v>
      </c>
    </row>
    <row r="87" spans="1:9">
      <c r="A87" s="27">
        <v>86</v>
      </c>
      <c r="B87" s="28">
        <v>43215</v>
      </c>
      <c r="C87" s="27" t="s">
        <v>160</v>
      </c>
      <c r="D87" s="27" t="s">
        <v>355</v>
      </c>
      <c r="E87" s="27" t="s">
        <v>177</v>
      </c>
      <c r="F87" s="27" t="s">
        <v>356</v>
      </c>
      <c r="G87" s="27" t="str">
        <f>CONCATENATE(Table8[[#This Row],[Minutes]],"m",Table8[[#This Row],[Seconds]],"s")</f>
        <v>0m26s</v>
      </c>
      <c r="H87" s="27">
        <v>0</v>
      </c>
      <c r="I87" s="29">
        <v>26</v>
      </c>
    </row>
    <row r="88" spans="1:9">
      <c r="A88" s="27">
        <v>87</v>
      </c>
      <c r="B88" s="28">
        <v>43215</v>
      </c>
      <c r="C88" s="27" t="s">
        <v>160</v>
      </c>
      <c r="D88" s="27" t="s">
        <v>357</v>
      </c>
      <c r="E88" s="27" t="s">
        <v>177</v>
      </c>
      <c r="F88" s="27" t="s">
        <v>358</v>
      </c>
      <c r="G88" s="27" t="str">
        <f>CONCATENATE(Table8[[#This Row],[Minutes]],"m",Table8[[#This Row],[Seconds]],"s")</f>
        <v>0m42s</v>
      </c>
      <c r="H88" s="27">
        <v>0</v>
      </c>
      <c r="I88" s="29">
        <v>42</v>
      </c>
    </row>
    <row r="89" spans="1:9">
      <c r="A89" s="27">
        <v>88</v>
      </c>
      <c r="B89" s="28">
        <v>43215</v>
      </c>
      <c r="C89" s="27" t="s">
        <v>160</v>
      </c>
      <c r="D89" s="27" t="s">
        <v>359</v>
      </c>
      <c r="E89" s="27" t="s">
        <v>177</v>
      </c>
      <c r="F89" s="27" t="s">
        <v>360</v>
      </c>
      <c r="G89" s="27" t="str">
        <f>CONCATENATE(Table8[[#This Row],[Minutes]],"m",Table8[[#This Row],[Seconds]],"s")</f>
        <v>0m11s</v>
      </c>
      <c r="H89" s="27">
        <v>0</v>
      </c>
      <c r="I89" s="29">
        <v>11</v>
      </c>
    </row>
    <row r="90" spans="1:9">
      <c r="A90" s="27">
        <v>89</v>
      </c>
      <c r="B90" s="28">
        <v>43215</v>
      </c>
      <c r="C90" s="27" t="s">
        <v>160</v>
      </c>
      <c r="D90" s="27" t="s">
        <v>361</v>
      </c>
      <c r="E90" s="27" t="s">
        <v>177</v>
      </c>
      <c r="F90" s="27" t="s">
        <v>362</v>
      </c>
      <c r="G90" s="27" t="str">
        <f>CONCATENATE(Table8[[#This Row],[Minutes]],"m",Table8[[#This Row],[Seconds]],"s")</f>
        <v>0m29s</v>
      </c>
      <c r="H90" s="27">
        <v>0</v>
      </c>
      <c r="I90" s="29">
        <v>29</v>
      </c>
    </row>
    <row r="91" spans="1:9">
      <c r="A91" s="27">
        <v>90</v>
      </c>
      <c r="B91" s="28">
        <v>43215</v>
      </c>
      <c r="C91" s="27" t="s">
        <v>160</v>
      </c>
      <c r="D91" s="27" t="s">
        <v>363</v>
      </c>
      <c r="E91" s="27" t="s">
        <v>177</v>
      </c>
      <c r="F91" s="27" t="s">
        <v>364</v>
      </c>
      <c r="G91" s="27" t="str">
        <f>CONCATENATE(Table8[[#This Row],[Minutes]],"m",Table8[[#This Row],[Seconds]],"s")</f>
        <v>0m34s</v>
      </c>
      <c r="H91" s="27">
        <v>0</v>
      </c>
      <c r="I91" s="29">
        <v>34</v>
      </c>
    </row>
    <row r="92" spans="1:9">
      <c r="A92" s="27">
        <v>91</v>
      </c>
      <c r="B92" s="28">
        <v>43215</v>
      </c>
      <c r="C92" s="27" t="s">
        <v>160</v>
      </c>
      <c r="D92" s="27" t="s">
        <v>365</v>
      </c>
      <c r="E92" s="27" t="s">
        <v>177</v>
      </c>
      <c r="F92" s="27" t="s">
        <v>366</v>
      </c>
      <c r="G92" s="27" t="str">
        <f>CONCATENATE(Table8[[#This Row],[Minutes]],"m",Table8[[#This Row],[Seconds]],"s")</f>
        <v>0m58s</v>
      </c>
      <c r="H92" s="27">
        <v>0</v>
      </c>
      <c r="I92" s="29">
        <v>58</v>
      </c>
    </row>
    <row r="93" spans="1:9">
      <c r="A93" s="27">
        <v>92</v>
      </c>
      <c r="B93" s="28">
        <v>43215</v>
      </c>
      <c r="C93" s="27" t="s">
        <v>160</v>
      </c>
      <c r="D93" s="27" t="s">
        <v>367</v>
      </c>
      <c r="E93" s="27" t="s">
        <v>177</v>
      </c>
      <c r="F93" s="27" t="s">
        <v>368</v>
      </c>
      <c r="G93" s="27" t="str">
        <f>CONCATENATE(Table8[[#This Row],[Minutes]],"m",Table8[[#This Row],[Seconds]],"s")</f>
        <v>0m28s</v>
      </c>
      <c r="H93" s="27">
        <v>0</v>
      </c>
      <c r="I93" s="29">
        <v>28</v>
      </c>
    </row>
    <row r="94" spans="1:9">
      <c r="A94" s="27">
        <v>93</v>
      </c>
      <c r="B94" s="28">
        <v>43215</v>
      </c>
      <c r="C94" s="27" t="s">
        <v>163</v>
      </c>
      <c r="D94" s="27" t="s">
        <v>369</v>
      </c>
      <c r="E94" s="27" t="s">
        <v>177</v>
      </c>
      <c r="F94" s="27" t="s">
        <v>370</v>
      </c>
      <c r="G94" s="27" t="str">
        <f>CONCATENATE(Table8[[#This Row],[Minutes]],"m",Table8[[#This Row],[Seconds]],"s")</f>
        <v>0m22s</v>
      </c>
      <c r="H94" s="27">
        <v>0</v>
      </c>
      <c r="I94" s="29">
        <v>22</v>
      </c>
    </row>
    <row r="95" spans="1:9">
      <c r="A95" s="27">
        <v>94</v>
      </c>
      <c r="B95" s="28">
        <v>43215</v>
      </c>
      <c r="C95" s="27" t="s">
        <v>163</v>
      </c>
      <c r="D95" s="27" t="s">
        <v>371</v>
      </c>
      <c r="E95" s="27" t="s">
        <v>177</v>
      </c>
      <c r="F95" s="27" t="s">
        <v>372</v>
      </c>
      <c r="G95" s="27" t="str">
        <f>CONCATENATE(Table8[[#This Row],[Minutes]],"m",Table8[[#This Row],[Seconds]],"s")</f>
        <v>0m27s</v>
      </c>
      <c r="H95" s="27">
        <v>0</v>
      </c>
      <c r="I95" s="29">
        <v>27</v>
      </c>
    </row>
    <row r="96" spans="1:9">
      <c r="A96" s="27">
        <v>95</v>
      </c>
      <c r="B96" s="28">
        <v>43215</v>
      </c>
      <c r="C96" s="27" t="s">
        <v>163</v>
      </c>
      <c r="D96" s="27" t="s">
        <v>373</v>
      </c>
      <c r="E96" s="27" t="s">
        <v>177</v>
      </c>
      <c r="F96" s="27" t="s">
        <v>374</v>
      </c>
      <c r="G96" s="27" t="str">
        <f>CONCATENATE(Table8[[#This Row],[Minutes]],"m",Table8[[#This Row],[Seconds]],"s")</f>
        <v>1m4s</v>
      </c>
      <c r="H96" s="27">
        <v>1</v>
      </c>
      <c r="I96" s="29">
        <v>4</v>
      </c>
    </row>
    <row r="97" spans="1:9">
      <c r="A97" s="27">
        <v>96</v>
      </c>
      <c r="B97" s="28">
        <v>43215</v>
      </c>
      <c r="C97" s="27" t="s">
        <v>163</v>
      </c>
      <c r="D97" s="27" t="s">
        <v>375</v>
      </c>
      <c r="E97" s="27" t="s">
        <v>180</v>
      </c>
      <c r="F97" s="27" t="s">
        <v>376</v>
      </c>
      <c r="G97" s="27" t="str">
        <f>CONCATENATE(Table8[[#This Row],[Minutes]],"m",Table8[[#This Row],[Seconds]],"s")</f>
        <v>0m33s</v>
      </c>
      <c r="H97" s="27">
        <v>0</v>
      </c>
      <c r="I97" s="29">
        <v>33</v>
      </c>
    </row>
    <row r="98" spans="1:9">
      <c r="A98" s="27">
        <v>97</v>
      </c>
      <c r="B98" s="28">
        <v>43215</v>
      </c>
      <c r="C98" s="27" t="s">
        <v>163</v>
      </c>
      <c r="D98" s="27" t="s">
        <v>377</v>
      </c>
      <c r="E98" s="27" t="s">
        <v>177</v>
      </c>
      <c r="F98" s="27" t="s">
        <v>378</v>
      </c>
      <c r="G98" s="27" t="str">
        <f>CONCATENATE(Table8[[#This Row],[Minutes]],"m",Table8[[#This Row],[Seconds]],"s")</f>
        <v>2m0s</v>
      </c>
      <c r="H98" s="27">
        <v>2</v>
      </c>
      <c r="I98" s="29">
        <v>0</v>
      </c>
    </row>
    <row r="99" spans="1:9">
      <c r="A99" s="27">
        <v>98</v>
      </c>
      <c r="B99" s="28">
        <v>43215</v>
      </c>
      <c r="C99" s="27" t="s">
        <v>163</v>
      </c>
      <c r="D99" s="27" t="s">
        <v>379</v>
      </c>
      <c r="E99" s="27" t="s">
        <v>177</v>
      </c>
      <c r="F99" s="27" t="s">
        <v>380</v>
      </c>
      <c r="G99" s="27" t="str">
        <f>CONCATENATE(Table8[[#This Row],[Minutes]],"m",Table8[[#This Row],[Seconds]],"s")</f>
        <v>1m26s</v>
      </c>
      <c r="H99" s="27">
        <v>1</v>
      </c>
      <c r="I99" s="29">
        <v>26</v>
      </c>
    </row>
    <row r="100" spans="1:9">
      <c r="A100" s="27">
        <v>99</v>
      </c>
      <c r="B100" s="28">
        <v>43215</v>
      </c>
      <c r="C100" s="27" t="s">
        <v>163</v>
      </c>
      <c r="D100" s="27" t="s">
        <v>381</v>
      </c>
      <c r="E100" s="27" t="s">
        <v>303</v>
      </c>
      <c r="F100" s="27" t="s">
        <v>382</v>
      </c>
      <c r="G100" s="27" t="str">
        <f>CONCATENATE(Table8[[#This Row],[Minutes]],"m",Table8[[#This Row],[Seconds]],"s")</f>
        <v>0m9s</v>
      </c>
      <c r="H100" s="27">
        <v>0</v>
      </c>
      <c r="I100" s="29">
        <v>9</v>
      </c>
    </row>
    <row r="101" spans="1:9">
      <c r="A101" s="27">
        <v>100</v>
      </c>
      <c r="B101" s="28">
        <v>43215</v>
      </c>
      <c r="C101" s="27" t="s">
        <v>163</v>
      </c>
      <c r="D101" s="27" t="s">
        <v>383</v>
      </c>
      <c r="E101" s="27" t="s">
        <v>177</v>
      </c>
      <c r="F101" s="27" t="s">
        <v>384</v>
      </c>
      <c r="G101" s="27" t="str">
        <f>CONCATENATE(Table8[[#This Row],[Minutes]],"m",Table8[[#This Row],[Seconds]],"s")</f>
        <v>0m21s</v>
      </c>
      <c r="H101" s="27">
        <v>0</v>
      </c>
      <c r="I101" s="29">
        <v>21</v>
      </c>
    </row>
    <row r="102" spans="1:9">
      <c r="A102" s="27">
        <v>101</v>
      </c>
      <c r="B102" s="28">
        <v>43215</v>
      </c>
      <c r="C102" s="27" t="s">
        <v>163</v>
      </c>
      <c r="D102" s="27" t="s">
        <v>385</v>
      </c>
      <c r="E102" s="27" t="s">
        <v>303</v>
      </c>
      <c r="F102" s="27" t="s">
        <v>386</v>
      </c>
      <c r="G102" s="27" t="str">
        <f>CONCATENATE(Table8[[#This Row],[Minutes]],"m",Table8[[#This Row],[Seconds]],"s")</f>
        <v>0m20s</v>
      </c>
      <c r="H102" s="27">
        <v>0</v>
      </c>
      <c r="I102" s="29">
        <v>20</v>
      </c>
    </row>
    <row r="103" spans="1:9">
      <c r="A103" s="27">
        <v>102</v>
      </c>
      <c r="B103" s="28">
        <v>43215</v>
      </c>
      <c r="C103" s="27" t="s">
        <v>163</v>
      </c>
      <c r="D103" s="27" t="s">
        <v>387</v>
      </c>
      <c r="E103" s="27" t="s">
        <v>177</v>
      </c>
      <c r="F103" s="27" t="s">
        <v>388</v>
      </c>
      <c r="G103" s="27" t="str">
        <f>CONCATENATE(Table8[[#This Row],[Minutes]],"m",Table8[[#This Row],[Seconds]],"s")</f>
        <v>0m59s</v>
      </c>
      <c r="H103" s="27">
        <v>0</v>
      </c>
      <c r="I103" s="29">
        <v>59</v>
      </c>
    </row>
    <row r="104" spans="1:9">
      <c r="A104" s="27">
        <v>103</v>
      </c>
      <c r="B104" s="28">
        <v>43215</v>
      </c>
      <c r="C104" s="27" t="s">
        <v>166</v>
      </c>
      <c r="D104" s="27" t="s">
        <v>389</v>
      </c>
      <c r="E104" s="27" t="s">
        <v>177</v>
      </c>
      <c r="F104" s="27" t="s">
        <v>390</v>
      </c>
      <c r="G104" s="27" t="str">
        <f>CONCATENATE(Table8[[#This Row],[Minutes]],"m",Table8[[#This Row],[Seconds]],"s")</f>
        <v>0m19s</v>
      </c>
      <c r="H104" s="27">
        <v>0</v>
      </c>
      <c r="I104" s="29">
        <v>19</v>
      </c>
    </row>
    <row r="105" spans="1:9">
      <c r="A105" s="27">
        <v>104</v>
      </c>
      <c r="B105" s="28">
        <v>43215</v>
      </c>
      <c r="C105" s="27" t="s">
        <v>166</v>
      </c>
      <c r="D105" s="27" t="s">
        <v>391</v>
      </c>
      <c r="E105" s="27" t="s">
        <v>177</v>
      </c>
      <c r="F105" s="27" t="s">
        <v>392</v>
      </c>
      <c r="G105" s="27" t="str">
        <f>CONCATENATE(Table8[[#This Row],[Minutes]],"m",Table8[[#This Row],[Seconds]],"s")</f>
        <v>0m21s</v>
      </c>
      <c r="H105" s="27">
        <v>0</v>
      </c>
      <c r="I105" s="29">
        <v>21</v>
      </c>
    </row>
    <row r="106" spans="1:9">
      <c r="A106" s="27">
        <v>105</v>
      </c>
      <c r="B106" s="28">
        <v>43215</v>
      </c>
      <c r="C106" s="27" t="s">
        <v>166</v>
      </c>
      <c r="D106" s="27" t="s">
        <v>393</v>
      </c>
      <c r="E106" s="27" t="s">
        <v>177</v>
      </c>
      <c r="F106" s="27" t="s">
        <v>394</v>
      </c>
      <c r="G106" s="27" t="str">
        <f>CONCATENATE(Table8[[#This Row],[Minutes]],"m",Table8[[#This Row],[Seconds]],"s")</f>
        <v>0m24s</v>
      </c>
      <c r="H106" s="27">
        <v>0</v>
      </c>
      <c r="I106" s="29">
        <v>24</v>
      </c>
    </row>
    <row r="107" spans="1:9">
      <c r="A107" s="27">
        <v>106</v>
      </c>
      <c r="B107" s="28">
        <v>43215</v>
      </c>
      <c r="C107" s="27" t="s">
        <v>166</v>
      </c>
      <c r="D107" s="27" t="s">
        <v>395</v>
      </c>
      <c r="E107" s="27" t="s">
        <v>177</v>
      </c>
      <c r="F107" s="27" t="s">
        <v>396</v>
      </c>
      <c r="G107" s="27" t="str">
        <f>CONCATENATE(Table8[[#This Row],[Minutes]],"m",Table8[[#This Row],[Seconds]],"s")</f>
        <v>0m40s</v>
      </c>
      <c r="H107" s="27">
        <v>0</v>
      </c>
      <c r="I107" s="29">
        <v>40</v>
      </c>
    </row>
    <row r="108" spans="1:9">
      <c r="A108" s="27">
        <v>107</v>
      </c>
      <c r="B108" s="28">
        <v>43215</v>
      </c>
      <c r="C108" s="27" t="s">
        <v>166</v>
      </c>
      <c r="D108" s="27" t="s">
        <v>397</v>
      </c>
      <c r="E108" s="27" t="s">
        <v>177</v>
      </c>
      <c r="F108" s="27" t="s">
        <v>398</v>
      </c>
      <c r="G108" s="27" t="str">
        <f>CONCATENATE(Table8[[#This Row],[Minutes]],"m",Table8[[#This Row],[Seconds]],"s")</f>
        <v>0m50s</v>
      </c>
      <c r="H108" s="27">
        <v>0</v>
      </c>
      <c r="I108" s="29">
        <v>50</v>
      </c>
    </row>
    <row r="109" spans="1:9">
      <c r="A109" s="27">
        <v>108</v>
      </c>
      <c r="B109" s="28">
        <v>43215</v>
      </c>
      <c r="C109" s="27" t="s">
        <v>166</v>
      </c>
      <c r="D109" s="27" t="s">
        <v>399</v>
      </c>
      <c r="E109" s="27" t="s">
        <v>177</v>
      </c>
      <c r="F109" s="27" t="s">
        <v>400</v>
      </c>
      <c r="G109" s="27" t="str">
        <f>CONCATENATE(Table8[[#This Row],[Minutes]],"m",Table8[[#This Row],[Seconds]],"s")</f>
        <v>0m37s</v>
      </c>
      <c r="H109" s="27">
        <v>0</v>
      </c>
      <c r="I109" s="29">
        <v>37</v>
      </c>
    </row>
    <row r="110" spans="1:9">
      <c r="A110" s="27">
        <v>109</v>
      </c>
      <c r="B110" s="28">
        <v>43215</v>
      </c>
      <c r="C110" s="27" t="s">
        <v>166</v>
      </c>
      <c r="D110" s="27" t="s">
        <v>401</v>
      </c>
      <c r="E110" s="27" t="s">
        <v>177</v>
      </c>
      <c r="F110" s="27" t="s">
        <v>402</v>
      </c>
      <c r="G110" s="27" t="str">
        <f>CONCATENATE(Table8[[#This Row],[Minutes]],"m",Table8[[#This Row],[Seconds]],"s")</f>
        <v>0m9s</v>
      </c>
      <c r="H110" s="27">
        <v>0</v>
      </c>
      <c r="I110" s="29">
        <v>9</v>
      </c>
    </row>
    <row r="111" spans="1:9">
      <c r="A111" s="27">
        <v>110</v>
      </c>
      <c r="B111" s="28">
        <v>43215</v>
      </c>
      <c r="C111" s="27" t="s">
        <v>169</v>
      </c>
      <c r="D111" s="27" t="s">
        <v>403</v>
      </c>
      <c r="E111" s="27" t="s">
        <v>177</v>
      </c>
      <c r="F111" s="27" t="s">
        <v>404</v>
      </c>
      <c r="G111" s="27" t="str">
        <f>CONCATENATE(Table8[[#This Row],[Minutes]],"m",Table8[[#This Row],[Seconds]],"s")</f>
        <v>0m40s</v>
      </c>
      <c r="H111" s="27">
        <v>0</v>
      </c>
      <c r="I111" s="29">
        <v>40</v>
      </c>
    </row>
    <row r="112" spans="1:9">
      <c r="A112" s="27">
        <v>111</v>
      </c>
      <c r="B112" s="28">
        <v>43215</v>
      </c>
      <c r="C112" s="27" t="s">
        <v>169</v>
      </c>
      <c r="D112" s="27" t="s">
        <v>405</v>
      </c>
      <c r="E112" s="27" t="s">
        <v>177</v>
      </c>
      <c r="F112" s="27" t="s">
        <v>406</v>
      </c>
      <c r="G112" s="27" t="str">
        <f>CONCATENATE(Table8[[#This Row],[Minutes]],"m",Table8[[#This Row],[Seconds]],"s")</f>
        <v>0m15s</v>
      </c>
      <c r="H112" s="27">
        <v>0</v>
      </c>
      <c r="I112" s="29">
        <v>15</v>
      </c>
    </row>
    <row r="113" spans="1:9">
      <c r="A113" s="27">
        <v>112</v>
      </c>
      <c r="B113" s="28">
        <v>43215</v>
      </c>
      <c r="C113" s="27" t="s">
        <v>169</v>
      </c>
      <c r="D113" s="27" t="s">
        <v>407</v>
      </c>
      <c r="E113" s="27" t="s">
        <v>180</v>
      </c>
      <c r="F113" s="27" t="s">
        <v>408</v>
      </c>
      <c r="G113" s="27" t="str">
        <f>CONCATENATE(Table8[[#This Row],[Minutes]],"m",Table8[[#This Row],[Seconds]],"s")</f>
        <v>0m40s</v>
      </c>
      <c r="H113" s="27">
        <v>0</v>
      </c>
      <c r="I113" s="29">
        <v>40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5E3D7-689B-4B59-90FF-AD2A7D9EC322}">
  <sheetPr codeName="Sheet6"/>
  <dimension ref="A1:I59"/>
  <sheetViews>
    <sheetView workbookViewId="0" xr3:uid="{A475AE9A-CD58-5E81-B719-B5CB987EE95C}">
      <selection activeCell="D12" sqref="D12"/>
    </sheetView>
  </sheetViews>
  <sheetFormatPr defaultColWidth="49.125" defaultRowHeight="15.95"/>
  <cols>
    <col min="1" max="1" width="14.125" style="9" bestFit="1" customWidth="1"/>
    <col min="2" max="2" width="8.125" style="9" bestFit="1" customWidth="1"/>
    <col min="3" max="3" width="14.125" style="9" bestFit="1" customWidth="1"/>
    <col min="4" max="4" width="49.125" style="9"/>
    <col min="5" max="5" width="35" style="9" bestFit="1" customWidth="1"/>
    <col min="6" max="6" width="37.625" style="9" bestFit="1" customWidth="1"/>
    <col min="7" max="7" width="49.125" style="9"/>
    <col min="8" max="8" width="20.125" style="9" bestFit="1" customWidth="1"/>
    <col min="9" max="16384" width="49.125" style="9"/>
  </cols>
  <sheetData>
    <row r="1" spans="1:9">
      <c r="A1" s="9" t="s">
        <v>18</v>
      </c>
      <c r="B1" s="9" t="s">
        <v>0</v>
      </c>
      <c r="C1" s="9" t="s">
        <v>409</v>
      </c>
      <c r="D1" s="9" t="s">
        <v>410</v>
      </c>
      <c r="E1" s="9" t="s">
        <v>411</v>
      </c>
      <c r="F1" s="9" t="s">
        <v>412</v>
      </c>
      <c r="G1" s="9" t="s">
        <v>413</v>
      </c>
      <c r="H1" s="9" t="s">
        <v>414</v>
      </c>
      <c r="I1" s="9" t="s">
        <v>415</v>
      </c>
    </row>
    <row r="2" spans="1:9" ht="32.1">
      <c r="A2" s="9">
        <v>1</v>
      </c>
      <c r="B2" s="9">
        <v>1</v>
      </c>
      <c r="C2" s="9">
        <v>1</v>
      </c>
      <c r="D2" s="9" t="s">
        <v>416</v>
      </c>
      <c r="E2" s="9" t="s">
        <v>417</v>
      </c>
      <c r="F2" s="9" t="s">
        <v>418</v>
      </c>
      <c r="G2" s="10" t="s">
        <v>419</v>
      </c>
      <c r="H2" s="9" t="s">
        <v>420</v>
      </c>
    </row>
    <row r="3" spans="1:9" ht="48">
      <c r="A3" s="9">
        <v>1</v>
      </c>
      <c r="B3" s="9">
        <v>1</v>
      </c>
      <c r="C3" s="9">
        <v>2</v>
      </c>
      <c r="D3" s="9" t="s">
        <v>416</v>
      </c>
      <c r="E3" s="9" t="s">
        <v>421</v>
      </c>
      <c r="F3" s="9" t="s">
        <v>422</v>
      </c>
      <c r="G3" s="10" t="s">
        <v>423</v>
      </c>
      <c r="H3" s="9" t="s">
        <v>420</v>
      </c>
      <c r="I3" s="9" t="s">
        <v>424</v>
      </c>
    </row>
    <row r="4" spans="1:9" ht="32.1">
      <c r="A4" s="9">
        <v>1</v>
      </c>
      <c r="B4" s="9">
        <v>1</v>
      </c>
      <c r="C4" s="9">
        <v>3</v>
      </c>
      <c r="D4" s="9" t="s">
        <v>416</v>
      </c>
      <c r="E4" s="9" t="s">
        <v>421</v>
      </c>
      <c r="F4" s="9" t="s">
        <v>425</v>
      </c>
      <c r="G4" s="10" t="s">
        <v>426</v>
      </c>
      <c r="H4" s="9" t="s">
        <v>427</v>
      </c>
      <c r="I4" s="9" t="s">
        <v>428</v>
      </c>
    </row>
    <row r="5" spans="1:9" ht="32.1">
      <c r="A5" s="9">
        <v>1</v>
      </c>
      <c r="B5" s="9">
        <v>2</v>
      </c>
      <c r="C5" s="9">
        <v>1</v>
      </c>
      <c r="D5" s="10" t="s">
        <v>426</v>
      </c>
      <c r="E5" s="9" t="s">
        <v>109</v>
      </c>
      <c r="F5" s="16" t="s">
        <v>429</v>
      </c>
      <c r="G5" s="10" t="s">
        <v>430</v>
      </c>
      <c r="H5" s="9" t="s">
        <v>431</v>
      </c>
      <c r="I5" s="9" t="s">
        <v>432</v>
      </c>
    </row>
    <row r="6" spans="1:9" ht="32.1">
      <c r="A6" s="9">
        <v>1</v>
      </c>
      <c r="B6" s="9">
        <v>4</v>
      </c>
      <c r="C6" s="9">
        <v>1</v>
      </c>
      <c r="D6" s="9" t="s">
        <v>416</v>
      </c>
      <c r="E6" s="9" t="s">
        <v>433</v>
      </c>
      <c r="F6" s="9" t="s">
        <v>434</v>
      </c>
      <c r="G6" s="10" t="s">
        <v>435</v>
      </c>
      <c r="H6" s="9" t="s">
        <v>436</v>
      </c>
    </row>
    <row r="7" spans="1:9" ht="32.1">
      <c r="A7" s="9">
        <v>1</v>
      </c>
      <c r="B7" s="9">
        <v>3</v>
      </c>
      <c r="C7" s="9">
        <v>1</v>
      </c>
      <c r="D7" s="9" t="s">
        <v>437</v>
      </c>
      <c r="E7" s="9" t="s">
        <v>109</v>
      </c>
      <c r="F7" s="9" t="s">
        <v>438</v>
      </c>
      <c r="G7" s="9" t="s">
        <v>439</v>
      </c>
      <c r="H7" s="9" t="s">
        <v>440</v>
      </c>
      <c r="I7" s="9" t="s">
        <v>441</v>
      </c>
    </row>
    <row r="8" spans="1:9" ht="32.1">
      <c r="A8" s="9">
        <v>1</v>
      </c>
      <c r="B8" s="9">
        <v>6</v>
      </c>
      <c r="C8" s="9">
        <v>1</v>
      </c>
      <c r="D8" s="9" t="s">
        <v>416</v>
      </c>
      <c r="E8" s="9" t="s">
        <v>442</v>
      </c>
      <c r="F8" s="9" t="s">
        <v>443</v>
      </c>
      <c r="G8" s="10" t="s">
        <v>444</v>
      </c>
      <c r="H8" s="9" t="s">
        <v>445</v>
      </c>
    </row>
    <row r="9" spans="1:9" ht="32.1">
      <c r="A9" s="9">
        <v>2</v>
      </c>
      <c r="B9" s="9">
        <v>1</v>
      </c>
      <c r="C9" s="9">
        <v>1</v>
      </c>
      <c r="D9" s="9" t="s">
        <v>416</v>
      </c>
      <c r="E9" s="9" t="s">
        <v>446</v>
      </c>
      <c r="F9" s="9" t="s">
        <v>447</v>
      </c>
      <c r="G9" s="10" t="s">
        <v>448</v>
      </c>
      <c r="H9" s="9" t="s">
        <v>420</v>
      </c>
      <c r="I9" s="9" t="s">
        <v>449</v>
      </c>
    </row>
    <row r="10" spans="1:9" ht="32.1">
      <c r="A10" s="9">
        <v>2</v>
      </c>
      <c r="B10" s="9">
        <v>3</v>
      </c>
      <c r="C10" s="9">
        <v>1</v>
      </c>
      <c r="D10" s="9" t="s">
        <v>437</v>
      </c>
      <c r="E10" s="9" t="s">
        <v>109</v>
      </c>
      <c r="F10" s="9" t="s">
        <v>450</v>
      </c>
      <c r="G10" s="9" t="s">
        <v>451</v>
      </c>
      <c r="H10" s="9" t="s">
        <v>452</v>
      </c>
      <c r="I10" s="9" t="s">
        <v>453</v>
      </c>
    </row>
    <row r="11" spans="1:9" ht="32.1">
      <c r="A11" s="9">
        <v>2</v>
      </c>
      <c r="B11" s="9">
        <v>5</v>
      </c>
      <c r="C11" s="9">
        <v>1</v>
      </c>
      <c r="D11" s="9" t="s">
        <v>416</v>
      </c>
      <c r="E11" s="9" t="s">
        <v>454</v>
      </c>
      <c r="F11" s="9" t="s">
        <v>455</v>
      </c>
      <c r="G11" s="9" t="s">
        <v>456</v>
      </c>
      <c r="H11" s="9" t="s">
        <v>420</v>
      </c>
    </row>
    <row r="12" spans="1:9" ht="128.1">
      <c r="A12" s="9">
        <v>3</v>
      </c>
      <c r="B12" s="9">
        <v>1</v>
      </c>
      <c r="C12" s="9">
        <v>1</v>
      </c>
      <c r="D12" s="9" t="s">
        <v>416</v>
      </c>
      <c r="E12" s="9" t="s">
        <v>457</v>
      </c>
      <c r="F12" s="9" t="s">
        <v>458</v>
      </c>
      <c r="G12" s="9" t="s">
        <v>459</v>
      </c>
      <c r="H12" s="9" t="s">
        <v>460</v>
      </c>
    </row>
    <row r="13" spans="1:9" ht="48">
      <c r="A13" s="9">
        <v>3</v>
      </c>
      <c r="B13" s="9">
        <v>2</v>
      </c>
      <c r="C13" s="9">
        <v>1</v>
      </c>
      <c r="D13" s="9" t="s">
        <v>461</v>
      </c>
      <c r="E13" s="9" t="s">
        <v>109</v>
      </c>
      <c r="F13" s="9" t="s">
        <v>462</v>
      </c>
      <c r="G13" s="9" t="s">
        <v>463</v>
      </c>
      <c r="H13" s="9" t="s">
        <v>464</v>
      </c>
      <c r="I13" s="9" t="s">
        <v>465</v>
      </c>
    </row>
    <row r="14" spans="1:9" ht="32.1">
      <c r="A14" s="9">
        <v>3</v>
      </c>
      <c r="B14" s="9">
        <v>4</v>
      </c>
      <c r="C14" s="9">
        <v>1</v>
      </c>
      <c r="D14" s="9" t="s">
        <v>416</v>
      </c>
      <c r="E14" s="9" t="s">
        <v>466</v>
      </c>
      <c r="F14" s="9" t="s">
        <v>467</v>
      </c>
      <c r="G14" s="9" t="s">
        <v>468</v>
      </c>
      <c r="H14" s="9" t="s">
        <v>469</v>
      </c>
    </row>
    <row r="15" spans="1:9" ht="32.1">
      <c r="A15" s="9">
        <v>3</v>
      </c>
      <c r="B15" s="9">
        <v>3</v>
      </c>
      <c r="C15" s="9">
        <v>1</v>
      </c>
      <c r="D15" s="9" t="s">
        <v>437</v>
      </c>
      <c r="E15" s="9" t="s">
        <v>109</v>
      </c>
      <c r="F15" s="9" t="s">
        <v>438</v>
      </c>
      <c r="G15" s="9" t="s">
        <v>439</v>
      </c>
      <c r="H15" s="9" t="s">
        <v>440</v>
      </c>
    </row>
    <row r="16" spans="1:9" ht="48">
      <c r="A16" s="9">
        <v>4</v>
      </c>
      <c r="B16" s="9">
        <v>1</v>
      </c>
      <c r="C16" s="9">
        <v>1</v>
      </c>
      <c r="D16" s="9" t="s">
        <v>416</v>
      </c>
      <c r="E16" s="9" t="s">
        <v>470</v>
      </c>
      <c r="F16" s="9" t="s">
        <v>471</v>
      </c>
      <c r="G16" s="10" t="s">
        <v>472</v>
      </c>
      <c r="H16" s="9" t="s">
        <v>445</v>
      </c>
      <c r="I16" s="9" t="s">
        <v>473</v>
      </c>
    </row>
    <row r="17" spans="1:9" ht="48">
      <c r="A17" s="9">
        <v>4</v>
      </c>
      <c r="B17" s="9">
        <v>2</v>
      </c>
      <c r="C17" s="9">
        <v>1</v>
      </c>
      <c r="D17" s="9" t="s">
        <v>461</v>
      </c>
      <c r="E17" s="9" t="s">
        <v>109</v>
      </c>
      <c r="F17" s="9" t="s">
        <v>462</v>
      </c>
      <c r="G17" s="9" t="s">
        <v>463</v>
      </c>
      <c r="H17" s="9" t="s">
        <v>464</v>
      </c>
      <c r="I17" s="9" t="s">
        <v>474</v>
      </c>
    </row>
    <row r="18" spans="1:9" ht="32.1">
      <c r="A18" s="9">
        <v>4</v>
      </c>
      <c r="B18" s="9">
        <v>4</v>
      </c>
      <c r="C18" s="9">
        <v>1</v>
      </c>
      <c r="D18" s="9" t="s">
        <v>416</v>
      </c>
      <c r="E18" s="9" t="s">
        <v>475</v>
      </c>
      <c r="F18" s="9" t="s">
        <v>434</v>
      </c>
      <c r="G18" s="10" t="s">
        <v>435</v>
      </c>
      <c r="H18" s="9" t="s">
        <v>469</v>
      </c>
    </row>
    <row r="19" spans="1:9">
      <c r="A19" s="9">
        <v>4</v>
      </c>
      <c r="B19" s="9">
        <v>6</v>
      </c>
      <c r="C19" s="9">
        <v>1</v>
      </c>
      <c r="D19" s="9" t="s">
        <v>416</v>
      </c>
      <c r="E19" s="9" t="s">
        <v>476</v>
      </c>
    </row>
    <row r="20" spans="1:9" ht="32.1">
      <c r="A20" s="9">
        <v>4</v>
      </c>
      <c r="B20" s="9">
        <v>6</v>
      </c>
      <c r="C20" s="9">
        <v>2</v>
      </c>
      <c r="D20" s="9" t="s">
        <v>416</v>
      </c>
      <c r="E20" s="9" t="s">
        <v>477</v>
      </c>
      <c r="F20" s="9" t="s">
        <v>478</v>
      </c>
      <c r="G20" s="10" t="s">
        <v>479</v>
      </c>
      <c r="H20" s="9" t="s">
        <v>469</v>
      </c>
    </row>
    <row r="21" spans="1:9" ht="32.1">
      <c r="A21" s="9">
        <v>4</v>
      </c>
      <c r="B21" s="9">
        <v>3</v>
      </c>
      <c r="C21" s="9">
        <v>1</v>
      </c>
      <c r="D21" s="9" t="s">
        <v>437</v>
      </c>
      <c r="E21" s="9" t="s">
        <v>109</v>
      </c>
      <c r="F21" s="9" t="s">
        <v>438</v>
      </c>
      <c r="G21" s="9" t="s">
        <v>439</v>
      </c>
      <c r="H21" s="9" t="s">
        <v>440</v>
      </c>
    </row>
    <row r="22" spans="1:9">
      <c r="A22" s="9">
        <v>5</v>
      </c>
      <c r="B22" s="9">
        <v>1</v>
      </c>
      <c r="C22" s="9">
        <v>1</v>
      </c>
      <c r="D22" s="9" t="s">
        <v>416</v>
      </c>
      <c r="E22" s="9" t="s">
        <v>480</v>
      </c>
    </row>
    <row r="23" spans="1:9" ht="32.1">
      <c r="A23" s="9">
        <v>5</v>
      </c>
      <c r="B23" s="9">
        <v>1</v>
      </c>
      <c r="C23" s="9">
        <v>2</v>
      </c>
      <c r="D23" s="9" t="s">
        <v>416</v>
      </c>
      <c r="E23" s="9" t="s">
        <v>481</v>
      </c>
      <c r="F23" s="9" t="s">
        <v>482</v>
      </c>
      <c r="G23" s="10" t="s">
        <v>483</v>
      </c>
      <c r="H23" s="9" t="s">
        <v>420</v>
      </c>
    </row>
    <row r="24" spans="1:9" ht="32.1">
      <c r="A24" s="9">
        <v>5</v>
      </c>
      <c r="B24" s="9">
        <v>3</v>
      </c>
      <c r="C24" s="9">
        <v>1</v>
      </c>
      <c r="D24" s="9" t="s">
        <v>437</v>
      </c>
      <c r="E24" s="9" t="s">
        <v>109</v>
      </c>
      <c r="F24" s="9" t="s">
        <v>438</v>
      </c>
      <c r="G24" s="10" t="s">
        <v>439</v>
      </c>
      <c r="H24" s="9" t="s">
        <v>440</v>
      </c>
    </row>
    <row r="25" spans="1:9" ht="48">
      <c r="A25" s="9">
        <v>5</v>
      </c>
      <c r="B25" s="9">
        <v>5</v>
      </c>
      <c r="C25" s="9">
        <v>1</v>
      </c>
      <c r="D25" s="9" t="s">
        <v>416</v>
      </c>
      <c r="E25" s="9" t="s">
        <v>109</v>
      </c>
      <c r="F25" s="9" t="s">
        <v>484</v>
      </c>
      <c r="G25" s="9" t="s">
        <v>485</v>
      </c>
      <c r="H25" s="9" t="s">
        <v>486</v>
      </c>
    </row>
    <row r="26" spans="1:9" ht="48">
      <c r="A26" s="9">
        <v>5</v>
      </c>
      <c r="B26" s="9">
        <v>2</v>
      </c>
      <c r="C26" s="9">
        <v>1</v>
      </c>
      <c r="D26" s="9" t="s">
        <v>461</v>
      </c>
      <c r="E26" s="9" t="s">
        <v>109</v>
      </c>
      <c r="F26" s="9" t="s">
        <v>462</v>
      </c>
      <c r="G26" s="9" t="s">
        <v>463</v>
      </c>
      <c r="H26" s="9" t="s">
        <v>464</v>
      </c>
    </row>
    <row r="27" spans="1:9" ht="32.1">
      <c r="A27" s="9">
        <v>6</v>
      </c>
      <c r="B27" s="9">
        <v>1</v>
      </c>
      <c r="C27" s="9">
        <v>1</v>
      </c>
      <c r="D27" s="9" t="s">
        <v>416</v>
      </c>
      <c r="E27" s="9" t="s">
        <v>487</v>
      </c>
      <c r="F27" s="9" t="s">
        <v>488</v>
      </c>
      <c r="G27" s="10" t="s">
        <v>489</v>
      </c>
      <c r="H27" s="9" t="s">
        <v>490</v>
      </c>
      <c r="I27" s="9" t="s">
        <v>491</v>
      </c>
    </row>
    <row r="28" spans="1:9" ht="32.1">
      <c r="A28" s="9">
        <v>6</v>
      </c>
      <c r="B28" s="9">
        <v>3</v>
      </c>
      <c r="C28" s="9">
        <v>1</v>
      </c>
      <c r="D28" s="9" t="s">
        <v>437</v>
      </c>
      <c r="E28" s="9" t="s">
        <v>109</v>
      </c>
      <c r="F28" s="9" t="s">
        <v>438</v>
      </c>
      <c r="G28" s="10" t="s">
        <v>439</v>
      </c>
      <c r="H28" s="9" t="s">
        <v>440</v>
      </c>
    </row>
    <row r="29" spans="1:9" ht="32.1">
      <c r="A29" s="9">
        <v>6</v>
      </c>
      <c r="B29" s="9">
        <v>5</v>
      </c>
      <c r="C29" s="9">
        <v>1</v>
      </c>
      <c r="D29" s="9" t="s">
        <v>416</v>
      </c>
      <c r="E29" s="9" t="s">
        <v>492</v>
      </c>
      <c r="F29" s="9" t="s">
        <v>493</v>
      </c>
      <c r="G29" s="10" t="s">
        <v>494</v>
      </c>
      <c r="H29" s="9" t="s">
        <v>469</v>
      </c>
      <c r="I29" s="9" t="s">
        <v>495</v>
      </c>
    </row>
    <row r="30" spans="1:9" ht="63.95">
      <c r="A30" s="9">
        <v>6</v>
      </c>
      <c r="B30" s="9">
        <v>7</v>
      </c>
      <c r="C30" s="9">
        <v>1</v>
      </c>
      <c r="D30" s="9" t="s">
        <v>416</v>
      </c>
      <c r="E30" s="9" t="s">
        <v>496</v>
      </c>
      <c r="F30" s="9" t="s">
        <v>497</v>
      </c>
      <c r="G30" s="9" t="s">
        <v>498</v>
      </c>
      <c r="H30" s="9" t="s">
        <v>445</v>
      </c>
      <c r="I30" s="9" t="s">
        <v>499</v>
      </c>
    </row>
    <row r="31" spans="1:9" ht="32.1">
      <c r="A31" s="9">
        <v>7</v>
      </c>
      <c r="B31" s="9">
        <v>1</v>
      </c>
      <c r="C31" s="9">
        <v>1</v>
      </c>
      <c r="D31" s="9" t="s">
        <v>416</v>
      </c>
      <c r="E31" s="9" t="s">
        <v>487</v>
      </c>
      <c r="F31" s="9" t="s">
        <v>488</v>
      </c>
      <c r="G31" s="10" t="s">
        <v>489</v>
      </c>
      <c r="H31" s="9" t="s">
        <v>500</v>
      </c>
    </row>
    <row r="32" spans="1:9" ht="48">
      <c r="A32" s="9">
        <v>7</v>
      </c>
      <c r="B32" s="9">
        <v>2</v>
      </c>
      <c r="C32" s="9">
        <v>1</v>
      </c>
      <c r="D32" s="9" t="s">
        <v>461</v>
      </c>
      <c r="E32" s="9" t="s">
        <v>109</v>
      </c>
      <c r="F32" s="9" t="s">
        <v>462</v>
      </c>
      <c r="G32" s="9" t="s">
        <v>463</v>
      </c>
      <c r="H32" s="9" t="s">
        <v>464</v>
      </c>
      <c r="I32" s="9" t="s">
        <v>501</v>
      </c>
    </row>
    <row r="33" spans="1:9">
      <c r="A33" s="9">
        <v>7</v>
      </c>
      <c r="B33" s="9">
        <v>8</v>
      </c>
      <c r="C33" s="9">
        <v>3</v>
      </c>
      <c r="D33" s="9" t="s">
        <v>461</v>
      </c>
      <c r="E33" s="9" t="s">
        <v>109</v>
      </c>
      <c r="F33" s="9" t="s">
        <v>502</v>
      </c>
      <c r="G33" s="9" t="s">
        <v>503</v>
      </c>
      <c r="H33" s="9" t="s">
        <v>504</v>
      </c>
    </row>
    <row r="34" spans="1:9" ht="32.1">
      <c r="A34" s="9">
        <v>7</v>
      </c>
      <c r="B34" s="9">
        <v>3</v>
      </c>
      <c r="C34" s="9">
        <v>1</v>
      </c>
      <c r="D34" s="9" t="s">
        <v>437</v>
      </c>
      <c r="E34" s="9" t="s">
        <v>109</v>
      </c>
      <c r="F34" s="9" t="s">
        <v>438</v>
      </c>
      <c r="G34" s="10" t="s">
        <v>439</v>
      </c>
      <c r="H34" s="9" t="s">
        <v>440</v>
      </c>
      <c r="I34" s="9" t="s">
        <v>505</v>
      </c>
    </row>
    <row r="35" spans="1:9" ht="32.1">
      <c r="A35" s="9">
        <v>8</v>
      </c>
      <c r="B35" s="9">
        <v>1</v>
      </c>
      <c r="C35" s="9">
        <v>1</v>
      </c>
      <c r="D35" s="9" t="s">
        <v>416</v>
      </c>
      <c r="E35" s="9" t="s">
        <v>506</v>
      </c>
      <c r="F35" s="9" t="s">
        <v>507</v>
      </c>
      <c r="G35" s="9" t="s">
        <v>508</v>
      </c>
      <c r="H35" s="9" t="s">
        <v>469</v>
      </c>
      <c r="I35" s="9" t="s">
        <v>509</v>
      </c>
    </row>
    <row r="36" spans="1:9" ht="32.1">
      <c r="A36" s="9">
        <v>8</v>
      </c>
      <c r="B36" s="9">
        <v>9</v>
      </c>
      <c r="C36" s="9">
        <v>1</v>
      </c>
      <c r="D36" s="9" t="s">
        <v>510</v>
      </c>
      <c r="E36" s="9" t="s">
        <v>109</v>
      </c>
      <c r="F36" s="9" t="s">
        <v>511</v>
      </c>
      <c r="G36" s="9" t="s">
        <v>512</v>
      </c>
      <c r="H36" s="9" t="s">
        <v>440</v>
      </c>
    </row>
    <row r="37" spans="1:9" ht="32.1">
      <c r="A37" s="9">
        <v>8</v>
      </c>
      <c r="B37" s="9">
        <v>2</v>
      </c>
      <c r="C37" s="9">
        <v>1</v>
      </c>
      <c r="D37" s="9" t="s">
        <v>461</v>
      </c>
      <c r="E37" s="9" t="s">
        <v>109</v>
      </c>
      <c r="F37" s="9" t="s">
        <v>488</v>
      </c>
      <c r="G37" s="10" t="s">
        <v>489</v>
      </c>
      <c r="H37" s="9" t="s">
        <v>440</v>
      </c>
    </row>
    <row r="38" spans="1:9" ht="32.1">
      <c r="A38" s="9">
        <v>9</v>
      </c>
      <c r="B38" s="9">
        <v>1</v>
      </c>
      <c r="C38" s="9">
        <v>1</v>
      </c>
      <c r="D38" s="9" t="s">
        <v>416</v>
      </c>
      <c r="E38" s="9" t="s">
        <v>513</v>
      </c>
      <c r="F38" s="9" t="s">
        <v>109</v>
      </c>
    </row>
    <row r="39" spans="1:9" ht="32.1">
      <c r="A39" s="9">
        <v>9</v>
      </c>
      <c r="B39" s="9">
        <v>1</v>
      </c>
      <c r="C39" s="9">
        <v>2</v>
      </c>
      <c r="D39" s="9" t="s">
        <v>514</v>
      </c>
      <c r="E39" s="9" t="s">
        <v>515</v>
      </c>
      <c r="F39" s="9" t="s">
        <v>109</v>
      </c>
    </row>
    <row r="40" spans="1:9" ht="32.1">
      <c r="A40" s="9">
        <v>9</v>
      </c>
      <c r="B40" s="9">
        <v>1</v>
      </c>
      <c r="C40" s="9">
        <v>3</v>
      </c>
      <c r="D40" s="9" t="s">
        <v>514</v>
      </c>
      <c r="E40" s="9" t="s">
        <v>516</v>
      </c>
      <c r="F40" s="11" t="s">
        <v>517</v>
      </c>
      <c r="G40" s="10" t="s">
        <v>518</v>
      </c>
      <c r="H40" s="9" t="s">
        <v>469</v>
      </c>
      <c r="I40" s="9" t="s">
        <v>519</v>
      </c>
    </row>
    <row r="41" spans="1:9" ht="32.1">
      <c r="A41" s="9">
        <v>9</v>
      </c>
      <c r="B41" s="9">
        <v>3</v>
      </c>
      <c r="C41" s="9">
        <v>1</v>
      </c>
      <c r="D41" s="9" t="s">
        <v>416</v>
      </c>
      <c r="E41" s="9" t="s">
        <v>520</v>
      </c>
      <c r="F41" s="9" t="s">
        <v>521</v>
      </c>
      <c r="G41" s="10" t="s">
        <v>522</v>
      </c>
      <c r="H41" s="9" t="s">
        <v>436</v>
      </c>
      <c r="I41" s="9" t="s">
        <v>523</v>
      </c>
    </row>
    <row r="42" spans="1:9" ht="48">
      <c r="A42" s="9">
        <v>9</v>
      </c>
      <c r="B42" s="9">
        <v>2</v>
      </c>
      <c r="C42" s="9">
        <v>2</v>
      </c>
      <c r="D42" s="9" t="s">
        <v>524</v>
      </c>
      <c r="E42" s="9" t="s">
        <v>109</v>
      </c>
      <c r="F42" s="9" t="s">
        <v>462</v>
      </c>
      <c r="G42" s="9" t="s">
        <v>463</v>
      </c>
      <c r="H42" s="9" t="s">
        <v>464</v>
      </c>
      <c r="I42" s="9" t="s">
        <v>525</v>
      </c>
    </row>
    <row r="43" spans="1:9">
      <c r="A43" s="9">
        <v>9</v>
      </c>
      <c r="B43" s="9">
        <v>8</v>
      </c>
      <c r="C43" s="9">
        <v>1</v>
      </c>
      <c r="D43" s="9" t="s">
        <v>461</v>
      </c>
      <c r="E43" s="9" t="s">
        <v>109</v>
      </c>
      <c r="F43" s="9" t="s">
        <v>502</v>
      </c>
      <c r="G43" s="9" t="s">
        <v>503</v>
      </c>
      <c r="H43" s="9" t="s">
        <v>504</v>
      </c>
      <c r="I43" s="9" t="s">
        <v>526</v>
      </c>
    </row>
    <row r="44" spans="1:9">
      <c r="A44" s="9">
        <v>9</v>
      </c>
      <c r="B44" s="9">
        <v>6</v>
      </c>
      <c r="C44" s="9">
        <v>1</v>
      </c>
      <c r="D44" s="9" t="s">
        <v>461</v>
      </c>
      <c r="E44" s="9" t="s">
        <v>109</v>
      </c>
      <c r="F44" s="9" t="s">
        <v>527</v>
      </c>
      <c r="G44" s="9" t="s">
        <v>528</v>
      </c>
      <c r="H44" s="9" t="s">
        <v>529</v>
      </c>
      <c r="I44" s="9" t="s">
        <v>530</v>
      </c>
    </row>
    <row r="45" spans="1:9" ht="63.95">
      <c r="A45" s="9">
        <v>10</v>
      </c>
      <c r="B45" s="9">
        <v>1</v>
      </c>
      <c r="C45" s="9">
        <v>1</v>
      </c>
      <c r="D45" s="9" t="s">
        <v>416</v>
      </c>
      <c r="E45" s="9" t="s">
        <v>531</v>
      </c>
      <c r="F45" s="9" t="s">
        <v>532</v>
      </c>
      <c r="G45" s="9" t="s">
        <v>533</v>
      </c>
      <c r="H45" s="9" t="s">
        <v>534</v>
      </c>
      <c r="I45" s="9" t="s">
        <v>535</v>
      </c>
    </row>
    <row r="46" spans="1:9" ht="111.95">
      <c r="A46" s="9">
        <v>10</v>
      </c>
      <c r="B46" s="9">
        <v>1</v>
      </c>
      <c r="C46" s="9">
        <v>2</v>
      </c>
      <c r="D46" s="9" t="s">
        <v>514</v>
      </c>
      <c r="E46" s="9" t="s">
        <v>536</v>
      </c>
      <c r="F46" s="20" t="s">
        <v>537</v>
      </c>
      <c r="G46" s="9" t="s">
        <v>538</v>
      </c>
      <c r="H46" s="9" t="s">
        <v>539</v>
      </c>
    </row>
    <row r="47" spans="1:9" ht="32.1">
      <c r="A47" s="9">
        <v>10</v>
      </c>
      <c r="B47" s="9">
        <v>3</v>
      </c>
      <c r="C47" s="9">
        <v>1</v>
      </c>
      <c r="D47" s="9" t="s">
        <v>437</v>
      </c>
      <c r="E47" s="9" t="s">
        <v>109</v>
      </c>
      <c r="F47" s="9" t="s">
        <v>438</v>
      </c>
      <c r="G47" s="10" t="s">
        <v>439</v>
      </c>
      <c r="H47" s="9" t="s">
        <v>440</v>
      </c>
      <c r="I47" s="9" t="s">
        <v>540</v>
      </c>
    </row>
    <row r="48" spans="1:9">
      <c r="A48" s="9">
        <v>10</v>
      </c>
      <c r="B48" s="9">
        <v>9</v>
      </c>
      <c r="C48" s="9">
        <v>1</v>
      </c>
      <c r="D48" s="9" t="s">
        <v>437</v>
      </c>
      <c r="E48" s="9" t="s">
        <v>109</v>
      </c>
      <c r="F48" s="9" t="s">
        <v>541</v>
      </c>
      <c r="G48" s="9" t="s">
        <v>542</v>
      </c>
      <c r="H48" s="9" t="s">
        <v>543</v>
      </c>
    </row>
    <row r="49" spans="1:9" ht="48">
      <c r="A49" s="9">
        <v>10</v>
      </c>
      <c r="B49" s="9">
        <v>2</v>
      </c>
      <c r="C49" s="9">
        <v>1</v>
      </c>
      <c r="D49" s="9" t="s">
        <v>461</v>
      </c>
      <c r="E49" s="9" t="s">
        <v>109</v>
      </c>
      <c r="F49" s="9" t="s">
        <v>544</v>
      </c>
      <c r="G49" s="9" t="s">
        <v>518</v>
      </c>
      <c r="H49" s="9" t="s">
        <v>545</v>
      </c>
      <c r="I49" s="9" t="s">
        <v>546</v>
      </c>
    </row>
    <row r="50" spans="1:9" ht="32.1">
      <c r="A50" s="9">
        <v>10</v>
      </c>
      <c r="B50" s="9">
        <v>8</v>
      </c>
      <c r="C50" s="9">
        <v>1</v>
      </c>
      <c r="D50" s="9" t="s">
        <v>547</v>
      </c>
      <c r="E50" s="9" t="s">
        <v>109</v>
      </c>
      <c r="F50" s="9" t="s">
        <v>502</v>
      </c>
      <c r="G50" s="9" t="s">
        <v>548</v>
      </c>
      <c r="H50" s="9" t="s">
        <v>549</v>
      </c>
    </row>
    <row r="51" spans="1:9" ht="32.1">
      <c r="A51" s="9">
        <v>11</v>
      </c>
      <c r="B51" s="9">
        <v>1</v>
      </c>
      <c r="C51" s="9">
        <v>1</v>
      </c>
      <c r="D51" s="9" t="s">
        <v>416</v>
      </c>
      <c r="E51" s="9" t="s">
        <v>454</v>
      </c>
      <c r="F51" s="9" t="s">
        <v>550</v>
      </c>
      <c r="G51" s="9" t="s">
        <v>437</v>
      </c>
      <c r="H51" s="9" t="s">
        <v>469</v>
      </c>
      <c r="I51" s="9" t="s">
        <v>551</v>
      </c>
    </row>
    <row r="52" spans="1:9" ht="32.1">
      <c r="A52" s="9">
        <v>11</v>
      </c>
      <c r="B52" s="9">
        <v>2</v>
      </c>
      <c r="C52" s="9">
        <v>1</v>
      </c>
      <c r="D52" s="9" t="s">
        <v>416</v>
      </c>
      <c r="E52" s="9" t="s">
        <v>552</v>
      </c>
      <c r="F52" s="9" t="s">
        <v>553</v>
      </c>
      <c r="G52" s="10" t="s">
        <v>518</v>
      </c>
      <c r="H52" s="9" t="s">
        <v>469</v>
      </c>
      <c r="I52" s="9" t="s">
        <v>554</v>
      </c>
    </row>
    <row r="53" spans="1:9" ht="32.1">
      <c r="A53" s="9">
        <v>11</v>
      </c>
      <c r="B53" s="9">
        <v>8</v>
      </c>
      <c r="C53" s="9">
        <v>1</v>
      </c>
      <c r="D53" s="9" t="s">
        <v>555</v>
      </c>
      <c r="E53" s="9" t="s">
        <v>109</v>
      </c>
      <c r="F53" s="9" t="s">
        <v>556</v>
      </c>
      <c r="G53" s="9" t="s">
        <v>548</v>
      </c>
      <c r="H53" s="9" t="s">
        <v>549</v>
      </c>
    </row>
    <row r="54" spans="1:9" ht="32.1">
      <c r="A54" s="9">
        <v>11</v>
      </c>
      <c r="B54" s="9">
        <v>6</v>
      </c>
      <c r="C54" s="9">
        <v>1</v>
      </c>
      <c r="D54" s="9" t="s">
        <v>416</v>
      </c>
      <c r="E54" s="9" t="s">
        <v>487</v>
      </c>
      <c r="F54" s="9" t="s">
        <v>557</v>
      </c>
      <c r="G54" s="10" t="s">
        <v>558</v>
      </c>
      <c r="H54" s="9" t="s">
        <v>469</v>
      </c>
      <c r="I54" s="9" t="s">
        <v>559</v>
      </c>
    </row>
    <row r="55" spans="1:9" ht="32.1">
      <c r="A55" s="9">
        <v>12</v>
      </c>
      <c r="B55" s="9">
        <v>1</v>
      </c>
      <c r="C55" s="9">
        <v>1</v>
      </c>
      <c r="D55" s="9" t="s">
        <v>416</v>
      </c>
      <c r="E55" s="9" t="s">
        <v>560</v>
      </c>
      <c r="F55" s="9" t="s">
        <v>561</v>
      </c>
      <c r="G55" s="9" t="s">
        <v>562</v>
      </c>
      <c r="H55" s="9" t="s">
        <v>427</v>
      </c>
      <c r="I55" s="9" t="s">
        <v>563</v>
      </c>
    </row>
    <row r="56" spans="1:9" ht="32.1">
      <c r="A56" s="9">
        <v>12</v>
      </c>
      <c r="B56" s="9">
        <v>3</v>
      </c>
      <c r="C56" s="9">
        <v>1</v>
      </c>
      <c r="D56" s="9" t="s">
        <v>437</v>
      </c>
      <c r="E56" s="9" t="s">
        <v>564</v>
      </c>
      <c r="I56" s="9" t="s">
        <v>565</v>
      </c>
    </row>
    <row r="57" spans="1:9" ht="32.1">
      <c r="A57" s="9">
        <v>12</v>
      </c>
      <c r="B57" s="9">
        <v>3</v>
      </c>
      <c r="C57" s="9">
        <v>2</v>
      </c>
      <c r="D57" s="9" t="s">
        <v>437</v>
      </c>
      <c r="I57" s="9" t="s">
        <v>566</v>
      </c>
    </row>
    <row r="58" spans="1:9">
      <c r="A58" s="9">
        <v>12</v>
      </c>
      <c r="B58" s="9">
        <v>3</v>
      </c>
      <c r="C58" s="9">
        <v>3</v>
      </c>
      <c r="D58" s="9" t="s">
        <v>437</v>
      </c>
      <c r="E58" s="9" t="s">
        <v>567</v>
      </c>
    </row>
    <row r="59" spans="1:9" ht="48">
      <c r="A59" s="9">
        <v>12</v>
      </c>
      <c r="B59" s="9">
        <v>2</v>
      </c>
      <c r="C59" s="9">
        <v>1</v>
      </c>
      <c r="D59" s="9" t="s">
        <v>461</v>
      </c>
      <c r="E59" s="9" t="s">
        <v>568</v>
      </c>
      <c r="F59" s="9" t="s">
        <v>569</v>
      </c>
      <c r="G59" s="9" t="s">
        <v>518</v>
      </c>
      <c r="H59" s="9" t="s">
        <v>545</v>
      </c>
      <c r="I59" s="9" t="s">
        <v>570</v>
      </c>
    </row>
  </sheetData>
  <hyperlinks>
    <hyperlink ref="G2" r:id="rId1" xr:uid="{0076F531-9F4E-4E21-BB8A-E757A63B6C04}"/>
    <hyperlink ref="G3" r:id="rId2" xr:uid="{A939606C-4A4E-461E-8915-A695CFBD15B4}"/>
    <hyperlink ref="G4" r:id="rId3" xr:uid="{22A07469-B0CE-42C1-BCEF-6BE5BFEC4783}"/>
    <hyperlink ref="D5" r:id="rId4" xr:uid="{34BA55EB-1236-497C-90FA-257A4202662B}"/>
    <hyperlink ref="G5" r:id="rId5" xr:uid="{08F1A2AA-9D69-4178-A9E8-B57069CBAFB6}"/>
    <hyperlink ref="G6" r:id="rId6" xr:uid="{84F94A64-7760-4178-8DCD-5D4E1E54B4A8}"/>
    <hyperlink ref="G8" r:id="rId7" xr:uid="{8143C3BE-FAF1-D641-9E6E-1708149839B0}"/>
    <hyperlink ref="G9" r:id="rId8" xr:uid="{D308F57A-54BA-724D-AC52-C6152C34592E}"/>
    <hyperlink ref="G16" r:id="rId9" xr:uid="{AE45179B-5EEB-A349-A82A-A56B37BA0E0B}"/>
    <hyperlink ref="G18" r:id="rId10" xr:uid="{03C2D19C-2A50-8F4C-98D8-026D9FD9762C}"/>
    <hyperlink ref="G20" r:id="rId11" xr:uid="{B9BE4078-C8CF-4A45-AF9A-213B18F1B27A}"/>
    <hyperlink ref="G23" r:id="rId12" xr:uid="{CB957A1E-B109-3D45-9A59-999FD1B140B6}"/>
    <hyperlink ref="G24" r:id="rId13" location="individual-and-family-plans" xr:uid="{1459820D-E7D7-0247-B6FA-9E759375F3EC}"/>
    <hyperlink ref="G27" r:id="rId14" xr:uid="{F9CD8AAB-B23E-2E4F-BD6C-DE0645DE0EC6}"/>
    <hyperlink ref="G28" r:id="rId15" location="individual-and-family-plans" xr:uid="{0FB7411A-B246-0245-9AE2-728196DB0AF0}"/>
    <hyperlink ref="G29" r:id="rId16" xr:uid="{6949C5B6-3C20-B746-A9EC-1E4B4F29FE00}"/>
    <hyperlink ref="G31" r:id="rId17" xr:uid="{F6CD0311-FA81-294A-9950-1048213D7AD8}"/>
    <hyperlink ref="G34" r:id="rId18" location="individual-and-family-plans" xr:uid="{38337701-E7B2-7944-8C91-E0B25C4475D6}"/>
    <hyperlink ref="G37" r:id="rId19" xr:uid="{0DE03BAD-2B79-DB48-9F3C-D61B4F1CDF2F}"/>
    <hyperlink ref="G40" r:id="rId20" xr:uid="{7400D9B8-1B1F-C344-9A18-3B97C51A2582}"/>
    <hyperlink ref="G41" r:id="rId21" location="individual-and-family-plans" xr:uid="{66480BAA-006C-8046-8F0B-51D4A79A40D0}"/>
    <hyperlink ref="G47" r:id="rId22" location="individual-and-family-plans" xr:uid="{3E71EF32-A206-C34B-A72D-D5CEF8D5564E}"/>
    <hyperlink ref="G52" r:id="rId23" xr:uid="{43927AB8-8267-AF48-8C87-5BF487E78522}"/>
    <hyperlink ref="G54" r:id="rId24" xr:uid="{E872774F-D665-A044-946A-8109686A1C1C}"/>
  </hyperlinks>
  <pageMargins left="0.7" right="0.7" top="0.75" bottom="0.75" header="0.3" footer="0.3"/>
  <pageSetup orientation="portrait" horizontalDpi="0" verticalDpi="0"/>
  <tableParts count="1">
    <tablePart r:id="rId25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C10D2-3B2C-40BD-9FA8-6D8BBBDBD0DC}">
  <sheetPr codeName="Sheet7"/>
  <dimension ref="A1:W31"/>
  <sheetViews>
    <sheetView topLeftCell="J1" zoomScale="110" zoomScaleNormal="110" workbookViewId="0" xr3:uid="{2C06039E-9AC2-5DD3-AFF3-7C68378B23A8}">
      <selection activeCell="K3" sqref="K3"/>
    </sheetView>
  </sheetViews>
  <sheetFormatPr defaultColWidth="8.875" defaultRowHeight="15.95"/>
  <cols>
    <col min="1" max="1" width="11.375" style="9" bestFit="1" customWidth="1"/>
    <col min="2" max="2" width="14" style="9" bestFit="1" customWidth="1"/>
    <col min="3" max="3" width="8.625" style="9" bestFit="1" customWidth="1"/>
    <col min="4" max="4" width="14.375" style="9" bestFit="1" customWidth="1"/>
    <col min="5" max="5" width="33.375" style="9" bestFit="1" customWidth="1"/>
    <col min="6" max="6" width="40.375" style="9" customWidth="1"/>
    <col min="7" max="7" width="31.5" style="9" customWidth="1"/>
    <col min="8" max="8" width="38.5" style="9" bestFit="1" customWidth="1"/>
    <col min="9" max="9" width="33" style="9" bestFit="1" customWidth="1"/>
    <col min="10" max="10" width="26.5" style="9" customWidth="1"/>
    <col min="11" max="11" width="55.375" style="9" bestFit="1" customWidth="1"/>
    <col min="12" max="12" width="50.125" style="9" bestFit="1" customWidth="1"/>
    <col min="13" max="13" width="75.625" style="9" bestFit="1" customWidth="1"/>
    <col min="14" max="14" width="31" style="9" customWidth="1"/>
    <col min="15" max="15" width="30" style="9" customWidth="1"/>
    <col min="16" max="17" width="24.5" style="9" bestFit="1" customWidth="1"/>
    <col min="18" max="18" width="18.875" style="9" bestFit="1" customWidth="1"/>
    <col min="19" max="19" width="18.375" style="9" bestFit="1" customWidth="1"/>
    <col min="20" max="16384" width="8.875" style="9"/>
  </cols>
  <sheetData>
    <row r="1" spans="1:23" ht="32.1">
      <c r="A1" s="18" t="s">
        <v>18</v>
      </c>
      <c r="B1" s="17" t="s">
        <v>571</v>
      </c>
      <c r="C1" s="17" t="s">
        <v>0</v>
      </c>
      <c r="D1" s="17" t="s">
        <v>409</v>
      </c>
      <c r="E1" s="9" t="s">
        <v>572</v>
      </c>
      <c r="F1" s="9" t="s">
        <v>412</v>
      </c>
      <c r="G1" s="19" t="s">
        <v>573</v>
      </c>
      <c r="H1" s="19" t="s">
        <v>574</v>
      </c>
      <c r="I1" s="19" t="s">
        <v>575</v>
      </c>
      <c r="J1" s="19" t="s">
        <v>576</v>
      </c>
      <c r="K1" s="19" t="s">
        <v>577</v>
      </c>
      <c r="L1" s="19" t="s">
        <v>578</v>
      </c>
      <c r="M1" s="19" t="s">
        <v>579</v>
      </c>
      <c r="N1" s="19" t="s">
        <v>580</v>
      </c>
      <c r="O1" s="19" t="s">
        <v>581</v>
      </c>
      <c r="P1" s="19" t="s">
        <v>582</v>
      </c>
      <c r="Q1" s="19" t="s">
        <v>583</v>
      </c>
      <c r="R1" s="19" t="s">
        <v>584</v>
      </c>
      <c r="S1" s="19" t="s">
        <v>585</v>
      </c>
      <c r="T1" s="19" t="s">
        <v>586</v>
      </c>
      <c r="U1" s="19" t="s">
        <v>587</v>
      </c>
      <c r="V1" s="19" t="s">
        <v>588</v>
      </c>
      <c r="W1" s="19" t="s">
        <v>589</v>
      </c>
    </row>
    <row r="2" spans="1:23" ht="32.1">
      <c r="A2" s="9">
        <v>1</v>
      </c>
      <c r="B2" s="9">
        <v>1</v>
      </c>
      <c r="C2" s="9">
        <v>1</v>
      </c>
      <c r="D2" s="9">
        <v>2</v>
      </c>
      <c r="E2" s="10" t="s">
        <v>590</v>
      </c>
      <c r="F2" s="9" t="s">
        <v>591</v>
      </c>
      <c r="G2" s="20" t="s">
        <v>592</v>
      </c>
      <c r="H2" s="20" t="s">
        <v>593</v>
      </c>
      <c r="I2" s="9" t="s">
        <v>594</v>
      </c>
      <c r="J2" s="10" t="s">
        <v>595</v>
      </c>
      <c r="K2" s="10" t="s">
        <v>596</v>
      </c>
      <c r="V2" s="9">
        <v>6</v>
      </c>
      <c r="W2" s="9" t="s">
        <v>46</v>
      </c>
    </row>
    <row r="3" spans="1:23" ht="48">
      <c r="A3" s="9">
        <v>1</v>
      </c>
      <c r="B3" s="9">
        <v>2</v>
      </c>
      <c r="C3" s="9">
        <v>3</v>
      </c>
      <c r="D3" s="9">
        <v>1</v>
      </c>
      <c r="E3" s="10" t="s">
        <v>597</v>
      </c>
      <c r="F3" s="10" t="s">
        <v>598</v>
      </c>
      <c r="G3" s="10" t="s">
        <v>599</v>
      </c>
      <c r="H3" s="10" t="s">
        <v>600</v>
      </c>
      <c r="I3" s="10" t="s">
        <v>601</v>
      </c>
      <c r="J3" s="9" t="s">
        <v>602</v>
      </c>
      <c r="K3" s="9" t="s">
        <v>603</v>
      </c>
      <c r="L3" s="9" t="s">
        <v>604</v>
      </c>
      <c r="M3" s="9" t="s">
        <v>605</v>
      </c>
      <c r="V3" s="9">
        <v>8</v>
      </c>
      <c r="W3" s="9" t="s">
        <v>606</v>
      </c>
    </row>
    <row r="4" spans="1:23" ht="80.099999999999994">
      <c r="A4" s="9">
        <v>2</v>
      </c>
      <c r="B4" s="9">
        <v>1</v>
      </c>
      <c r="C4" s="9">
        <v>3</v>
      </c>
      <c r="D4" s="9">
        <v>1</v>
      </c>
      <c r="E4" s="10" t="s">
        <v>597</v>
      </c>
      <c r="F4" s="9" t="s">
        <v>607</v>
      </c>
      <c r="G4" s="20" t="s">
        <v>608</v>
      </c>
      <c r="H4" s="20" t="s">
        <v>609</v>
      </c>
      <c r="I4" s="20" t="s">
        <v>610</v>
      </c>
      <c r="J4" s="10" t="s">
        <v>611</v>
      </c>
      <c r="K4" s="9" t="s">
        <v>612</v>
      </c>
      <c r="L4" s="10" t="s">
        <v>613</v>
      </c>
      <c r="M4" s="10" t="s">
        <v>614</v>
      </c>
      <c r="N4" s="10" t="s">
        <v>615</v>
      </c>
      <c r="O4" s="9" t="s">
        <v>616</v>
      </c>
      <c r="P4" s="9" t="s">
        <v>485</v>
      </c>
      <c r="Q4" s="9" t="s">
        <v>617</v>
      </c>
      <c r="R4" s="10" t="s">
        <v>618</v>
      </c>
      <c r="S4" s="9" t="s">
        <v>619</v>
      </c>
      <c r="V4" s="9">
        <v>14</v>
      </c>
      <c r="W4" s="9" t="s">
        <v>116</v>
      </c>
    </row>
    <row r="5" spans="1:23" ht="32.1">
      <c r="A5" s="20">
        <v>2</v>
      </c>
      <c r="B5" s="20">
        <v>2</v>
      </c>
      <c r="C5" s="9">
        <v>1</v>
      </c>
      <c r="D5" s="9">
        <v>1</v>
      </c>
      <c r="E5" s="10" t="s">
        <v>620</v>
      </c>
      <c r="F5" s="20" t="s">
        <v>621</v>
      </c>
      <c r="G5" s="20" t="s">
        <v>622</v>
      </c>
      <c r="H5" s="20" t="s">
        <v>623</v>
      </c>
      <c r="I5" s="9" t="s">
        <v>624</v>
      </c>
      <c r="J5" s="9" t="s">
        <v>625</v>
      </c>
      <c r="K5" s="9" t="s">
        <v>626</v>
      </c>
      <c r="L5" s="9" t="s">
        <v>627</v>
      </c>
      <c r="M5" s="9" t="s">
        <v>628</v>
      </c>
      <c r="N5" s="9" t="s">
        <v>629</v>
      </c>
      <c r="O5" s="9" t="s">
        <v>630</v>
      </c>
      <c r="P5" s="9" t="s">
        <v>631</v>
      </c>
      <c r="Q5" s="9" t="s">
        <v>632</v>
      </c>
      <c r="R5" s="9" t="s">
        <v>633</v>
      </c>
      <c r="S5" s="9" t="s">
        <v>634</v>
      </c>
      <c r="V5" s="9">
        <v>14</v>
      </c>
      <c r="W5" s="9" t="s">
        <v>116</v>
      </c>
    </row>
    <row r="6" spans="1:23" ht="48">
      <c r="A6" s="9">
        <v>3</v>
      </c>
      <c r="B6" s="9">
        <v>1</v>
      </c>
      <c r="C6" s="9">
        <v>1</v>
      </c>
      <c r="D6" s="9">
        <v>1</v>
      </c>
      <c r="E6" s="10" t="s">
        <v>590</v>
      </c>
      <c r="F6" s="10" t="s">
        <v>635</v>
      </c>
      <c r="G6" s="10" t="s">
        <v>590</v>
      </c>
      <c r="H6" s="9" t="s">
        <v>636</v>
      </c>
      <c r="I6" s="9" t="s">
        <v>637</v>
      </c>
      <c r="J6" s="9" t="s">
        <v>638</v>
      </c>
      <c r="K6" s="9" t="s">
        <v>639</v>
      </c>
      <c r="L6" s="9" t="s">
        <v>640</v>
      </c>
      <c r="M6" s="10" t="s">
        <v>641</v>
      </c>
      <c r="N6" s="21" t="s">
        <v>642</v>
      </c>
      <c r="O6" s="10" t="s">
        <v>643</v>
      </c>
      <c r="P6" s="10" t="s">
        <v>644</v>
      </c>
      <c r="Q6" s="9" t="s">
        <v>645</v>
      </c>
      <c r="R6" s="10" t="s">
        <v>646</v>
      </c>
      <c r="S6" s="9" t="s">
        <v>647</v>
      </c>
      <c r="T6" s="10" t="s">
        <v>646</v>
      </c>
      <c r="U6" s="10"/>
      <c r="V6" s="9">
        <v>15</v>
      </c>
      <c r="W6" s="9" t="s">
        <v>46</v>
      </c>
    </row>
    <row r="7" spans="1:23">
      <c r="A7" s="9">
        <v>3</v>
      </c>
      <c r="B7" s="9">
        <v>2</v>
      </c>
      <c r="C7" s="9">
        <v>2</v>
      </c>
      <c r="D7" s="9">
        <v>1</v>
      </c>
      <c r="E7" s="10" t="s">
        <v>648</v>
      </c>
      <c r="F7" s="10" t="s">
        <v>649</v>
      </c>
      <c r="V7" s="9">
        <v>1</v>
      </c>
      <c r="W7" s="9" t="s">
        <v>46</v>
      </c>
    </row>
    <row r="8" spans="1:23" ht="48">
      <c r="A8" s="9">
        <v>3</v>
      </c>
      <c r="B8" s="9">
        <v>3</v>
      </c>
      <c r="C8" s="9">
        <v>3</v>
      </c>
      <c r="D8" s="9">
        <v>1</v>
      </c>
      <c r="E8" s="10" t="s">
        <v>597</v>
      </c>
      <c r="F8" s="10" t="s">
        <v>598</v>
      </c>
      <c r="G8" s="10" t="s">
        <v>599</v>
      </c>
      <c r="H8" s="10" t="s">
        <v>600</v>
      </c>
      <c r="I8" s="10" t="s">
        <v>601</v>
      </c>
      <c r="J8" s="9" t="s">
        <v>602</v>
      </c>
      <c r="K8" s="9" t="s">
        <v>650</v>
      </c>
      <c r="V8" s="9">
        <v>6</v>
      </c>
      <c r="W8" s="9" t="s">
        <v>46</v>
      </c>
    </row>
    <row r="9" spans="1:23">
      <c r="A9" s="9">
        <v>4</v>
      </c>
      <c r="B9" s="9">
        <v>2</v>
      </c>
      <c r="C9" s="9">
        <v>2</v>
      </c>
      <c r="D9" s="9">
        <v>1</v>
      </c>
      <c r="E9" s="10" t="s">
        <v>648</v>
      </c>
      <c r="F9" s="10" t="s">
        <v>649</v>
      </c>
      <c r="V9" s="9">
        <v>1</v>
      </c>
      <c r="W9" s="9" t="s">
        <v>46</v>
      </c>
    </row>
    <row r="10" spans="1:23" ht="63.95">
      <c r="A10" s="9">
        <v>4</v>
      </c>
      <c r="B10" s="9">
        <v>1</v>
      </c>
      <c r="C10" s="9">
        <v>3</v>
      </c>
      <c r="D10" s="9">
        <v>1</v>
      </c>
      <c r="E10" s="10" t="s">
        <v>597</v>
      </c>
      <c r="F10" s="10" t="s">
        <v>598</v>
      </c>
      <c r="G10" s="10" t="s">
        <v>599</v>
      </c>
      <c r="H10" s="10" t="s">
        <v>600</v>
      </c>
      <c r="I10" s="10" t="s">
        <v>601</v>
      </c>
      <c r="J10" s="9" t="s">
        <v>651</v>
      </c>
      <c r="K10" s="10" t="s">
        <v>652</v>
      </c>
      <c r="L10" s="9" t="s">
        <v>653</v>
      </c>
      <c r="M10" s="9" t="s">
        <v>654</v>
      </c>
      <c r="N10" s="9" t="s">
        <v>655</v>
      </c>
      <c r="O10" s="9" t="s">
        <v>656</v>
      </c>
      <c r="P10" s="9" t="s">
        <v>657</v>
      </c>
      <c r="V10" s="9">
        <v>11</v>
      </c>
      <c r="W10" s="9" t="s">
        <v>46</v>
      </c>
    </row>
    <row r="11" spans="1:23">
      <c r="A11" s="9">
        <v>5</v>
      </c>
      <c r="B11" s="9">
        <v>2</v>
      </c>
      <c r="C11" s="9">
        <v>2</v>
      </c>
      <c r="D11" s="9">
        <v>1</v>
      </c>
      <c r="E11" s="10" t="s">
        <v>648</v>
      </c>
      <c r="F11" s="10" t="s">
        <v>649</v>
      </c>
      <c r="G11" s="9" t="s">
        <v>658</v>
      </c>
      <c r="V11" s="9" t="s">
        <v>109</v>
      </c>
      <c r="W11" s="9" t="s">
        <v>109</v>
      </c>
    </row>
    <row r="12" spans="1:23" ht="48">
      <c r="A12" s="9">
        <v>5</v>
      </c>
      <c r="B12" s="9">
        <v>1</v>
      </c>
      <c r="C12" s="9">
        <v>3</v>
      </c>
      <c r="D12" s="9">
        <v>1</v>
      </c>
      <c r="E12" s="10" t="s">
        <v>597</v>
      </c>
      <c r="F12" s="10" t="s">
        <v>598</v>
      </c>
      <c r="G12" s="10" t="s">
        <v>599</v>
      </c>
      <c r="H12" s="9" t="s">
        <v>659</v>
      </c>
      <c r="I12" s="9" t="s">
        <v>660</v>
      </c>
      <c r="J12" s="9" t="s">
        <v>602</v>
      </c>
      <c r="K12" s="9" t="s">
        <v>650</v>
      </c>
      <c r="L12" s="9" t="s">
        <v>661</v>
      </c>
      <c r="M12" s="9" t="s">
        <v>662</v>
      </c>
      <c r="N12" s="9" t="s">
        <v>663</v>
      </c>
      <c r="V12" s="9">
        <v>9</v>
      </c>
      <c r="W12" s="9" t="s">
        <v>46</v>
      </c>
    </row>
    <row r="13" spans="1:23" ht="32.1">
      <c r="A13" s="9">
        <v>6</v>
      </c>
      <c r="B13" s="9">
        <v>1</v>
      </c>
      <c r="C13" s="9">
        <v>1</v>
      </c>
      <c r="D13" s="9">
        <v>1</v>
      </c>
      <c r="E13" s="10" t="s">
        <v>590</v>
      </c>
      <c r="F13" s="9" t="s">
        <v>664</v>
      </c>
      <c r="G13" s="9" t="s">
        <v>665</v>
      </c>
      <c r="H13" s="9" t="s">
        <v>666</v>
      </c>
      <c r="I13" s="9" t="s">
        <v>667</v>
      </c>
      <c r="J13" s="9" t="s">
        <v>667</v>
      </c>
      <c r="K13" s="10" t="s">
        <v>591</v>
      </c>
      <c r="L13" s="10" t="s">
        <v>668</v>
      </c>
      <c r="M13" s="9" t="s">
        <v>669</v>
      </c>
      <c r="N13" s="9" t="s">
        <v>667</v>
      </c>
      <c r="O13" s="10" t="s">
        <v>629</v>
      </c>
      <c r="P13" s="9" t="s">
        <v>670</v>
      </c>
      <c r="V13" s="9">
        <v>11</v>
      </c>
      <c r="W13" s="9" t="s">
        <v>46</v>
      </c>
    </row>
    <row r="14" spans="1:23" ht="48">
      <c r="A14" s="9">
        <v>6</v>
      </c>
      <c r="B14" s="9">
        <v>2</v>
      </c>
      <c r="C14" s="9">
        <v>3</v>
      </c>
      <c r="D14" s="9">
        <v>1</v>
      </c>
      <c r="E14" s="10" t="s">
        <v>597</v>
      </c>
      <c r="F14" s="10" t="s">
        <v>598</v>
      </c>
      <c r="G14" s="9" t="s">
        <v>671</v>
      </c>
      <c r="H14" s="10" t="s">
        <v>611</v>
      </c>
      <c r="I14" s="9" t="s">
        <v>612</v>
      </c>
      <c r="J14" s="10" t="s">
        <v>613</v>
      </c>
      <c r="K14" s="10" t="s">
        <v>614</v>
      </c>
      <c r="L14" s="10" t="s">
        <v>672</v>
      </c>
      <c r="M14" s="9" t="s">
        <v>673</v>
      </c>
      <c r="N14" s="9" t="s">
        <v>674</v>
      </c>
      <c r="O14" s="10" t="s">
        <v>675</v>
      </c>
      <c r="P14" s="10" t="s">
        <v>676</v>
      </c>
      <c r="W14" s="9" t="s">
        <v>116</v>
      </c>
    </row>
    <row r="15" spans="1:23" ht="32.1">
      <c r="A15" s="9">
        <v>7</v>
      </c>
      <c r="B15" s="9">
        <v>1</v>
      </c>
      <c r="C15" s="9">
        <v>1</v>
      </c>
      <c r="D15" s="9">
        <v>1</v>
      </c>
      <c r="E15" s="10" t="s">
        <v>590</v>
      </c>
      <c r="F15" s="10" t="s">
        <v>677</v>
      </c>
      <c r="G15" s="9" t="s">
        <v>667</v>
      </c>
      <c r="H15" s="10" t="s">
        <v>678</v>
      </c>
      <c r="I15" s="10" t="s">
        <v>679</v>
      </c>
      <c r="J15" s="10" t="s">
        <v>680</v>
      </c>
      <c r="K15" s="10" t="s">
        <v>681</v>
      </c>
      <c r="V15" s="9">
        <v>6</v>
      </c>
      <c r="W15" s="9" t="s">
        <v>46</v>
      </c>
    </row>
    <row r="16" spans="1:23" ht="32.1">
      <c r="A16" s="9">
        <v>7</v>
      </c>
      <c r="B16" s="9">
        <v>2</v>
      </c>
      <c r="C16" s="9">
        <v>2</v>
      </c>
      <c r="D16" s="9">
        <v>1</v>
      </c>
      <c r="E16" s="10" t="s">
        <v>648</v>
      </c>
      <c r="F16" s="10" t="s">
        <v>649</v>
      </c>
      <c r="G16" s="10" t="s">
        <v>682</v>
      </c>
      <c r="H16" s="10" t="s">
        <v>683</v>
      </c>
      <c r="I16" s="10" t="s">
        <v>684</v>
      </c>
      <c r="J16" s="10" t="s">
        <v>685</v>
      </c>
      <c r="V16" s="9">
        <v>5</v>
      </c>
      <c r="W16" s="9" t="s">
        <v>46</v>
      </c>
    </row>
    <row r="17" spans="1:23" ht="32.1">
      <c r="A17" s="9">
        <v>7</v>
      </c>
      <c r="B17" s="9">
        <v>4</v>
      </c>
      <c r="C17" s="9">
        <v>3</v>
      </c>
      <c r="D17" s="9">
        <v>1</v>
      </c>
      <c r="E17" s="10" t="s">
        <v>597</v>
      </c>
      <c r="F17" s="10" t="s">
        <v>598</v>
      </c>
      <c r="G17" s="10" t="s">
        <v>599</v>
      </c>
      <c r="H17" s="10" t="s">
        <v>600</v>
      </c>
      <c r="I17" s="10" t="s">
        <v>601</v>
      </c>
      <c r="V17" s="9">
        <v>4</v>
      </c>
      <c r="W17" s="9" t="s">
        <v>46</v>
      </c>
    </row>
    <row r="18" spans="1:23" ht="32.1">
      <c r="A18" s="9">
        <v>7</v>
      </c>
      <c r="B18" s="9">
        <v>4</v>
      </c>
      <c r="C18" s="9">
        <v>3</v>
      </c>
      <c r="D18" s="9">
        <v>2</v>
      </c>
      <c r="E18" s="10" t="s">
        <v>686</v>
      </c>
      <c r="F18" s="10" t="s">
        <v>602</v>
      </c>
      <c r="G18" s="9" t="s">
        <v>667</v>
      </c>
      <c r="V18" s="9">
        <v>2</v>
      </c>
      <c r="W18" s="9" t="s">
        <v>46</v>
      </c>
    </row>
    <row r="19" spans="1:23" ht="48">
      <c r="A19" s="9">
        <v>8</v>
      </c>
      <c r="B19" s="9">
        <v>1</v>
      </c>
      <c r="C19" s="9">
        <v>1</v>
      </c>
      <c r="D19" s="9">
        <v>1</v>
      </c>
      <c r="E19" s="10" t="s">
        <v>54</v>
      </c>
      <c r="F19" s="10" t="s">
        <v>687</v>
      </c>
      <c r="G19" s="9" t="s">
        <v>671</v>
      </c>
      <c r="H19" s="10" t="s">
        <v>599</v>
      </c>
      <c r="I19" s="10" t="s">
        <v>614</v>
      </c>
      <c r="J19" s="10" t="s">
        <v>688</v>
      </c>
      <c r="K19" s="9" t="s">
        <v>654</v>
      </c>
      <c r="L19" s="10" t="s">
        <v>689</v>
      </c>
      <c r="V19" s="9">
        <v>7</v>
      </c>
      <c r="W19" s="9" t="s">
        <v>46</v>
      </c>
    </row>
    <row r="20" spans="1:23" ht="32.1">
      <c r="A20" s="9">
        <v>8</v>
      </c>
      <c r="B20" s="9">
        <v>3</v>
      </c>
      <c r="C20" s="9">
        <v>2</v>
      </c>
      <c r="D20" s="9">
        <v>1</v>
      </c>
      <c r="E20" s="10" t="s">
        <v>648</v>
      </c>
      <c r="F20" s="10" t="s">
        <v>690</v>
      </c>
      <c r="G20" s="10" t="s">
        <v>691</v>
      </c>
      <c r="H20" s="9" t="s">
        <v>692</v>
      </c>
      <c r="I20" s="22" t="s">
        <v>667</v>
      </c>
      <c r="J20" s="10" t="s">
        <v>690</v>
      </c>
      <c r="K20" s="10" t="s">
        <v>591</v>
      </c>
      <c r="L20" s="10" t="s">
        <v>629</v>
      </c>
      <c r="M20" s="9" t="s">
        <v>693</v>
      </c>
      <c r="N20" s="9" t="s">
        <v>694</v>
      </c>
      <c r="V20" s="9">
        <v>9</v>
      </c>
      <c r="W20" s="9" t="s">
        <v>46</v>
      </c>
    </row>
    <row r="21" spans="1:23">
      <c r="A21" s="9">
        <v>9</v>
      </c>
      <c r="B21" s="9">
        <v>1</v>
      </c>
      <c r="C21" s="9">
        <v>1</v>
      </c>
      <c r="D21" s="9">
        <v>3</v>
      </c>
      <c r="E21" s="10" t="s">
        <v>517</v>
      </c>
      <c r="F21" s="10" t="s">
        <v>695</v>
      </c>
      <c r="V21" s="9">
        <v>1</v>
      </c>
      <c r="W21" s="9" t="s">
        <v>46</v>
      </c>
    </row>
    <row r="22" spans="1:23" ht="48">
      <c r="A22" s="9">
        <v>9</v>
      </c>
      <c r="B22" s="9">
        <v>3</v>
      </c>
      <c r="C22" s="9">
        <v>3</v>
      </c>
      <c r="D22" s="9">
        <v>1</v>
      </c>
      <c r="E22" s="10" t="s">
        <v>696</v>
      </c>
      <c r="F22" s="9" t="s">
        <v>667</v>
      </c>
      <c r="G22" s="9" t="s">
        <v>697</v>
      </c>
      <c r="H22" s="10" t="s">
        <v>696</v>
      </c>
      <c r="I22" s="9" t="s">
        <v>698</v>
      </c>
      <c r="J22" s="10" t="s">
        <v>699</v>
      </c>
      <c r="V22" s="9">
        <v>5</v>
      </c>
      <c r="W22" s="9" t="s">
        <v>46</v>
      </c>
    </row>
    <row r="23" spans="1:23">
      <c r="A23" s="9">
        <v>9</v>
      </c>
      <c r="B23" s="9">
        <v>2</v>
      </c>
      <c r="C23" s="9">
        <v>2</v>
      </c>
      <c r="D23" s="9">
        <v>2</v>
      </c>
      <c r="E23" s="12" t="s">
        <v>517</v>
      </c>
      <c r="F23" s="10" t="s">
        <v>649</v>
      </c>
      <c r="G23" s="10" t="s">
        <v>700</v>
      </c>
      <c r="V23" s="9">
        <v>2</v>
      </c>
      <c r="W23" s="9" t="s">
        <v>116</v>
      </c>
    </row>
    <row r="24" spans="1:23" ht="48">
      <c r="A24" s="9">
        <v>10</v>
      </c>
      <c r="B24" s="9">
        <v>3</v>
      </c>
      <c r="C24" s="9">
        <v>1</v>
      </c>
      <c r="D24" s="9">
        <v>1</v>
      </c>
      <c r="E24" s="10" t="s">
        <v>597</v>
      </c>
      <c r="F24" s="10" t="s">
        <v>598</v>
      </c>
      <c r="G24" s="9" t="s">
        <v>701</v>
      </c>
      <c r="H24" s="10" t="s">
        <v>702</v>
      </c>
      <c r="I24" s="10" t="s">
        <v>703</v>
      </c>
      <c r="J24" s="10" t="s">
        <v>704</v>
      </c>
      <c r="K24" s="10" t="s">
        <v>705</v>
      </c>
      <c r="L24" s="10" t="s">
        <v>706</v>
      </c>
      <c r="V24" s="9">
        <v>7</v>
      </c>
      <c r="W24" s="9" t="s">
        <v>116</v>
      </c>
    </row>
    <row r="25" spans="1:23" ht="32.1">
      <c r="A25" s="9">
        <v>10</v>
      </c>
      <c r="B25" s="9">
        <v>2</v>
      </c>
      <c r="C25" s="9">
        <v>1</v>
      </c>
      <c r="D25" s="9">
        <v>1</v>
      </c>
      <c r="E25" s="10" t="s">
        <v>648</v>
      </c>
      <c r="F25" s="10" t="s">
        <v>707</v>
      </c>
      <c r="G25" s="10" t="s">
        <v>708</v>
      </c>
      <c r="H25" s="10" t="s">
        <v>709</v>
      </c>
      <c r="I25" s="9" t="s">
        <v>710</v>
      </c>
      <c r="J25" s="10" t="s">
        <v>711</v>
      </c>
      <c r="K25" s="10" t="s">
        <v>712</v>
      </c>
      <c r="L25" s="9" t="s">
        <v>713</v>
      </c>
      <c r="M25" s="10" t="s">
        <v>705</v>
      </c>
      <c r="V25" s="9">
        <v>8</v>
      </c>
      <c r="W25" s="9" t="s">
        <v>116</v>
      </c>
    </row>
    <row r="26" spans="1:23" ht="48">
      <c r="A26" s="9">
        <v>11</v>
      </c>
      <c r="B26" s="9">
        <v>1</v>
      </c>
      <c r="C26" s="9">
        <v>1</v>
      </c>
      <c r="D26" s="9">
        <v>1</v>
      </c>
      <c r="E26" s="10" t="s">
        <v>597</v>
      </c>
      <c r="F26" s="10" t="s">
        <v>714</v>
      </c>
      <c r="G26" s="10" t="s">
        <v>715</v>
      </c>
      <c r="H26" s="9" t="s">
        <v>713</v>
      </c>
      <c r="I26" s="10" t="s">
        <v>716</v>
      </c>
      <c r="J26" s="10" t="s">
        <v>598</v>
      </c>
      <c r="K26" s="9" t="s">
        <v>701</v>
      </c>
      <c r="L26" s="10" t="s">
        <v>702</v>
      </c>
      <c r="M26" s="10" t="s">
        <v>717</v>
      </c>
      <c r="N26" s="10" t="s">
        <v>718</v>
      </c>
      <c r="O26" s="10" t="s">
        <v>704</v>
      </c>
      <c r="P26" s="26" t="s">
        <v>719</v>
      </c>
      <c r="Q26" s="9" t="s">
        <v>720</v>
      </c>
      <c r="R26" s="10" t="s">
        <v>721</v>
      </c>
      <c r="V26" s="9">
        <v>13</v>
      </c>
      <c r="W26" s="9" t="s">
        <v>46</v>
      </c>
    </row>
    <row r="27" spans="1:23" ht="48">
      <c r="A27" s="9">
        <v>11</v>
      </c>
      <c r="B27" s="9">
        <v>2</v>
      </c>
      <c r="C27" s="9">
        <v>2</v>
      </c>
      <c r="D27" s="9">
        <v>1</v>
      </c>
      <c r="E27" s="10" t="s">
        <v>722</v>
      </c>
      <c r="F27" s="10" t="s">
        <v>708</v>
      </c>
      <c r="G27" s="10" t="s">
        <v>555</v>
      </c>
      <c r="H27" s="10" t="s">
        <v>723</v>
      </c>
      <c r="I27" s="10" t="s">
        <v>724</v>
      </c>
      <c r="J27" s="10" t="s">
        <v>725</v>
      </c>
      <c r="K27" s="9" t="s">
        <v>726</v>
      </c>
      <c r="L27" s="9" t="s">
        <v>727</v>
      </c>
      <c r="M27" s="9" t="s">
        <v>728</v>
      </c>
      <c r="N27" s="10" t="s">
        <v>729</v>
      </c>
      <c r="O27" s="10" t="s">
        <v>730</v>
      </c>
      <c r="P27" s="9" t="s">
        <v>731</v>
      </c>
      <c r="V27" s="9">
        <v>11</v>
      </c>
      <c r="W27" s="9" t="s">
        <v>46</v>
      </c>
    </row>
    <row r="28" spans="1:23" ht="32.1">
      <c r="A28" s="9">
        <v>12</v>
      </c>
      <c r="B28" s="9">
        <v>2</v>
      </c>
      <c r="C28" s="9">
        <v>3</v>
      </c>
      <c r="D28" s="9">
        <v>1</v>
      </c>
      <c r="E28" s="10" t="s">
        <v>597</v>
      </c>
      <c r="F28" s="9" t="s">
        <v>732</v>
      </c>
      <c r="V28" s="9">
        <v>0</v>
      </c>
      <c r="W28" s="9" t="s">
        <v>46</v>
      </c>
    </row>
    <row r="29" spans="1:23">
      <c r="A29" s="9">
        <v>12</v>
      </c>
      <c r="B29" s="9">
        <v>2</v>
      </c>
      <c r="C29" s="9">
        <v>3</v>
      </c>
      <c r="D29" s="9">
        <v>2</v>
      </c>
      <c r="E29" s="10" t="s">
        <v>597</v>
      </c>
      <c r="V29" s="9">
        <v>0</v>
      </c>
      <c r="W29" s="9" t="s">
        <v>46</v>
      </c>
    </row>
    <row r="30" spans="1:23" ht="32.1">
      <c r="A30" s="9">
        <v>12</v>
      </c>
      <c r="B30" s="9">
        <v>2</v>
      </c>
      <c r="C30" s="9">
        <v>3</v>
      </c>
      <c r="D30" s="9">
        <v>3</v>
      </c>
      <c r="E30" s="10" t="s">
        <v>597</v>
      </c>
      <c r="F30" s="9" t="s">
        <v>733</v>
      </c>
      <c r="V30" s="9">
        <v>0</v>
      </c>
      <c r="W30" s="9" t="s">
        <v>46</v>
      </c>
    </row>
    <row r="31" spans="1:23">
      <c r="A31" s="9">
        <v>12</v>
      </c>
      <c r="B31" s="9">
        <v>3</v>
      </c>
      <c r="C31" s="9">
        <v>2</v>
      </c>
      <c r="D31" s="9">
        <v>1</v>
      </c>
      <c r="E31" s="10" t="s">
        <v>648</v>
      </c>
      <c r="F31" s="10" t="s">
        <v>707</v>
      </c>
      <c r="G31" s="10" t="s">
        <v>734</v>
      </c>
      <c r="V31" s="9">
        <v>2</v>
      </c>
      <c r="W31" s="9" t="s">
        <v>46</v>
      </c>
    </row>
  </sheetData>
  <hyperlinks>
    <hyperlink ref="J2" r:id="rId1" xr:uid="{62D73C4B-16C0-4C3E-8B45-B6BB4EEBC857}"/>
    <hyperlink ref="K2" r:id="rId2" xr:uid="{4165E502-DEFE-47A1-9FDE-325E4480C883}"/>
    <hyperlink ref="E3" r:id="rId3" xr:uid="{D02AE933-CCE9-1D47-88FC-B1224F9F3D28}"/>
    <hyperlink ref="E5" r:id="rId4" xr:uid="{EB42FCEB-C131-0842-BC2B-3CE495C31864}"/>
    <hyperlink ref="R4" r:id="rId5" xr:uid="{7D4E1AB4-5C55-6B47-9A69-1C471BDA0447}"/>
    <hyperlink ref="F6" r:id="rId6" xr:uid="{F480981A-EDC1-D142-8F98-26B55ADE9103}"/>
    <hyperlink ref="E6" r:id="rId7" xr:uid="{15BA789C-962D-6543-85D1-EAB5B3F06C4D}"/>
    <hyperlink ref="G6" r:id="rId8" xr:uid="{E6272768-11E6-9343-9C3A-8FFAE32AB836}"/>
    <hyperlink ref="E2" r:id="rId9" xr:uid="{EB57C4BB-4A8B-5B42-B606-FF5D6DBEAA0D}"/>
    <hyperlink ref="E4" r:id="rId10" xr:uid="{4A383A10-8BB7-5B45-B450-D62F68E267CF}"/>
    <hyperlink ref="M6" r:id="rId11" xr:uid="{71C81323-A163-224E-AEAD-4571FA18D43D}"/>
    <hyperlink ref="O6" r:id="rId12" xr:uid="{D6E8A073-FE8E-1F4A-B1A0-F853126A7C06}"/>
    <hyperlink ref="P6" r:id="rId13" xr:uid="{05E47F23-7EEF-4D4D-A073-E4D5A7549AED}"/>
    <hyperlink ref="R6" r:id="rId14" xr:uid="{3A8022F9-C553-E04D-8A36-52664AA3D032}"/>
    <hyperlink ref="T6" r:id="rId15" xr:uid="{9EFC4650-1C9C-0345-9BBF-DBC9F7AC6EC1}"/>
    <hyperlink ref="E7" r:id="rId16" xr:uid="{E93C63C2-EC4A-A843-A40C-D67F86767AFF}"/>
    <hyperlink ref="F7" r:id="rId17" xr:uid="{68FC4FF2-8965-1A47-A143-317F2A301448}"/>
    <hyperlink ref="E8" r:id="rId18" xr:uid="{66110244-BAF9-DA42-BB96-277F6AD8C4A3}"/>
    <hyperlink ref="E9" r:id="rId19" xr:uid="{28BB8BD7-F30B-0542-B938-167EE1CDEE7D}"/>
    <hyperlink ref="F9" r:id="rId20" xr:uid="{388D65CA-1C11-4A4B-BA5D-4B5449BB80E6}"/>
    <hyperlink ref="E10" r:id="rId21" xr:uid="{605EDBF6-D0D6-D640-BD92-6F69A0746B13}"/>
    <hyperlink ref="K10" r:id="rId22" xr:uid="{FE425361-0217-254B-9137-769276E3161A}"/>
    <hyperlink ref="E12" r:id="rId23" xr:uid="{A21E071A-8546-B746-8109-8834EA424DA8}"/>
    <hyperlink ref="E11" r:id="rId24" xr:uid="{8D5044E3-7EDD-EF4B-8BBE-2E2F37D50736}"/>
    <hyperlink ref="F11" r:id="rId25" xr:uid="{72943983-ADBA-CB4D-B66B-EA554E29D2FF}"/>
    <hyperlink ref="E13" r:id="rId26" xr:uid="{68EE4ED6-C7FD-7D4E-B5A4-C20B9427C6F0}"/>
    <hyperlink ref="K13" r:id="rId27" xr:uid="{378CD65B-938A-0B40-9E31-53600C81512B}"/>
    <hyperlink ref="L13" r:id="rId28" xr:uid="{961F9C69-D527-DC44-984A-9F1D1B57220E}"/>
    <hyperlink ref="O13" r:id="rId29" xr:uid="{65FCCE9B-E59C-5248-AEB1-D52E2757AB03}"/>
    <hyperlink ref="E14" r:id="rId30" xr:uid="{11EFD246-2BC8-3247-8CE0-05AB11CF8BC3}"/>
    <hyperlink ref="H14" r:id="rId31" xr:uid="{6888738C-EB90-914E-AB96-A378CBA152F3}"/>
    <hyperlink ref="J14" r:id="rId32" location="1-getaquote" xr:uid="{1F79772C-9998-EE4E-A25D-FF0C20344012}"/>
    <hyperlink ref="K14" r:id="rId33" xr:uid="{FF4991BD-B57D-B243-A370-478D8313B2EE}"/>
    <hyperlink ref="J4" r:id="rId34" xr:uid="{1AD67CF3-E7FD-F442-9235-AD6DD46CC68A}"/>
    <hyperlink ref="L4" r:id="rId35" location="1-getaquote" xr:uid="{C4EEA719-06BE-164E-B7F0-03657FC95A8B}"/>
    <hyperlink ref="M4" r:id="rId36" xr:uid="{47140667-D648-3941-A65B-9AB53EC2462F}"/>
    <hyperlink ref="L14" r:id="rId37" xr:uid="{3EC2675B-05C3-BA41-A17C-D0FDE5D3CD8E}"/>
    <hyperlink ref="N4" r:id="rId38" location="errors-view5" xr:uid="{A860BE6E-4204-0C47-89B5-88AB4C15F895}"/>
    <hyperlink ref="O14" r:id="rId39" xr:uid="{E328A194-CBA7-2243-B657-DDEC5ACCAA65}"/>
    <hyperlink ref="P14" r:id="rId40" location="4" xr:uid="{119E52B4-C3BB-384B-ABC8-9E3F80E2D379}"/>
    <hyperlink ref="E15" r:id="rId41" xr:uid="{5E696857-21DA-F44D-B6B8-E3FCDC8C30D4}"/>
    <hyperlink ref="F15" r:id="rId42" location="modal-map-modal" xr:uid="{DC24356F-A408-0A49-A747-5666C8E61BDE}"/>
    <hyperlink ref="H15" r:id="rId43" xr:uid="{58340F1F-17FF-0247-962A-3A821A3395FE}"/>
    <hyperlink ref="I15" r:id="rId44" xr:uid="{5FC71BCD-612C-D140-8881-4AB328681B4C}"/>
    <hyperlink ref="J15" r:id="rId45" xr:uid="{0EC23DD5-8BF1-7B40-968E-BFFE67FF8797}"/>
    <hyperlink ref="K15" r:id="rId46" xr:uid="{1E0B19B0-06FF-4F40-B76F-736DB71C8AA0}"/>
    <hyperlink ref="E16" r:id="rId47" xr:uid="{1C370B7A-76FA-4043-AA1A-78DCC7D8224A}"/>
    <hyperlink ref="F16" r:id="rId48" xr:uid="{0495CCA2-BBB0-464F-9BA3-002DD85006D0}"/>
    <hyperlink ref="G16" r:id="rId49" xr:uid="{B8382348-4A8A-B148-A809-42647520E48C}"/>
    <hyperlink ref="H16" r:id="rId50" xr:uid="{B4B8DE54-B261-1348-AEA3-73A3CC8708BF}"/>
    <hyperlink ref="I16" r:id="rId51" xr:uid="{A9F8D5B5-1155-C846-98F2-EFDECB95E409}"/>
    <hyperlink ref="J16" r:id="rId52" xr:uid="{BBD1FD4A-7FF4-EF4A-BF5E-F99065B7EE9A}"/>
    <hyperlink ref="E17" r:id="rId53" xr:uid="{CEF92567-9979-2843-B001-90A77B9943A7}"/>
    <hyperlink ref="F3" r:id="rId54" location="individual-and-family-plans" xr:uid="{4874D269-D9E9-B048-BFFB-F4CB79D752D8}"/>
    <hyperlink ref="F8" r:id="rId55" location="individual-and-family-plans" xr:uid="{715FB22C-8288-CA40-BC98-6B9A53663D99}"/>
    <hyperlink ref="F10" r:id="rId56" location="individual-and-family-plans" xr:uid="{86DF9D50-3406-6446-BE3F-68B42AAB1DD7}"/>
    <hyperlink ref="F12" r:id="rId57" location="individual-and-family-plans" xr:uid="{95F76CA0-5AB0-9847-A75E-49A056535882}"/>
    <hyperlink ref="F14" r:id="rId58" location="individual-and-family-plans" xr:uid="{7FE256A3-51C6-4349-AE1B-156D44065BFE}"/>
    <hyperlink ref="F17" r:id="rId59" location="individual-and-family-plans" xr:uid="{5F3A7A63-813E-D54F-BE8E-7947BB18C94A}"/>
    <hyperlink ref="G3" r:id="rId60" xr:uid="{AFDAC541-6C9D-BD4F-8B8A-551D3827F212}"/>
    <hyperlink ref="G8" r:id="rId61" xr:uid="{FC399B49-5AA3-D045-9A89-DE4AD8B76D81}"/>
    <hyperlink ref="G10" r:id="rId62" xr:uid="{D03A4F00-A1B6-3D4E-A8FD-4361B8CA2EB7}"/>
    <hyperlink ref="G12" r:id="rId63" xr:uid="{56BA9A1B-FB40-AB42-8309-C12CA8B10185}"/>
    <hyperlink ref="G17" r:id="rId64" xr:uid="{E0E0F7FE-C00B-EA42-8FEB-E95F043497C4}"/>
    <hyperlink ref="H17" r:id="rId65" location="2-viewplans" xr:uid="{CA2AA00A-5578-0A4F-96A0-9205BB8A42EE}"/>
    <hyperlink ref="H10" r:id="rId66" location="2-viewplans" xr:uid="{5FB10515-DD56-B141-A028-73E7482AFABC}"/>
    <hyperlink ref="H8" r:id="rId67" location="2-viewplans" xr:uid="{B39DB993-8114-F541-AF44-AF76AFFA9F3C}"/>
    <hyperlink ref="H3" r:id="rId68" location="2-viewplans" xr:uid="{E0BE4FF8-3367-AE43-ABF9-8325C2811F9D}"/>
    <hyperlink ref="I17" r:id="rId69" xr:uid="{8567361A-CC30-3947-B708-4298F6AE178A}"/>
    <hyperlink ref="I10" r:id="rId70" xr:uid="{EE3BA62A-0DBF-2644-8DB9-8D90043DDE76}"/>
    <hyperlink ref="I8" r:id="rId71" xr:uid="{D56CF4E9-400A-3C4B-9B60-CB718FD8AA2E}"/>
    <hyperlink ref="I3" r:id="rId72" xr:uid="{ED83D021-5444-834A-BD14-F97651559AEF}"/>
    <hyperlink ref="E18" r:id="rId73" xr:uid="{752AAE3A-450B-7B45-BEBE-1E1FAF21300C}"/>
    <hyperlink ref="F18" r:id="rId74" xr:uid="{90DB4F84-62B2-184B-B58C-74EF0762E854}"/>
    <hyperlink ref="E19" r:id="rId75" xr:uid="{9EC09764-6D78-3444-968E-3A564D8C25C6}"/>
    <hyperlink ref="F19" r:id="rId76" xr:uid="{82106522-70B9-4B44-A91C-D1F4795796D6}"/>
    <hyperlink ref="H19" r:id="rId77" xr:uid="{D9022E8A-97ED-ED4E-9CCD-20D782AE661B}"/>
    <hyperlink ref="I19" r:id="rId78" xr:uid="{C27C88D7-509C-C344-BAA8-40A667463B8D}"/>
    <hyperlink ref="J19" r:id="rId79" xr:uid="{29776946-6A50-B14F-B2A8-9DF21E4B776A}"/>
    <hyperlink ref="L19" r:id="rId80" xr:uid="{0588EDF1-5C35-AE49-A9AA-3543BC06993F}"/>
    <hyperlink ref="E20" r:id="rId81" xr:uid="{B124FD3C-697F-A942-9AE9-12F47116908F}"/>
    <hyperlink ref="F20" r:id="rId82" xr:uid="{E75DFBF5-E628-3F4E-892A-A048A76303C4}"/>
    <hyperlink ref="G20" r:id="rId83" xr:uid="{F02181F4-46F1-D349-A5BD-2ACB03A1938A}"/>
    <hyperlink ref="J20" r:id="rId84" xr:uid="{1ADADA9F-A739-294B-89CF-70593C531A57}"/>
    <hyperlink ref="K20" r:id="rId85" xr:uid="{5870210D-D96F-0C49-A17D-3E8266B74E22}"/>
    <hyperlink ref="L20" r:id="rId86" xr:uid="{791B7A93-5888-7046-AEF2-0DDA411C37A5}"/>
    <hyperlink ref="E21" r:id="rId87" xr:uid="{5D284C03-1802-2348-9027-44369B098158}"/>
    <hyperlink ref="F21" r:id="rId88" xr:uid="{1B40B8DE-C07B-854F-8769-D1AE54EC0AF0}"/>
    <hyperlink ref="E22" r:id="rId89" location="individual-and-family-plans" xr:uid="{FA9AE249-5BD5-3247-A6B4-78E207FC04B9}"/>
    <hyperlink ref="H22" r:id="rId90" location="individual-and-family-plans" xr:uid="{A8E221F3-9B13-5646-8AAF-7BD5228AA79B}"/>
    <hyperlink ref="J22" r:id="rId91" xr:uid="{F38F004D-46B9-3C4A-AB6F-F3F733EF583D}"/>
    <hyperlink ref="E23" r:id="rId92" xr:uid="{97FBDBDE-AC94-A34D-B859-89AD9A74C036}"/>
    <hyperlink ref="F23" r:id="rId93" xr:uid="{69FE635E-BD54-4A46-BB56-D9900AAE7E3C}"/>
    <hyperlink ref="G23" r:id="rId94" xr:uid="{97E4392B-0276-3046-A763-45DF1D37973F}"/>
    <hyperlink ref="E24" r:id="rId95" xr:uid="{8879122B-4CA3-6649-B033-818FFF7A75D0}"/>
    <hyperlink ref="F24" r:id="rId96" location="individual-and-family-plans" xr:uid="{2B9D267D-5860-4049-BECC-EF1ACB164769}"/>
    <hyperlink ref="H24" r:id="rId97" xr:uid="{B47644A9-D871-BE4C-A57F-6C6A9B0F88F0}"/>
    <hyperlink ref="I24" r:id="rId98" xr:uid="{FB42577E-4EFF-5B4F-AC83-395CA6FE6585}"/>
    <hyperlink ref="J24" r:id="rId99" xr:uid="{7BFBCAED-0737-0F43-8DAF-AA05B5F649B7}"/>
    <hyperlink ref="K24" r:id="rId100" xr:uid="{32D5D61F-DD7B-D248-83EC-02FDFDBED15E}"/>
    <hyperlink ref="L24" r:id="rId101" location="Z7_D5J39B1A004CD0A760NFGV0042" xr:uid="{4CEEE656-EC2B-7645-8076-15D0A7CE4B18}"/>
    <hyperlink ref="E25" r:id="rId102" xr:uid="{016199BA-CEF2-CA4E-8134-FF37CE712BC9}"/>
    <hyperlink ref="F25" r:id="rId103" xr:uid="{28395F31-2148-6A4C-92B2-3C3E8CDF5398}"/>
    <hyperlink ref="G25" r:id="rId104" xr:uid="{75D8DE43-1481-4343-B74F-B6C431184CDA}"/>
    <hyperlink ref="H25" r:id="rId105" xr:uid="{5C18C6D1-09FE-7341-92B2-828BE2CA6BC3}"/>
    <hyperlink ref="J25" r:id="rId106" xr:uid="{5F6F9B3C-CE67-824A-BD87-3E63FE226645}"/>
    <hyperlink ref="K25" r:id="rId107" xr:uid="{796DEED1-700B-9D4E-9CBB-53A2668DD5F1}"/>
    <hyperlink ref="M25" r:id="rId108" xr:uid="{39D7495A-4C94-1A48-8C3E-C20E5F97DAFE}"/>
    <hyperlink ref="E26" r:id="rId109" xr:uid="{20CB0326-89B9-174C-A7AB-150C57FA78A4}"/>
    <hyperlink ref="F26" r:id="rId110" xr:uid="{AB8BD20D-C3BE-A645-B75F-63E0E32E421B}"/>
    <hyperlink ref="G26" r:id="rId111" xr:uid="{236F8F98-C492-9449-87A5-D81A496F2EB9}"/>
    <hyperlink ref="I26" r:id="rId112" xr:uid="{95545347-5897-864A-B12F-087C8BA7F6E0}"/>
    <hyperlink ref="J26" r:id="rId113" location="individual-and-family-plans" xr:uid="{969D7710-0667-5B4E-852B-5F6679DDE8A4}"/>
    <hyperlink ref="L26" r:id="rId114" xr:uid="{35FA24D7-FD64-7B4B-A6A0-F2D07CD109AF}"/>
    <hyperlink ref="M26" r:id="rId115" xr:uid="{70092250-693F-A54D-B9D4-C364A42CD406}"/>
    <hyperlink ref="N26" r:id="rId116" xr:uid="{8533BFD3-253D-1D43-9D81-2A9F02EEE9F0}"/>
    <hyperlink ref="O26" r:id="rId117" xr:uid="{01356A65-C458-D849-936A-EAB2187FA5E5}"/>
    <hyperlink ref="R26" r:id="rId118" xr:uid="{F3D4A9F9-6E34-7346-B4EE-36298564551A}"/>
    <hyperlink ref="E27" r:id="rId119" xr:uid="{6BABA409-1E02-EB46-B958-C251F6A68C88}"/>
    <hyperlink ref="F27" r:id="rId120" xr:uid="{89A22231-C0AF-BD41-9A09-1A5A82237354}"/>
    <hyperlink ref="G27" r:id="rId121" xr:uid="{5DB75348-D5EE-304E-9CC7-C404C112F23B}"/>
    <hyperlink ref="H27" r:id="rId122" xr:uid="{392A4B3F-DEE1-5F4F-93CB-20A60A12F3C3}"/>
    <hyperlink ref="I27" r:id="rId123" xr:uid="{3398B1EB-6714-3D40-A9EA-A0B2D58EDEB1}"/>
    <hyperlink ref="J27" r:id="rId124" xr:uid="{C78542E0-21E7-7340-9FFB-D05046AA5ED5}"/>
    <hyperlink ref="N27" r:id="rId125" xr:uid="{73CC4DA3-9596-EF45-BAF6-9A3933C0CB94}"/>
    <hyperlink ref="O27" r:id="rId126" location="by-phone" xr:uid="{68552864-0C2F-C340-BBE7-0DD122AAC12A}"/>
    <hyperlink ref="E28" r:id="rId127" xr:uid="{D6456CB4-5363-AE47-9B56-7310ED2B9073}"/>
    <hyperlink ref="E29" r:id="rId128" xr:uid="{795588D8-21AA-4844-A6B4-C6EE81D01886}"/>
    <hyperlink ref="E30" r:id="rId129" xr:uid="{7064B523-F88D-474C-8E30-A78676994E66}"/>
    <hyperlink ref="E31" r:id="rId130" xr:uid="{F22BFF8C-56F3-F542-9ACC-79BA4445BAD2}"/>
    <hyperlink ref="F31" r:id="rId131" xr:uid="{80E761F6-B679-DF4D-8010-654B9F5655B2}"/>
    <hyperlink ref="G31" r:id="rId132" xr:uid="{D417FA2A-E79C-DA49-84AC-FE98FF2EE0D6}"/>
  </hyperlinks>
  <pageMargins left="0.7" right="0.7" top="0.75" bottom="0.75" header="0.3" footer="0.3"/>
  <pageSetup orientation="portrait" horizontalDpi="0" verticalDpi="0"/>
  <legacyDrawing r:id="rId133"/>
  <tableParts count="1">
    <tablePart r:id="rId13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919B0-C5ED-4260-AE9F-ABEA1B409422}">
  <sheetPr codeName="Sheet9"/>
  <dimension ref="A1:O61"/>
  <sheetViews>
    <sheetView zoomScale="110" zoomScaleNormal="110" workbookViewId="0" xr3:uid="{47914A1D-8716-5693-9D91-8F5CBE6E980C}">
      <selection activeCell="A21" sqref="A21"/>
    </sheetView>
  </sheetViews>
  <sheetFormatPr defaultColWidth="8.875" defaultRowHeight="15.95"/>
  <cols>
    <col min="1" max="1" width="11.5" bestFit="1" customWidth="1"/>
    <col min="2" max="2" width="7.375" bestFit="1" customWidth="1"/>
    <col min="3" max="3" width="6.125" bestFit="1" customWidth="1"/>
    <col min="4" max="4" width="11.875" bestFit="1" customWidth="1"/>
    <col min="5" max="5" width="8.625" bestFit="1" customWidth="1"/>
    <col min="6" max="6" width="6.875" bestFit="1" customWidth="1"/>
    <col min="7" max="7" width="15.125" bestFit="1" customWidth="1"/>
    <col min="8" max="8" width="13" bestFit="1" customWidth="1"/>
    <col min="9" max="9" width="4.5" bestFit="1" customWidth="1"/>
    <col min="10" max="10" width="66.875" customWidth="1"/>
    <col min="11" max="11" width="18.875" bestFit="1" customWidth="1"/>
    <col min="12" max="12" width="10.125" bestFit="1" customWidth="1"/>
    <col min="13" max="13" width="77.875" bestFit="1" customWidth="1"/>
    <col min="14" max="14" width="34.625" bestFit="1" customWidth="1"/>
    <col min="15" max="15" width="103" style="13" customWidth="1"/>
  </cols>
  <sheetData>
    <row r="1" spans="1:15">
      <c r="A1" t="s">
        <v>18</v>
      </c>
      <c r="B1" t="s">
        <v>571</v>
      </c>
      <c r="C1" t="s">
        <v>0</v>
      </c>
      <c r="D1" t="s">
        <v>409</v>
      </c>
      <c r="E1" t="s">
        <v>589</v>
      </c>
      <c r="F1" t="s">
        <v>735</v>
      </c>
      <c r="G1" t="s">
        <v>736</v>
      </c>
      <c r="H1" t="s">
        <v>737</v>
      </c>
      <c r="I1" t="s">
        <v>738</v>
      </c>
      <c r="J1" t="s">
        <v>739</v>
      </c>
      <c r="K1" t="s">
        <v>740</v>
      </c>
      <c r="L1" t="s">
        <v>741</v>
      </c>
      <c r="M1" t="s">
        <v>742</v>
      </c>
      <c r="N1" t="s">
        <v>743</v>
      </c>
      <c r="O1" s="13" t="s">
        <v>744</v>
      </c>
    </row>
    <row r="2" spans="1:15">
      <c r="A2">
        <v>1</v>
      </c>
      <c r="B2">
        <v>1</v>
      </c>
      <c r="C2">
        <v>1</v>
      </c>
      <c r="D2">
        <v>1</v>
      </c>
      <c r="E2" t="s">
        <v>46</v>
      </c>
      <c r="F2">
        <v>0</v>
      </c>
      <c r="G2" t="str">
        <f>CONCATENATE(taskOutcomes[[#This Row],[Outcome]],taskOutcomes[[#This Row],[Assists]])</f>
        <v>A0</v>
      </c>
      <c r="H2">
        <f>IF(taskOutcomes[[#This Row],[Outcome]]="A", 0, (I2-1))</f>
        <v>0</v>
      </c>
      <c r="I2" t="s">
        <v>109</v>
      </c>
      <c r="K2">
        <f>IF(taskOutcomes[[#This Row],[Outcome]]="A", 0, (L2-1))</f>
        <v>0</v>
      </c>
      <c r="L2" t="s">
        <v>109</v>
      </c>
    </row>
    <row r="3" spans="1:15">
      <c r="A3">
        <v>1</v>
      </c>
      <c r="B3">
        <v>1</v>
      </c>
      <c r="C3">
        <v>1</v>
      </c>
      <c r="D3">
        <v>2</v>
      </c>
      <c r="E3" t="s">
        <v>46</v>
      </c>
      <c r="F3">
        <v>0</v>
      </c>
      <c r="G3" t="str">
        <f>CONCATENATE(taskOutcomes[[#This Row],[Outcome]],taskOutcomes[[#This Row],[Assists]])</f>
        <v>A0</v>
      </c>
      <c r="H3">
        <f>IF(taskOutcomes[[#This Row],[Outcome]]="A", 0, (I3-1))</f>
        <v>0</v>
      </c>
      <c r="I3">
        <v>1</v>
      </c>
      <c r="J3" t="s">
        <v>745</v>
      </c>
      <c r="K3">
        <f>IF(taskOutcomes[[#This Row],[Outcome]]="A", 0, (L3-1))</f>
        <v>0</v>
      </c>
      <c r="L3">
        <v>1</v>
      </c>
      <c r="M3" t="s">
        <v>746</v>
      </c>
    </row>
    <row r="4" spans="1:15">
      <c r="A4">
        <v>1</v>
      </c>
      <c r="B4">
        <v>2</v>
      </c>
      <c r="C4">
        <v>2</v>
      </c>
      <c r="D4">
        <v>1</v>
      </c>
      <c r="E4" t="s">
        <v>46</v>
      </c>
      <c r="F4">
        <v>0</v>
      </c>
      <c r="G4" t="str">
        <f>CONCATENATE(taskOutcomes[[#This Row],[Outcome]],taskOutcomes[[#This Row],[Assists]])</f>
        <v>A0</v>
      </c>
      <c r="H4">
        <f>IF(taskOutcomes[[#This Row],[Outcome]]="A", 0, (I4-1))</f>
        <v>0</v>
      </c>
      <c r="I4">
        <v>5</v>
      </c>
      <c r="J4" t="s">
        <v>747</v>
      </c>
      <c r="K4">
        <f>IF(taskOutcomes[[#This Row],[Outcome]]="A", 0, (L4-1))</f>
        <v>0</v>
      </c>
      <c r="L4">
        <v>5</v>
      </c>
      <c r="M4" t="s">
        <v>748</v>
      </c>
      <c r="N4" t="s">
        <v>749</v>
      </c>
    </row>
    <row r="5" spans="1:15">
      <c r="A5">
        <v>1</v>
      </c>
      <c r="B5">
        <v>3</v>
      </c>
      <c r="C5">
        <v>4</v>
      </c>
      <c r="D5">
        <v>1</v>
      </c>
      <c r="E5" t="s">
        <v>46</v>
      </c>
      <c r="F5">
        <v>0</v>
      </c>
      <c r="G5" t="str">
        <f>CONCATENATE(taskOutcomes[[#This Row],[Outcome]],taskOutcomes[[#This Row],[Assists]])</f>
        <v>A0</v>
      </c>
      <c r="H5">
        <f>IF(taskOutcomes[[#This Row],[Outcome]]="A", 0, (I5-1))</f>
        <v>0</v>
      </c>
      <c r="I5">
        <v>3</v>
      </c>
      <c r="K5">
        <f>IF(taskOutcomes[[#This Row],[Outcome]]="A", 0, (L5-1))</f>
        <v>0</v>
      </c>
      <c r="L5">
        <v>3</v>
      </c>
      <c r="M5" t="s">
        <v>750</v>
      </c>
    </row>
    <row r="6" spans="1:15">
      <c r="A6">
        <v>1</v>
      </c>
      <c r="B6">
        <v>4</v>
      </c>
      <c r="C6">
        <v>6</v>
      </c>
      <c r="D6">
        <v>1</v>
      </c>
      <c r="E6" t="s">
        <v>46</v>
      </c>
      <c r="F6">
        <v>0</v>
      </c>
      <c r="G6" t="str">
        <f>CONCATENATE(taskOutcomes[[#This Row],[Outcome]],taskOutcomes[[#This Row],[Assists]])</f>
        <v>A0</v>
      </c>
      <c r="H6">
        <f>IF(taskOutcomes[[#This Row],[Outcome]]="A", 0, (I6-1))</f>
        <v>0</v>
      </c>
      <c r="K6">
        <f>IF(taskOutcomes[[#This Row],[Outcome]]="A", 0, (L6-1))</f>
        <v>0</v>
      </c>
      <c r="M6" t="s">
        <v>751</v>
      </c>
    </row>
    <row r="7" spans="1:15">
      <c r="A7">
        <v>1</v>
      </c>
      <c r="B7">
        <v>4</v>
      </c>
      <c r="C7">
        <v>6</v>
      </c>
      <c r="D7">
        <v>2</v>
      </c>
      <c r="E7" t="s">
        <v>46</v>
      </c>
      <c r="F7">
        <v>1</v>
      </c>
      <c r="G7" t="str">
        <f>CONCATENATE(taskOutcomes[[#This Row],[Outcome]],taskOutcomes[[#This Row],[Assists]])</f>
        <v>A1</v>
      </c>
      <c r="H7">
        <f>IF(taskOutcomes[[#This Row],[Outcome]]="A", 0, (I7-1))</f>
        <v>0</v>
      </c>
      <c r="K7">
        <f>IF(taskOutcomes[[#This Row],[Outcome]]="A", 0, (L7-1))</f>
        <v>0</v>
      </c>
    </row>
    <row r="8" spans="1:15">
      <c r="A8">
        <v>1</v>
      </c>
      <c r="B8">
        <v>5</v>
      </c>
      <c r="C8">
        <v>3</v>
      </c>
      <c r="D8">
        <v>1</v>
      </c>
      <c r="E8" t="s">
        <v>606</v>
      </c>
      <c r="F8">
        <v>1</v>
      </c>
      <c r="G8" t="str">
        <f>CONCATENATE(taskOutcomes[[#This Row],[Outcome]],taskOutcomes[[#This Row],[Assists]])</f>
        <v>F1</v>
      </c>
      <c r="H8">
        <v>0</v>
      </c>
      <c r="I8">
        <v>5</v>
      </c>
      <c r="J8" t="s">
        <v>752</v>
      </c>
      <c r="K8">
        <v>0</v>
      </c>
      <c r="L8">
        <v>5</v>
      </c>
      <c r="M8" t="s">
        <v>753</v>
      </c>
      <c r="N8" t="s">
        <v>754</v>
      </c>
      <c r="O8" s="13" t="s">
        <v>755</v>
      </c>
    </row>
    <row r="9" spans="1:15" ht="32.1">
      <c r="A9">
        <v>2</v>
      </c>
      <c r="B9">
        <v>1</v>
      </c>
      <c r="C9">
        <v>1</v>
      </c>
      <c r="D9">
        <v>1</v>
      </c>
      <c r="E9" t="s">
        <v>46</v>
      </c>
      <c r="F9">
        <v>0</v>
      </c>
      <c r="G9" t="str">
        <f>CONCATENATE(taskOutcomes[[#This Row],[Outcome]],taskOutcomes[[#This Row],[Assists]])</f>
        <v>A0</v>
      </c>
      <c r="H9">
        <f>IF(taskOutcomes[[#This Row],[Outcome]]="A", 0, (I9-1))</f>
        <v>0</v>
      </c>
      <c r="K9">
        <f>IF(taskOutcomes[[#This Row],[Outcome]]="A", 0, (L9-1))</f>
        <v>0</v>
      </c>
      <c r="O9" s="13" t="s">
        <v>756</v>
      </c>
    </row>
    <row r="10" spans="1:15">
      <c r="A10">
        <v>2</v>
      </c>
      <c r="B10">
        <v>4</v>
      </c>
      <c r="C10">
        <v>2</v>
      </c>
      <c r="D10">
        <v>1</v>
      </c>
      <c r="E10" t="s">
        <v>116</v>
      </c>
      <c r="F10">
        <v>1</v>
      </c>
      <c r="G10" t="str">
        <f>CONCATENATE(taskOutcomes[[#This Row],[Outcome]],taskOutcomes[[#This Row],[Assists]])</f>
        <v>S1</v>
      </c>
      <c r="H10">
        <f>IF(taskOutcomes[[#This Row],[Outcome]]="A", 0, (I10-1))</f>
        <v>3</v>
      </c>
      <c r="I10">
        <v>4</v>
      </c>
      <c r="J10" t="s">
        <v>757</v>
      </c>
      <c r="K10">
        <f>IF(taskOutcomes[[#This Row],[Outcome]]="A", 0, (L10-1))</f>
        <v>2</v>
      </c>
      <c r="L10">
        <v>3</v>
      </c>
      <c r="M10" t="s">
        <v>758</v>
      </c>
      <c r="N10" t="s">
        <v>759</v>
      </c>
    </row>
    <row r="11" spans="1:15">
      <c r="A11">
        <v>2</v>
      </c>
      <c r="B11">
        <v>2</v>
      </c>
      <c r="C11">
        <v>3</v>
      </c>
      <c r="D11">
        <v>1</v>
      </c>
      <c r="E11" t="s">
        <v>116</v>
      </c>
      <c r="F11">
        <v>0</v>
      </c>
      <c r="G11" t="str">
        <f>CONCATENATE(taskOutcomes[[#This Row],[Outcome]],taskOutcomes[[#This Row],[Assists]])</f>
        <v>S0</v>
      </c>
      <c r="H11">
        <f>IF(taskOutcomes[[#This Row],[Outcome]]="A", 0, (I11-1))</f>
        <v>2</v>
      </c>
      <c r="I11">
        <v>3</v>
      </c>
      <c r="J11" t="s">
        <v>760</v>
      </c>
      <c r="K11">
        <f>IF(taskOutcomes[[#This Row],[Outcome]]="A", 0, (L11-1))</f>
        <v>2</v>
      </c>
      <c r="L11">
        <v>3</v>
      </c>
      <c r="M11" t="s">
        <v>761</v>
      </c>
      <c r="N11" t="s">
        <v>762</v>
      </c>
    </row>
    <row r="12" spans="1:15">
      <c r="A12">
        <v>2</v>
      </c>
      <c r="B12">
        <v>3</v>
      </c>
      <c r="C12">
        <v>5</v>
      </c>
      <c r="D12">
        <v>1</v>
      </c>
      <c r="E12" t="s">
        <v>116</v>
      </c>
      <c r="F12">
        <v>0</v>
      </c>
      <c r="G12" t="str">
        <f>CONCATENATE(taskOutcomes[[#This Row],[Outcome]],taskOutcomes[[#This Row],[Assists]])</f>
        <v>S0</v>
      </c>
      <c r="H12">
        <f>IF(taskOutcomes[[#This Row],[Outcome]]="A", 0, (I12-1))</f>
        <v>1</v>
      </c>
      <c r="I12">
        <v>2</v>
      </c>
      <c r="J12" t="s">
        <v>763</v>
      </c>
      <c r="K12">
        <f>IF(taskOutcomes[[#This Row],[Outcome]]="A", 0, (L12-1))</f>
        <v>4</v>
      </c>
      <c r="L12">
        <v>5</v>
      </c>
      <c r="M12" t="s">
        <v>764</v>
      </c>
      <c r="O12" s="13" t="s">
        <v>765</v>
      </c>
    </row>
    <row r="13" spans="1:15">
      <c r="A13">
        <v>3</v>
      </c>
      <c r="B13">
        <v>1</v>
      </c>
      <c r="C13">
        <v>1</v>
      </c>
      <c r="D13">
        <v>1</v>
      </c>
      <c r="E13" t="s">
        <v>46</v>
      </c>
      <c r="F13">
        <v>0</v>
      </c>
      <c r="G13" t="str">
        <f>CONCATENATE(taskOutcomes[[#This Row],[Outcome]],taskOutcomes[[#This Row],[Assists]])</f>
        <v>A0</v>
      </c>
      <c r="H13">
        <f>IF(taskOutcomes[[#This Row],[Outcome]]="A", 0, (I13-1))</f>
        <v>0</v>
      </c>
      <c r="I13">
        <v>1</v>
      </c>
      <c r="K13">
        <f>IF(taskOutcomes[[#This Row],[Outcome]]="A", 0, (L13-1))</f>
        <v>0</v>
      </c>
      <c r="L13">
        <v>1</v>
      </c>
      <c r="O13" s="13" t="s">
        <v>766</v>
      </c>
    </row>
    <row r="14" spans="1:15">
      <c r="A14">
        <v>3</v>
      </c>
      <c r="B14">
        <v>2</v>
      </c>
      <c r="C14">
        <v>2</v>
      </c>
      <c r="D14">
        <v>1</v>
      </c>
      <c r="E14" t="s">
        <v>46</v>
      </c>
      <c r="F14">
        <v>0</v>
      </c>
      <c r="G14" t="str">
        <f>CONCATENATE(taskOutcomes[[#This Row],[Outcome]],taskOutcomes[[#This Row],[Assists]])</f>
        <v>A0</v>
      </c>
      <c r="H14">
        <f>IF(taskOutcomes[[#This Row],[Outcome]]="A", 0, (I14-1))</f>
        <v>0</v>
      </c>
      <c r="I14">
        <v>4</v>
      </c>
      <c r="J14" t="s">
        <v>767</v>
      </c>
      <c r="K14">
        <f>IF(taskOutcomes[[#This Row],[Outcome]]="A", 0, (L14-1))</f>
        <v>0</v>
      </c>
      <c r="L14">
        <v>3</v>
      </c>
      <c r="M14" t="s">
        <v>768</v>
      </c>
      <c r="N14" t="s">
        <v>769</v>
      </c>
    </row>
    <row r="15" spans="1:15">
      <c r="A15">
        <v>3</v>
      </c>
      <c r="B15">
        <v>3</v>
      </c>
      <c r="C15">
        <v>4</v>
      </c>
      <c r="D15">
        <v>1</v>
      </c>
      <c r="E15" t="s">
        <v>116</v>
      </c>
      <c r="F15">
        <v>4</v>
      </c>
      <c r="G15" t="str">
        <f>CONCATENATE(taskOutcomes[[#This Row],[Outcome]],taskOutcomes[[#This Row],[Assists]])</f>
        <v>S4</v>
      </c>
      <c r="H15">
        <f>IF(taskOutcomes[[#This Row],[Outcome]]="A", 0, (I15-1))</f>
        <v>2</v>
      </c>
      <c r="I15">
        <v>3</v>
      </c>
      <c r="K15">
        <f>IF(taskOutcomes[[#This Row],[Outcome]]="A", 0, (L15-1))</f>
        <v>4</v>
      </c>
      <c r="L15">
        <v>5</v>
      </c>
      <c r="O15" s="13" t="s">
        <v>770</v>
      </c>
    </row>
    <row r="16" spans="1:15">
      <c r="A16">
        <v>3</v>
      </c>
      <c r="B16">
        <v>4</v>
      </c>
      <c r="C16">
        <v>3</v>
      </c>
      <c r="D16">
        <v>1</v>
      </c>
      <c r="E16" t="s">
        <v>46</v>
      </c>
      <c r="F16">
        <v>0</v>
      </c>
      <c r="G16" t="str">
        <f>CONCATENATE(taskOutcomes[[#This Row],[Outcome]],taskOutcomes[[#This Row],[Assists]])</f>
        <v>A0</v>
      </c>
      <c r="H16">
        <f>IF(taskOutcomes[[#This Row],[Outcome]]="A", 0, (I16-1))</f>
        <v>0</v>
      </c>
      <c r="I16">
        <v>3</v>
      </c>
      <c r="K16">
        <f>IF(taskOutcomes[[#This Row],[Outcome]]="A", 0, (L16-1))</f>
        <v>0</v>
      </c>
      <c r="L16">
        <v>5</v>
      </c>
      <c r="N16" t="s">
        <v>771</v>
      </c>
      <c r="O16" s="13" t="s">
        <v>772</v>
      </c>
    </row>
    <row r="17" spans="1:15">
      <c r="A17">
        <v>4</v>
      </c>
      <c r="B17">
        <v>1</v>
      </c>
      <c r="C17">
        <v>1</v>
      </c>
      <c r="D17">
        <v>1</v>
      </c>
      <c r="E17" t="s">
        <v>116</v>
      </c>
      <c r="F17">
        <v>0</v>
      </c>
      <c r="G17" t="str">
        <f>CONCATENATE(taskOutcomes[[#This Row],[Outcome]],taskOutcomes[[#This Row],[Assists]])</f>
        <v>S0</v>
      </c>
      <c r="H17">
        <f>IF(taskOutcomes[[#This Row],[Outcome]]="A", 0, (I17-1))</f>
        <v>3</v>
      </c>
      <c r="I17">
        <v>4</v>
      </c>
      <c r="K17">
        <f>IF(taskOutcomes[[#This Row],[Outcome]]="A", 0, (L17-1))</f>
        <v>2</v>
      </c>
      <c r="L17">
        <v>3</v>
      </c>
      <c r="M17" t="s">
        <v>773</v>
      </c>
      <c r="O17" s="13" t="s">
        <v>774</v>
      </c>
    </row>
    <row r="18" spans="1:15">
      <c r="A18">
        <v>4</v>
      </c>
      <c r="B18">
        <v>2</v>
      </c>
      <c r="C18">
        <v>2</v>
      </c>
      <c r="D18">
        <v>1</v>
      </c>
      <c r="E18" t="s">
        <v>46</v>
      </c>
      <c r="F18">
        <v>0</v>
      </c>
      <c r="G18" t="str">
        <f>CONCATENATE(taskOutcomes[[#This Row],[Outcome]],taskOutcomes[[#This Row],[Assists]])</f>
        <v>A0</v>
      </c>
      <c r="H18">
        <f>IF(taskOutcomes[[#This Row],[Outcome]]="A", 0, (I18-1))</f>
        <v>0</v>
      </c>
      <c r="I18">
        <v>5</v>
      </c>
      <c r="K18">
        <f>IF(taskOutcomes[[#This Row],[Outcome]]="A", 0, (L18-1))</f>
        <v>0</v>
      </c>
      <c r="L18">
        <v>5</v>
      </c>
      <c r="N18" t="s">
        <v>769</v>
      </c>
      <c r="O18" s="13" t="s">
        <v>775</v>
      </c>
    </row>
    <row r="19" spans="1:15">
      <c r="A19">
        <v>4</v>
      </c>
      <c r="B19">
        <v>2</v>
      </c>
      <c r="C19">
        <v>4</v>
      </c>
      <c r="D19">
        <v>1</v>
      </c>
      <c r="E19" t="s">
        <v>46</v>
      </c>
      <c r="F19">
        <v>0</v>
      </c>
      <c r="G19" t="str">
        <f>CONCATENATE(taskOutcomes[[#This Row],[Outcome]],taskOutcomes[[#This Row],[Assists]])</f>
        <v>A0</v>
      </c>
      <c r="H19">
        <f>IF(taskOutcomes[[#This Row],[Outcome]]="A", 0, (I19-1))</f>
        <v>0</v>
      </c>
      <c r="I19">
        <v>4</v>
      </c>
      <c r="J19" t="s">
        <v>776</v>
      </c>
      <c r="K19">
        <f>IF(taskOutcomes[[#This Row],[Outcome]]="A", 0, (L19-1))</f>
        <v>0</v>
      </c>
      <c r="L19">
        <v>4</v>
      </c>
      <c r="O19" s="13" t="s">
        <v>777</v>
      </c>
    </row>
    <row r="20" spans="1:15">
      <c r="A20">
        <v>4</v>
      </c>
      <c r="B20">
        <v>3</v>
      </c>
      <c r="C20">
        <v>6</v>
      </c>
      <c r="D20">
        <v>1</v>
      </c>
      <c r="E20" t="s">
        <v>46</v>
      </c>
      <c r="F20">
        <v>0</v>
      </c>
      <c r="G20" t="str">
        <f>CONCATENATE(taskOutcomes[[#This Row],[Outcome]],taskOutcomes[[#This Row],[Assists]])</f>
        <v>A0</v>
      </c>
      <c r="H20">
        <f>IF(taskOutcomes[[#This Row],[Outcome]]="A", 0, (I20-1))</f>
        <v>0</v>
      </c>
      <c r="K20">
        <f>IF(taskOutcomes[[#This Row],[Outcome]]="A", 0, (L20-1))</f>
        <v>0</v>
      </c>
      <c r="O20" s="13" t="s">
        <v>778</v>
      </c>
    </row>
    <row r="21" spans="1:15">
      <c r="A21">
        <v>4</v>
      </c>
      <c r="B21">
        <v>3</v>
      </c>
      <c r="C21">
        <v>6</v>
      </c>
      <c r="D21">
        <v>2</v>
      </c>
      <c r="E21" t="s">
        <v>46</v>
      </c>
      <c r="F21">
        <v>1</v>
      </c>
      <c r="G21" t="str">
        <f>CONCATENATE(taskOutcomes[[#This Row],[Outcome]],taskOutcomes[[#This Row],[Assists]])</f>
        <v>A1</v>
      </c>
      <c r="H21">
        <f>IF(taskOutcomes[[#This Row],[Outcome]]="A", 0, (I21-1))</f>
        <v>0</v>
      </c>
      <c r="I21">
        <v>4</v>
      </c>
      <c r="K21">
        <f>IF(taskOutcomes[[#This Row],[Outcome]]="A", 0, (L21-1))</f>
        <v>0</v>
      </c>
      <c r="L21">
        <v>4</v>
      </c>
      <c r="O21" s="13" t="s">
        <v>779</v>
      </c>
    </row>
    <row r="22" spans="1:15">
      <c r="A22">
        <v>4</v>
      </c>
      <c r="B22">
        <v>4</v>
      </c>
      <c r="C22">
        <v>3</v>
      </c>
      <c r="D22">
        <v>1</v>
      </c>
      <c r="E22" t="s">
        <v>46</v>
      </c>
      <c r="F22">
        <v>0</v>
      </c>
      <c r="G22" t="str">
        <f>CONCATENATE(taskOutcomes[[#This Row],[Outcome]],taskOutcomes[[#This Row],[Assists]])</f>
        <v>A0</v>
      </c>
      <c r="H22">
        <f>IF(taskOutcomes[[#This Row],[Outcome]]="A", 0, (I22-1))</f>
        <v>0</v>
      </c>
      <c r="I22">
        <v>5</v>
      </c>
      <c r="K22">
        <f>IF(taskOutcomes[[#This Row],[Outcome]]="A", 0, (L22-1))</f>
        <v>0</v>
      </c>
      <c r="L22">
        <v>5</v>
      </c>
      <c r="N22" t="s">
        <v>780</v>
      </c>
      <c r="O22" s="13" t="s">
        <v>781</v>
      </c>
    </row>
    <row r="23" spans="1:15">
      <c r="A23">
        <v>5</v>
      </c>
      <c r="B23">
        <v>1</v>
      </c>
      <c r="C23">
        <v>1</v>
      </c>
      <c r="D23">
        <v>1</v>
      </c>
      <c r="E23" t="s">
        <v>46</v>
      </c>
      <c r="F23">
        <v>0</v>
      </c>
      <c r="G23" t="str">
        <f>CONCATENATE(taskOutcomes[[#This Row],[Outcome]],taskOutcomes[[#This Row],[Assists]])</f>
        <v>A0</v>
      </c>
      <c r="H23">
        <f>IF(taskOutcomes[[#This Row],[Outcome]]="A", 0, (I23-1))</f>
        <v>0</v>
      </c>
      <c r="K23">
        <f>IF(taskOutcomes[[#This Row],[Outcome]]="A", 0, (L23-1))</f>
        <v>0</v>
      </c>
      <c r="O23" s="13" t="s">
        <v>782</v>
      </c>
    </row>
    <row r="24" spans="1:15">
      <c r="A24">
        <v>5</v>
      </c>
      <c r="B24">
        <v>1</v>
      </c>
      <c r="C24">
        <v>1</v>
      </c>
      <c r="D24">
        <v>2</v>
      </c>
      <c r="E24" t="s">
        <v>46</v>
      </c>
      <c r="F24">
        <v>0</v>
      </c>
      <c r="G24" t="str">
        <f>CONCATENATE(taskOutcomes[[#This Row],[Outcome]],taskOutcomes[[#This Row],[Assists]])</f>
        <v>A0</v>
      </c>
      <c r="H24">
        <f>IF(taskOutcomes[[#This Row],[Outcome]]="A", 0, (I24-1))</f>
        <v>0</v>
      </c>
      <c r="I24">
        <v>1</v>
      </c>
      <c r="K24">
        <f>IF(taskOutcomes[[#This Row],[Outcome]]="A", 0, (L24-1))</f>
        <v>0</v>
      </c>
      <c r="L24">
        <v>1</v>
      </c>
    </row>
    <row r="25" spans="1:15">
      <c r="A25">
        <v>5</v>
      </c>
      <c r="B25">
        <v>2</v>
      </c>
      <c r="C25">
        <v>3</v>
      </c>
      <c r="D25">
        <v>1</v>
      </c>
      <c r="E25" t="s">
        <v>46</v>
      </c>
      <c r="F25">
        <v>0</v>
      </c>
      <c r="G25" t="str">
        <f>CONCATENATE(taskOutcomes[[#This Row],[Outcome]],taskOutcomes[[#This Row],[Assists]])</f>
        <v>A0</v>
      </c>
      <c r="H25">
        <f>IF(taskOutcomes[[#This Row],[Outcome]]="A", 0, (I25-1))</f>
        <v>0</v>
      </c>
      <c r="I25">
        <v>4</v>
      </c>
      <c r="K25">
        <f>IF(taskOutcomes[[#This Row],[Outcome]]="A", 0, (L25-1))</f>
        <v>0</v>
      </c>
      <c r="L25">
        <v>5</v>
      </c>
      <c r="N25" t="s">
        <v>754</v>
      </c>
    </row>
    <row r="26" spans="1:15">
      <c r="A26">
        <v>5</v>
      </c>
      <c r="B26">
        <v>3</v>
      </c>
      <c r="C26">
        <v>5</v>
      </c>
      <c r="D26">
        <v>1</v>
      </c>
      <c r="E26" t="s">
        <v>46</v>
      </c>
      <c r="F26">
        <v>0</v>
      </c>
      <c r="G26" t="str">
        <f>CONCATENATE(taskOutcomes[[#This Row],[Outcome]],taskOutcomes[[#This Row],[Assists]])</f>
        <v>A0</v>
      </c>
      <c r="H26">
        <f>IF(taskOutcomes[[#This Row],[Outcome]]="A", 0, (I26-1))</f>
        <v>0</v>
      </c>
      <c r="I26">
        <v>3</v>
      </c>
      <c r="K26">
        <f>IF(taskOutcomes[[#This Row],[Outcome]]="A", 0, (L26-1))</f>
        <v>0</v>
      </c>
      <c r="L26">
        <v>4</v>
      </c>
    </row>
    <row r="27" spans="1:15">
      <c r="A27">
        <v>6</v>
      </c>
      <c r="B27">
        <v>1</v>
      </c>
      <c r="C27">
        <v>1</v>
      </c>
      <c r="D27">
        <v>1</v>
      </c>
      <c r="E27" t="s">
        <v>46</v>
      </c>
      <c r="F27">
        <v>0</v>
      </c>
      <c r="G27" t="str">
        <f>CONCATENATE(taskOutcomes[[#This Row],[Outcome]],taskOutcomes[[#This Row],[Assists]])</f>
        <v>A0</v>
      </c>
      <c r="H27">
        <f>IF(taskOutcomes[[#This Row],[Outcome]]="A", 0, (I27-1))</f>
        <v>0</v>
      </c>
      <c r="I27">
        <v>2</v>
      </c>
      <c r="J27" t="s">
        <v>783</v>
      </c>
      <c r="K27">
        <f>IF(taskOutcomes[[#This Row],[Outcome]]="A", 0, (L27-1))</f>
        <v>0</v>
      </c>
      <c r="L27">
        <v>4</v>
      </c>
      <c r="M27" t="s">
        <v>784</v>
      </c>
      <c r="N27" t="s">
        <v>759</v>
      </c>
    </row>
    <row r="28" spans="1:15">
      <c r="A28">
        <v>6</v>
      </c>
      <c r="B28">
        <v>2</v>
      </c>
      <c r="C28">
        <v>3</v>
      </c>
      <c r="D28">
        <v>1</v>
      </c>
      <c r="E28" t="s">
        <v>116</v>
      </c>
      <c r="F28">
        <v>0</v>
      </c>
      <c r="G28" t="str">
        <f>CONCATENATE(taskOutcomes[[#This Row],[Outcome]],taskOutcomes[[#This Row],[Assists]])</f>
        <v>S0</v>
      </c>
      <c r="H28">
        <f>IF(taskOutcomes[[#This Row],[Outcome]]="A", 0, (I28-1))</f>
        <v>3</v>
      </c>
      <c r="I28">
        <v>4</v>
      </c>
      <c r="J28" t="s">
        <v>785</v>
      </c>
      <c r="K28">
        <f>IF(taskOutcomes[[#This Row],[Outcome]]="A", 0, (L28-1))</f>
        <v>3</v>
      </c>
      <c r="L28">
        <v>4</v>
      </c>
      <c r="M28" t="s">
        <v>786</v>
      </c>
      <c r="N28" t="s">
        <v>787</v>
      </c>
    </row>
    <row r="29" spans="1:15">
      <c r="A29">
        <v>6</v>
      </c>
      <c r="B29">
        <v>3</v>
      </c>
      <c r="C29">
        <v>5</v>
      </c>
      <c r="D29">
        <v>1</v>
      </c>
      <c r="E29" t="s">
        <v>116</v>
      </c>
      <c r="F29">
        <v>0</v>
      </c>
      <c r="G29" t="str">
        <f>CONCATENATE(taskOutcomes[[#This Row],[Outcome]],taskOutcomes[[#This Row],[Assists]])</f>
        <v>S0</v>
      </c>
      <c r="H29">
        <f>IF(taskOutcomes[[#This Row],[Outcome]]="A", 0, (I29-1))</f>
        <v>4</v>
      </c>
      <c r="I29">
        <v>5</v>
      </c>
      <c r="K29">
        <f>IF(taskOutcomes[[#This Row],[Outcome]]="A", 0, (L29-1))</f>
        <v>4</v>
      </c>
      <c r="L29">
        <v>5</v>
      </c>
    </row>
    <row r="30" spans="1:15" ht="32.1">
      <c r="A30">
        <v>6</v>
      </c>
      <c r="B30">
        <v>4</v>
      </c>
      <c r="C30">
        <v>7</v>
      </c>
      <c r="D30">
        <v>1</v>
      </c>
      <c r="E30" t="s">
        <v>46</v>
      </c>
      <c r="F30">
        <v>2</v>
      </c>
      <c r="G30" t="str">
        <f>CONCATENATE(taskOutcomes[[#This Row],[Outcome]],taskOutcomes[[#This Row],[Assists]])</f>
        <v>A2</v>
      </c>
      <c r="H30">
        <f>IF(taskOutcomes[[#This Row],[Outcome]]="A", 0, (I30-1))</f>
        <v>0</v>
      </c>
      <c r="I30">
        <v>2</v>
      </c>
      <c r="J30" t="s">
        <v>788</v>
      </c>
      <c r="K30">
        <f>IF(taskOutcomes[[#This Row],[Outcome]]="A", 0, (L30-1))</f>
        <v>0</v>
      </c>
      <c r="L30">
        <v>1</v>
      </c>
      <c r="O30" s="13" t="s">
        <v>789</v>
      </c>
    </row>
    <row r="31" spans="1:15">
      <c r="A31">
        <v>7</v>
      </c>
      <c r="B31">
        <v>1</v>
      </c>
      <c r="C31">
        <v>1</v>
      </c>
      <c r="D31">
        <v>1</v>
      </c>
      <c r="E31" t="s">
        <v>46</v>
      </c>
      <c r="F31">
        <v>0</v>
      </c>
      <c r="G31" t="str">
        <f>CONCATENATE(taskOutcomes[[#This Row],[Outcome]],taskOutcomes[[#This Row],[Assists]])</f>
        <v>A0</v>
      </c>
      <c r="H31">
        <f>IF(taskOutcomes[[#This Row],[Outcome]]="A", 0, (I31-1))</f>
        <v>0</v>
      </c>
      <c r="I31">
        <v>4</v>
      </c>
      <c r="J31" t="s">
        <v>790</v>
      </c>
      <c r="K31">
        <f>IF(taskOutcomes[[#This Row],[Outcome]]="A", 0, (L31-1))</f>
        <v>0</v>
      </c>
      <c r="L31">
        <v>5</v>
      </c>
      <c r="M31" t="s">
        <v>791</v>
      </c>
      <c r="N31" t="s">
        <v>792</v>
      </c>
    </row>
    <row r="32" spans="1:15">
      <c r="A32">
        <v>7</v>
      </c>
      <c r="B32">
        <v>2</v>
      </c>
      <c r="C32">
        <v>2</v>
      </c>
      <c r="D32">
        <v>1</v>
      </c>
      <c r="E32" t="s">
        <v>46</v>
      </c>
      <c r="F32">
        <v>0</v>
      </c>
      <c r="G32" t="str">
        <f>CONCATENATE(taskOutcomes[[#This Row],[Outcome]],taskOutcomes[[#This Row],[Assists]])</f>
        <v>A0</v>
      </c>
      <c r="H32">
        <f>IF(taskOutcomes[[#This Row],[Outcome]]="A", 0, (I32-1))</f>
        <v>0</v>
      </c>
      <c r="I32">
        <v>3</v>
      </c>
      <c r="J32" t="s">
        <v>793</v>
      </c>
      <c r="K32">
        <f>IF(taskOutcomes[[#This Row],[Outcome]]="A", 0, (L32-1))</f>
        <v>0</v>
      </c>
      <c r="L32">
        <v>4</v>
      </c>
      <c r="M32" t="s">
        <v>794</v>
      </c>
      <c r="O32" s="13" t="s">
        <v>795</v>
      </c>
    </row>
    <row r="33" spans="1:15">
      <c r="A33">
        <v>7</v>
      </c>
      <c r="B33">
        <v>3</v>
      </c>
      <c r="C33">
        <v>8</v>
      </c>
      <c r="D33">
        <v>1</v>
      </c>
      <c r="E33" t="s">
        <v>46</v>
      </c>
      <c r="F33">
        <v>0</v>
      </c>
      <c r="G33" t="str">
        <f>CONCATENATE(taskOutcomes[[#This Row],[Outcome]],taskOutcomes[[#This Row],[Assists]])</f>
        <v>A0</v>
      </c>
      <c r="H33">
        <f>IF(taskOutcomes[[#This Row],[Outcome]]="A", 0, (I33-1))</f>
        <v>0</v>
      </c>
      <c r="K33">
        <f>IF(taskOutcomes[[#This Row],[Outcome]]="A", 0, (L33-1))</f>
        <v>0</v>
      </c>
    </row>
    <row r="34" spans="1:15">
      <c r="A34">
        <v>7</v>
      </c>
      <c r="B34">
        <v>3</v>
      </c>
      <c r="C34">
        <v>8</v>
      </c>
      <c r="D34">
        <v>2</v>
      </c>
      <c r="E34" t="s">
        <v>46</v>
      </c>
      <c r="F34">
        <v>1</v>
      </c>
      <c r="G34" t="str">
        <f>CONCATENATE(taskOutcomes[[#This Row],[Outcome]],taskOutcomes[[#This Row],[Assists]])</f>
        <v>A1</v>
      </c>
      <c r="H34">
        <f>IF(taskOutcomes[[#This Row],[Outcome]]="A", 0, (I34-1))</f>
        <v>0</v>
      </c>
      <c r="K34">
        <f>IF(taskOutcomes[[#This Row],[Outcome]]="A", 0, (L34-1))</f>
        <v>0</v>
      </c>
    </row>
    <row r="35" spans="1:15" ht="32.1">
      <c r="A35">
        <v>7</v>
      </c>
      <c r="B35">
        <v>3</v>
      </c>
      <c r="C35">
        <v>8</v>
      </c>
      <c r="D35">
        <v>3</v>
      </c>
      <c r="E35" t="s">
        <v>116</v>
      </c>
      <c r="F35">
        <v>1</v>
      </c>
      <c r="G35" t="str">
        <f>CONCATENATE(taskOutcomes[[#This Row],[Outcome]],taskOutcomes[[#This Row],[Assists]])</f>
        <v>S1</v>
      </c>
      <c r="H35">
        <f>IF(taskOutcomes[[#This Row],[Outcome]]="A", 0, (I35-1))</f>
        <v>2</v>
      </c>
      <c r="I35">
        <v>3</v>
      </c>
      <c r="J35" t="s">
        <v>796</v>
      </c>
      <c r="K35">
        <f>IF(taskOutcomes[[#This Row],[Outcome]]="A", 0, (L35-1))</f>
        <v>2</v>
      </c>
      <c r="L35">
        <v>3</v>
      </c>
      <c r="M35" t="s">
        <v>797</v>
      </c>
      <c r="O35" s="13" t="s">
        <v>798</v>
      </c>
    </row>
    <row r="36" spans="1:15">
      <c r="A36">
        <v>7</v>
      </c>
      <c r="B36">
        <v>4</v>
      </c>
      <c r="C36">
        <v>3</v>
      </c>
      <c r="D36">
        <v>1</v>
      </c>
      <c r="E36" t="s">
        <v>46</v>
      </c>
      <c r="F36">
        <v>0</v>
      </c>
      <c r="G36" t="str">
        <f>CONCATENATE(taskOutcomes[[#This Row],[Outcome]],taskOutcomes[[#This Row],[Assists]])</f>
        <v>A0</v>
      </c>
      <c r="H36">
        <f>IF(taskOutcomes[[#This Row],[Outcome]]="A", 0, (I36-1))</f>
        <v>0</v>
      </c>
      <c r="K36">
        <f>IF(taskOutcomes[[#This Row],[Outcome]]="A", 0, (L36-1))</f>
        <v>0</v>
      </c>
    </row>
    <row r="37" spans="1:15">
      <c r="A37">
        <v>7</v>
      </c>
      <c r="B37">
        <v>4</v>
      </c>
      <c r="C37">
        <v>3</v>
      </c>
      <c r="D37">
        <v>2</v>
      </c>
      <c r="E37" t="s">
        <v>46</v>
      </c>
      <c r="F37">
        <v>0</v>
      </c>
      <c r="G37" t="str">
        <f>CONCATENATE(taskOutcomes[[#This Row],[Outcome]],taskOutcomes[[#This Row],[Assists]])</f>
        <v>A0</v>
      </c>
      <c r="H37">
        <f>IF(taskOutcomes[[#This Row],[Outcome]]="A", 0, (I37-1))</f>
        <v>0</v>
      </c>
      <c r="I37">
        <v>3</v>
      </c>
      <c r="J37" t="s">
        <v>799</v>
      </c>
      <c r="K37">
        <f>IF(taskOutcomes[[#This Row],[Outcome]]="A", 0, (L37-1))</f>
        <v>0</v>
      </c>
      <c r="L37">
        <v>3</v>
      </c>
      <c r="M37" t="s">
        <v>800</v>
      </c>
      <c r="N37" t="s">
        <v>754</v>
      </c>
      <c r="O37" s="13" t="s">
        <v>801</v>
      </c>
    </row>
    <row r="38" spans="1:15">
      <c r="A38">
        <v>8</v>
      </c>
      <c r="B38">
        <v>1</v>
      </c>
      <c r="C38">
        <v>1</v>
      </c>
      <c r="D38">
        <v>1</v>
      </c>
      <c r="E38" t="s">
        <v>46</v>
      </c>
      <c r="F38">
        <v>0</v>
      </c>
      <c r="G38" t="str">
        <f>CONCATENATE(taskOutcomes[[#This Row],[Outcome]],taskOutcomes[[#This Row],[Assists]])</f>
        <v>A0</v>
      </c>
      <c r="H38">
        <f>IF(taskOutcomes[[#This Row],[Outcome]]="A", 0, (I38-1))</f>
        <v>0</v>
      </c>
      <c r="I38">
        <v>3</v>
      </c>
      <c r="K38">
        <f>IF(taskOutcomes[[#This Row],[Outcome]]="A", 0, (L38-1))</f>
        <v>0</v>
      </c>
      <c r="L38">
        <v>3</v>
      </c>
      <c r="M38" t="s">
        <v>802</v>
      </c>
      <c r="N38" t="s">
        <v>762</v>
      </c>
    </row>
    <row r="39" spans="1:15">
      <c r="A39">
        <v>8</v>
      </c>
      <c r="B39">
        <v>2</v>
      </c>
      <c r="C39">
        <v>9</v>
      </c>
      <c r="D39">
        <v>1</v>
      </c>
      <c r="E39" t="s">
        <v>46</v>
      </c>
      <c r="F39">
        <v>0</v>
      </c>
      <c r="G39" t="str">
        <f>CONCATENATE(taskOutcomes[[#This Row],[Outcome]],taskOutcomes[[#This Row],[Assists]])</f>
        <v>A0</v>
      </c>
      <c r="H39">
        <f>IF(taskOutcomes[[#This Row],[Outcome]]="A", 0, (I39-1))</f>
        <v>0</v>
      </c>
      <c r="I39">
        <v>2</v>
      </c>
      <c r="K39">
        <f>IF(taskOutcomes[[#This Row],[Outcome]]="A", 0, (L39-1))</f>
        <v>0</v>
      </c>
      <c r="L39">
        <v>2</v>
      </c>
    </row>
    <row r="40" spans="1:15">
      <c r="A40">
        <v>8</v>
      </c>
      <c r="B40">
        <v>3</v>
      </c>
      <c r="C40">
        <v>2</v>
      </c>
      <c r="D40">
        <v>1</v>
      </c>
      <c r="E40" t="s">
        <v>46</v>
      </c>
      <c r="F40">
        <v>1</v>
      </c>
      <c r="G40" t="str">
        <f>CONCATENATE(taskOutcomes[[#This Row],[Outcome]],taskOutcomes[[#This Row],[Assists]])</f>
        <v>A1</v>
      </c>
      <c r="H40">
        <f>IF(taskOutcomes[[#This Row],[Outcome]]="A", 0, (I40-1))</f>
        <v>0</v>
      </c>
      <c r="I40">
        <v>4</v>
      </c>
      <c r="K40">
        <f>IF(taskOutcomes[[#This Row],[Outcome]]="A", 0, (L40-1))</f>
        <v>0</v>
      </c>
      <c r="L40">
        <v>3</v>
      </c>
      <c r="M40" t="s">
        <v>803</v>
      </c>
      <c r="N40" t="s">
        <v>109</v>
      </c>
      <c r="O40" s="13" t="s">
        <v>804</v>
      </c>
    </row>
    <row r="41" spans="1:15">
      <c r="A41">
        <v>9</v>
      </c>
      <c r="B41">
        <v>1</v>
      </c>
      <c r="C41">
        <v>1</v>
      </c>
      <c r="D41">
        <v>1</v>
      </c>
      <c r="E41" t="s">
        <v>46</v>
      </c>
      <c r="F41">
        <v>0</v>
      </c>
      <c r="G41" t="str">
        <f>CONCATENATE(taskOutcomes[[#This Row],[Outcome]],taskOutcomes[[#This Row],[Assists]])</f>
        <v>A0</v>
      </c>
      <c r="H41">
        <f>IF(taskOutcomes[[#This Row],[Outcome]]="A", 0, (I41-1))</f>
        <v>0</v>
      </c>
      <c r="K41">
        <f>IF(taskOutcomes[[#This Row],[Outcome]]="A", 0, (L41-1))</f>
        <v>0</v>
      </c>
    </row>
    <row r="42" spans="1:15">
      <c r="A42">
        <v>9</v>
      </c>
      <c r="B42">
        <v>2</v>
      </c>
      <c r="C42">
        <v>3</v>
      </c>
      <c r="D42">
        <v>1</v>
      </c>
      <c r="E42" t="s">
        <v>46</v>
      </c>
      <c r="F42">
        <v>1</v>
      </c>
      <c r="G42" t="str">
        <f>CONCATENATE(taskOutcomes[[#This Row],[Outcome]],taskOutcomes[[#This Row],[Assists]])</f>
        <v>A1</v>
      </c>
      <c r="H42">
        <f>IF(taskOutcomes[[#This Row],[Outcome]]="A", 0, (I42-1))</f>
        <v>0</v>
      </c>
      <c r="I42">
        <v>1</v>
      </c>
      <c r="J42" t="s">
        <v>805</v>
      </c>
      <c r="K42">
        <f>IF(taskOutcomes[[#This Row],[Outcome]]="A", 0, (L42-1))</f>
        <v>0</v>
      </c>
      <c r="L42">
        <v>1</v>
      </c>
      <c r="M42" t="s">
        <v>806</v>
      </c>
      <c r="N42" t="s">
        <v>517</v>
      </c>
    </row>
    <row r="43" spans="1:15">
      <c r="A43">
        <v>9</v>
      </c>
      <c r="B43">
        <v>3</v>
      </c>
      <c r="C43">
        <v>2</v>
      </c>
      <c r="D43">
        <v>1</v>
      </c>
      <c r="E43" t="s">
        <v>46</v>
      </c>
      <c r="F43">
        <v>2</v>
      </c>
      <c r="G43" t="str">
        <f>CONCATENATE(taskOutcomes[[#This Row],[Outcome]],taskOutcomes[[#This Row],[Assists]])</f>
        <v>A2</v>
      </c>
      <c r="H43">
        <f>IF(taskOutcomes[[#This Row],[Outcome]]="A", 0, (I43-1))</f>
        <v>0</v>
      </c>
      <c r="K43">
        <f>IF(taskOutcomes[[#This Row],[Outcome]]="A", 0, (L43-1))</f>
        <v>0</v>
      </c>
    </row>
    <row r="44" spans="1:15">
      <c r="A44">
        <v>9</v>
      </c>
      <c r="B44">
        <v>3</v>
      </c>
      <c r="C44">
        <v>2</v>
      </c>
      <c r="D44">
        <v>2</v>
      </c>
      <c r="E44" t="s">
        <v>116</v>
      </c>
      <c r="F44">
        <v>2</v>
      </c>
      <c r="G44" t="str">
        <f>CONCATENATE(taskOutcomes[[#This Row],[Outcome]],taskOutcomes[[#This Row],[Assists]])</f>
        <v>S2</v>
      </c>
      <c r="H44">
        <f>IF(taskOutcomes[[#This Row],[Outcome]]="A", 0, (I44-1))</f>
        <v>2</v>
      </c>
      <c r="I44">
        <v>3</v>
      </c>
      <c r="J44" t="s">
        <v>807</v>
      </c>
      <c r="K44">
        <f>IF(taskOutcomes[[#This Row],[Outcome]]="A", 0, (L44-1))</f>
        <v>2</v>
      </c>
      <c r="L44">
        <v>3</v>
      </c>
      <c r="M44" t="s">
        <v>808</v>
      </c>
      <c r="N44" t="s">
        <v>109</v>
      </c>
      <c r="O44" s="13" t="s">
        <v>809</v>
      </c>
    </row>
    <row r="45" spans="1:15" ht="48">
      <c r="A45">
        <v>9</v>
      </c>
      <c r="B45">
        <v>4</v>
      </c>
      <c r="C45">
        <v>8</v>
      </c>
      <c r="D45">
        <v>1</v>
      </c>
      <c r="E45" t="s">
        <v>116</v>
      </c>
      <c r="F45">
        <v>0</v>
      </c>
      <c r="G45" t="str">
        <f>CONCATENATE(taskOutcomes[[#This Row],[Outcome]],taskOutcomes[[#This Row],[Assists]])</f>
        <v>S0</v>
      </c>
      <c r="H45">
        <f>IF(taskOutcomes[[#This Row],[Outcome]]="A", 0, (I45-1))</f>
        <v>3</v>
      </c>
      <c r="I45">
        <v>4</v>
      </c>
      <c r="J45" t="s">
        <v>810</v>
      </c>
      <c r="K45">
        <f>IF(taskOutcomes[[#This Row],[Outcome]]="A", 0, (L45-1))</f>
        <v>4</v>
      </c>
      <c r="L45">
        <v>5</v>
      </c>
      <c r="O45" s="13" t="s">
        <v>811</v>
      </c>
    </row>
    <row r="46" spans="1:15">
      <c r="A46">
        <v>9</v>
      </c>
      <c r="B46">
        <v>5</v>
      </c>
      <c r="C46">
        <v>6</v>
      </c>
      <c r="D46">
        <v>1</v>
      </c>
      <c r="E46" t="s">
        <v>46</v>
      </c>
      <c r="F46">
        <v>0</v>
      </c>
      <c r="G46" t="str">
        <f>CONCATENATE(taskOutcomes[[#This Row],[Outcome]],taskOutcomes[[#This Row],[Assists]])</f>
        <v>A0</v>
      </c>
      <c r="H46">
        <f>IF(taskOutcomes[[#This Row],[Outcome]]="A", 0, (I46-1))</f>
        <v>0</v>
      </c>
      <c r="I46">
        <v>5</v>
      </c>
      <c r="K46">
        <f>IF(taskOutcomes[[#This Row],[Outcome]]="A", 0, (L46-1))</f>
        <v>0</v>
      </c>
      <c r="L46">
        <v>5</v>
      </c>
    </row>
    <row r="47" spans="1:15">
      <c r="A47">
        <v>10</v>
      </c>
      <c r="B47">
        <v>1</v>
      </c>
      <c r="C47">
        <v>1</v>
      </c>
      <c r="D47">
        <v>1</v>
      </c>
      <c r="E47" t="s">
        <v>46</v>
      </c>
      <c r="F47">
        <v>0</v>
      </c>
      <c r="G47" s="3" t="str">
        <f>CONCATENATE(taskOutcomes[[#This Row],[Outcome]],taskOutcomes[[#This Row],[Assists]])</f>
        <v>A0</v>
      </c>
      <c r="H47">
        <f>IF(taskOutcomes[[#This Row],[Outcome]]="A", 0, (I47-1))</f>
        <v>0</v>
      </c>
      <c r="K47">
        <f>IF(taskOutcomes[[#This Row],[Outcome]]="A", 0, (L47-1))</f>
        <v>0</v>
      </c>
    </row>
    <row r="48" spans="1:15">
      <c r="A48">
        <v>10</v>
      </c>
      <c r="B48">
        <v>1</v>
      </c>
      <c r="C48">
        <v>1</v>
      </c>
      <c r="D48">
        <v>2</v>
      </c>
      <c r="E48" t="s">
        <v>116</v>
      </c>
      <c r="F48">
        <v>0</v>
      </c>
      <c r="G48" s="3" t="str">
        <f>CONCATENATE(taskOutcomes[[#This Row],[Outcome]],taskOutcomes[[#This Row],[Assists]])</f>
        <v>S0</v>
      </c>
      <c r="H48">
        <f>IF(taskOutcomes[[#This Row],[Outcome]]="A", 0, (I48-1))</f>
        <v>3</v>
      </c>
      <c r="I48">
        <v>4</v>
      </c>
      <c r="J48" t="s">
        <v>812</v>
      </c>
      <c r="K48">
        <f>IF(taskOutcomes[[#This Row],[Outcome]]="A", 0, (L48-1))</f>
        <v>4</v>
      </c>
      <c r="L48">
        <v>5</v>
      </c>
      <c r="M48" t="s">
        <v>813</v>
      </c>
      <c r="O48" s="13" t="s">
        <v>814</v>
      </c>
    </row>
    <row r="49" spans="1:15">
      <c r="A49">
        <v>10</v>
      </c>
      <c r="B49">
        <v>2</v>
      </c>
      <c r="C49">
        <v>3</v>
      </c>
      <c r="D49">
        <v>1</v>
      </c>
      <c r="E49" t="s">
        <v>116</v>
      </c>
      <c r="F49">
        <v>0</v>
      </c>
      <c r="G49" s="3" t="str">
        <f>CONCATENATE(taskOutcomes[[#This Row],[Outcome]],taskOutcomes[[#This Row],[Assists]])</f>
        <v>S0</v>
      </c>
      <c r="H49">
        <f>IF(taskOutcomes[[#This Row],[Outcome]]="A", 0, (I49-1))</f>
        <v>4</v>
      </c>
      <c r="I49">
        <v>5</v>
      </c>
      <c r="J49" t="s">
        <v>815</v>
      </c>
      <c r="K49">
        <f>IF(taskOutcomes[[#This Row],[Outcome]]="A", 0, (L49-1))</f>
        <v>4</v>
      </c>
      <c r="L49">
        <v>5</v>
      </c>
      <c r="M49" t="s">
        <v>816</v>
      </c>
      <c r="N49" t="s">
        <v>817</v>
      </c>
    </row>
    <row r="50" spans="1:15">
      <c r="A50">
        <v>10</v>
      </c>
      <c r="B50">
        <v>3</v>
      </c>
      <c r="C50">
        <v>9</v>
      </c>
      <c r="D50">
        <v>1</v>
      </c>
      <c r="E50" t="s">
        <v>46</v>
      </c>
      <c r="F50">
        <v>0</v>
      </c>
      <c r="G50" s="3" t="str">
        <f>CONCATENATE(taskOutcomes[[#This Row],[Outcome]],taskOutcomes[[#This Row],[Assists]])</f>
        <v>A0</v>
      </c>
      <c r="H50">
        <f>IF(taskOutcomes[[#This Row],[Outcome]]="A", 0, (I50-1))</f>
        <v>0</v>
      </c>
      <c r="I50">
        <v>1</v>
      </c>
      <c r="J50" t="s">
        <v>818</v>
      </c>
      <c r="K50">
        <f>IF(taskOutcomes[[#This Row],[Outcome]]="A", 0, (L50-1))</f>
        <v>0</v>
      </c>
      <c r="L50">
        <v>1</v>
      </c>
      <c r="M50" t="s">
        <v>819</v>
      </c>
      <c r="O50" s="13" t="s">
        <v>820</v>
      </c>
    </row>
    <row r="51" spans="1:15">
      <c r="A51">
        <v>10</v>
      </c>
      <c r="B51">
        <v>4</v>
      </c>
      <c r="C51">
        <v>2</v>
      </c>
      <c r="D51">
        <v>1</v>
      </c>
      <c r="E51" t="s">
        <v>116</v>
      </c>
      <c r="F51">
        <v>0</v>
      </c>
      <c r="G51" s="3" t="str">
        <f>CONCATENATE(taskOutcomes[[#This Row],[Outcome]],taskOutcomes[[#This Row],[Assists]])</f>
        <v>S0</v>
      </c>
      <c r="H51">
        <f>IF(taskOutcomes[[#This Row],[Outcome]]="A", 0, (I51-1))</f>
        <v>3</v>
      </c>
      <c r="I51">
        <v>4</v>
      </c>
      <c r="J51" t="s">
        <v>821</v>
      </c>
      <c r="K51">
        <f>IF(taskOutcomes[[#This Row],[Outcome]]="A", 0, (L51-1))</f>
        <v>3</v>
      </c>
      <c r="L51">
        <v>4</v>
      </c>
      <c r="M51" t="s">
        <v>822</v>
      </c>
      <c r="N51" t="s">
        <v>823</v>
      </c>
    </row>
    <row r="52" spans="1:15">
      <c r="A52">
        <v>10</v>
      </c>
      <c r="B52">
        <v>5</v>
      </c>
      <c r="C52">
        <v>8</v>
      </c>
      <c r="D52">
        <v>1</v>
      </c>
      <c r="E52" t="s">
        <v>116</v>
      </c>
      <c r="F52">
        <v>0</v>
      </c>
      <c r="G52" s="3" t="str">
        <f>CONCATENATE(taskOutcomes[[#This Row],[Outcome]],taskOutcomes[[#This Row],[Assists]])</f>
        <v>S0</v>
      </c>
      <c r="H52">
        <f>IF(taskOutcomes[[#This Row],[Outcome]]="A", 0, (I52-1))</f>
        <v>3</v>
      </c>
      <c r="I52">
        <v>4</v>
      </c>
      <c r="K52">
        <f>IF(taskOutcomes[[#This Row],[Outcome]]="A", 0, (L52-1))</f>
        <v>3</v>
      </c>
      <c r="L52">
        <v>4</v>
      </c>
    </row>
    <row r="53" spans="1:15">
      <c r="A53">
        <v>11</v>
      </c>
      <c r="B53">
        <v>1</v>
      </c>
      <c r="C53">
        <v>1</v>
      </c>
      <c r="D53">
        <v>1</v>
      </c>
      <c r="E53" t="s">
        <v>46</v>
      </c>
      <c r="F53">
        <v>1</v>
      </c>
      <c r="G53" s="3" t="str">
        <f>CONCATENATE(taskOutcomes[[#This Row],[Outcome]],taskOutcomes[[#This Row],[Assists]])</f>
        <v>A1</v>
      </c>
      <c r="H53">
        <f>IF(taskOutcomes[[#This Row],[Outcome]]="A", 0, (I53-1))</f>
        <v>0</v>
      </c>
      <c r="I53">
        <v>3</v>
      </c>
      <c r="J53" t="s">
        <v>824</v>
      </c>
      <c r="K53">
        <f>IF(taskOutcomes[[#This Row],[Outcome]]="A", 0, (L53-1))</f>
        <v>0</v>
      </c>
      <c r="L53">
        <v>4</v>
      </c>
      <c r="M53" t="s">
        <v>825</v>
      </c>
      <c r="N53" t="s">
        <v>109</v>
      </c>
    </row>
    <row r="54" spans="1:15">
      <c r="A54">
        <v>11</v>
      </c>
      <c r="B54">
        <v>2</v>
      </c>
      <c r="C54">
        <v>2</v>
      </c>
      <c r="D54">
        <v>1</v>
      </c>
      <c r="E54" t="s">
        <v>46</v>
      </c>
      <c r="F54">
        <v>0</v>
      </c>
      <c r="G54" s="3" t="str">
        <f>CONCATENATE(taskOutcomes[[#This Row],[Outcome]],taskOutcomes[[#This Row],[Assists]])</f>
        <v>A0</v>
      </c>
      <c r="H54">
        <f>IF(taskOutcomes[[#This Row],[Outcome]]="A", 0, (I54-1))</f>
        <v>0</v>
      </c>
      <c r="I54">
        <v>5</v>
      </c>
      <c r="J54" t="s">
        <v>826</v>
      </c>
      <c r="K54">
        <f>IF(taskOutcomes[[#This Row],[Outcome]]="A", 0, (L54-1))</f>
        <v>0</v>
      </c>
      <c r="L54">
        <v>5</v>
      </c>
      <c r="M54" t="s">
        <v>827</v>
      </c>
      <c r="N54" t="s">
        <v>109</v>
      </c>
      <c r="O54" s="13" t="s">
        <v>828</v>
      </c>
    </row>
    <row r="55" spans="1:15" ht="32.1">
      <c r="A55">
        <v>11</v>
      </c>
      <c r="B55">
        <v>3</v>
      </c>
      <c r="C55">
        <v>8</v>
      </c>
      <c r="D55">
        <v>1</v>
      </c>
      <c r="E55" t="s">
        <v>116</v>
      </c>
      <c r="F55">
        <v>0</v>
      </c>
      <c r="G55" s="3" t="str">
        <f>CONCATENATE(taskOutcomes[[#This Row],[Outcome]],taskOutcomes[[#This Row],[Assists]])</f>
        <v>S0</v>
      </c>
      <c r="H55">
        <f>IF(taskOutcomes[[#This Row],[Outcome]]="A", 0, (I55-1))</f>
        <v>3</v>
      </c>
      <c r="I55">
        <v>4</v>
      </c>
      <c r="J55" t="s">
        <v>829</v>
      </c>
      <c r="K55">
        <f>IF(taskOutcomes[[#This Row],[Outcome]]="A", 0, (L55-1))</f>
        <v>4</v>
      </c>
      <c r="L55">
        <v>5</v>
      </c>
      <c r="M55" t="s">
        <v>830</v>
      </c>
      <c r="O55" s="13" t="s">
        <v>831</v>
      </c>
    </row>
    <row r="56" spans="1:15">
      <c r="A56">
        <v>11</v>
      </c>
      <c r="B56">
        <v>4</v>
      </c>
      <c r="C56">
        <v>6</v>
      </c>
      <c r="D56">
        <v>1</v>
      </c>
      <c r="E56" t="s">
        <v>116</v>
      </c>
      <c r="F56">
        <v>0</v>
      </c>
      <c r="G56" s="3" t="str">
        <f>CONCATENATE(taskOutcomes[[#This Row],[Outcome]],taskOutcomes[[#This Row],[Assists]])</f>
        <v>S0</v>
      </c>
      <c r="H56">
        <f>IF(taskOutcomes[[#This Row],[Outcome]]="A", 0, (I56-1))</f>
        <v>4</v>
      </c>
      <c r="I56">
        <v>5</v>
      </c>
      <c r="K56">
        <f>IF(taskOutcomes[[#This Row],[Outcome]]="A", 0, (L56-1))</f>
        <v>4</v>
      </c>
      <c r="L56">
        <v>5</v>
      </c>
      <c r="M56" t="s">
        <v>832</v>
      </c>
    </row>
    <row r="57" spans="1:15">
      <c r="A57">
        <v>12</v>
      </c>
      <c r="B57">
        <v>1</v>
      </c>
      <c r="C57">
        <v>1</v>
      </c>
      <c r="D57">
        <v>1</v>
      </c>
      <c r="E57" t="s">
        <v>46</v>
      </c>
      <c r="F57">
        <v>1</v>
      </c>
      <c r="G57" s="3" t="str">
        <f>CONCATENATE(taskOutcomes[[#This Row],[Outcome]],taskOutcomes[[#This Row],[Assists]])</f>
        <v>A1</v>
      </c>
      <c r="H57" s="3">
        <f>IF(taskOutcomes[[#This Row],[Outcome]]="A", 0, (I57-1))</f>
        <v>0</v>
      </c>
      <c r="I57">
        <v>3</v>
      </c>
      <c r="J57" t="s">
        <v>833</v>
      </c>
      <c r="K57" s="3">
        <f>IF(taskOutcomes[[#This Row],[Outcome]]="A", 0, (L57-1))</f>
        <v>0</v>
      </c>
      <c r="L57">
        <v>3</v>
      </c>
      <c r="M57" t="s">
        <v>834</v>
      </c>
    </row>
    <row r="58" spans="1:15">
      <c r="A58">
        <v>12</v>
      </c>
      <c r="B58">
        <v>2</v>
      </c>
      <c r="C58">
        <v>3</v>
      </c>
      <c r="D58">
        <v>1</v>
      </c>
      <c r="E58" t="s">
        <v>46</v>
      </c>
      <c r="F58">
        <v>0</v>
      </c>
      <c r="G58" s="3" t="str">
        <f>CONCATENATE(taskOutcomes[[#This Row],[Outcome]],taskOutcomes[[#This Row],[Assists]])</f>
        <v>A0</v>
      </c>
      <c r="H58" s="3">
        <f>IF(taskOutcomes[[#This Row],[Outcome]]="A", 0, (I58-1))</f>
        <v>0</v>
      </c>
      <c r="K58" s="3">
        <f>IF(taskOutcomes[[#This Row],[Outcome]]="A", 0, (L58-1))</f>
        <v>0</v>
      </c>
    </row>
    <row r="59" spans="1:15">
      <c r="A59">
        <v>12</v>
      </c>
      <c r="B59">
        <v>2</v>
      </c>
      <c r="C59">
        <v>3</v>
      </c>
      <c r="D59">
        <v>2</v>
      </c>
      <c r="E59" t="s">
        <v>46</v>
      </c>
      <c r="F59">
        <v>1</v>
      </c>
      <c r="G59" s="3" t="str">
        <f>CONCATENATE(taskOutcomes[[#This Row],[Outcome]],taskOutcomes[[#This Row],[Assists]])</f>
        <v>A1</v>
      </c>
      <c r="H59" s="3">
        <f>IF(taskOutcomes[[#This Row],[Outcome]]="A", 0, (I59-1))</f>
        <v>0</v>
      </c>
      <c r="K59" s="3">
        <f>IF(taskOutcomes[[#This Row],[Outcome]]="A", 0, (L59-1))</f>
        <v>0</v>
      </c>
    </row>
    <row r="60" spans="1:15">
      <c r="A60">
        <v>12</v>
      </c>
      <c r="B60">
        <v>2</v>
      </c>
      <c r="C60">
        <v>3</v>
      </c>
      <c r="D60">
        <v>3</v>
      </c>
      <c r="E60" t="s">
        <v>46</v>
      </c>
      <c r="F60">
        <v>0</v>
      </c>
      <c r="G60" s="3" t="str">
        <f>CONCATENATE(taskOutcomes[[#This Row],[Outcome]],taskOutcomes[[#This Row],[Assists]])</f>
        <v>A0</v>
      </c>
      <c r="H60" s="3">
        <f>IF(taskOutcomes[[#This Row],[Outcome]]="A", 0, (I60-1))</f>
        <v>0</v>
      </c>
      <c r="I60">
        <v>2</v>
      </c>
      <c r="J60" t="s">
        <v>835</v>
      </c>
      <c r="K60" s="3">
        <f>IF(taskOutcomes[[#This Row],[Outcome]]="A", 0, (L60-1))</f>
        <v>0</v>
      </c>
      <c r="L60">
        <v>3</v>
      </c>
      <c r="M60" t="s">
        <v>836</v>
      </c>
      <c r="N60" t="s">
        <v>109</v>
      </c>
      <c r="O60" s="13" t="s">
        <v>837</v>
      </c>
    </row>
    <row r="61" spans="1:15">
      <c r="A61">
        <v>12</v>
      </c>
      <c r="B61">
        <v>3</v>
      </c>
      <c r="C61">
        <v>2</v>
      </c>
      <c r="D61">
        <v>1</v>
      </c>
      <c r="E61" t="s">
        <v>46</v>
      </c>
      <c r="F61">
        <v>0</v>
      </c>
      <c r="G61" s="3" t="str">
        <f>CONCATENATE(taskOutcomes[[#This Row],[Outcome]],taskOutcomes[[#This Row],[Assists]])</f>
        <v>A0</v>
      </c>
      <c r="H61" s="3">
        <f>IF(taskOutcomes[[#This Row],[Outcome]]="A", 0, (I61-1))</f>
        <v>0</v>
      </c>
      <c r="I61">
        <v>4</v>
      </c>
      <c r="J61" t="s">
        <v>838</v>
      </c>
      <c r="K61" s="3">
        <f>IF(taskOutcomes[[#This Row],[Outcome]]="A", 0, (L61-1))</f>
        <v>0</v>
      </c>
      <c r="L61">
        <v>4</v>
      </c>
      <c r="M61" t="s">
        <v>839</v>
      </c>
      <c r="N61" t="s">
        <v>109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F3377-FA4C-4748-BF54-9325F0DE1278}">
  <dimension ref="A1:F53"/>
  <sheetViews>
    <sheetView workbookViewId="0" xr3:uid="{690FD119-A9EF-5FD3-9C2A-5B5FD1AE0A09}">
      <selection activeCell="D1" sqref="D1"/>
    </sheetView>
  </sheetViews>
  <sheetFormatPr defaultColWidth="8.875" defaultRowHeight="20.25" customHeight="1"/>
  <cols>
    <col min="1" max="1" width="18.375" style="25" customWidth="1"/>
    <col min="2" max="2" width="15.5" style="25" customWidth="1"/>
    <col min="3" max="3" width="16.125" style="25" bestFit="1" customWidth="1"/>
    <col min="4" max="4" width="108.625" style="25" bestFit="1" customWidth="1"/>
    <col min="5" max="5" width="26.125" style="25" bestFit="1" customWidth="1"/>
    <col min="6" max="6" width="10.5" style="25" bestFit="1" customWidth="1"/>
    <col min="7" max="16384" width="8.875" style="25"/>
  </cols>
  <sheetData>
    <row r="1" spans="1:6" ht="20.25" customHeight="1">
      <c r="A1" s="25" t="s">
        <v>124</v>
      </c>
      <c r="B1" s="25" t="s">
        <v>840</v>
      </c>
      <c r="C1" s="25" t="s">
        <v>841</v>
      </c>
      <c r="D1" s="25" t="s">
        <v>842</v>
      </c>
      <c r="E1" s="25" t="s">
        <v>843</v>
      </c>
      <c r="F1" s="25" t="s">
        <v>844</v>
      </c>
    </row>
    <row r="2" spans="1:6" ht="20.25" customHeight="1">
      <c r="A2" s="25" t="s">
        <v>132</v>
      </c>
      <c r="B2" s="25" t="s">
        <v>845</v>
      </c>
      <c r="C2" s="25" t="s">
        <v>5</v>
      </c>
      <c r="D2" s="25" t="s">
        <v>846</v>
      </c>
      <c r="E2" s="25" t="s">
        <v>847</v>
      </c>
      <c r="F2" s="25">
        <v>3</v>
      </c>
    </row>
    <row r="3" spans="1:6" ht="20.25" customHeight="1">
      <c r="A3" s="25" t="s">
        <v>132</v>
      </c>
      <c r="B3" s="25" t="s">
        <v>848</v>
      </c>
      <c r="C3" s="25" t="s">
        <v>5</v>
      </c>
      <c r="D3" s="25" t="s">
        <v>849</v>
      </c>
      <c r="E3" s="25" t="s">
        <v>850</v>
      </c>
      <c r="F3" s="25">
        <v>3</v>
      </c>
    </row>
    <row r="4" spans="1:6" ht="20.25" customHeight="1">
      <c r="A4" s="25" t="s">
        <v>132</v>
      </c>
      <c r="B4" s="25" t="s">
        <v>851</v>
      </c>
      <c r="C4" s="25" t="s">
        <v>7</v>
      </c>
      <c r="D4" s="25" t="s">
        <v>852</v>
      </c>
      <c r="E4" s="25" t="s">
        <v>853</v>
      </c>
      <c r="F4" s="25">
        <v>3</v>
      </c>
    </row>
    <row r="5" spans="1:6" ht="37.5" customHeight="1">
      <c r="A5" s="25" t="s">
        <v>132</v>
      </c>
      <c r="B5" s="25" t="s">
        <v>854</v>
      </c>
      <c r="C5" s="25" t="s">
        <v>7</v>
      </c>
      <c r="D5" s="25" t="s">
        <v>855</v>
      </c>
      <c r="E5" s="25" t="s">
        <v>856</v>
      </c>
      <c r="F5" s="25">
        <v>5</v>
      </c>
    </row>
    <row r="6" spans="1:6" ht="20.25" customHeight="1">
      <c r="A6" s="25" t="s">
        <v>132</v>
      </c>
      <c r="B6" s="25" t="s">
        <v>857</v>
      </c>
      <c r="C6" s="25" t="s">
        <v>6</v>
      </c>
      <c r="D6" s="25" t="s">
        <v>858</v>
      </c>
      <c r="E6" s="25" t="s">
        <v>859</v>
      </c>
      <c r="F6" s="25">
        <v>1</v>
      </c>
    </row>
    <row r="7" spans="1:6" ht="33.75" customHeight="1">
      <c r="A7" s="25" t="s">
        <v>132</v>
      </c>
      <c r="B7" s="25" t="s">
        <v>860</v>
      </c>
      <c r="C7" s="25" t="s">
        <v>6</v>
      </c>
      <c r="D7" s="25" t="s">
        <v>861</v>
      </c>
      <c r="E7" s="25" t="s">
        <v>859</v>
      </c>
      <c r="F7" s="25">
        <v>1</v>
      </c>
    </row>
    <row r="8" spans="1:6" ht="30.75" customHeight="1">
      <c r="A8" s="25" t="s">
        <v>132</v>
      </c>
      <c r="B8" s="25" t="s">
        <v>862</v>
      </c>
      <c r="C8" s="25" t="s">
        <v>6</v>
      </c>
      <c r="D8" s="25" t="s">
        <v>863</v>
      </c>
      <c r="E8" s="25" t="s">
        <v>864</v>
      </c>
      <c r="F8" s="25">
        <v>4</v>
      </c>
    </row>
    <row r="9" spans="1:6" ht="33" customHeight="1">
      <c r="A9" s="25" t="s">
        <v>135</v>
      </c>
      <c r="B9" s="25" t="s">
        <v>865</v>
      </c>
      <c r="C9" s="25" t="s">
        <v>4</v>
      </c>
      <c r="D9" s="25" t="s">
        <v>866</v>
      </c>
      <c r="E9" s="25" t="s">
        <v>853</v>
      </c>
      <c r="F9" s="25">
        <v>2</v>
      </c>
    </row>
    <row r="10" spans="1:6" ht="20.25" customHeight="1">
      <c r="A10" s="25" t="s">
        <v>135</v>
      </c>
      <c r="B10" s="25" t="s">
        <v>867</v>
      </c>
      <c r="C10" s="25" t="s">
        <v>4</v>
      </c>
      <c r="D10" s="25" t="s">
        <v>868</v>
      </c>
      <c r="E10" s="25" t="s">
        <v>856</v>
      </c>
      <c r="F10" s="25">
        <v>2</v>
      </c>
    </row>
    <row r="11" spans="1:6" ht="20.25" customHeight="1">
      <c r="A11" s="25" t="s">
        <v>135</v>
      </c>
      <c r="B11" s="25" t="s">
        <v>869</v>
      </c>
      <c r="C11" s="25" t="s">
        <v>4</v>
      </c>
      <c r="D11" s="25" t="s">
        <v>870</v>
      </c>
      <c r="E11" s="25" t="s">
        <v>871</v>
      </c>
      <c r="F11" s="25">
        <v>3</v>
      </c>
    </row>
    <row r="12" spans="1:6" ht="33" customHeight="1">
      <c r="A12" s="25" t="s">
        <v>135</v>
      </c>
      <c r="B12" s="25" t="s">
        <v>872</v>
      </c>
      <c r="C12" s="25" t="s">
        <v>6</v>
      </c>
      <c r="D12" s="25" t="s">
        <v>873</v>
      </c>
      <c r="E12" s="25" t="s">
        <v>853</v>
      </c>
      <c r="F12" s="25">
        <v>3</v>
      </c>
    </row>
    <row r="13" spans="1:6" ht="29.25" customHeight="1">
      <c r="A13" s="25" t="s">
        <v>135</v>
      </c>
      <c r="B13" s="25" t="s">
        <v>874</v>
      </c>
      <c r="C13" s="25" t="s">
        <v>6</v>
      </c>
      <c r="D13" s="25" t="s">
        <v>875</v>
      </c>
      <c r="E13" s="25" t="s">
        <v>856</v>
      </c>
      <c r="F13" s="25">
        <v>2</v>
      </c>
    </row>
    <row r="14" spans="1:6" ht="31.5" customHeight="1">
      <c r="A14" s="25" t="s">
        <v>135</v>
      </c>
      <c r="B14" s="25" t="s">
        <v>876</v>
      </c>
      <c r="C14" s="25" t="s">
        <v>6</v>
      </c>
      <c r="D14" s="25" t="s">
        <v>877</v>
      </c>
      <c r="E14" s="25" t="s">
        <v>859</v>
      </c>
      <c r="F14" s="25">
        <v>2</v>
      </c>
    </row>
    <row r="15" spans="1:6" ht="20.25" customHeight="1">
      <c r="A15" s="25" t="s">
        <v>135</v>
      </c>
      <c r="B15" s="25" t="s">
        <v>878</v>
      </c>
      <c r="C15" s="25" t="s">
        <v>6</v>
      </c>
      <c r="D15" s="25" t="s">
        <v>879</v>
      </c>
      <c r="E15" s="25" t="s">
        <v>859</v>
      </c>
      <c r="F15" s="25">
        <v>2</v>
      </c>
    </row>
    <row r="16" spans="1:6" ht="34.5" customHeight="1">
      <c r="A16" s="25" t="s">
        <v>135</v>
      </c>
      <c r="B16" s="25" t="s">
        <v>880</v>
      </c>
      <c r="C16" s="25" t="s">
        <v>8</v>
      </c>
      <c r="D16" s="25" t="s">
        <v>881</v>
      </c>
      <c r="E16" s="25" t="s">
        <v>882</v>
      </c>
      <c r="F16" s="25">
        <v>5</v>
      </c>
    </row>
    <row r="17" spans="1:6" ht="30" customHeight="1">
      <c r="A17" s="25" t="s">
        <v>138</v>
      </c>
      <c r="B17" s="25">
        <v>0.60069444444444442</v>
      </c>
      <c r="C17" s="25" t="s">
        <v>5</v>
      </c>
      <c r="D17" s="25" t="s">
        <v>883</v>
      </c>
      <c r="E17" s="25" t="s">
        <v>859</v>
      </c>
      <c r="F17" s="25">
        <v>4</v>
      </c>
    </row>
    <row r="18" spans="1:6" ht="20.25" customHeight="1">
      <c r="A18" s="25" t="s">
        <v>138</v>
      </c>
      <c r="B18" s="25" t="s">
        <v>884</v>
      </c>
      <c r="C18" s="25" t="s">
        <v>5</v>
      </c>
      <c r="D18" s="25" t="s">
        <v>885</v>
      </c>
      <c r="E18" s="25" t="s">
        <v>859</v>
      </c>
      <c r="F18" s="25">
        <v>3</v>
      </c>
    </row>
    <row r="19" spans="1:6" ht="20.25" customHeight="1">
      <c r="A19" s="25" t="s">
        <v>138</v>
      </c>
      <c r="B19" s="25" t="s">
        <v>886</v>
      </c>
      <c r="C19" s="25" t="s">
        <v>7</v>
      </c>
      <c r="D19" s="25" t="s">
        <v>887</v>
      </c>
      <c r="E19" s="25" t="s">
        <v>882</v>
      </c>
      <c r="F19" s="25">
        <v>3</v>
      </c>
    </row>
    <row r="20" spans="1:6" ht="36" customHeight="1">
      <c r="A20" s="25" t="s">
        <v>138</v>
      </c>
      <c r="B20" s="25" t="s">
        <v>888</v>
      </c>
      <c r="C20" s="25" t="s">
        <v>7</v>
      </c>
      <c r="D20" s="25" t="s">
        <v>889</v>
      </c>
      <c r="E20" s="25" t="s">
        <v>853</v>
      </c>
      <c r="F20" s="25">
        <v>5</v>
      </c>
    </row>
    <row r="21" spans="1:6" ht="27" customHeight="1">
      <c r="A21" s="25" t="s">
        <v>138</v>
      </c>
      <c r="B21" s="25" t="s">
        <v>890</v>
      </c>
      <c r="C21" s="25" t="s">
        <v>6</v>
      </c>
      <c r="D21" s="25" t="s">
        <v>891</v>
      </c>
      <c r="E21" s="25" t="s">
        <v>853</v>
      </c>
      <c r="F21" s="25">
        <v>3</v>
      </c>
    </row>
    <row r="22" spans="1:6" ht="48.75" customHeight="1">
      <c r="A22" s="25" t="s">
        <v>138</v>
      </c>
      <c r="B22" s="25" t="s">
        <v>892</v>
      </c>
      <c r="C22" s="25" t="s">
        <v>6</v>
      </c>
      <c r="D22" s="25" t="s">
        <v>893</v>
      </c>
      <c r="E22" s="25" t="s">
        <v>871</v>
      </c>
      <c r="F22" s="25">
        <v>4</v>
      </c>
    </row>
    <row r="23" spans="1:6" ht="20.25" customHeight="1">
      <c r="A23" s="25" t="s">
        <v>141</v>
      </c>
      <c r="B23" s="25" t="s">
        <v>894</v>
      </c>
      <c r="C23" s="25" t="s">
        <v>5</v>
      </c>
      <c r="D23" s="25" t="s">
        <v>895</v>
      </c>
      <c r="E23" s="25" t="s">
        <v>859</v>
      </c>
      <c r="F23" s="25">
        <v>2</v>
      </c>
    </row>
    <row r="24" spans="1:6" ht="33.75" customHeight="1">
      <c r="A24" s="25" t="s">
        <v>141</v>
      </c>
      <c r="B24" s="25" t="s">
        <v>876</v>
      </c>
      <c r="C24" s="25" t="s">
        <v>7</v>
      </c>
      <c r="D24" s="25" t="s">
        <v>896</v>
      </c>
      <c r="E24" s="25" t="s">
        <v>882</v>
      </c>
      <c r="F24" s="25">
        <v>5</v>
      </c>
    </row>
    <row r="25" spans="1:6" ht="39.75" customHeight="1">
      <c r="A25" s="25" t="s">
        <v>141</v>
      </c>
      <c r="B25" s="25" t="s">
        <v>897</v>
      </c>
      <c r="C25" s="25" t="s">
        <v>6</v>
      </c>
      <c r="D25" s="25" t="s">
        <v>898</v>
      </c>
      <c r="E25" s="25" t="s">
        <v>853</v>
      </c>
      <c r="F25" s="25">
        <v>3</v>
      </c>
    </row>
    <row r="26" spans="1:6" ht="20.25" customHeight="1">
      <c r="A26" s="25" t="s">
        <v>141</v>
      </c>
      <c r="B26" s="25" t="s">
        <v>899</v>
      </c>
      <c r="C26" s="25" t="s">
        <v>6</v>
      </c>
      <c r="D26" s="25" t="s">
        <v>900</v>
      </c>
      <c r="E26" s="25" t="s">
        <v>847</v>
      </c>
      <c r="F26" s="25">
        <v>2</v>
      </c>
    </row>
    <row r="27" spans="1:6" ht="20.25" customHeight="1">
      <c r="A27" s="25" t="s">
        <v>144</v>
      </c>
      <c r="B27" s="25" t="s">
        <v>901</v>
      </c>
      <c r="C27" s="25" t="s">
        <v>6</v>
      </c>
      <c r="D27" s="25" t="s">
        <v>902</v>
      </c>
      <c r="E27" s="25" t="s">
        <v>903</v>
      </c>
      <c r="F27" s="25">
        <v>4</v>
      </c>
    </row>
    <row r="28" spans="1:6" ht="20.25" customHeight="1">
      <c r="A28" s="25" t="s">
        <v>144</v>
      </c>
      <c r="B28" s="25" t="s">
        <v>904</v>
      </c>
      <c r="C28" s="25" t="s">
        <v>8</v>
      </c>
      <c r="D28" s="25" t="s">
        <v>905</v>
      </c>
      <c r="E28" s="25" t="s">
        <v>847</v>
      </c>
      <c r="F28" s="25">
        <v>5</v>
      </c>
    </row>
    <row r="29" spans="1:6" ht="20.25" customHeight="1">
      <c r="A29" s="25" t="s">
        <v>147</v>
      </c>
      <c r="B29" s="25" t="s">
        <v>906</v>
      </c>
      <c r="C29" s="25" t="s">
        <v>5</v>
      </c>
      <c r="D29" s="25" t="s">
        <v>907</v>
      </c>
      <c r="E29" s="25" t="s">
        <v>847</v>
      </c>
      <c r="F29" s="25">
        <v>3</v>
      </c>
    </row>
    <row r="30" spans="1:6" ht="20.25" customHeight="1">
      <c r="A30" s="25" t="s">
        <v>147</v>
      </c>
      <c r="B30" s="25" t="s">
        <v>908</v>
      </c>
      <c r="C30" s="25" t="s">
        <v>5</v>
      </c>
      <c r="D30" s="25" t="s">
        <v>909</v>
      </c>
      <c r="E30" s="25" t="s">
        <v>859</v>
      </c>
      <c r="F30" s="25">
        <v>2</v>
      </c>
    </row>
    <row r="31" spans="1:6" ht="20.25" customHeight="1">
      <c r="A31" s="25" t="s">
        <v>147</v>
      </c>
      <c r="B31" s="25" t="s">
        <v>910</v>
      </c>
      <c r="C31" s="25" t="s">
        <v>5</v>
      </c>
      <c r="D31" s="25" t="s">
        <v>911</v>
      </c>
      <c r="E31" s="25" t="s">
        <v>912</v>
      </c>
      <c r="F31" s="25">
        <v>5</v>
      </c>
    </row>
    <row r="32" spans="1:6" ht="32.25" customHeight="1">
      <c r="A32" s="25" t="s">
        <v>147</v>
      </c>
      <c r="B32" s="25" t="s">
        <v>913</v>
      </c>
      <c r="C32" s="25" t="s">
        <v>6</v>
      </c>
      <c r="D32" s="25" t="s">
        <v>914</v>
      </c>
      <c r="E32" s="25" t="s">
        <v>853</v>
      </c>
      <c r="F32" s="25">
        <v>4</v>
      </c>
    </row>
    <row r="33" spans="1:6" ht="20.25" customHeight="1">
      <c r="A33" s="25" t="s">
        <v>147</v>
      </c>
      <c r="B33" s="25" t="s">
        <v>915</v>
      </c>
      <c r="C33" s="25" t="s">
        <v>6</v>
      </c>
      <c r="D33" s="25" t="s">
        <v>916</v>
      </c>
      <c r="E33" s="25" t="s">
        <v>871</v>
      </c>
      <c r="F33" s="25">
        <v>3</v>
      </c>
    </row>
    <row r="34" spans="1:6" ht="28.5" customHeight="1">
      <c r="A34" s="25" t="s">
        <v>147</v>
      </c>
      <c r="B34" s="25" t="s">
        <v>917</v>
      </c>
      <c r="C34" s="25" t="s">
        <v>8</v>
      </c>
      <c r="D34" s="25" t="s">
        <v>918</v>
      </c>
      <c r="E34" s="25" t="s">
        <v>871</v>
      </c>
      <c r="F34" s="25">
        <v>3</v>
      </c>
    </row>
    <row r="35" spans="1:6" ht="34.5" customHeight="1">
      <c r="A35" s="25" t="s">
        <v>150</v>
      </c>
      <c r="B35" s="25" t="s">
        <v>919</v>
      </c>
      <c r="C35" s="25" t="s">
        <v>4</v>
      </c>
      <c r="D35" s="25" t="s">
        <v>920</v>
      </c>
      <c r="E35" s="25" t="s">
        <v>853</v>
      </c>
      <c r="F35" s="25">
        <v>5</v>
      </c>
    </row>
    <row r="36" spans="1:6" ht="33" customHeight="1">
      <c r="A36" s="25" t="s">
        <v>150</v>
      </c>
      <c r="B36" s="25" t="s">
        <v>913</v>
      </c>
      <c r="C36" s="25" t="s">
        <v>5</v>
      </c>
      <c r="D36" s="25" t="s">
        <v>921</v>
      </c>
      <c r="E36" s="25" t="s">
        <v>912</v>
      </c>
      <c r="F36" s="25">
        <v>1</v>
      </c>
    </row>
    <row r="37" spans="1:6" ht="35.25" customHeight="1">
      <c r="A37" s="25" t="s">
        <v>150</v>
      </c>
      <c r="B37" s="25" t="s">
        <v>922</v>
      </c>
      <c r="C37" s="25" t="s">
        <v>5</v>
      </c>
      <c r="D37" s="25" t="s">
        <v>923</v>
      </c>
      <c r="E37" s="25" t="s">
        <v>912</v>
      </c>
      <c r="F37" s="25">
        <v>5</v>
      </c>
    </row>
    <row r="38" spans="1:6" ht="30.75" customHeight="1">
      <c r="A38" s="25" t="s">
        <v>150</v>
      </c>
      <c r="B38" s="25" t="s">
        <v>924</v>
      </c>
      <c r="C38" s="25" t="s">
        <v>6</v>
      </c>
      <c r="D38" s="25" t="s">
        <v>925</v>
      </c>
      <c r="E38" s="25" t="s">
        <v>912</v>
      </c>
      <c r="F38" s="25">
        <v>5</v>
      </c>
    </row>
    <row r="39" spans="1:6" ht="43.5" customHeight="1">
      <c r="A39" s="25" t="s">
        <v>150</v>
      </c>
      <c r="B39" s="25" t="s">
        <v>926</v>
      </c>
      <c r="C39" s="25" t="s">
        <v>6</v>
      </c>
      <c r="D39" s="25" t="s">
        <v>927</v>
      </c>
      <c r="E39" s="25" t="s">
        <v>871</v>
      </c>
      <c r="F39" s="25">
        <v>5</v>
      </c>
    </row>
    <row r="40" spans="1:6" ht="33.75" customHeight="1">
      <c r="A40" s="25" t="s">
        <v>158</v>
      </c>
      <c r="B40" s="25" t="s">
        <v>928</v>
      </c>
      <c r="C40" s="25" t="s">
        <v>6</v>
      </c>
      <c r="D40" s="25" t="s">
        <v>914</v>
      </c>
      <c r="E40" s="25" t="s">
        <v>853</v>
      </c>
      <c r="F40" s="25">
        <v>4</v>
      </c>
    </row>
    <row r="41" spans="1:6" ht="20.25" customHeight="1">
      <c r="A41" s="25" t="s">
        <v>158</v>
      </c>
      <c r="B41" s="25" t="s">
        <v>929</v>
      </c>
      <c r="C41" s="25" t="s">
        <v>6</v>
      </c>
      <c r="D41" s="25" t="s">
        <v>930</v>
      </c>
      <c r="E41" s="25" t="s">
        <v>859</v>
      </c>
      <c r="F41" s="25">
        <v>3</v>
      </c>
    </row>
    <row r="42" spans="1:6" ht="37.5" customHeight="1">
      <c r="A42" s="25" t="s">
        <v>158</v>
      </c>
      <c r="B42" s="25" t="s">
        <v>931</v>
      </c>
      <c r="C42" s="25" t="s">
        <v>6</v>
      </c>
      <c r="D42" s="25" t="s">
        <v>932</v>
      </c>
      <c r="E42" s="25" t="s">
        <v>850</v>
      </c>
      <c r="F42" s="25">
        <v>4</v>
      </c>
    </row>
    <row r="43" spans="1:6" ht="27.75" customHeight="1">
      <c r="A43" s="25" t="s">
        <v>158</v>
      </c>
      <c r="B43" s="25" t="s">
        <v>933</v>
      </c>
      <c r="C43" s="25" t="s">
        <v>12</v>
      </c>
      <c r="D43" s="25" t="s">
        <v>934</v>
      </c>
      <c r="E43" s="25" t="s">
        <v>853</v>
      </c>
      <c r="F43" s="25">
        <v>3</v>
      </c>
    </row>
    <row r="44" spans="1:6" ht="20.25" customHeight="1">
      <c r="A44" s="25" t="s">
        <v>158</v>
      </c>
      <c r="B44" s="25" t="s">
        <v>935</v>
      </c>
      <c r="C44" s="25" t="s">
        <v>5</v>
      </c>
      <c r="D44" s="25" t="s">
        <v>936</v>
      </c>
      <c r="E44" s="25" t="s">
        <v>859</v>
      </c>
      <c r="F44" s="25">
        <v>3</v>
      </c>
    </row>
    <row r="45" spans="1:6" ht="20.25" customHeight="1">
      <c r="A45" s="25" t="s">
        <v>161</v>
      </c>
      <c r="B45" s="25" t="s">
        <v>937</v>
      </c>
      <c r="C45" s="25" t="s">
        <v>4</v>
      </c>
      <c r="D45" s="25" t="s">
        <v>938</v>
      </c>
      <c r="E45" s="25" t="s">
        <v>859</v>
      </c>
      <c r="F45" s="25">
        <v>3</v>
      </c>
    </row>
    <row r="46" spans="1:6" ht="20.25" customHeight="1">
      <c r="A46" s="25" t="s">
        <v>161</v>
      </c>
      <c r="B46" s="25" t="s">
        <v>939</v>
      </c>
      <c r="C46" s="25" t="s">
        <v>11</v>
      </c>
      <c r="D46" s="25" t="s">
        <v>940</v>
      </c>
      <c r="E46" s="25" t="s">
        <v>912</v>
      </c>
      <c r="F46" s="25">
        <v>2</v>
      </c>
    </row>
    <row r="47" spans="1:6" ht="40.5" customHeight="1">
      <c r="A47" s="25" t="s">
        <v>941</v>
      </c>
      <c r="B47" s="25" t="s">
        <v>942</v>
      </c>
      <c r="C47" s="25" t="s">
        <v>6</v>
      </c>
      <c r="D47" s="25" t="s">
        <v>943</v>
      </c>
      <c r="E47" s="25" t="s">
        <v>944</v>
      </c>
      <c r="F47" s="25">
        <v>3</v>
      </c>
    </row>
    <row r="48" spans="1:6" ht="30.75" customHeight="1">
      <c r="A48" s="25" t="s">
        <v>941</v>
      </c>
      <c r="B48" s="25" t="s">
        <v>945</v>
      </c>
      <c r="C48" s="25" t="s">
        <v>6</v>
      </c>
      <c r="D48" s="25" t="s">
        <v>946</v>
      </c>
      <c r="E48" s="25" t="s">
        <v>850</v>
      </c>
      <c r="F48" s="25">
        <v>3</v>
      </c>
    </row>
    <row r="49" spans="1:6" ht="32.25" customHeight="1">
      <c r="A49" s="25" t="s">
        <v>941</v>
      </c>
      <c r="B49" s="25" t="s">
        <v>947</v>
      </c>
      <c r="C49" s="25" t="s">
        <v>12</v>
      </c>
      <c r="D49" s="25" t="s">
        <v>948</v>
      </c>
      <c r="E49" s="25" t="s">
        <v>949</v>
      </c>
      <c r="F49" s="25">
        <v>5</v>
      </c>
    </row>
    <row r="50" spans="1:6" ht="20.25" customHeight="1">
      <c r="A50" s="25" t="s">
        <v>941</v>
      </c>
      <c r="B50" s="25" t="s">
        <v>950</v>
      </c>
      <c r="C50" s="25" t="s">
        <v>11</v>
      </c>
      <c r="D50" s="25" t="s">
        <v>951</v>
      </c>
      <c r="E50" s="25" t="s">
        <v>847</v>
      </c>
      <c r="F50" s="25">
        <v>2</v>
      </c>
    </row>
    <row r="51" spans="1:6" ht="31.5" customHeight="1">
      <c r="A51" s="25" t="s">
        <v>167</v>
      </c>
      <c r="B51" s="25" t="s">
        <v>952</v>
      </c>
      <c r="C51" s="25" t="s">
        <v>6</v>
      </c>
      <c r="D51" s="25" t="s">
        <v>943</v>
      </c>
      <c r="E51" s="25" t="s">
        <v>853</v>
      </c>
      <c r="F51" s="25">
        <v>3</v>
      </c>
    </row>
    <row r="52" spans="1:6" ht="33.75" customHeight="1">
      <c r="A52" s="25" t="s">
        <v>167</v>
      </c>
      <c r="B52" s="25" t="s">
        <v>953</v>
      </c>
      <c r="C52" s="25" t="s">
        <v>5</v>
      </c>
      <c r="D52" s="25" t="s">
        <v>954</v>
      </c>
      <c r="E52" s="25" t="s">
        <v>912</v>
      </c>
      <c r="F52" s="25">
        <v>3</v>
      </c>
    </row>
    <row r="53" spans="1:6" ht="20.25" customHeight="1">
      <c r="A53" s="25" t="s">
        <v>170</v>
      </c>
      <c r="B53" s="25" t="s">
        <v>955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50503-1BD1-CA47-B558-456CFE8CFC69}">
  <dimension ref="A2:N11"/>
  <sheetViews>
    <sheetView workbookViewId="0" xr3:uid="{9E2294BE-3149-57C2-A661-3A9D629D9F02}">
      <selection activeCell="I4" sqref="I4"/>
    </sheetView>
  </sheetViews>
  <sheetFormatPr defaultColWidth="11" defaultRowHeight="15.95"/>
  <cols>
    <col min="1" max="1" width="20.625" bestFit="1" customWidth="1"/>
    <col min="2" max="2" width="15.5" bestFit="1" customWidth="1"/>
    <col min="3" max="3" width="11.625" bestFit="1" customWidth="1"/>
    <col min="4" max="4" width="10.125" bestFit="1" customWidth="1"/>
    <col min="5" max="5" width="10.875" bestFit="1" customWidth="1"/>
    <col min="6" max="6" width="11.625" bestFit="1" customWidth="1"/>
    <col min="7" max="7" width="11.5" bestFit="1" customWidth="1"/>
    <col min="8" max="8" width="11.125" bestFit="1" customWidth="1"/>
    <col min="9" max="9" width="10" bestFit="1" customWidth="1"/>
    <col min="10" max="10" width="11.5" bestFit="1" customWidth="1"/>
    <col min="11" max="11" width="9.125" bestFit="1" customWidth="1"/>
    <col min="12" max="12" width="8.875" bestFit="1" customWidth="1"/>
    <col min="13" max="13" width="11.625" bestFit="1" customWidth="1"/>
    <col min="14" max="14" width="10.875" bestFit="1" customWidth="1"/>
    <col min="15" max="15" width="54" bestFit="1" customWidth="1"/>
    <col min="16" max="16" width="47.625" bestFit="1" customWidth="1"/>
    <col min="17" max="17" width="50.375" bestFit="1" customWidth="1"/>
    <col min="18" max="18" width="36.5" bestFit="1" customWidth="1"/>
    <col min="19" max="19" width="39.125" bestFit="1" customWidth="1"/>
    <col min="20" max="20" width="53.125" bestFit="1" customWidth="1"/>
    <col min="21" max="21" width="55.875" bestFit="1" customWidth="1"/>
    <col min="22" max="22" width="70.625" bestFit="1" customWidth="1"/>
    <col min="23" max="23" width="73.375" bestFit="1" customWidth="1"/>
    <col min="24" max="24" width="54" bestFit="1" customWidth="1"/>
    <col min="25" max="25" width="56.625" bestFit="1" customWidth="1"/>
    <col min="26" max="26" width="55.125" bestFit="1" customWidth="1"/>
    <col min="27" max="27" width="57.875" bestFit="1" customWidth="1"/>
    <col min="28" max="28" width="76.375" bestFit="1" customWidth="1"/>
    <col min="29" max="29" width="79" bestFit="1" customWidth="1"/>
    <col min="30" max="30" width="37" bestFit="1" customWidth="1"/>
    <col min="31" max="31" width="39.625" bestFit="1" customWidth="1"/>
    <col min="32" max="32" width="59.875" bestFit="1" customWidth="1"/>
    <col min="33" max="33" width="62.375" bestFit="1" customWidth="1"/>
    <col min="34" max="34" width="72.625" bestFit="1" customWidth="1"/>
    <col min="35" max="35" width="75.375" bestFit="1" customWidth="1"/>
    <col min="36" max="36" width="66.5" bestFit="1" customWidth="1"/>
    <col min="37" max="37" width="69.125" bestFit="1" customWidth="1"/>
    <col min="38" max="38" width="54.625" bestFit="1" customWidth="1"/>
    <col min="39" max="39" width="57.125" bestFit="1" customWidth="1"/>
    <col min="40" max="40" width="65.625" bestFit="1" customWidth="1"/>
    <col min="41" max="41" width="68.375" bestFit="1" customWidth="1"/>
    <col min="42" max="42" width="54" bestFit="1" customWidth="1"/>
    <col min="43" max="43" width="56.625" bestFit="1" customWidth="1"/>
    <col min="44" max="44" width="47" bestFit="1" customWidth="1"/>
    <col min="45" max="45" width="49.625" bestFit="1" customWidth="1"/>
    <col min="46" max="46" width="68" bestFit="1" customWidth="1"/>
    <col min="47" max="47" width="70.625" bestFit="1" customWidth="1"/>
    <col min="48" max="48" width="63.125" bestFit="1" customWidth="1"/>
    <col min="49" max="49" width="65.875" bestFit="1" customWidth="1"/>
    <col min="50" max="50" width="64.125" bestFit="1" customWidth="1"/>
    <col min="51" max="51" width="66.875" bestFit="1" customWidth="1"/>
    <col min="52" max="52" width="69" bestFit="1" customWidth="1"/>
    <col min="53" max="53" width="71.625" bestFit="1" customWidth="1"/>
    <col min="54" max="54" width="55" bestFit="1" customWidth="1"/>
    <col min="55" max="55" width="57.625" bestFit="1" customWidth="1"/>
    <col min="56" max="56" width="90.5" bestFit="1" customWidth="1"/>
    <col min="57" max="57" width="93.125" bestFit="1" customWidth="1"/>
    <col min="58" max="58" width="47.625" bestFit="1" customWidth="1"/>
    <col min="59" max="59" width="50.375" bestFit="1" customWidth="1"/>
    <col min="60" max="60" width="59.875" bestFit="1" customWidth="1"/>
    <col min="61" max="61" width="62.375" bestFit="1" customWidth="1"/>
    <col min="62" max="62" width="63" bestFit="1" customWidth="1"/>
    <col min="63" max="64" width="65.625" bestFit="1" customWidth="1"/>
    <col min="65" max="65" width="68.375" bestFit="1" customWidth="1"/>
    <col min="66" max="66" width="78.5" bestFit="1" customWidth="1"/>
    <col min="67" max="67" width="81.125" bestFit="1" customWidth="1"/>
    <col min="68" max="68" width="97.625" bestFit="1" customWidth="1"/>
    <col min="69" max="69" width="100.375" bestFit="1" customWidth="1"/>
    <col min="70" max="70" width="63.875" bestFit="1" customWidth="1"/>
    <col min="71" max="71" width="66.5" bestFit="1" customWidth="1"/>
    <col min="72" max="72" width="56" bestFit="1" customWidth="1"/>
    <col min="73" max="73" width="58.625" bestFit="1" customWidth="1"/>
    <col min="74" max="74" width="50.875" bestFit="1" customWidth="1"/>
    <col min="75" max="75" width="53.5" bestFit="1" customWidth="1"/>
    <col min="76" max="76" width="66.375" bestFit="1" customWidth="1"/>
    <col min="77" max="77" width="69" bestFit="1" customWidth="1"/>
    <col min="78" max="78" width="60.875" bestFit="1" customWidth="1"/>
    <col min="79" max="79" width="63.5" bestFit="1" customWidth="1"/>
    <col min="80" max="80" width="55.625" bestFit="1" customWidth="1"/>
    <col min="81" max="81" width="58.375" bestFit="1" customWidth="1"/>
    <col min="82" max="82" width="56.5" bestFit="1" customWidth="1"/>
    <col min="83" max="83" width="59.125" bestFit="1" customWidth="1"/>
    <col min="84" max="84" width="74.125" bestFit="1" customWidth="1"/>
    <col min="85" max="85" width="76.875" bestFit="1" customWidth="1"/>
    <col min="86" max="86" width="61.625" bestFit="1" customWidth="1"/>
    <col min="87" max="87" width="64.375" bestFit="1" customWidth="1"/>
    <col min="88" max="88" width="60.625" bestFit="1" customWidth="1"/>
    <col min="89" max="89" width="63.375" bestFit="1" customWidth="1"/>
    <col min="90" max="90" width="44" bestFit="1" customWidth="1"/>
    <col min="91" max="91" width="46.625" bestFit="1" customWidth="1"/>
    <col min="92" max="92" width="79" bestFit="1" customWidth="1"/>
    <col min="93" max="93" width="81.625" bestFit="1" customWidth="1"/>
    <col min="94" max="94" width="84" bestFit="1" customWidth="1"/>
    <col min="95" max="95" width="86.625" bestFit="1" customWidth="1"/>
    <col min="96" max="96" width="51.625" bestFit="1" customWidth="1"/>
    <col min="97" max="97" width="54.375" bestFit="1" customWidth="1"/>
    <col min="98" max="98" width="61.5" bestFit="1" customWidth="1"/>
    <col min="99" max="99" width="64.125" bestFit="1" customWidth="1"/>
    <col min="100" max="100" width="89.5" bestFit="1" customWidth="1"/>
    <col min="101" max="101" width="92.125" bestFit="1" customWidth="1"/>
    <col min="102" max="102" width="63.125" bestFit="1" customWidth="1"/>
    <col min="103" max="103" width="65.875" bestFit="1" customWidth="1"/>
    <col min="104" max="104" width="42.625" bestFit="1" customWidth="1"/>
    <col min="105" max="105" width="45.375" bestFit="1" customWidth="1"/>
    <col min="106" max="106" width="60.125" bestFit="1" customWidth="1"/>
    <col min="107" max="107" width="62.875" bestFit="1" customWidth="1"/>
    <col min="108" max="108" width="40.5" bestFit="1" customWidth="1"/>
    <col min="109" max="109" width="43.125" bestFit="1" customWidth="1"/>
    <col min="110" max="110" width="45.625" bestFit="1" customWidth="1"/>
    <col min="111" max="111" width="48.375" bestFit="1" customWidth="1"/>
    <col min="112" max="112" width="58" bestFit="1" customWidth="1"/>
    <col min="113" max="113" width="60.625" bestFit="1" customWidth="1"/>
    <col min="114" max="114" width="56.125" bestFit="1" customWidth="1"/>
    <col min="115" max="115" width="58.875" bestFit="1" customWidth="1"/>
    <col min="116" max="116" width="60.125" bestFit="1" customWidth="1"/>
    <col min="117" max="117" width="62.875" bestFit="1" customWidth="1"/>
    <col min="118" max="118" width="53.625" bestFit="1" customWidth="1"/>
    <col min="119" max="119" width="56.375" bestFit="1" customWidth="1"/>
    <col min="120" max="120" width="81" bestFit="1" customWidth="1"/>
    <col min="121" max="121" width="83.625" bestFit="1" customWidth="1"/>
    <col min="122" max="122" width="54" bestFit="1" customWidth="1"/>
    <col min="123" max="123" width="56.625" bestFit="1" customWidth="1"/>
    <col min="124" max="124" width="67.875" bestFit="1" customWidth="1"/>
    <col min="125" max="125" width="70.5" bestFit="1" customWidth="1"/>
    <col min="126" max="126" width="72.375" bestFit="1" customWidth="1"/>
    <col min="127" max="127" width="75" bestFit="1" customWidth="1"/>
    <col min="128" max="128" width="75.5" bestFit="1" customWidth="1"/>
    <col min="129" max="129" width="78" bestFit="1" customWidth="1"/>
    <col min="130" max="130" width="69.375" bestFit="1" customWidth="1"/>
    <col min="131" max="131" width="72" bestFit="1" customWidth="1"/>
    <col min="132" max="132" width="93.125" bestFit="1" customWidth="1"/>
    <col min="133" max="133" width="95.875" bestFit="1" customWidth="1"/>
    <col min="134" max="134" width="63.125" bestFit="1" customWidth="1"/>
    <col min="135" max="135" width="65.875" bestFit="1" customWidth="1"/>
    <col min="136" max="136" width="81.125" bestFit="1" customWidth="1"/>
    <col min="137" max="137" width="83.875" bestFit="1" customWidth="1"/>
    <col min="138" max="138" width="58.125" bestFit="1" customWidth="1"/>
    <col min="139" max="139" width="60.875" bestFit="1" customWidth="1"/>
    <col min="140" max="140" width="55.875" bestFit="1" customWidth="1"/>
    <col min="141" max="141" width="58.5" bestFit="1" customWidth="1"/>
    <col min="142" max="142" width="70.5" bestFit="1" customWidth="1"/>
    <col min="143" max="143" width="73.125" bestFit="1" customWidth="1"/>
    <col min="144" max="144" width="64.625" bestFit="1" customWidth="1"/>
    <col min="145" max="145" width="67.375" bestFit="1" customWidth="1"/>
    <col min="146" max="146" width="73.625" bestFit="1" customWidth="1"/>
    <col min="147" max="147" width="76.375" bestFit="1" customWidth="1"/>
    <col min="148" max="148" width="71.625" bestFit="1" customWidth="1"/>
    <col min="149" max="149" width="74.375" bestFit="1" customWidth="1"/>
    <col min="150" max="150" width="76.625" bestFit="1" customWidth="1"/>
    <col min="151" max="151" width="79.375" bestFit="1" customWidth="1"/>
    <col min="152" max="152" width="51" bestFit="1" customWidth="1"/>
    <col min="153" max="153" width="53.625" bestFit="1" customWidth="1"/>
    <col min="154" max="154" width="72" bestFit="1" customWidth="1"/>
    <col min="155" max="155" width="74.625" bestFit="1" customWidth="1"/>
  </cols>
  <sheetData>
    <row r="2" spans="1:14">
      <c r="A2" s="4" t="s">
        <v>956</v>
      </c>
      <c r="B2" t="s">
        <v>957</v>
      </c>
    </row>
    <row r="4" spans="1:14">
      <c r="A4" s="4" t="s">
        <v>958</v>
      </c>
      <c r="B4" s="4" t="s">
        <v>959</v>
      </c>
    </row>
    <row r="5" spans="1:14">
      <c r="A5" s="4" t="s">
        <v>960</v>
      </c>
      <c r="B5" t="s">
        <v>961</v>
      </c>
      <c r="C5" t="s">
        <v>962</v>
      </c>
      <c r="D5" t="s">
        <v>963</v>
      </c>
      <c r="E5" t="s">
        <v>964</v>
      </c>
      <c r="F5" t="s">
        <v>965</v>
      </c>
      <c r="G5" t="s">
        <v>966</v>
      </c>
      <c r="H5" t="s">
        <v>967</v>
      </c>
      <c r="I5" t="s">
        <v>968</v>
      </c>
      <c r="J5" t="s">
        <v>969</v>
      </c>
      <c r="K5" t="s">
        <v>970</v>
      </c>
      <c r="L5" t="s">
        <v>971</v>
      </c>
      <c r="M5" t="s">
        <v>972</v>
      </c>
      <c r="N5" t="s">
        <v>973</v>
      </c>
    </row>
    <row r="6" spans="1:14">
      <c r="A6" s="5" t="s">
        <v>5</v>
      </c>
      <c r="B6" s="3"/>
      <c r="C6" s="3"/>
      <c r="D6" s="3">
        <v>1</v>
      </c>
      <c r="E6" s="3">
        <v>1</v>
      </c>
      <c r="F6" s="3"/>
      <c r="G6" s="3">
        <v>7</v>
      </c>
      <c r="H6" s="3">
        <v>8</v>
      </c>
      <c r="I6" s="3">
        <v>3</v>
      </c>
      <c r="J6" s="3">
        <v>4</v>
      </c>
      <c r="K6" s="3">
        <v>2</v>
      </c>
      <c r="L6" s="3">
        <v>2</v>
      </c>
      <c r="M6" s="3"/>
      <c r="N6" s="3">
        <v>28</v>
      </c>
    </row>
    <row r="7" spans="1:14">
      <c r="A7" s="14" t="s">
        <v>303</v>
      </c>
      <c r="B7" s="3"/>
      <c r="C7" s="3"/>
      <c r="D7" s="3"/>
      <c r="E7" s="3"/>
      <c r="F7" s="3"/>
      <c r="G7" s="3"/>
      <c r="H7" s="3">
        <v>1</v>
      </c>
      <c r="I7" s="3"/>
      <c r="J7" s="3"/>
      <c r="K7" s="3">
        <v>1</v>
      </c>
      <c r="L7" s="3"/>
      <c r="M7" s="3"/>
      <c r="N7" s="3">
        <v>2</v>
      </c>
    </row>
    <row r="8" spans="1:14">
      <c r="A8" s="14" t="s">
        <v>177</v>
      </c>
      <c r="B8" s="3"/>
      <c r="C8" s="3"/>
      <c r="D8" s="3">
        <v>1</v>
      </c>
      <c r="E8" s="3">
        <v>1</v>
      </c>
      <c r="F8" s="3"/>
      <c r="G8" s="3">
        <v>7</v>
      </c>
      <c r="H8" s="3">
        <v>7</v>
      </c>
      <c r="I8" s="3">
        <v>3</v>
      </c>
      <c r="J8" s="3">
        <v>4</v>
      </c>
      <c r="K8" s="3">
        <v>1</v>
      </c>
      <c r="L8" s="3">
        <v>2</v>
      </c>
      <c r="M8" s="3"/>
      <c r="N8" s="3">
        <v>26</v>
      </c>
    </row>
    <row r="9" spans="1:14">
      <c r="A9" s="5" t="s">
        <v>974</v>
      </c>
      <c r="B9" s="3">
        <v>2</v>
      </c>
      <c r="C9" s="3">
        <v>2</v>
      </c>
      <c r="D9" s="3">
        <v>4</v>
      </c>
      <c r="E9" s="3">
        <v>2</v>
      </c>
      <c r="F9" s="3">
        <v>2</v>
      </c>
      <c r="G9" s="3">
        <v>6</v>
      </c>
      <c r="H9" s="3">
        <v>6</v>
      </c>
      <c r="I9" s="3">
        <v>5</v>
      </c>
      <c r="J9" s="3">
        <v>3</v>
      </c>
      <c r="K9" s="3">
        <v>1</v>
      </c>
      <c r="L9" s="3">
        <v>2</v>
      </c>
      <c r="M9" s="3">
        <v>1</v>
      </c>
      <c r="N9" s="3">
        <v>36</v>
      </c>
    </row>
    <row r="10" spans="1:14">
      <c r="A10" s="14" t="s">
        <v>177</v>
      </c>
      <c r="B10" s="3">
        <v>2</v>
      </c>
      <c r="C10" s="3">
        <v>2</v>
      </c>
      <c r="D10" s="3">
        <v>4</v>
      </c>
      <c r="E10" s="3">
        <v>2</v>
      </c>
      <c r="F10" s="3">
        <v>2</v>
      </c>
      <c r="G10" s="3">
        <v>6</v>
      </c>
      <c r="H10" s="3">
        <v>6</v>
      </c>
      <c r="I10" s="3">
        <v>5</v>
      </c>
      <c r="J10" s="3">
        <v>3</v>
      </c>
      <c r="K10" s="3">
        <v>1</v>
      </c>
      <c r="L10" s="3">
        <v>2</v>
      </c>
      <c r="M10" s="3">
        <v>1</v>
      </c>
      <c r="N10" s="3">
        <v>36</v>
      </c>
    </row>
    <row r="11" spans="1:14">
      <c r="A11" s="5" t="s">
        <v>973</v>
      </c>
      <c r="B11" s="3">
        <v>2</v>
      </c>
      <c r="C11" s="3">
        <v>2</v>
      </c>
      <c r="D11" s="3">
        <v>5</v>
      </c>
      <c r="E11" s="3">
        <v>3</v>
      </c>
      <c r="F11" s="3">
        <v>2</v>
      </c>
      <c r="G11" s="3">
        <v>13</v>
      </c>
      <c r="H11" s="3">
        <v>14</v>
      </c>
      <c r="I11" s="3">
        <v>8</v>
      </c>
      <c r="J11" s="3">
        <v>7</v>
      </c>
      <c r="K11" s="3">
        <v>3</v>
      </c>
      <c r="L11" s="3">
        <v>4</v>
      </c>
      <c r="M11" s="3">
        <v>1</v>
      </c>
      <c r="N11" s="3">
        <v>64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5FDB-E16F-8445-8EF5-BB2E79B6AB95}">
  <dimension ref="A1:AA18"/>
  <sheetViews>
    <sheetView topLeftCell="T1" workbookViewId="0" xr3:uid="{58C114B5-69BF-5D3B-A340-5A548E3218E4}">
      <selection activeCell="D17" sqref="D17"/>
    </sheetView>
  </sheetViews>
  <sheetFormatPr defaultColWidth="11" defaultRowHeight="15.95"/>
  <cols>
    <col min="1" max="1" width="13.125" bestFit="1" customWidth="1"/>
    <col min="2" max="2" width="17.5" bestFit="1" customWidth="1"/>
    <col min="3" max="3" width="17.625" bestFit="1" customWidth="1"/>
    <col min="4" max="4" width="18.625" bestFit="1" customWidth="1"/>
    <col min="5" max="5" width="17.625" bestFit="1" customWidth="1"/>
    <col min="6" max="6" width="21.625" bestFit="1" customWidth="1"/>
    <col min="7" max="7" width="17.625" bestFit="1" customWidth="1"/>
    <col min="8" max="8" width="22.375" bestFit="1" customWidth="1"/>
    <col min="9" max="9" width="17.625" bestFit="1" customWidth="1"/>
    <col min="10" max="10" width="20.5" bestFit="1" customWidth="1"/>
    <col min="11" max="11" width="17.625" bestFit="1" customWidth="1"/>
    <col min="12" max="12" width="17.5" bestFit="1" customWidth="1"/>
    <col min="13" max="13" width="17.625" bestFit="1" customWidth="1"/>
    <col min="14" max="14" width="18" bestFit="1" customWidth="1"/>
    <col min="15" max="15" width="17.625" bestFit="1" customWidth="1"/>
    <col min="16" max="16" width="24.875" bestFit="1" customWidth="1"/>
    <col min="17" max="17" width="17.625" bestFit="1" customWidth="1"/>
    <col min="18" max="18" width="19.125" bestFit="1" customWidth="1"/>
    <col min="19" max="19" width="17.625" bestFit="1" customWidth="1"/>
    <col min="20" max="20" width="17.875" bestFit="1" customWidth="1"/>
    <col min="21" max="21" width="17.625" bestFit="1" customWidth="1"/>
    <col min="22" max="22" width="17.5" bestFit="1" customWidth="1"/>
    <col min="23" max="23" width="17.625" bestFit="1" customWidth="1"/>
    <col min="24" max="24" width="17.5" bestFit="1" customWidth="1"/>
    <col min="25" max="25" width="17.625" bestFit="1" customWidth="1"/>
    <col min="26" max="26" width="22.375" bestFit="1" customWidth="1"/>
    <col min="27" max="27" width="22.5" bestFit="1" customWidth="1"/>
    <col min="28" max="28" width="18" bestFit="1" customWidth="1"/>
    <col min="29" max="29" width="18.625" bestFit="1" customWidth="1"/>
    <col min="30" max="30" width="21.625" bestFit="1" customWidth="1"/>
    <col min="31" max="31" width="16.625" bestFit="1" customWidth="1"/>
    <col min="32" max="32" width="20.5" bestFit="1" customWidth="1"/>
    <col min="33" max="33" width="18" bestFit="1" customWidth="1"/>
    <col min="34" max="34" width="16.625" bestFit="1" customWidth="1"/>
    <col min="35" max="35" width="18.625" bestFit="1" customWidth="1"/>
    <col min="36" max="37" width="18" bestFit="1" customWidth="1"/>
    <col min="38" max="38" width="18.625" bestFit="1" customWidth="1"/>
    <col min="39" max="39" width="21.625" bestFit="1" customWidth="1"/>
    <col min="40" max="40" width="24.875" bestFit="1" customWidth="1"/>
    <col min="41" max="41" width="18" bestFit="1" customWidth="1"/>
    <col min="42" max="42" width="21.625" bestFit="1" customWidth="1"/>
    <col min="43" max="43" width="16.625" bestFit="1" customWidth="1"/>
    <col min="44" max="44" width="18" bestFit="1" customWidth="1"/>
    <col min="45" max="45" width="18.625" bestFit="1" customWidth="1"/>
    <col min="46" max="46" width="20.5" bestFit="1" customWidth="1"/>
    <col min="47" max="47" width="24.875" bestFit="1" customWidth="1"/>
    <col min="48" max="48" width="14.125" bestFit="1" customWidth="1"/>
    <col min="49" max="49" width="18" bestFit="1" customWidth="1"/>
    <col min="50" max="50" width="18.625" bestFit="1" customWidth="1"/>
    <col min="51" max="51" width="16.625" bestFit="1" customWidth="1"/>
    <col min="52" max="52" width="18" bestFit="1" customWidth="1"/>
  </cols>
  <sheetData>
    <row r="1" spans="1:27">
      <c r="A1" s="4" t="s">
        <v>841</v>
      </c>
      <c r="B1" t="s">
        <v>957</v>
      </c>
    </row>
    <row r="3" spans="1:27">
      <c r="B3" s="4" t="s">
        <v>959</v>
      </c>
    </row>
    <row r="4" spans="1:27">
      <c r="B4" t="s">
        <v>975</v>
      </c>
      <c r="D4" t="s">
        <v>853</v>
      </c>
      <c r="F4" t="s">
        <v>859</v>
      </c>
      <c r="H4" t="s">
        <v>864</v>
      </c>
      <c r="J4" t="s">
        <v>847</v>
      </c>
      <c r="L4" t="s">
        <v>949</v>
      </c>
      <c r="N4" t="s">
        <v>871</v>
      </c>
      <c r="P4" t="s">
        <v>850</v>
      </c>
      <c r="R4" t="s">
        <v>856</v>
      </c>
      <c r="T4" t="s">
        <v>903</v>
      </c>
      <c r="V4" t="s">
        <v>882</v>
      </c>
      <c r="X4" t="s">
        <v>912</v>
      </c>
      <c r="Z4" t="s">
        <v>976</v>
      </c>
      <c r="AA4" t="s">
        <v>977</v>
      </c>
    </row>
    <row r="5" spans="1:27">
      <c r="A5" s="4" t="s">
        <v>960</v>
      </c>
      <c r="B5" t="s">
        <v>978</v>
      </c>
      <c r="C5" t="s">
        <v>979</v>
      </c>
      <c r="D5" t="s">
        <v>978</v>
      </c>
      <c r="E5" t="s">
        <v>979</v>
      </c>
      <c r="F5" t="s">
        <v>978</v>
      </c>
      <c r="G5" t="s">
        <v>979</v>
      </c>
      <c r="H5" t="s">
        <v>978</v>
      </c>
      <c r="I5" t="s">
        <v>979</v>
      </c>
      <c r="J5" t="s">
        <v>978</v>
      </c>
      <c r="K5" t="s">
        <v>979</v>
      </c>
      <c r="L5" t="s">
        <v>978</v>
      </c>
      <c r="M5" t="s">
        <v>979</v>
      </c>
      <c r="N5" t="s">
        <v>978</v>
      </c>
      <c r="O5" t="s">
        <v>979</v>
      </c>
      <c r="P5" t="s">
        <v>978</v>
      </c>
      <c r="Q5" t="s">
        <v>979</v>
      </c>
      <c r="R5" t="s">
        <v>978</v>
      </c>
      <c r="S5" t="s">
        <v>979</v>
      </c>
      <c r="T5" t="s">
        <v>978</v>
      </c>
      <c r="U5" t="s">
        <v>979</v>
      </c>
      <c r="V5" t="s">
        <v>978</v>
      </c>
      <c r="W5" t="s">
        <v>979</v>
      </c>
      <c r="X5" t="s">
        <v>978</v>
      </c>
      <c r="Y5" t="s">
        <v>979</v>
      </c>
    </row>
    <row r="6" spans="1:27">
      <c r="A6" s="5" t="s">
        <v>132</v>
      </c>
      <c r="B6" s="3"/>
      <c r="C6" s="15"/>
      <c r="D6" s="3">
        <v>1</v>
      </c>
      <c r="E6" s="15">
        <v>3</v>
      </c>
      <c r="F6" s="3">
        <v>2</v>
      </c>
      <c r="G6" s="15">
        <v>1</v>
      </c>
      <c r="H6" s="3">
        <v>1</v>
      </c>
      <c r="I6" s="15">
        <v>4</v>
      </c>
      <c r="J6" s="3">
        <v>1</v>
      </c>
      <c r="K6" s="15">
        <v>3</v>
      </c>
      <c r="L6" s="3"/>
      <c r="M6" s="15"/>
      <c r="N6" s="3"/>
      <c r="O6" s="15"/>
      <c r="P6" s="3">
        <v>1</v>
      </c>
      <c r="Q6" s="15">
        <v>3</v>
      </c>
      <c r="R6" s="3">
        <v>1</v>
      </c>
      <c r="S6" s="15">
        <v>5</v>
      </c>
      <c r="T6" s="3"/>
      <c r="U6" s="15"/>
      <c r="V6" s="3"/>
      <c r="W6" s="15"/>
      <c r="X6" s="3"/>
      <c r="Y6" s="15"/>
      <c r="Z6" s="3">
        <v>7</v>
      </c>
      <c r="AA6" s="15">
        <v>2.8571428571428572</v>
      </c>
    </row>
    <row r="7" spans="1:27">
      <c r="A7" s="5" t="s">
        <v>135</v>
      </c>
      <c r="B7" s="3"/>
      <c r="C7" s="15"/>
      <c r="D7" s="3">
        <v>2</v>
      </c>
      <c r="E7" s="15">
        <v>2.5</v>
      </c>
      <c r="F7" s="3">
        <v>2</v>
      </c>
      <c r="G7" s="15">
        <v>2</v>
      </c>
      <c r="H7" s="3"/>
      <c r="I7" s="15"/>
      <c r="J7" s="3"/>
      <c r="K7" s="15"/>
      <c r="L7" s="3"/>
      <c r="M7" s="15"/>
      <c r="N7" s="3">
        <v>1</v>
      </c>
      <c r="O7" s="15">
        <v>3</v>
      </c>
      <c r="P7" s="3"/>
      <c r="Q7" s="15"/>
      <c r="R7" s="3">
        <v>2</v>
      </c>
      <c r="S7" s="15">
        <v>2</v>
      </c>
      <c r="T7" s="3"/>
      <c r="U7" s="15"/>
      <c r="V7" s="3">
        <v>1</v>
      </c>
      <c r="W7" s="15">
        <v>5</v>
      </c>
      <c r="X7" s="3"/>
      <c r="Y7" s="15"/>
      <c r="Z7" s="3">
        <v>8</v>
      </c>
      <c r="AA7" s="15">
        <v>2.625</v>
      </c>
    </row>
    <row r="8" spans="1:27">
      <c r="A8" s="5" t="s">
        <v>138</v>
      </c>
      <c r="B8" s="3"/>
      <c r="C8" s="15"/>
      <c r="D8" s="3">
        <v>2</v>
      </c>
      <c r="E8" s="15">
        <v>4</v>
      </c>
      <c r="F8" s="3">
        <v>2</v>
      </c>
      <c r="G8" s="15">
        <v>3.5</v>
      </c>
      <c r="H8" s="3"/>
      <c r="I8" s="15"/>
      <c r="J8" s="3"/>
      <c r="K8" s="15"/>
      <c r="L8" s="3"/>
      <c r="M8" s="15"/>
      <c r="N8" s="3">
        <v>1</v>
      </c>
      <c r="O8" s="15">
        <v>4</v>
      </c>
      <c r="P8" s="3"/>
      <c r="Q8" s="15"/>
      <c r="R8" s="3"/>
      <c r="S8" s="15"/>
      <c r="T8" s="3"/>
      <c r="U8" s="15"/>
      <c r="V8" s="3">
        <v>1</v>
      </c>
      <c r="W8" s="15">
        <v>3</v>
      </c>
      <c r="X8" s="3"/>
      <c r="Y8" s="15"/>
      <c r="Z8" s="3">
        <v>6</v>
      </c>
      <c r="AA8" s="15">
        <v>3.6666666666666665</v>
      </c>
    </row>
    <row r="9" spans="1:27">
      <c r="A9" s="5" t="s">
        <v>141</v>
      </c>
      <c r="B9" s="3"/>
      <c r="C9" s="15"/>
      <c r="D9" s="3">
        <v>1</v>
      </c>
      <c r="E9" s="15">
        <v>3</v>
      </c>
      <c r="F9" s="3">
        <v>1</v>
      </c>
      <c r="G9" s="15">
        <v>2</v>
      </c>
      <c r="H9" s="3"/>
      <c r="I9" s="15"/>
      <c r="J9" s="3">
        <v>1</v>
      </c>
      <c r="K9" s="15">
        <v>2</v>
      </c>
      <c r="L9" s="3"/>
      <c r="M9" s="15"/>
      <c r="N9" s="3"/>
      <c r="O9" s="15"/>
      <c r="P9" s="3"/>
      <c r="Q9" s="15"/>
      <c r="R9" s="3"/>
      <c r="S9" s="15"/>
      <c r="T9" s="3"/>
      <c r="U9" s="15"/>
      <c r="V9" s="3">
        <v>1</v>
      </c>
      <c r="W9" s="15">
        <v>5</v>
      </c>
      <c r="X9" s="3"/>
      <c r="Y9" s="15"/>
      <c r="Z9" s="3">
        <v>4</v>
      </c>
      <c r="AA9" s="15">
        <v>3</v>
      </c>
    </row>
    <row r="10" spans="1:27">
      <c r="A10" s="5" t="s">
        <v>144</v>
      </c>
      <c r="B10" s="3"/>
      <c r="C10" s="15"/>
      <c r="D10" s="3"/>
      <c r="E10" s="15"/>
      <c r="F10" s="3"/>
      <c r="G10" s="15"/>
      <c r="H10" s="3"/>
      <c r="I10" s="15"/>
      <c r="J10" s="3">
        <v>1</v>
      </c>
      <c r="K10" s="15">
        <v>5</v>
      </c>
      <c r="L10" s="3"/>
      <c r="M10" s="15"/>
      <c r="N10" s="3"/>
      <c r="O10" s="15"/>
      <c r="P10" s="3"/>
      <c r="Q10" s="15"/>
      <c r="R10" s="3"/>
      <c r="S10" s="15"/>
      <c r="T10" s="3">
        <v>1</v>
      </c>
      <c r="U10" s="15">
        <v>4</v>
      </c>
      <c r="V10" s="3"/>
      <c r="W10" s="15"/>
      <c r="X10" s="3"/>
      <c r="Y10" s="15"/>
      <c r="Z10" s="3">
        <v>2</v>
      </c>
      <c r="AA10" s="15">
        <v>4.5</v>
      </c>
    </row>
    <row r="11" spans="1:27">
      <c r="A11" s="5" t="s">
        <v>147</v>
      </c>
      <c r="B11" s="3"/>
      <c r="C11" s="15"/>
      <c r="D11" s="3">
        <v>1</v>
      </c>
      <c r="E11" s="15">
        <v>4</v>
      </c>
      <c r="F11" s="3">
        <v>1</v>
      </c>
      <c r="G11" s="15">
        <v>2</v>
      </c>
      <c r="H11" s="3"/>
      <c r="I11" s="15"/>
      <c r="J11" s="3">
        <v>1</v>
      </c>
      <c r="K11" s="15">
        <v>3</v>
      </c>
      <c r="L11" s="3"/>
      <c r="M11" s="15"/>
      <c r="N11" s="3">
        <v>2</v>
      </c>
      <c r="O11" s="15">
        <v>3</v>
      </c>
      <c r="P11" s="3"/>
      <c r="Q11" s="15"/>
      <c r="R11" s="3"/>
      <c r="S11" s="15"/>
      <c r="T11" s="3"/>
      <c r="U11" s="15"/>
      <c r="V11" s="3"/>
      <c r="W11" s="15"/>
      <c r="X11" s="3">
        <v>1</v>
      </c>
      <c r="Y11" s="15">
        <v>5</v>
      </c>
      <c r="Z11" s="3">
        <v>6</v>
      </c>
      <c r="AA11" s="15">
        <v>3.3333333333333335</v>
      </c>
    </row>
    <row r="12" spans="1:27">
      <c r="A12" s="5" t="s">
        <v>150</v>
      </c>
      <c r="B12" s="3"/>
      <c r="C12" s="15"/>
      <c r="D12" s="3">
        <v>1</v>
      </c>
      <c r="E12" s="15">
        <v>5</v>
      </c>
      <c r="F12" s="3"/>
      <c r="G12" s="15"/>
      <c r="H12" s="3"/>
      <c r="I12" s="15"/>
      <c r="J12" s="3"/>
      <c r="K12" s="15"/>
      <c r="L12" s="3"/>
      <c r="M12" s="15"/>
      <c r="N12" s="3">
        <v>1</v>
      </c>
      <c r="O12" s="15">
        <v>5</v>
      </c>
      <c r="P12" s="3"/>
      <c r="Q12" s="15"/>
      <c r="R12" s="3"/>
      <c r="S12" s="15"/>
      <c r="T12" s="3"/>
      <c r="U12" s="15"/>
      <c r="V12" s="3"/>
      <c r="W12" s="15"/>
      <c r="X12" s="3">
        <v>3</v>
      </c>
      <c r="Y12" s="15">
        <v>3.6666666666666665</v>
      </c>
      <c r="Z12" s="3">
        <v>5</v>
      </c>
      <c r="AA12" s="15">
        <v>4.2</v>
      </c>
    </row>
    <row r="13" spans="1:27">
      <c r="A13" s="5" t="s">
        <v>158</v>
      </c>
      <c r="B13" s="3"/>
      <c r="C13" s="15"/>
      <c r="D13" s="3">
        <v>2</v>
      </c>
      <c r="E13" s="15">
        <v>3.5</v>
      </c>
      <c r="F13" s="3">
        <v>2</v>
      </c>
      <c r="G13" s="15">
        <v>3</v>
      </c>
      <c r="H13" s="3"/>
      <c r="I13" s="15"/>
      <c r="J13" s="3"/>
      <c r="K13" s="15"/>
      <c r="L13" s="3"/>
      <c r="M13" s="15"/>
      <c r="N13" s="3"/>
      <c r="O13" s="15"/>
      <c r="P13" s="3">
        <v>1</v>
      </c>
      <c r="Q13" s="15">
        <v>4</v>
      </c>
      <c r="R13" s="3"/>
      <c r="S13" s="15"/>
      <c r="T13" s="3"/>
      <c r="U13" s="15"/>
      <c r="V13" s="3"/>
      <c r="W13" s="15"/>
      <c r="X13" s="3"/>
      <c r="Y13" s="15"/>
      <c r="Z13" s="3">
        <v>5</v>
      </c>
      <c r="AA13" s="15">
        <v>3.4</v>
      </c>
    </row>
    <row r="14" spans="1:27">
      <c r="A14" s="5" t="s">
        <v>161</v>
      </c>
      <c r="B14" s="3"/>
      <c r="C14" s="15"/>
      <c r="D14" s="3"/>
      <c r="E14" s="15"/>
      <c r="F14" s="3">
        <v>1</v>
      </c>
      <c r="G14" s="15">
        <v>3</v>
      </c>
      <c r="H14" s="3"/>
      <c r="I14" s="15"/>
      <c r="J14" s="3"/>
      <c r="K14" s="15"/>
      <c r="L14" s="3"/>
      <c r="M14" s="15"/>
      <c r="N14" s="3"/>
      <c r="O14" s="15"/>
      <c r="P14" s="3"/>
      <c r="Q14" s="15"/>
      <c r="R14" s="3"/>
      <c r="S14" s="15"/>
      <c r="T14" s="3"/>
      <c r="U14" s="15"/>
      <c r="V14" s="3"/>
      <c r="W14" s="15"/>
      <c r="X14" s="3">
        <v>1</v>
      </c>
      <c r="Y14" s="15">
        <v>2</v>
      </c>
      <c r="Z14" s="3">
        <v>2</v>
      </c>
      <c r="AA14" s="15">
        <v>2.5</v>
      </c>
    </row>
    <row r="15" spans="1:27">
      <c r="A15" s="5" t="s">
        <v>941</v>
      </c>
      <c r="B15" s="3"/>
      <c r="C15" s="15"/>
      <c r="D15" s="3">
        <v>1</v>
      </c>
      <c r="E15" s="15">
        <v>3</v>
      </c>
      <c r="F15" s="3"/>
      <c r="G15" s="15"/>
      <c r="H15" s="3"/>
      <c r="I15" s="15"/>
      <c r="J15" s="3">
        <v>1</v>
      </c>
      <c r="K15" s="15">
        <v>2</v>
      </c>
      <c r="L15" s="3">
        <v>1</v>
      </c>
      <c r="M15" s="15">
        <v>5</v>
      </c>
      <c r="N15" s="3"/>
      <c r="O15" s="15"/>
      <c r="P15" s="3">
        <v>1</v>
      </c>
      <c r="Q15" s="15">
        <v>3</v>
      </c>
      <c r="R15" s="3"/>
      <c r="S15" s="15"/>
      <c r="T15" s="3"/>
      <c r="U15" s="15"/>
      <c r="V15" s="3"/>
      <c r="W15" s="15"/>
      <c r="X15" s="3"/>
      <c r="Y15" s="15"/>
      <c r="Z15" s="3">
        <v>4</v>
      </c>
      <c r="AA15" s="15">
        <v>3.25</v>
      </c>
    </row>
    <row r="16" spans="1:27">
      <c r="A16" s="5" t="s">
        <v>167</v>
      </c>
      <c r="B16" s="3"/>
      <c r="C16" s="15"/>
      <c r="D16" s="3">
        <v>1</v>
      </c>
      <c r="E16" s="15">
        <v>3</v>
      </c>
      <c r="F16" s="3"/>
      <c r="G16" s="15"/>
      <c r="H16" s="3"/>
      <c r="I16" s="15"/>
      <c r="J16" s="3"/>
      <c r="K16" s="15"/>
      <c r="L16" s="3"/>
      <c r="M16" s="15"/>
      <c r="N16" s="3"/>
      <c r="O16" s="15"/>
      <c r="P16" s="3"/>
      <c r="Q16" s="15"/>
      <c r="R16" s="3"/>
      <c r="S16" s="15"/>
      <c r="T16" s="3"/>
      <c r="U16" s="15"/>
      <c r="V16" s="3"/>
      <c r="W16" s="15"/>
      <c r="X16" s="3">
        <v>1</v>
      </c>
      <c r="Y16" s="15">
        <v>3</v>
      </c>
      <c r="Z16" s="3">
        <v>2</v>
      </c>
      <c r="AA16" s="15">
        <v>3</v>
      </c>
    </row>
    <row r="17" spans="1:27">
      <c r="A17" s="5" t="s">
        <v>170</v>
      </c>
      <c r="B17" s="3">
        <v>1</v>
      </c>
      <c r="C17" s="15"/>
      <c r="D17" s="3"/>
      <c r="E17" s="15"/>
      <c r="F17" s="3"/>
      <c r="G17" s="15"/>
      <c r="H17" s="3"/>
      <c r="I17" s="15"/>
      <c r="J17" s="3"/>
      <c r="K17" s="15"/>
      <c r="L17" s="3"/>
      <c r="M17" s="15"/>
      <c r="N17" s="3"/>
      <c r="O17" s="15"/>
      <c r="P17" s="3"/>
      <c r="Q17" s="15"/>
      <c r="R17" s="3"/>
      <c r="S17" s="15"/>
      <c r="T17" s="3"/>
      <c r="U17" s="15"/>
      <c r="V17" s="3"/>
      <c r="W17" s="15"/>
      <c r="X17" s="3"/>
      <c r="Y17" s="15"/>
      <c r="Z17" s="3">
        <v>1</v>
      </c>
      <c r="AA17" s="15"/>
    </row>
    <row r="18" spans="1:27">
      <c r="A18" s="5" t="s">
        <v>973</v>
      </c>
      <c r="B18" s="3">
        <v>1</v>
      </c>
      <c r="C18" s="15"/>
      <c r="D18" s="3">
        <v>12</v>
      </c>
      <c r="E18" s="15">
        <v>3.4166666666666665</v>
      </c>
      <c r="F18" s="3">
        <v>11</v>
      </c>
      <c r="G18" s="15">
        <v>2.3636363636363638</v>
      </c>
      <c r="H18" s="3">
        <v>1</v>
      </c>
      <c r="I18" s="15">
        <v>4</v>
      </c>
      <c r="J18" s="3">
        <v>5</v>
      </c>
      <c r="K18" s="15">
        <v>3</v>
      </c>
      <c r="L18" s="3">
        <v>1</v>
      </c>
      <c r="M18" s="15">
        <v>5</v>
      </c>
      <c r="N18" s="3">
        <v>5</v>
      </c>
      <c r="O18" s="15">
        <v>3.6</v>
      </c>
      <c r="P18" s="3">
        <v>3</v>
      </c>
      <c r="Q18" s="15">
        <v>3.3333333333333335</v>
      </c>
      <c r="R18" s="3">
        <v>3</v>
      </c>
      <c r="S18" s="15">
        <v>3</v>
      </c>
      <c r="T18" s="3">
        <v>1</v>
      </c>
      <c r="U18" s="15">
        <v>4</v>
      </c>
      <c r="V18" s="3">
        <v>3</v>
      </c>
      <c r="W18" s="15">
        <v>4.333333333333333</v>
      </c>
      <c r="X18" s="3">
        <v>6</v>
      </c>
      <c r="Y18" s="15">
        <v>3.5</v>
      </c>
      <c r="Z18" s="3">
        <v>52</v>
      </c>
      <c r="AA18" s="15">
        <v>3.2549019607843137</v>
      </c>
    </row>
  </sheetData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5B555-2DBA-6643-9C29-82C21FC85CFF}">
  <dimension ref="A1:B35"/>
  <sheetViews>
    <sheetView workbookViewId="0" xr3:uid="{AB22A95E-D8BB-50F0-B5C9-F5108F9135A2}">
      <selection activeCell="A21" sqref="A21"/>
    </sheetView>
  </sheetViews>
  <sheetFormatPr defaultColWidth="11" defaultRowHeight="15.95"/>
  <cols>
    <col min="1" max="1" width="73" bestFit="1" customWidth="1"/>
    <col min="2" max="2" width="19" bestFit="1" customWidth="1"/>
    <col min="3" max="3" width="27.875" bestFit="1" customWidth="1"/>
    <col min="4" max="4" width="13.125" bestFit="1" customWidth="1"/>
    <col min="5" max="5" width="4" bestFit="1" customWidth="1"/>
    <col min="6" max="6" width="13.875" bestFit="1" customWidth="1"/>
    <col min="7" max="7" width="7" bestFit="1" customWidth="1"/>
    <col min="8" max="8" width="13.875" bestFit="1" customWidth="1"/>
    <col min="9" max="9" width="32.875" bestFit="1" customWidth="1"/>
    <col min="10" max="10" width="34" bestFit="1" customWidth="1"/>
    <col min="11" max="11" width="46.375" bestFit="1" customWidth="1"/>
    <col min="12" max="12" width="13.375" bestFit="1" customWidth="1"/>
    <col min="13" max="13" width="60.5" bestFit="1" customWidth="1"/>
    <col min="14" max="14" width="46.875" bestFit="1" customWidth="1"/>
    <col min="15" max="15" width="63.625" bestFit="1" customWidth="1"/>
    <col min="16" max="16" width="65" bestFit="1" customWidth="1"/>
    <col min="17" max="17" width="50.375" bestFit="1" customWidth="1"/>
    <col min="18" max="18" width="52" bestFit="1" customWidth="1"/>
    <col min="19" max="19" width="31.5" bestFit="1" customWidth="1"/>
    <col min="20" max="20" width="62.375" bestFit="1" customWidth="1"/>
    <col min="21" max="21" width="24" bestFit="1" customWidth="1"/>
    <col min="22" max="22" width="9.375" bestFit="1" customWidth="1"/>
    <col min="23" max="23" width="54.5" bestFit="1" customWidth="1"/>
    <col min="24" max="24" width="35.375" bestFit="1" customWidth="1"/>
    <col min="25" max="25" width="36.125" bestFit="1" customWidth="1"/>
    <col min="26" max="26" width="23.5" bestFit="1" customWidth="1"/>
    <col min="27" max="27" width="32.5" bestFit="1" customWidth="1"/>
    <col min="28" max="28" width="50.5" bestFit="1" customWidth="1"/>
    <col min="29" max="29" width="30.125" bestFit="1" customWidth="1"/>
    <col min="30" max="30" width="67" bestFit="1" customWidth="1"/>
  </cols>
  <sheetData>
    <row r="1" spans="1:2">
      <c r="A1" s="4" t="s">
        <v>410</v>
      </c>
      <c r="B1" t="s">
        <v>957</v>
      </c>
    </row>
    <row r="2" spans="1:2">
      <c r="A2" s="4" t="s">
        <v>409</v>
      </c>
      <c r="B2" t="s">
        <v>957</v>
      </c>
    </row>
    <row r="4" spans="1:2">
      <c r="A4" s="4" t="s">
        <v>960</v>
      </c>
      <c r="B4" t="s">
        <v>980</v>
      </c>
    </row>
    <row r="5" spans="1:2">
      <c r="A5" s="5" t="s">
        <v>981</v>
      </c>
      <c r="B5" s="3">
        <v>13</v>
      </c>
    </row>
    <row r="6" spans="1:2">
      <c r="A6" s="5" t="s">
        <v>982</v>
      </c>
      <c r="B6" s="3">
        <v>17</v>
      </c>
    </row>
    <row r="7" spans="1:2">
      <c r="A7" s="14" t="s">
        <v>5</v>
      </c>
      <c r="B7" s="3">
        <v>8</v>
      </c>
    </row>
    <row r="8" spans="1:2">
      <c r="A8" s="24" t="s">
        <v>462</v>
      </c>
      <c r="B8" s="3">
        <v>5</v>
      </c>
    </row>
    <row r="9" spans="1:2">
      <c r="A9" s="24" t="s">
        <v>429</v>
      </c>
      <c r="B9" s="3">
        <v>1</v>
      </c>
    </row>
    <row r="10" spans="1:2">
      <c r="A10" s="24" t="s">
        <v>544</v>
      </c>
      <c r="B10" s="3">
        <v>1</v>
      </c>
    </row>
    <row r="11" spans="1:2">
      <c r="A11" s="24" t="s">
        <v>488</v>
      </c>
      <c r="B11" s="3">
        <v>1</v>
      </c>
    </row>
    <row r="12" spans="1:2">
      <c r="A12" s="14" t="s">
        <v>7</v>
      </c>
      <c r="B12" s="3">
        <v>3</v>
      </c>
    </row>
    <row r="13" spans="1:2">
      <c r="A13" s="24" t="s">
        <v>434</v>
      </c>
      <c r="B13" s="3">
        <v>2</v>
      </c>
    </row>
    <row r="14" spans="1:2">
      <c r="A14" s="24" t="s">
        <v>467</v>
      </c>
      <c r="B14" s="3">
        <v>1</v>
      </c>
    </row>
    <row r="15" spans="1:2">
      <c r="A15" s="14" t="s">
        <v>11</v>
      </c>
      <c r="B15" s="3">
        <v>3</v>
      </c>
    </row>
    <row r="16" spans="1:2">
      <c r="A16" s="24" t="s">
        <v>502</v>
      </c>
      <c r="B16" s="3">
        <v>3</v>
      </c>
    </row>
    <row r="17" spans="1:2">
      <c r="A17" s="14" t="s">
        <v>9</v>
      </c>
      <c r="B17" s="3">
        <v>3</v>
      </c>
    </row>
    <row r="18" spans="1:2">
      <c r="A18" s="24" t="s">
        <v>443</v>
      </c>
      <c r="B18" s="3">
        <v>1</v>
      </c>
    </row>
    <row r="19" spans="1:2">
      <c r="A19" s="24" t="s">
        <v>527</v>
      </c>
      <c r="B19" s="3">
        <v>1</v>
      </c>
    </row>
    <row r="20" spans="1:2">
      <c r="A20" s="24" t="s">
        <v>478</v>
      </c>
      <c r="B20" s="3">
        <v>1</v>
      </c>
    </row>
    <row r="21" spans="1:2">
      <c r="A21" s="5" t="s">
        <v>983</v>
      </c>
      <c r="B21" s="3">
        <v>15</v>
      </c>
    </row>
    <row r="22" spans="1:2">
      <c r="A22" s="14" t="s">
        <v>6</v>
      </c>
      <c r="B22" s="3">
        <v>9</v>
      </c>
    </row>
    <row r="23" spans="1:2">
      <c r="A23" s="24" t="s">
        <v>438</v>
      </c>
      <c r="B23" s="3">
        <v>7</v>
      </c>
    </row>
    <row r="24" spans="1:2">
      <c r="A24" s="24" t="s">
        <v>450</v>
      </c>
      <c r="B24" s="3">
        <v>1</v>
      </c>
    </row>
    <row r="25" spans="1:2">
      <c r="A25" s="24" t="s">
        <v>521</v>
      </c>
      <c r="B25" s="3">
        <v>1</v>
      </c>
    </row>
    <row r="26" spans="1:2">
      <c r="A26" s="14" t="s">
        <v>8</v>
      </c>
      <c r="B26" s="3">
        <v>3</v>
      </c>
    </row>
    <row r="27" spans="1:2">
      <c r="A27" s="24" t="s">
        <v>493</v>
      </c>
      <c r="B27" s="3">
        <v>1</v>
      </c>
    </row>
    <row r="28" spans="1:2">
      <c r="A28" s="24" t="s">
        <v>455</v>
      </c>
      <c r="B28" s="3">
        <v>1</v>
      </c>
    </row>
    <row r="29" spans="1:2">
      <c r="A29" s="24" t="s">
        <v>484</v>
      </c>
      <c r="B29" s="3">
        <v>1</v>
      </c>
    </row>
    <row r="30" spans="1:2">
      <c r="A30" s="14" t="s">
        <v>12</v>
      </c>
      <c r="B30" s="3">
        <v>2</v>
      </c>
    </row>
    <row r="31" spans="1:2">
      <c r="A31" s="24" t="s">
        <v>541</v>
      </c>
      <c r="B31" s="3">
        <v>1</v>
      </c>
    </row>
    <row r="32" spans="1:2">
      <c r="A32" s="24" t="s">
        <v>511</v>
      </c>
      <c r="B32" s="3">
        <v>1</v>
      </c>
    </row>
    <row r="33" spans="1:2">
      <c r="A33" s="14" t="s">
        <v>10</v>
      </c>
      <c r="B33" s="3">
        <v>1</v>
      </c>
    </row>
    <row r="34" spans="1:2">
      <c r="A34" s="24" t="s">
        <v>497</v>
      </c>
      <c r="B34" s="3">
        <v>1</v>
      </c>
    </row>
    <row r="35" spans="1:2">
      <c r="A35" s="5" t="s">
        <v>973</v>
      </c>
      <c r="B35" s="3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7736B-6DB0-B64B-9782-B9C3B4D9E034}">
  <dimension ref="A1:G16"/>
  <sheetViews>
    <sheetView tabSelected="1" workbookViewId="0" xr3:uid="{0A77F133-80E0-515C-B916-05F97EF12669}">
      <selection activeCell="G20" sqref="G20"/>
    </sheetView>
  </sheetViews>
  <sheetFormatPr defaultColWidth="11" defaultRowHeight="15.95"/>
  <cols>
    <col min="1" max="1" width="22.625" bestFit="1" customWidth="1"/>
    <col min="2" max="2" width="12" bestFit="1" customWidth="1"/>
    <col min="3" max="3" width="18" bestFit="1" customWidth="1"/>
    <col min="4" max="4" width="8.375" bestFit="1" customWidth="1"/>
    <col min="5" max="5" width="4.125" bestFit="1" customWidth="1"/>
    <col min="6" max="6" width="10.875" bestFit="1" customWidth="1"/>
    <col min="7" max="7" width="10.875" style="34" bestFit="1" customWidth="1"/>
    <col min="8" max="8" width="10.875" bestFit="1" customWidth="1"/>
    <col min="9" max="9" width="9.375" bestFit="1" customWidth="1"/>
    <col min="10" max="10" width="3.125" bestFit="1" customWidth="1"/>
    <col min="11" max="11" width="11.875" bestFit="1" customWidth="1"/>
    <col min="12" max="12" width="10.875" bestFit="1" customWidth="1"/>
  </cols>
  <sheetData>
    <row r="1" spans="1:7">
      <c r="A1" s="4" t="s">
        <v>409</v>
      </c>
      <c r="B1" s="5">
        <v>1</v>
      </c>
    </row>
    <row r="3" spans="1:7">
      <c r="A3" s="4" t="s">
        <v>984</v>
      </c>
      <c r="B3" s="4" t="s">
        <v>985</v>
      </c>
    </row>
    <row r="4" spans="1:7">
      <c r="A4" s="4" t="s">
        <v>960</v>
      </c>
      <c r="B4" s="6" t="s">
        <v>986</v>
      </c>
      <c r="C4" t="s">
        <v>987</v>
      </c>
      <c r="D4" s="6" t="s">
        <v>988</v>
      </c>
      <c r="E4" s="6" t="s">
        <v>989</v>
      </c>
      <c r="F4" s="6" t="s">
        <v>973</v>
      </c>
    </row>
    <row r="5" spans="1:7">
      <c r="A5" s="5" t="s">
        <v>981</v>
      </c>
      <c r="B5" s="7">
        <v>1</v>
      </c>
      <c r="C5" s="7"/>
      <c r="D5" s="7">
        <v>11</v>
      </c>
      <c r="E5" s="7"/>
      <c r="F5" s="7">
        <v>12</v>
      </c>
    </row>
    <row r="6" spans="1:7">
      <c r="A6" s="5" t="s">
        <v>62</v>
      </c>
      <c r="B6" s="7">
        <v>5</v>
      </c>
      <c r="C6" s="7">
        <v>2</v>
      </c>
      <c r="D6" s="7">
        <v>14</v>
      </c>
      <c r="E6" s="7"/>
      <c r="F6" s="7">
        <v>21</v>
      </c>
    </row>
    <row r="7" spans="1:7">
      <c r="A7" s="14" t="s">
        <v>5</v>
      </c>
      <c r="B7" s="7">
        <v>1</v>
      </c>
      <c r="C7" s="7">
        <v>1</v>
      </c>
      <c r="D7" s="7">
        <v>8</v>
      </c>
      <c r="E7" s="7"/>
      <c r="F7" s="7">
        <v>10</v>
      </c>
    </row>
    <row r="8" spans="1:7">
      <c r="A8" s="14" t="s">
        <v>990</v>
      </c>
      <c r="B8" s="7">
        <v>3</v>
      </c>
      <c r="C8" s="7"/>
      <c r="D8" s="7">
        <v>1</v>
      </c>
      <c r="E8" s="7"/>
      <c r="F8" s="7">
        <v>4</v>
      </c>
      <c r="G8" s="34">
        <f>GETPIVOTDATA("participantId",$A$3,"taskId","HMSA find a doctor","taskId2","HMSA","Task outcome2","Succeed")/GETPIVOTDATA("participantId",$A$3,"taskId","HMSA find a doctor","taskId2","HMSA")</f>
        <v>0.75</v>
      </c>
    </row>
    <row r="9" spans="1:7">
      <c r="A9" s="14" t="s">
        <v>991</v>
      </c>
      <c r="B9" s="7"/>
      <c r="C9" s="7">
        <v>1</v>
      </c>
      <c r="D9" s="7">
        <v>2</v>
      </c>
      <c r="E9" s="7"/>
      <c r="F9" s="7">
        <v>3</v>
      </c>
      <c r="G9" s="34">
        <f>GETPIVOTDATA("participantId",$A$3,"taskId","HMSA gym","taskId2","HMSA","Task outcome2","Succeed w/1+ assist")/GETPIVOTDATA("participantId",$A$3,"taskId","HMSA gym","taskId2","HMSA")</f>
        <v>0.33333333333333331</v>
      </c>
    </row>
    <row r="10" spans="1:7">
      <c r="A10" s="14" t="s">
        <v>992</v>
      </c>
      <c r="B10" s="7">
        <v>1</v>
      </c>
      <c r="C10" s="7"/>
      <c r="D10" s="7">
        <v>3</v>
      </c>
      <c r="E10" s="7"/>
      <c r="F10" s="7">
        <v>4</v>
      </c>
    </row>
    <row r="11" spans="1:7">
      <c r="A11" s="5" t="s">
        <v>54</v>
      </c>
      <c r="B11" s="7">
        <v>5</v>
      </c>
      <c r="C11" s="7"/>
      <c r="D11" s="7">
        <v>10</v>
      </c>
      <c r="E11" s="7">
        <v>1</v>
      </c>
      <c r="F11" s="7">
        <v>16</v>
      </c>
    </row>
    <row r="12" spans="1:7">
      <c r="A12" s="14" t="s">
        <v>974</v>
      </c>
      <c r="B12" s="7">
        <v>3</v>
      </c>
      <c r="C12" s="7"/>
      <c r="D12" s="7">
        <v>6</v>
      </c>
      <c r="E12" s="7">
        <v>1</v>
      </c>
      <c r="F12" s="7">
        <v>10</v>
      </c>
    </row>
    <row r="13" spans="1:7">
      <c r="A13" s="14" t="s">
        <v>993</v>
      </c>
      <c r="B13" s="7"/>
      <c r="C13" s="7"/>
      <c r="D13" s="7">
        <v>2</v>
      </c>
      <c r="E13" s="7"/>
      <c r="F13" s="7">
        <v>2</v>
      </c>
      <c r="G13" s="34">
        <f>GETPIVOTDATA("participantId",$A$3,"taskId","KP find a doctor","taskId2","Kaiser Permanente","Task outcome2","Succeed")/GETPIVOTDATA("participantId",$A$3,"taskId","KP find a doctor","taskId2","Kaiser Permanente")</f>
        <v>0</v>
      </c>
    </row>
    <row r="14" spans="1:7">
      <c r="A14" s="14" t="s">
        <v>994</v>
      </c>
      <c r="B14" s="7">
        <v>2</v>
      </c>
      <c r="C14" s="7"/>
      <c r="D14" s="7">
        <v>1</v>
      </c>
      <c r="E14" s="7"/>
      <c r="F14" s="7">
        <v>3</v>
      </c>
      <c r="G14" s="34">
        <f>GETPIVOTDATA("participantId",$A$3,"taskId","KP gym","taskId2","Kaiser Permanente","Task outcome2","Succeed")/GETPIVOTDATA("participantId",$A$3,"taskId","KP gym","taskId2","Kaiser Permanente")</f>
        <v>0.66666666666666663</v>
      </c>
    </row>
    <row r="15" spans="1:7">
      <c r="A15" s="14" t="s">
        <v>995</v>
      </c>
      <c r="B15" s="7"/>
      <c r="C15" s="7"/>
      <c r="D15" s="7">
        <v>1</v>
      </c>
      <c r="E15" s="7"/>
      <c r="F15" s="7">
        <v>1</v>
      </c>
    </row>
    <row r="16" spans="1:7">
      <c r="A16" s="5" t="s">
        <v>973</v>
      </c>
      <c r="B16" s="7">
        <v>11</v>
      </c>
      <c r="C16" s="7">
        <v>2</v>
      </c>
      <c r="D16" s="7">
        <v>35</v>
      </c>
      <c r="E16" s="7">
        <v>1</v>
      </c>
      <c r="F16" s="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0649B-312B-E34B-9857-6B46CCFF19AA}">
  <dimension ref="A1:C16"/>
  <sheetViews>
    <sheetView topLeftCell="A4" zoomScaleNormal="100" workbookViewId="0" xr3:uid="{FBD711EE-39E9-574D-85AB-4D6157E5DC14}">
      <selection activeCell="A8" sqref="A8"/>
    </sheetView>
  </sheetViews>
  <sheetFormatPr defaultColWidth="11" defaultRowHeight="15.95"/>
  <cols>
    <col min="1" max="1" width="35.375" bestFit="1" customWidth="1"/>
    <col min="2" max="2" width="12.375" bestFit="1" customWidth="1"/>
    <col min="3" max="3" width="16" bestFit="1" customWidth="1"/>
    <col min="4" max="4" width="12.375" bestFit="1" customWidth="1"/>
    <col min="5" max="5" width="16" bestFit="1" customWidth="1"/>
    <col min="6" max="6" width="17.125" bestFit="1" customWidth="1"/>
    <col min="7" max="7" width="20.875" bestFit="1" customWidth="1"/>
    <col min="8" max="8" width="17.125" bestFit="1" customWidth="1"/>
    <col min="9" max="9" width="20.875" bestFit="1" customWidth="1"/>
    <col min="10" max="10" width="17.125" bestFit="1" customWidth="1"/>
    <col min="11" max="11" width="20.875" bestFit="1" customWidth="1"/>
    <col min="12" max="12" width="10.875" bestFit="1" customWidth="1"/>
    <col min="13" max="13" width="30.125" bestFit="1" customWidth="1"/>
    <col min="14" max="14" width="19" bestFit="1" customWidth="1"/>
    <col min="15" max="15" width="20" bestFit="1" customWidth="1"/>
    <col min="16" max="16" width="19" bestFit="1" customWidth="1"/>
    <col min="17" max="17" width="20" bestFit="1" customWidth="1"/>
    <col min="18" max="18" width="19" bestFit="1" customWidth="1"/>
    <col min="19" max="19" width="20" bestFit="1" customWidth="1"/>
    <col min="20" max="20" width="26" bestFit="1" customWidth="1"/>
    <col min="21" max="21" width="27.125" bestFit="1" customWidth="1"/>
    <col min="22" max="22" width="23.875" bestFit="1" customWidth="1"/>
    <col min="23" max="23" width="24.875" bestFit="1" customWidth="1"/>
  </cols>
  <sheetData>
    <row r="1" spans="1:3">
      <c r="A1" s="4" t="s">
        <v>409</v>
      </c>
      <c r="B1" s="5">
        <v>1</v>
      </c>
    </row>
    <row r="2" spans="1:3">
      <c r="A2" s="4" t="s">
        <v>589</v>
      </c>
      <c r="B2" t="s">
        <v>957</v>
      </c>
    </row>
    <row r="4" spans="1:3">
      <c r="A4" s="4" t="s">
        <v>960</v>
      </c>
      <c r="B4" t="s">
        <v>984</v>
      </c>
      <c r="C4" t="s">
        <v>996</v>
      </c>
    </row>
    <row r="5" spans="1:3">
      <c r="A5" s="5" t="s">
        <v>997</v>
      </c>
      <c r="B5" s="7">
        <v>7</v>
      </c>
      <c r="C5" s="23">
        <v>9.7142857142857135</v>
      </c>
    </row>
    <row r="6" spans="1:3">
      <c r="A6" s="14" t="s">
        <v>590</v>
      </c>
      <c r="B6" s="7">
        <v>3</v>
      </c>
      <c r="C6" s="23">
        <v>10.666666666666666</v>
      </c>
    </row>
    <row r="7" spans="1:3">
      <c r="A7" s="14" t="s">
        <v>620</v>
      </c>
      <c r="B7" s="7">
        <v>1</v>
      </c>
      <c r="C7" s="23">
        <v>14</v>
      </c>
    </row>
    <row r="8" spans="1:3">
      <c r="A8" s="14" t="s">
        <v>648</v>
      </c>
      <c r="B8" s="7">
        <v>1</v>
      </c>
      <c r="C8" s="23">
        <v>8</v>
      </c>
    </row>
    <row r="9" spans="1:3">
      <c r="A9" s="14" t="s">
        <v>597</v>
      </c>
      <c r="B9" s="7">
        <v>1</v>
      </c>
      <c r="C9" s="23">
        <v>7</v>
      </c>
    </row>
    <row r="10" spans="1:3">
      <c r="A10" s="14" t="s">
        <v>54</v>
      </c>
      <c r="B10" s="7">
        <v>1</v>
      </c>
      <c r="C10" s="23">
        <v>7</v>
      </c>
    </row>
    <row r="11" spans="1:3">
      <c r="A11" s="5" t="s">
        <v>998</v>
      </c>
      <c r="B11" s="7">
        <v>5</v>
      </c>
      <c r="C11" s="23">
        <v>4</v>
      </c>
    </row>
    <row r="12" spans="1:3">
      <c r="A12" s="14" t="s">
        <v>648</v>
      </c>
      <c r="B12" s="7">
        <v>5</v>
      </c>
      <c r="C12" s="23">
        <v>4</v>
      </c>
    </row>
    <row r="13" spans="1:3">
      <c r="A13" s="5" t="s">
        <v>999</v>
      </c>
      <c r="B13" s="7">
        <v>8</v>
      </c>
      <c r="C13" s="23">
        <v>8.1428571428571423</v>
      </c>
    </row>
    <row r="14" spans="1:3">
      <c r="A14" s="14" t="s">
        <v>597</v>
      </c>
      <c r="B14" s="7">
        <v>7</v>
      </c>
      <c r="C14" s="23">
        <v>8.6666666666666661</v>
      </c>
    </row>
    <row r="15" spans="1:3">
      <c r="A15" s="14" t="s">
        <v>696</v>
      </c>
      <c r="B15" s="7">
        <v>1</v>
      </c>
      <c r="C15" s="23">
        <v>5</v>
      </c>
    </row>
    <row r="16" spans="1:3">
      <c r="A16" s="5" t="s">
        <v>973</v>
      </c>
      <c r="B16" s="7">
        <v>20</v>
      </c>
      <c r="C16" s="23">
        <v>7.833333333333333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4908D-2332-EF47-B08D-3EE66A7E20A6}">
  <dimension ref="A3:M38"/>
  <sheetViews>
    <sheetView workbookViewId="0" xr3:uid="{D3FB2DDE-71EE-56C0-95B5-0C4D95ADCC0F}">
      <selection activeCell="C4" sqref="C4"/>
    </sheetView>
  </sheetViews>
  <sheetFormatPr defaultColWidth="11" defaultRowHeight="15.95"/>
  <cols>
    <col min="1" max="1" width="23.375" bestFit="1" customWidth="1"/>
    <col min="2" max="2" width="17.5" bestFit="1" customWidth="1"/>
    <col min="3" max="3" width="14.5" bestFit="1" customWidth="1"/>
    <col min="4" max="4" width="17" bestFit="1" customWidth="1"/>
    <col min="5" max="5" width="15.625" bestFit="1" customWidth="1"/>
    <col min="6" max="6" width="14.5" bestFit="1" customWidth="1"/>
    <col min="7" max="7" width="25" bestFit="1" customWidth="1"/>
    <col min="8" max="8" width="17" bestFit="1" customWidth="1"/>
    <col min="9" max="9" width="15.625" bestFit="1" customWidth="1"/>
    <col min="10" max="10" width="27.625" bestFit="1" customWidth="1"/>
    <col min="11" max="11" width="9.125" bestFit="1" customWidth="1"/>
    <col min="12" max="12" width="11.625" bestFit="1" customWidth="1"/>
    <col min="13" max="13" width="10.875" bestFit="1" customWidth="1"/>
    <col min="14" max="14" width="27.625" bestFit="1" customWidth="1"/>
    <col min="15" max="15" width="33.5" bestFit="1" customWidth="1"/>
    <col min="16" max="16" width="22.875" bestFit="1" customWidth="1"/>
    <col min="17" max="17" width="28.625" bestFit="1" customWidth="1"/>
    <col min="18" max="18" width="22.875" bestFit="1" customWidth="1"/>
    <col min="19" max="19" width="28.625" bestFit="1" customWidth="1"/>
    <col min="20" max="20" width="27.625" bestFit="1" customWidth="1"/>
    <col min="21" max="21" width="33.5" bestFit="1" customWidth="1"/>
  </cols>
  <sheetData>
    <row r="3" spans="1:13">
      <c r="A3" s="4" t="s">
        <v>1000</v>
      </c>
      <c r="B3" s="4" t="s">
        <v>959</v>
      </c>
    </row>
    <row r="4" spans="1:13">
      <c r="B4" t="s">
        <v>4</v>
      </c>
      <c r="C4" t="s">
        <v>982</v>
      </c>
      <c r="F4" t="s">
        <v>1001</v>
      </c>
      <c r="G4" t="s">
        <v>1002</v>
      </c>
      <c r="J4" t="s">
        <v>1003</v>
      </c>
      <c r="K4" t="s">
        <v>975</v>
      </c>
      <c r="L4" t="s">
        <v>1004</v>
      </c>
      <c r="M4" t="s">
        <v>973</v>
      </c>
    </row>
    <row r="5" spans="1:13">
      <c r="A5" s="4" t="s">
        <v>960</v>
      </c>
      <c r="C5" t="s">
        <v>5</v>
      </c>
      <c r="D5" t="s">
        <v>7</v>
      </c>
      <c r="E5" t="s">
        <v>11</v>
      </c>
      <c r="G5" t="s">
        <v>6</v>
      </c>
      <c r="H5" t="s">
        <v>8</v>
      </c>
      <c r="I5" t="s">
        <v>12</v>
      </c>
      <c r="K5" t="s">
        <v>975</v>
      </c>
    </row>
    <row r="6" spans="1:13">
      <c r="A6" s="5" t="s">
        <v>1005</v>
      </c>
      <c r="B6" s="3">
        <v>3</v>
      </c>
      <c r="C6" s="3">
        <v>8</v>
      </c>
      <c r="D6" s="3">
        <v>5</v>
      </c>
      <c r="E6" s="3"/>
      <c r="F6" s="3">
        <v>13</v>
      </c>
      <c r="G6" s="3">
        <v>14</v>
      </c>
      <c r="H6" s="3">
        <v>3</v>
      </c>
      <c r="I6" s="3"/>
      <c r="J6" s="3">
        <v>17</v>
      </c>
      <c r="K6" s="3"/>
      <c r="L6" s="3"/>
      <c r="M6" s="3">
        <v>33</v>
      </c>
    </row>
    <row r="7" spans="1:13">
      <c r="A7" s="14" t="s">
        <v>1006</v>
      </c>
      <c r="B7" s="3"/>
      <c r="C7" s="3"/>
      <c r="D7" s="3"/>
      <c r="E7" s="3"/>
      <c r="F7" s="3"/>
      <c r="G7" s="3">
        <v>2</v>
      </c>
      <c r="H7" s="3"/>
      <c r="I7" s="3"/>
      <c r="J7" s="3">
        <v>2</v>
      </c>
      <c r="K7" s="3"/>
      <c r="L7" s="3"/>
      <c r="M7" s="3">
        <v>2</v>
      </c>
    </row>
    <row r="8" spans="1:13">
      <c r="A8" s="14" t="s">
        <v>1007</v>
      </c>
      <c r="B8" s="3">
        <v>3</v>
      </c>
      <c r="C8" s="3">
        <v>6</v>
      </c>
      <c r="D8" s="3">
        <v>2</v>
      </c>
      <c r="E8" s="3"/>
      <c r="F8" s="3">
        <v>8</v>
      </c>
      <c r="G8" s="3">
        <v>8</v>
      </c>
      <c r="H8" s="3">
        <v>1</v>
      </c>
      <c r="I8" s="3"/>
      <c r="J8" s="3">
        <v>9</v>
      </c>
      <c r="K8" s="3"/>
      <c r="L8" s="3"/>
      <c r="M8" s="3">
        <v>20</v>
      </c>
    </row>
    <row r="9" spans="1:13">
      <c r="A9" s="14" t="s">
        <v>1008</v>
      </c>
      <c r="B9" s="3"/>
      <c r="C9" s="3">
        <v>2</v>
      </c>
      <c r="D9" s="3">
        <v>3</v>
      </c>
      <c r="E9" s="3"/>
      <c r="F9" s="3">
        <v>5</v>
      </c>
      <c r="G9" s="3">
        <v>4</v>
      </c>
      <c r="H9" s="3">
        <v>2</v>
      </c>
      <c r="I9" s="3"/>
      <c r="J9" s="3">
        <v>6</v>
      </c>
      <c r="K9" s="3"/>
      <c r="L9" s="3"/>
      <c r="M9" s="3">
        <v>11</v>
      </c>
    </row>
    <row r="10" spans="1:13">
      <c r="A10" s="5" t="s">
        <v>17</v>
      </c>
      <c r="B10" s="3">
        <v>2</v>
      </c>
      <c r="C10" s="3">
        <v>4</v>
      </c>
      <c r="D10" s="3"/>
      <c r="E10" s="3">
        <v>2</v>
      </c>
      <c r="F10" s="3">
        <v>6</v>
      </c>
      <c r="G10" s="3">
        <v>8</v>
      </c>
      <c r="H10" s="3"/>
      <c r="I10" s="3">
        <v>2</v>
      </c>
      <c r="J10" s="3">
        <v>10</v>
      </c>
      <c r="K10" s="3"/>
      <c r="L10" s="3"/>
      <c r="M10" s="3">
        <v>18</v>
      </c>
    </row>
    <row r="11" spans="1:13">
      <c r="A11" s="14" t="s">
        <v>1006</v>
      </c>
      <c r="B11" s="3"/>
      <c r="C11" s="3">
        <v>1</v>
      </c>
      <c r="D11" s="3"/>
      <c r="E11" s="3"/>
      <c r="F11" s="3">
        <v>1</v>
      </c>
      <c r="G11" s="3"/>
      <c r="H11" s="3"/>
      <c r="I11" s="3"/>
      <c r="J11" s="3"/>
      <c r="K11" s="3"/>
      <c r="L11" s="3"/>
      <c r="M11" s="3">
        <v>1</v>
      </c>
    </row>
    <row r="12" spans="1:13">
      <c r="A12" s="14" t="s">
        <v>1007</v>
      </c>
      <c r="B12" s="3">
        <v>1</v>
      </c>
      <c r="C12" s="3">
        <v>2</v>
      </c>
      <c r="D12" s="3"/>
      <c r="E12" s="3">
        <v>2</v>
      </c>
      <c r="F12" s="3">
        <v>4</v>
      </c>
      <c r="G12" s="3">
        <v>4</v>
      </c>
      <c r="H12" s="3"/>
      <c r="I12" s="3">
        <v>1</v>
      </c>
      <c r="J12" s="3">
        <v>5</v>
      </c>
      <c r="K12" s="3"/>
      <c r="L12" s="3"/>
      <c r="M12" s="3">
        <v>10</v>
      </c>
    </row>
    <row r="13" spans="1:13">
      <c r="A13" s="14" t="s">
        <v>1008</v>
      </c>
      <c r="B13" s="3">
        <v>1</v>
      </c>
      <c r="C13" s="3">
        <v>1</v>
      </c>
      <c r="D13" s="3"/>
      <c r="E13" s="3"/>
      <c r="F13" s="3">
        <v>1</v>
      </c>
      <c r="G13" s="3">
        <v>4</v>
      </c>
      <c r="H13" s="3"/>
      <c r="I13" s="3">
        <v>1</v>
      </c>
      <c r="J13" s="3">
        <v>5</v>
      </c>
      <c r="K13" s="3"/>
      <c r="L13" s="3"/>
      <c r="M13" s="3">
        <v>7</v>
      </c>
    </row>
    <row r="14" spans="1:13">
      <c r="A14" s="5" t="s">
        <v>170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>
      <c r="A15" s="14" t="s">
        <v>975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>
      <c r="A16" s="5" t="s">
        <v>973</v>
      </c>
      <c r="B16" s="3">
        <v>5</v>
      </c>
      <c r="C16" s="3">
        <v>12</v>
      </c>
      <c r="D16" s="3">
        <v>5</v>
      </c>
      <c r="E16" s="3">
        <v>2</v>
      </c>
      <c r="F16" s="3">
        <v>19</v>
      </c>
      <c r="G16" s="3">
        <v>22</v>
      </c>
      <c r="H16" s="3">
        <v>3</v>
      </c>
      <c r="I16" s="3">
        <v>2</v>
      </c>
      <c r="J16" s="3">
        <v>27</v>
      </c>
      <c r="K16" s="3"/>
      <c r="L16" s="3"/>
      <c r="M16" s="3">
        <v>51</v>
      </c>
    </row>
    <row r="20" spans="1:9">
      <c r="B20" s="4" t="s">
        <v>959</v>
      </c>
    </row>
    <row r="21" spans="1:9">
      <c r="B21" t="s">
        <v>981</v>
      </c>
      <c r="D21" t="s">
        <v>982</v>
      </c>
      <c r="F21" t="s">
        <v>983</v>
      </c>
      <c r="H21" t="s">
        <v>1009</v>
      </c>
      <c r="I21" t="s">
        <v>1010</v>
      </c>
    </row>
    <row r="23" spans="1:9">
      <c r="A23" s="4" t="s">
        <v>960</v>
      </c>
      <c r="B23" t="s">
        <v>1011</v>
      </c>
      <c r="C23" t="s">
        <v>1012</v>
      </c>
      <c r="D23" t="s">
        <v>1011</v>
      </c>
      <c r="E23" t="s">
        <v>1012</v>
      </c>
      <c r="F23" t="s">
        <v>1011</v>
      </c>
      <c r="G23" t="s">
        <v>1012</v>
      </c>
    </row>
    <row r="24" spans="1:9">
      <c r="A24" s="5" t="s">
        <v>1005</v>
      </c>
      <c r="B24" s="15">
        <v>0.375</v>
      </c>
      <c r="C24" s="15">
        <v>0.25</v>
      </c>
      <c r="D24" s="15">
        <v>0.45454545454545453</v>
      </c>
      <c r="E24" s="15">
        <v>0.54545454545454541</v>
      </c>
      <c r="F24" s="15">
        <v>1.4</v>
      </c>
      <c r="G24" s="15">
        <v>1.7</v>
      </c>
      <c r="H24" s="15">
        <v>0.75862068965517238</v>
      </c>
      <c r="I24" s="15">
        <v>0.86206896551724133</v>
      </c>
    </row>
    <row r="25" spans="1:9">
      <c r="A25" s="5" t="s">
        <v>17</v>
      </c>
      <c r="B25" s="15">
        <v>0.5</v>
      </c>
      <c r="C25" s="15">
        <v>0.66666666666666663</v>
      </c>
      <c r="D25" s="15">
        <v>1.4285714285714286</v>
      </c>
      <c r="E25" s="15">
        <v>1.5714285714285714</v>
      </c>
      <c r="F25" s="15">
        <v>0.66666666666666663</v>
      </c>
      <c r="G25" s="15">
        <v>0.66666666666666663</v>
      </c>
      <c r="H25" s="15">
        <v>1.0384615384615385</v>
      </c>
      <c r="I25" s="15">
        <v>1.1538461538461537</v>
      </c>
    </row>
    <row r="26" spans="1:9">
      <c r="A26" s="5">
        <v>12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</row>
    <row r="27" spans="1:9">
      <c r="A27" s="5" t="s">
        <v>973</v>
      </c>
      <c r="B27" s="15">
        <v>0.4</v>
      </c>
      <c r="C27" s="15">
        <v>0.4</v>
      </c>
      <c r="D27" s="15">
        <v>0.96153846153846156</v>
      </c>
      <c r="E27" s="15">
        <v>1.0769230769230769</v>
      </c>
      <c r="F27" s="15">
        <v>0.94736842105263153</v>
      </c>
      <c r="G27" s="15">
        <v>1.1052631578947369</v>
      </c>
      <c r="H27" s="15">
        <v>0.81666666666666665</v>
      </c>
      <c r="I27" s="15">
        <v>0.91666666666666663</v>
      </c>
    </row>
    <row r="28" spans="1:9">
      <c r="A28" s="5"/>
      <c r="B28" s="15"/>
      <c r="C28" s="15"/>
      <c r="D28" s="15"/>
      <c r="E28" s="15"/>
      <c r="F28" s="15"/>
      <c r="G28" s="15"/>
      <c r="H28" s="15"/>
      <c r="I28" s="15"/>
    </row>
    <row r="29" spans="1:9">
      <c r="A29" s="5"/>
      <c r="B29" s="15"/>
      <c r="C29" s="15"/>
      <c r="D29" s="15"/>
      <c r="E29" s="15"/>
      <c r="F29" s="15"/>
      <c r="G29" s="15"/>
      <c r="H29" s="15"/>
      <c r="I29" s="15"/>
    </row>
    <row r="30" spans="1:9">
      <c r="A30" s="4" t="s">
        <v>743</v>
      </c>
      <c r="B30" t="s">
        <v>1013</v>
      </c>
      <c r="C30" s="15"/>
      <c r="D30" s="15"/>
      <c r="E30" s="15"/>
      <c r="F30" s="15"/>
      <c r="G30" s="15"/>
      <c r="H30" s="15"/>
      <c r="I30" s="15"/>
    </row>
    <row r="32" spans="1:9">
      <c r="B32" s="4" t="s">
        <v>959</v>
      </c>
    </row>
    <row r="33" spans="1:9">
      <c r="B33" t="s">
        <v>981</v>
      </c>
      <c r="D33" t="s">
        <v>982</v>
      </c>
      <c r="F33" t="s">
        <v>983</v>
      </c>
      <c r="H33" t="s">
        <v>1014</v>
      </c>
      <c r="I33" t="s">
        <v>1015</v>
      </c>
    </row>
    <row r="35" spans="1:9">
      <c r="A35" s="4" t="s">
        <v>960</v>
      </c>
      <c r="B35" t="s">
        <v>1016</v>
      </c>
      <c r="C35" t="s">
        <v>1017</v>
      </c>
      <c r="D35" t="s">
        <v>1016</v>
      </c>
      <c r="E35" t="s">
        <v>1017</v>
      </c>
      <c r="F35" t="s">
        <v>1016</v>
      </c>
      <c r="G35" t="s">
        <v>1017</v>
      </c>
    </row>
    <row r="36" spans="1:9">
      <c r="A36" s="5" t="s">
        <v>1005</v>
      </c>
      <c r="B36" s="15">
        <v>2</v>
      </c>
      <c r="C36" s="15">
        <v>4</v>
      </c>
      <c r="D36" s="15">
        <v>4.5</v>
      </c>
      <c r="E36" s="15">
        <v>4</v>
      </c>
      <c r="F36" s="15">
        <v>4</v>
      </c>
      <c r="G36" s="15">
        <v>4.5</v>
      </c>
      <c r="H36" s="15">
        <v>4</v>
      </c>
      <c r="I36" s="15">
        <v>4.2727272727272725</v>
      </c>
    </row>
    <row r="37" spans="1:9">
      <c r="A37" s="5" t="s">
        <v>17</v>
      </c>
      <c r="B37" s="15">
        <v>3.5</v>
      </c>
      <c r="C37" s="15">
        <v>4</v>
      </c>
      <c r="D37" s="15">
        <v>4</v>
      </c>
      <c r="E37" s="15">
        <v>4</v>
      </c>
      <c r="F37" s="15">
        <v>3</v>
      </c>
      <c r="G37" s="15">
        <v>3</v>
      </c>
      <c r="H37" s="15">
        <v>3.3333333333333335</v>
      </c>
      <c r="I37" s="15">
        <v>3.5</v>
      </c>
    </row>
    <row r="38" spans="1:9">
      <c r="A38" s="5" t="s">
        <v>973</v>
      </c>
      <c r="B38" s="15">
        <v>3</v>
      </c>
      <c r="C38" s="15">
        <v>4</v>
      </c>
      <c r="D38" s="15">
        <v>4.4000000000000004</v>
      </c>
      <c r="E38" s="15">
        <v>4</v>
      </c>
      <c r="F38" s="15">
        <v>3.6666666666666665</v>
      </c>
      <c r="G38" s="15">
        <v>4</v>
      </c>
      <c r="H38" s="15">
        <v>3.7647058823529411</v>
      </c>
      <c r="I38" s="15">
        <v>4</v>
      </c>
    </row>
  </sheetData>
  <pageMargins left="0.7" right="0.7" top="0.75" bottom="0.75" header="0.3" footer="0.3"/>
  <pageSetup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59678-60DC-1542-8042-23D4E678955A}">
  <sheetPr codeName="Sheet5"/>
  <dimension ref="A3:D9"/>
  <sheetViews>
    <sheetView workbookViewId="0" xr3:uid="{CD8579D1-013D-5240-BC64-DD592845C9FA}">
      <selection activeCell="A3" sqref="A3"/>
    </sheetView>
  </sheetViews>
  <sheetFormatPr defaultColWidth="11" defaultRowHeight="15.95"/>
  <cols>
    <col min="1" max="1" width="20.375" bestFit="1" customWidth="1"/>
    <col min="2" max="2" width="16.125" customWidth="1"/>
    <col min="3" max="3" width="5.125" bestFit="1" customWidth="1"/>
    <col min="4" max="4" width="11.125" bestFit="1" customWidth="1"/>
    <col min="5" max="5" width="24.375" bestFit="1" customWidth="1"/>
    <col min="6" max="6" width="24.125" bestFit="1" customWidth="1"/>
    <col min="7" max="7" width="29.125" bestFit="1" customWidth="1"/>
  </cols>
  <sheetData>
    <row r="3" spans="1:4">
      <c r="A3" s="4" t="s">
        <v>1018</v>
      </c>
      <c r="B3" s="4" t="s">
        <v>959</v>
      </c>
    </row>
    <row r="4" spans="1:4">
      <c r="A4" s="4" t="s">
        <v>960</v>
      </c>
      <c r="B4" t="s">
        <v>47</v>
      </c>
      <c r="C4" t="s">
        <v>58</v>
      </c>
      <c r="D4" s="6" t="s">
        <v>973</v>
      </c>
    </row>
    <row r="5" spans="1:4">
      <c r="A5" s="5" t="s">
        <v>50</v>
      </c>
      <c r="B5" s="3">
        <v>1</v>
      </c>
      <c r="C5" s="3">
        <v>2</v>
      </c>
      <c r="D5" s="7">
        <v>3</v>
      </c>
    </row>
    <row r="6" spans="1:4">
      <c r="A6" s="5" t="s">
        <v>77</v>
      </c>
      <c r="B6" s="3">
        <v>2</v>
      </c>
      <c r="C6" s="3"/>
      <c r="D6" s="7">
        <v>2</v>
      </c>
    </row>
    <row r="7" spans="1:4">
      <c r="A7" s="5" t="s">
        <v>68</v>
      </c>
      <c r="B7" s="3">
        <v>3</v>
      </c>
      <c r="C7" s="3">
        <v>3</v>
      </c>
      <c r="D7" s="7">
        <v>6</v>
      </c>
    </row>
    <row r="8" spans="1:4">
      <c r="A8" s="5" t="s">
        <v>119</v>
      </c>
      <c r="B8" s="3">
        <v>1</v>
      </c>
      <c r="C8" s="3"/>
      <c r="D8" s="7">
        <v>1</v>
      </c>
    </row>
    <row r="9" spans="1:4">
      <c r="A9" s="5" t="s">
        <v>973</v>
      </c>
      <c r="B9" s="3">
        <v>7</v>
      </c>
      <c r="C9" s="3">
        <v>5</v>
      </c>
      <c r="D9" s="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Chadha, Kate</dc:creator>
  <cp:keywords/>
  <dc:description/>
  <cp:lastModifiedBy/>
  <cp:revision/>
  <dcterms:created xsi:type="dcterms:W3CDTF">2018-04-27T01:15:48Z</dcterms:created>
  <dcterms:modified xsi:type="dcterms:W3CDTF">2018-06-06T18:34:43Z</dcterms:modified>
  <cp:category/>
  <cp:contentStatus/>
</cp:coreProperties>
</file>